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0A99C519-64A6-479A-A1B7-593E567E174A}" xr6:coauthVersionLast="47" xr6:coauthVersionMax="47" xr10:uidLastSave="{00000000-0000-0000-0000-000000000000}"/>
  <bookViews>
    <workbookView xWindow="-110" yWindow="-110" windowWidth="19420" windowHeight="10300" activeTab="2" xr2:uid="{11EEDD72-30C7-47FA-8381-88E15FEFF8F8}"/>
  </bookViews>
  <sheets>
    <sheet name="Furniture_Data" sheetId="2" r:id="rId1"/>
    <sheet name="Pivot" sheetId="1" r:id="rId2"/>
    <sheet name="Dashboard" sheetId="3" r:id="rId3"/>
  </sheets>
  <externalReferences>
    <externalReference r:id="rId4"/>
  </externalReferences>
  <definedNames>
    <definedName name="_xlchart.v5.0" hidden="1">Pivot!$C$31</definedName>
    <definedName name="_xlchart.v5.1" hidden="1">Pivot!$C$32:$C$79</definedName>
    <definedName name="_xlchart.v5.2" hidden="1">Pivot!$D$31</definedName>
    <definedName name="_xlchart.v5.3" hidden="1">Pivot!$D$32:$D$79</definedName>
    <definedName name="ExternalData_1" localSheetId="0" hidden="1">Furniture_Data!$A$1:$T$2122</definedName>
    <definedName name="MostOrders">[1]CALCULATIONS!$F$37</definedName>
    <definedName name="Profit">Pivot!$G$6</definedName>
    <definedName name="profityoy">Pivot!$K$6</definedName>
    <definedName name="Quantity">Pivot!$G$5</definedName>
    <definedName name="quantityyoy">Pivot!$K$5</definedName>
    <definedName name="Sales">Pivot!$G$4</definedName>
    <definedName name="salescategory">Pivot!$I$23</definedName>
    <definedName name="salestrend">Pivot!$A$14</definedName>
    <definedName name="salesyoy">Pivot!$K$4</definedName>
    <definedName name="shippingduration">Pivot!$F$23</definedName>
    <definedName name="Slicer_Region">#N/A</definedName>
    <definedName name="Slicer_Segment">#N/A</definedName>
    <definedName name="Topsellingcity">Pivot!$F$12</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1" l="1" a="1"/>
  <c r="H15" i="1" s="1"/>
  <c r="C32" i="1" a="1"/>
  <c r="C32" i="1" s="1"/>
  <c r="K25" i="1" a="1"/>
  <c r="K25" i="1" s="1"/>
  <c r="I23" i="1"/>
  <c r="F37" i="1"/>
  <c r="F23" i="1"/>
  <c r="F12" i="1"/>
  <c r="A14" i="1"/>
  <c r="M24" i="1" l="1"/>
  <c r="M26" i="1" s="1"/>
  <c r="J14" i="1"/>
  <c r="J19" i="1" s="1"/>
  <c r="M27" i="1" l="1"/>
  <c r="M25" i="1"/>
  <c r="M28" i="1"/>
  <c r="J15" i="1"/>
  <c r="J16" i="1"/>
  <c r="J17" i="1"/>
  <c r="J18" i="1"/>
  <c r="G6" i="1"/>
  <c r="G4" i="1"/>
  <c r="H6" i="1"/>
  <c r="H4" i="1"/>
  <c r="G5" i="1"/>
  <c r="I6" i="1"/>
  <c r="I4" i="1"/>
  <c r="H5" i="1"/>
  <c r="I5" i="1"/>
  <c r="J4" i="1" l="1"/>
  <c r="K4" i="1" s="1"/>
  <c r="J5" i="1"/>
  <c r="K5" i="1" s="1"/>
  <c r="J6" i="1"/>
  <c r="K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A0D159-429B-431D-9D95-6C118F81A1F4}"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<sst xmlns="http://schemas.openxmlformats.org/spreadsheetml/2006/main" count="31962" uniqueCount="4432">
  <si>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</si>
  <si>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</si>
  <si>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</si>
  <si>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</si>
  <si>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</si>
  <si>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</si>
  <si>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</si>
  <si>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</si>
  <si>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</si>
  <si>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</si>
  <si>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</si>
  <si>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</si>
  <si>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</si>
  <si>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</si>
  <si>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</si>
  <si>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</si>
  <si>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</si>
  <si>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</si>
  <si>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</si>
  <si>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</si>
  <si>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</si>
  <si>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</si>
  <si>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</si>
  <si>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</si>
  <si>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</si>
  <si>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</si>
  <si>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</si>
  <si>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</si>
  <si>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</si>
  <si>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</si>
  <si>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</si>
  <si>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</si>
  <si>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</si>
  <si>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</si>
  <si>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</si>
  <si>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</si>
  <si>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</si>
  <si>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</si>
  <si>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</si>
  <si>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</si>
  <si>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</si>
  <si>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</si>
  <si>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</si>
  <si>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</si>
  <si>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</si>
  <si>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</si>
  <si>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</si>
  <si>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</si>
  <si>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</si>
  <si>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</si>
  <si>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</si>
  <si>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</si>
  <si>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</si>
  <si>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</si>
  <si>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</si>
  <si>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</si>
  <si>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</si>
  <si>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</si>
  <si>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</si>
  <si>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</si>
  <si>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</si>
  <si>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</si>
  <si>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</si>
  <si>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</si>
  <si>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</si>
  <si>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</si>
  <si>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</si>
  <si>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</si>
  <si>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</si>
  <si>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</si>
  <si>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</si>
  <si>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</si>
  <si>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</si>
  <si>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</si>
  <si>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</si>
  <si>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</si>
  <si>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</si>
  <si>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</si>
  <si>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</si>
  <si>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</si>
  <si>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</si>
  <si>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</si>
  <si>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</si>
  <si>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</si>
  <si>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</si>
  <si>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</si>
  <si>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</si>
  <si>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</si>
  <si>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</si>
  <si>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</si>
  <si>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</si>
  <si>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</si>
  <si>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</si>
  <si>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</si>
  <si>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</si>
  <si>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</si>
  <si>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</si>
  <si>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</si>
  <si>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</si>
  <si>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</si>
  <si>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</si>
  <si>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</si>
  <si>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</si>
  <si>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</si>
  <si>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</si>
  <si>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</si>
  <si>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</si>
  <si>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</si>
  <si>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</si>
  <si>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</si>
  <si>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</si>
  <si>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</si>
  <si>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</si>
  <si>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</si>
  <si>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</si>
  <si>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</si>
  <si>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</si>
  <si>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</si>
  <si>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</si>
  <si>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</si>
  <si>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</si>
  <si>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</si>
  <si>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</si>
  <si>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</si>
  <si>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</si>
  <si>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</si>
  <si>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</si>
  <si>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</si>
  <si>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</si>
  <si>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</si>
  <si>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</si>
  <si>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</si>
  <si>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</si>
  <si>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</si>
  <si>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</si>
  <si>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</si>
  <si>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</si>
  <si>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</si>
  <si>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</si>
  <si>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</si>
  <si>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</si>
  <si>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</si>
  <si>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</si>
  <si>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</si>
  <si>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</si>
  <si>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</si>
  <si>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</si>
  <si>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</si>
  <si>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</si>
  <si>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</si>
  <si>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</si>
  <si>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</si>
  <si>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</si>
  <si>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</si>
  <si>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</si>
  <si>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</si>
  <si>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</si>
  <si>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</si>
  <si>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</si>
  <si>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</si>
  <si>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</si>
  <si>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</si>
  <si>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</si>
  <si>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</si>
  <si>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</si>
  <si>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</si>
  <si>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</si>
  <si>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</si>
  <si>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</si>
  <si>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</si>
  <si>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</si>
  <si>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</si>
  <si>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</si>
  <si>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</si>
  <si>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</si>
  <si>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</si>
  <si>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</si>
  <si>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</si>
  <si>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</si>
  <si>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</si>
  <si>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</si>
  <si>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</si>
  <si>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</si>
  <si>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</si>
  <si>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</si>
  <si>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</si>
  <si>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</si>
  <si>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</si>
  <si>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</si>
  <si>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</si>
  <si>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</si>
  <si>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</si>
  <si>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</si>
  <si>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</si>
  <si>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</si>
  <si>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</si>
  <si>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</si>
  <si>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</si>
  <si>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</si>
  <si>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</si>
  <si>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</si>
  <si>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</si>
  <si>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</si>
  <si>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</si>
  <si>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</si>
  <si>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</si>
  <si>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</si>
  <si>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</si>
  <si>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</si>
  <si>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</si>
  <si>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</si>
  <si>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</si>
  <si>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</si>
  <si>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</si>
  <si>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</si>
  <si>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</si>
  <si>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</si>
  <si>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</si>
  <si>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</si>
  <si>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</si>
  <si>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</si>
  <si>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</si>
  <si>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</si>
  <si>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</si>
  <si>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</si>
  <si>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</si>
  <si>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</si>
  <si>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</si>
  <si>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</si>
  <si>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</si>
  <si>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</si>
  <si>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</si>
  <si>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</si>
  <si>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</si>
  <si>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</si>
  <si>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</si>
  <si>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</si>
  <si>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</si>
  <si>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</si>
  <si>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</si>
  <si>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</si>
  <si>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</si>
  <si>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</si>
  <si>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</si>
  <si>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</si>
  <si>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</si>
  <si>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</si>
  <si>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</si>
  <si>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</si>
  <si>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</si>
  <si>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</si>
  <si>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</si>
  <si>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</si>
  <si>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</si>
  <si>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</si>
  <si>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</si>
  <si>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</si>
  <si>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</si>
  <si>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</si>
  <si>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</si>
  <si>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</si>
  <si>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</si>
  <si>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</si>
  <si>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</si>
  <si>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</si>
  <si>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</si>
  <si>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</si>
  <si>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</si>
  <si>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</si>
  <si>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</si>
  <si>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</si>
  <si>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</si>
  <si>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</si>
  <si>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</si>
  <si>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</si>
  <si>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</si>
  <si>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</si>
  <si>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</si>
  <si>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</si>
  <si>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</si>
  <si>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</si>
  <si>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</si>
  <si>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</si>
  <si>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</si>
  <si>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</si>
  <si>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</si>
  <si>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</si>
  <si>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</si>
  <si>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</si>
  <si>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</si>
  <si>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</si>
  <si>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</si>
  <si>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</si>
  <si>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</si>
  <si>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</si>
  <si>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</si>
  <si>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</si>
  <si>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</si>
  <si>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</si>
  <si>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</si>
  <si>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</si>
  <si>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</si>
  <si>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</si>
  <si>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</si>
  <si>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</si>
  <si>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</si>
  <si>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</si>
  <si>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</si>
  <si>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</si>
  <si>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</si>
  <si>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</si>
  <si>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</si>
  <si>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</si>
  <si>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</si>
  <si>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</si>
  <si>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</si>
  <si>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</si>
  <si>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</si>
  <si>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</si>
  <si>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</si>
  <si>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</si>
  <si>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</si>
  <si>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</si>
  <si>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</si>
  <si>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</si>
  <si>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</si>
  <si>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</si>
  <si>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</si>
  <si>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</si>
  <si>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</si>
  <si>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</si>
  <si>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</si>
  <si>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</si>
  <si>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</si>
  <si>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</si>
  <si>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</si>
  <si>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</si>
  <si>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</si>
  <si>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</si>
  <si>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</si>
  <si>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</si>
  <si>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</si>
  <si>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</si>
  <si>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</si>
  <si>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</si>
  <si>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</si>
  <si>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</si>
  <si>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</si>
  <si>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</si>
  <si>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</si>
  <si>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</si>
  <si>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</si>
  <si>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</si>
  <si>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</si>
  <si>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</si>
  <si>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</si>
  <si>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</si>
  <si>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</si>
  <si>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</si>
  <si>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</si>
  <si>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</si>
  <si>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</si>
  <si>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</si>
  <si>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</si>
  <si>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</si>
  <si>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</si>
  <si>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</si>
  <si>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</si>
  <si>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</si>
  <si>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</si>
  <si>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</si>
  <si>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</si>
  <si>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</si>
  <si>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</si>
  <si>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</si>
  <si>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</si>
  <si>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</si>
  <si>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</si>
  <si>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</si>
  <si>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</si>
  <si>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</si>
  <si>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</si>
  <si>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</si>
  <si>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</si>
  <si>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</si>
  <si>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</si>
  <si>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</si>
  <si>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</si>
  <si>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</si>
  <si>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</si>
  <si>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</si>
  <si>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</si>
  <si>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</si>
  <si>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</si>
  <si>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</si>
  <si>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</si>
  <si>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</si>
  <si>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</si>
  <si>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</si>
  <si>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</si>
  <si>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</si>
  <si>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</si>
  <si>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</si>
  <si>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</si>
  <si>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</si>
  <si>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</si>
  <si>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</si>
  <si>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</si>
  <si>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</si>
  <si>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</si>
  <si>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</si>
  <si>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</si>
  <si>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</si>
  <si>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</si>
  <si>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</si>
  <si>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</si>
  <si>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</si>
  <si>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</si>
  <si>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</si>
  <si>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</si>
  <si>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</si>
  <si>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</si>
  <si>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</si>
  <si>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</si>
  <si>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</si>
  <si>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</si>
  <si>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</si>
  <si>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</si>
  <si>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</si>
  <si>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</si>
  <si>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</si>
  <si>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</si>
  <si>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</si>
  <si>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</si>
  <si>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</si>
  <si>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</si>
  <si>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</si>
  <si>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</si>
  <si>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</si>
  <si>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</si>
  <si>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</si>
  <si>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</si>
  <si>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</si>
  <si>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</si>
  <si>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</si>
  <si>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</si>
  <si>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</si>
  <si>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</si>
  <si>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</si>
  <si>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</si>
  <si>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</si>
  <si>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</si>
  <si>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</si>
  <si>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</si>
  <si>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</si>
  <si>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</si>
  <si>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</si>
  <si>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</si>
  <si>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</si>
  <si>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</si>
  <si>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</si>
  <si>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</si>
  <si>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</si>
  <si>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</si>
  <si>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</si>
  <si>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</si>
  <si>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</si>
  <si>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</si>
  <si>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</si>
  <si>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</si>
  <si>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</si>
  <si>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</si>
  <si>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</si>
  <si>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</si>
  <si>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</si>
  <si>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</si>
  <si>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</si>
  <si>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</si>
  <si>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</si>
  <si>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</si>
  <si>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</si>
  <si>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</si>
  <si>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</si>
  <si>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</si>
  <si>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</si>
  <si>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</si>
  <si>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</si>
  <si>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</si>
  <si>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</si>
  <si>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</si>
  <si>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</si>
  <si>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</si>
  <si>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</si>
  <si>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</si>
  <si>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</si>
  <si>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</si>
  <si>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</si>
  <si>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</si>
  <si>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</si>
  <si>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</si>
  <si>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</si>
  <si>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</si>
  <si>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</si>
  <si>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</si>
  <si>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</si>
  <si>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</si>
  <si>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</si>
  <si>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</si>
  <si>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</si>
  <si>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</si>
  <si>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</si>
  <si>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</si>
  <si>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</si>
  <si>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</si>
  <si>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</si>
  <si>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</si>
  <si>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</si>
  <si>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</si>
  <si>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</si>
  <si>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</si>
  <si>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</si>
  <si>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</si>
  <si>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</si>
  <si>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</si>
  <si>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</si>
  <si>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</si>
  <si>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</si>
  <si>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</si>
  <si>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</si>
  <si>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</si>
  <si>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</si>
  <si>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</si>
  <si>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</si>
  <si>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</si>
  <si>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</si>
  <si>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</si>
  <si>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</si>
  <si>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</si>
  <si>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</si>
  <si>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</si>
  <si>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</si>
  <si>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</si>
  <si>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</si>
  <si>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</si>
  <si>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</si>
  <si>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</si>
  <si>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</si>
  <si>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</si>
  <si>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</si>
  <si>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</si>
  <si>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</si>
  <si>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</si>
  <si>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</si>
  <si>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</si>
  <si>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</si>
  <si>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</si>
  <si>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</si>
  <si>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</si>
  <si>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</si>
  <si>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</si>
  <si>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</si>
  <si>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</si>
  <si>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</si>
  <si>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</si>
  <si>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</si>
  <si>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</si>
  <si>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</si>
  <si>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</si>
  <si>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</si>
  <si>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</si>
  <si>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</si>
  <si>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</si>
  <si>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</si>
  <si>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</si>
  <si>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</si>
  <si>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</si>
  <si>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</si>
  <si>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</si>
  <si>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</si>
  <si>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</si>
  <si>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</si>
  <si>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</si>
  <si>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</si>
  <si>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</si>
  <si>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</si>
  <si>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</si>
  <si>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</si>
  <si>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</si>
  <si>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</si>
  <si>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</si>
  <si>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</si>
  <si>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</si>
  <si>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</si>
  <si>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</si>
  <si>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</si>
  <si>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</si>
  <si>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</si>
  <si>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</si>
  <si>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</si>
  <si>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</si>
  <si>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</si>
  <si>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</si>
  <si>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</si>
  <si>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</si>
  <si>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</si>
  <si>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</si>
  <si>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</si>
  <si>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</si>
  <si>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</si>
  <si>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</si>
  <si>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</si>
  <si>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</si>
  <si>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</si>
  <si>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</si>
  <si>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</si>
  <si>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</si>
  <si>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</si>
  <si>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</si>
  <si>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</si>
  <si>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</si>
  <si>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</si>
  <si>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</si>
  <si>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</si>
  <si>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</si>
  <si>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</si>
  <si>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</si>
  <si>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</si>
  <si>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</si>
  <si>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</si>
  <si>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</si>
  <si>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</si>
  <si>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</si>
  <si>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</si>
  <si>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</si>
  <si>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</si>
  <si>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</si>
  <si>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</si>
  <si>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</si>
  <si>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</si>
  <si>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</si>
  <si>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</si>
  <si>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</si>
  <si>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</si>
  <si>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</si>
  <si>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</si>
  <si>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</si>
  <si>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</si>
  <si>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</si>
  <si>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</si>
  <si>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</si>
  <si>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</si>
  <si>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</si>
  <si>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</si>
  <si>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</si>
  <si>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</si>
  <si>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</si>
  <si>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</si>
  <si>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</si>
  <si>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</si>
  <si>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</si>
  <si>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</si>
  <si>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</si>
  <si>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</si>
  <si>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</si>
  <si>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</si>
  <si>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</si>
  <si>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</si>
  <si>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</si>
  <si>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</si>
  <si>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</si>
  <si>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</si>
  <si>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</si>
  <si>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</si>
  <si>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</si>
  <si>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</si>
  <si>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</si>
  <si>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</si>
  <si>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</si>
  <si>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</si>
  <si>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</si>
  <si>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</si>
  <si>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</si>
  <si>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</si>
  <si>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</si>
  <si>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</si>
  <si>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</si>
  <si>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</si>
  <si>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</si>
  <si>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</si>
  <si>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</si>
  <si>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</si>
  <si>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</si>
  <si>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</si>
  <si>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</si>
  <si>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</si>
  <si>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</si>
  <si>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</si>
  <si>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</si>
  <si>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</si>
  <si>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</si>
  <si>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</si>
  <si>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</si>
  <si>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</si>
  <si>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</si>
  <si>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</si>
  <si>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</si>
  <si>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</si>
  <si>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</si>
  <si>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</si>
  <si>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</si>
  <si>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</si>
  <si>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</si>
  <si>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</si>
  <si>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</si>
  <si>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</si>
  <si>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</si>
  <si>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</si>
  <si>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</si>
  <si>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</si>
  <si>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</si>
  <si>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</si>
  <si>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</si>
  <si>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</si>
  <si>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</si>
  <si>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</si>
  <si>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</si>
  <si>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</si>
  <si>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</si>
  <si>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</si>
  <si>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</si>
  <si>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</si>
  <si>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</si>
  <si>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</si>
  <si>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</si>
  <si>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</si>
  <si>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</si>
  <si>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</si>
  <si>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</si>
  <si>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</si>
  <si>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</si>
  <si>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</si>
  <si>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</si>
  <si>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</si>
  <si>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</si>
  <si>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</si>
  <si>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</si>
  <si>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</si>
  <si>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</si>
  <si>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</si>
  <si>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</si>
  <si>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</si>
  <si>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</si>
  <si>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</si>
  <si>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</si>
  <si>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</si>
  <si>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</si>
  <si>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</si>
  <si>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</si>
  <si>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</si>
  <si>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</si>
  <si>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</si>
  <si>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</si>
  <si>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</si>
  <si>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</si>
  <si>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</si>
  <si>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</si>
  <si>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</si>
  <si>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</si>
  <si>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</si>
  <si>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</si>
  <si>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</si>
  <si>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</si>
  <si>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</si>
  <si>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</si>
  <si>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</si>
  <si>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</si>
  <si>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</si>
  <si>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</si>
  <si>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</si>
  <si>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</si>
  <si>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</si>
  <si>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</si>
  <si>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</si>
  <si>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</si>
  <si>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</si>
  <si>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</si>
  <si>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</si>
  <si>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</si>
  <si>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</si>
  <si>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</si>
  <si>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</si>
  <si>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</si>
  <si>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</si>
  <si>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</si>
  <si>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</si>
  <si>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</si>
  <si>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</si>
  <si>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</si>
  <si>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</si>
  <si>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</si>
  <si>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</si>
  <si>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</si>
  <si>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</si>
  <si>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</si>
  <si>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</si>
  <si>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</si>
  <si>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</si>
  <si>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</si>
  <si>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</si>
  <si>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</si>
  <si>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</si>
  <si>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</si>
  <si>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</si>
  <si>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</si>
  <si>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</si>
  <si>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</si>
  <si>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</si>
  <si>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</si>
  <si>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</si>
  <si>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</si>
  <si>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</si>
  <si>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</si>
  <si>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</si>
  <si>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</si>
  <si>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</si>
  <si>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</si>
  <si>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</si>
  <si>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</si>
  <si>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</si>
  <si>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</si>
  <si>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</si>
  <si>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</si>
  <si>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</si>
  <si>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</si>
  <si>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</si>
  <si>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</si>
  <si>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</si>
  <si>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</si>
  <si>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</si>
  <si>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</si>
  <si>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</si>
  <si>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</si>
  <si>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</si>
  <si>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</si>
  <si>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</si>
  <si>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</si>
  <si>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</si>
  <si>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</si>
  <si>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</si>
  <si>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</si>
  <si>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</si>
  <si>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</si>
  <si>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</si>
  <si>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</si>
  <si>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</si>
  <si>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</si>
  <si>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</si>
  <si>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</si>
  <si>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</si>
  <si>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</si>
  <si>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</si>
  <si>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</si>
  <si>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</si>
  <si>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</si>
  <si>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</si>
  <si>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</si>
  <si>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</si>
  <si>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</si>
  <si>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</si>
  <si>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</si>
  <si>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</si>
  <si>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</si>
  <si>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</si>
  <si>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</si>
  <si>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</si>
  <si>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</si>
  <si>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</si>
  <si>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</si>
  <si>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</si>
  <si>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</si>
  <si>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</si>
  <si>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</si>
  <si>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</si>
  <si>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</si>
  <si>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</si>
  <si>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</si>
  <si>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</si>
  <si>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</si>
  <si>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</si>
  <si>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</si>
  <si>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</si>
  <si>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</si>
  <si>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</si>
  <si>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</si>
  <si>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</si>
  <si>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</si>
  <si>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</si>
  <si>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</si>
  <si>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</si>
  <si>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</si>
  <si>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</si>
  <si>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</si>
  <si>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</si>
  <si>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</si>
  <si>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</si>
  <si>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</si>
  <si>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</si>
  <si>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</si>
  <si>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</si>
  <si>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</si>
  <si>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</si>
  <si>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</si>
  <si>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</si>
  <si>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</si>
  <si>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</si>
  <si>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</si>
  <si>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</si>
  <si>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</si>
  <si>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</si>
  <si>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</si>
  <si>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</si>
  <si>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</si>
  <si>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</si>
  <si>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</si>
  <si>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</si>
  <si>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</si>
  <si>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</si>
  <si>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</si>
  <si>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</si>
  <si>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</si>
  <si>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</si>
  <si>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</si>
  <si>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</si>
  <si>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</si>
  <si>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</si>
  <si>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</si>
  <si>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</si>
  <si>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</si>
  <si>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</si>
  <si>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</si>
  <si>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</si>
  <si>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</si>
  <si>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</si>
  <si>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</si>
  <si>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</si>
  <si>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</si>
  <si>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</si>
  <si>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</si>
  <si>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</si>
  <si>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</si>
  <si>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</si>
  <si>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</si>
  <si>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</si>
  <si>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</si>
  <si>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</si>
  <si>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</si>
  <si>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</si>
  <si>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</si>
  <si>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</si>
  <si>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</si>
  <si>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</si>
  <si>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</si>
  <si>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</si>
  <si>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</si>
  <si>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</si>
  <si>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</si>
  <si>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</si>
  <si>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</si>
  <si>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</si>
  <si>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</si>
  <si>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</si>
  <si>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</si>
  <si>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</si>
  <si>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</si>
  <si>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</si>
  <si>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</si>
  <si>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</si>
  <si>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</si>
  <si>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</si>
  <si>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</si>
  <si>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</si>
  <si>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</si>
  <si>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</si>
  <si>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</si>
  <si>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</si>
  <si>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</si>
  <si>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</si>
  <si>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</si>
  <si>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</si>
  <si>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</si>
  <si>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</si>
  <si>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</si>
  <si>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</si>
  <si>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</si>
  <si>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</si>
  <si>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</si>
  <si>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</si>
  <si>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</si>
  <si>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</si>
  <si>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</si>
  <si>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</si>
  <si>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</si>
  <si>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</si>
  <si>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</si>
  <si>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</si>
  <si>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</si>
  <si>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</si>
  <si>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</si>
  <si>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</si>
  <si>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</si>
  <si>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</si>
  <si>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</si>
  <si>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</si>
  <si>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</si>
  <si>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</si>
  <si>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</si>
  <si>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</si>
  <si>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</si>
  <si>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</si>
  <si>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</si>
  <si>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</si>
  <si>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</si>
  <si>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</si>
  <si>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</si>
  <si>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</si>
  <si>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</si>
  <si>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</si>
  <si>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</si>
  <si>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</si>
  <si>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</si>
  <si>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</si>
  <si>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</si>
  <si>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</si>
  <si>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</si>
  <si>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</si>
  <si>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</si>
  <si>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</si>
  <si>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</si>
  <si>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</si>
  <si>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</si>
  <si>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</si>
  <si>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</si>
  <si>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</si>
  <si>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</si>
  <si>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</si>
  <si>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</si>
  <si>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</si>
  <si>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</si>
  <si>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</si>
  <si>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</si>
  <si>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</si>
  <si>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</si>
  <si>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</si>
  <si>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</si>
  <si>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</si>
  <si>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</si>
  <si>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</si>
  <si>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</si>
  <si>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</si>
  <si>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</si>
  <si>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</si>
  <si>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</si>
  <si>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</si>
  <si>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</si>
  <si>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</si>
  <si>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</si>
  <si>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</si>
  <si>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</si>
  <si>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</si>
  <si>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</si>
  <si>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</si>
  <si>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</si>
  <si>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</si>
  <si>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</si>
  <si>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</si>
  <si>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</si>
  <si>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</si>
  <si>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</si>
  <si>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</si>
  <si>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</si>
  <si>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</si>
  <si>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</si>
  <si>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</si>
  <si>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</si>
  <si>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</si>
  <si>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</si>
  <si>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</si>
  <si>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</si>
  <si>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</si>
  <si>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</si>
  <si>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</si>
  <si>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</si>
  <si>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</si>
  <si>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</si>
  <si>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</si>
  <si>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</si>
  <si>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</si>
  <si>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</si>
  <si>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</si>
  <si>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</si>
  <si>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</si>
  <si>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</si>
  <si>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</si>
  <si>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</si>
  <si>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</si>
  <si>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</si>
  <si>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</si>
  <si>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</si>
  <si>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</si>
  <si>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</si>
  <si>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</si>
  <si>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</si>
  <si>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</si>
  <si>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</si>
  <si>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</si>
  <si>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</si>
  <si>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</si>
  <si>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</si>
  <si>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</si>
  <si>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</si>
  <si>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</si>
  <si>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</si>
  <si>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</si>
  <si>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</si>
  <si>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</si>
  <si>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</si>
  <si>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</si>
  <si>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</si>
  <si>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</si>
  <si>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</si>
  <si>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</si>
  <si>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</si>
  <si>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</si>
  <si>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</si>
  <si>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</si>
  <si>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</si>
  <si>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</si>
  <si>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</si>
  <si>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</si>
  <si>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</si>
  <si>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</si>
  <si>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</si>
  <si>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</si>
  <si>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</si>
  <si>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</si>
  <si>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</si>
  <si>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</si>
  <si>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</si>
  <si>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</si>
  <si>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</si>
  <si>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</si>
  <si>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</si>
  <si>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</si>
  <si>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</si>
  <si>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</si>
  <si>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</si>
  <si>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</si>
  <si>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</si>
  <si>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</si>
  <si>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</si>
  <si>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</si>
  <si>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</si>
  <si>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</si>
  <si>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</si>
  <si>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</si>
  <si>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</si>
  <si>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</si>
  <si>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</si>
  <si>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</si>
  <si>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</si>
  <si>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</si>
  <si>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</si>
  <si>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</si>
  <si>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</si>
  <si>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</si>
  <si>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</si>
  <si>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</si>
  <si>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</si>
  <si>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</si>
  <si>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</si>
  <si>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</si>
  <si>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</si>
  <si>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</si>
  <si>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</si>
  <si>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</si>
  <si>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</si>
  <si>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</si>
  <si>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</si>
  <si>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</si>
  <si>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</si>
  <si>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</si>
  <si>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</si>
  <si>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</si>
  <si>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</si>
  <si>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</si>
  <si>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</si>
  <si>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</si>
  <si>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</si>
  <si>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</si>
  <si>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</si>
  <si>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</si>
  <si>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</si>
  <si>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</si>
  <si>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</si>
  <si>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</si>
  <si>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</si>
  <si>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</si>
  <si>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</si>
  <si>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</si>
  <si>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</si>
  <si>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</si>
  <si>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</si>
  <si>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</si>
  <si>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</si>
  <si>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</si>
  <si>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</si>
  <si>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</si>
  <si>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</si>
  <si>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</si>
  <si>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</si>
  <si>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</si>
  <si>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</si>
  <si>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</si>
  <si>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</si>
  <si>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</si>
  <si>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</si>
  <si>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</si>
  <si>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</si>
  <si>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</si>
  <si>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</si>
  <si>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</si>
  <si>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</si>
  <si>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</si>
  <si>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</si>
  <si>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</si>
  <si>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</si>
  <si>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</si>
  <si>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</si>
  <si>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</si>
  <si>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</si>
  <si>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</si>
  <si>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</si>
  <si>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</si>
  <si>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</si>
  <si>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</si>
  <si>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</si>
  <si>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</si>
  <si>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</si>
  <si>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</si>
  <si>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</si>
  <si>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</si>
  <si>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</si>
  <si>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</si>
  <si>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</si>
  <si>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</si>
  <si>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</si>
  <si>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</si>
  <si>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</si>
  <si>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</si>
  <si>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</si>
  <si>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</si>
  <si>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</si>
  <si>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</si>
  <si>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</si>
  <si>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</si>
  <si>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</si>
  <si>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</si>
  <si>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</si>
  <si>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</si>
  <si>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</si>
  <si>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</si>
  <si>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</si>
  <si>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</si>
  <si>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</si>
  <si>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</si>
  <si>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</si>
  <si>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</si>
  <si>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</si>
  <si>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</si>
  <si>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</si>
  <si>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</si>
  <si>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</si>
  <si>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</si>
  <si>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</si>
  <si>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</si>
  <si>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</si>
  <si>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</si>
  <si>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</si>
  <si>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</si>
  <si>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</si>
  <si>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</si>
  <si>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</si>
  <si>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</si>
  <si>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</si>
  <si>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</si>
  <si>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</si>
  <si>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</si>
  <si>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</si>
  <si>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</si>
  <si>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</si>
  <si>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</si>
  <si>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</si>
  <si>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</si>
  <si>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</si>
  <si>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</si>
  <si>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</si>
  <si>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</si>
  <si>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</si>
  <si>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</si>
  <si>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</si>
  <si>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</si>
  <si>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</si>
  <si>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</si>
  <si>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</si>
  <si>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</si>
  <si>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</si>
  <si>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</si>
  <si>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</si>
  <si>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</si>
  <si>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</si>
  <si>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</si>
  <si>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</si>
  <si>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</si>
  <si>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</si>
  <si>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</si>
  <si>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</si>
  <si>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</si>
  <si>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</si>
  <si>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</si>
  <si>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</si>
  <si>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</si>
  <si>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</si>
  <si>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</si>
  <si>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</si>
  <si>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</si>
  <si>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</si>
  <si>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</si>
  <si>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</si>
  <si>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</si>
  <si>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</si>
  <si>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</si>
  <si>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</si>
  <si>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</si>
  <si>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</si>
  <si>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</si>
  <si>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</si>
  <si>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</si>
  <si>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</si>
  <si>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</si>
  <si>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</si>
  <si>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</si>
  <si>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</si>
  <si>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</si>
  <si>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</si>
  <si>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</si>
  <si>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</si>
  <si>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</si>
  <si>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</si>
  <si>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</si>
  <si>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</si>
  <si>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</si>
  <si>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</si>
  <si>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</si>
  <si>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</si>
  <si>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</si>
  <si>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</si>
  <si>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</si>
  <si>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</si>
  <si>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</si>
  <si>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</si>
  <si>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</si>
  <si>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</si>
  <si>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</si>
  <si>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</si>
  <si>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</si>
  <si>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</si>
  <si>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</si>
  <si>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</si>
  <si>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</si>
  <si>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</si>
  <si>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</si>
  <si>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</si>
  <si>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</si>
  <si>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</si>
  <si>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</si>
  <si>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</si>
  <si>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</si>
  <si>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</si>
  <si>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</si>
  <si>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</si>
  <si>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</si>
  <si>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</si>
  <si>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</si>
  <si>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</si>
  <si>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</si>
  <si>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</si>
  <si>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</si>
  <si>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</si>
  <si>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</si>
  <si>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</si>
  <si>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</si>
  <si>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</si>
  <si>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</si>
  <si>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</si>
  <si>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</si>
  <si>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</si>
  <si>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</si>
  <si>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</si>
  <si>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</si>
  <si>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</si>
  <si>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</si>
  <si>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</si>
  <si>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</si>
  <si>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</si>
  <si>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</si>
  <si>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</si>
  <si>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</si>
  <si>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</si>
  <si>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</si>
  <si>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</si>
  <si>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</si>
  <si>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</si>
  <si>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</si>
  <si>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</si>
  <si>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</si>
  <si>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</si>
  <si>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</si>
  <si>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</si>
  <si>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</si>
  <si>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</si>
  <si>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</si>
  <si>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</si>
  <si>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</si>
  <si>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</si>
  <si>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</si>
  <si>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</si>
  <si>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</si>
  <si>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</si>
  <si>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</si>
  <si>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</si>
  <si>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</si>
  <si>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</si>
  <si>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</si>
  <si>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</si>
  <si>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</si>
  <si>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</si>
  <si>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</si>
  <si>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</si>
  <si>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</si>
  <si>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</si>
  <si>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</si>
  <si>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</si>
  <si>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</si>
  <si>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</si>
  <si>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</si>
  <si>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</si>
  <si>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</si>
  <si>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</si>
  <si>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</si>
  <si>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</si>
  <si>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</si>
  <si>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</si>
  <si>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</si>
  <si>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</si>
  <si>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</si>
  <si>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</si>
  <si>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</si>
  <si>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</si>
  <si>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</si>
  <si>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</si>
  <si>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</si>
  <si>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</si>
  <si>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</si>
  <si>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</si>
  <si>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</si>
  <si>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</si>
  <si>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</si>
  <si>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</si>
  <si>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</si>
  <si>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</si>
  <si>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</si>
  <si>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</si>
  <si>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</si>
  <si>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</si>
  <si>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</si>
  <si>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</si>
  <si>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</si>
  <si>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</si>
  <si>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</si>
  <si>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</si>
  <si>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</si>
  <si>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</si>
  <si>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</si>
  <si>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</si>
  <si>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</si>
  <si>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</si>
  <si>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</si>
  <si>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</si>
  <si>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</si>
  <si>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</si>
  <si>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</si>
  <si>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</si>
  <si>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</si>
  <si>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</si>
  <si>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</si>
  <si>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</si>
  <si>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</si>
  <si>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</si>
  <si>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</si>
  <si>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</si>
  <si>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</si>
  <si>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</si>
  <si>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</si>
  <si>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</si>
  <si>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</si>
  <si>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</si>
  <si>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</si>
  <si>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</si>
  <si>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</si>
  <si>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</si>
  <si>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</si>
  <si>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</si>
  <si>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</si>
  <si>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</si>
  <si>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</si>
  <si>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</si>
  <si>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</si>
  <si>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</si>
  <si>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</si>
  <si>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</si>
  <si>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</si>
  <si>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</si>
  <si>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</si>
  <si>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</si>
  <si>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</si>
  <si>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</si>
  <si>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</si>
  <si>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</si>
  <si>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</si>
  <si>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</si>
  <si>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</si>
  <si>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</si>
  <si>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</si>
  <si>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</si>
  <si>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</si>
  <si>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</si>
  <si>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</si>
  <si>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</si>
  <si>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</si>
  <si>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</si>
  <si>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</si>
  <si>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</si>
  <si>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</si>
  <si>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</si>
  <si>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</si>
  <si>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</si>
  <si>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</si>
  <si>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</si>
  <si>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</si>
  <si>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</si>
  <si>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</si>
  <si>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</si>
  <si>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</si>
  <si>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</si>
  <si>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</si>
  <si>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</si>
  <si>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</si>
  <si>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</si>
  <si>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</si>
  <si>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</si>
  <si>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</si>
  <si>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</si>
  <si>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</si>
  <si>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</si>
  <si>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</si>
  <si>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</si>
  <si>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</si>
  <si>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</si>
  <si>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</si>
  <si>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</si>
  <si>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</si>
  <si>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</si>
  <si>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</si>
  <si>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</si>
  <si>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</si>
  <si>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</si>
  <si>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</si>
  <si>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</si>
  <si>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</si>
  <si>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</si>
  <si>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</si>
  <si>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</si>
  <si>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</si>
  <si>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</si>
  <si>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</si>
  <si>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</si>
  <si>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</si>
  <si>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</si>
  <si>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</si>
  <si>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</si>
  <si>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</si>
  <si>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</si>
  <si>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</si>
  <si>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</si>
  <si>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</si>
  <si>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</si>
  <si>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</si>
  <si>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</si>
  <si>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</si>
  <si>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</si>
  <si>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</si>
  <si>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</si>
  <si>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</si>
  <si>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</si>
  <si>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</si>
  <si>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</si>
  <si>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</si>
  <si>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</si>
  <si>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</si>
  <si>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</si>
  <si>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</si>
  <si>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</si>
  <si>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</si>
  <si>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</si>
  <si>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</si>
  <si>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</si>
  <si>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</si>
  <si>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</si>
  <si>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</si>
  <si>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</si>
  <si>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</si>
  <si>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</si>
  <si>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</si>
  <si>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</si>
  <si>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</si>
  <si>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</si>
  <si>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</si>
  <si>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</si>
  <si>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</si>
  <si>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</si>
  <si>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</si>
  <si>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</si>
  <si>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</si>
  <si>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</si>
  <si>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</si>
  <si>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</si>
  <si>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</si>
  <si>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</si>
  <si>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</si>
  <si>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</si>
  <si>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</si>
  <si>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</si>
  <si>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</si>
  <si>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</si>
  <si>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</si>
  <si>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</si>
  <si>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</si>
  <si>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</si>
  <si>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</si>
  <si>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</si>
  <si>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</si>
  <si>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</si>
  <si>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</si>
  <si>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</si>
  <si>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</si>
  <si>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</si>
  <si>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</si>
  <si>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</si>
  <si>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</si>
  <si>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</si>
  <si>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</si>
  <si>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</si>
  <si>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</si>
  <si>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</si>
  <si>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</si>
  <si>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</si>
  <si>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</si>
  <si>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</si>
  <si>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</si>
  <si>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</si>
  <si>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</si>
  <si>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</si>
  <si>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</si>
  <si>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</si>
  <si>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</si>
  <si>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</si>
  <si>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</si>
  <si>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</si>
  <si>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</si>
  <si>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</si>
  <si>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</si>
  <si>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</si>
  <si>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</si>
  <si>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</si>
  <si>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</si>
  <si>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</si>
  <si>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</si>
  <si>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</si>
  <si>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</si>
  <si>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</si>
  <si>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</si>
  <si>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</si>
  <si>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</si>
  <si>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</si>
  <si>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</si>
  <si>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</si>
  <si>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</si>
  <si>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</si>
  <si>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</si>
  <si>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</si>
  <si>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</si>
  <si>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</si>
  <si>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</si>
  <si>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</si>
  <si>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</si>
  <si>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</si>
  <si>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</si>
  <si>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</si>
  <si>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</si>
  <si>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</si>
  <si>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</si>
  <si>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</si>
  <si>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</si>
  <si>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</si>
  <si>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</si>
  <si>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</si>
  <si>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</si>
  <si>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</si>
  <si>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</si>
  <si>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</si>
  <si>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</si>
  <si>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</si>
  <si>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</si>
  <si>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</si>
  <si>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</si>
  <si>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</si>
  <si>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</si>
  <si>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</si>
  <si>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</si>
  <si>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</si>
  <si>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</si>
  <si>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</si>
  <si>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</si>
  <si>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</si>
  <si>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</si>
  <si>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</si>
  <si>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</si>
  <si>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</si>
  <si>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</si>
  <si>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</si>
  <si>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</si>
  <si>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</si>
  <si>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</si>
  <si>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</si>
  <si>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</si>
  <si>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</si>
  <si>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</si>
  <si>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</si>
  <si>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</si>
  <si>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</si>
  <si>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</si>
  <si>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</si>
  <si>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</si>
  <si>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</si>
  <si>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</si>
  <si>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</si>
  <si>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</si>
  <si>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</si>
  <si>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</si>
  <si>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</si>
  <si>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</si>
  <si>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</si>
  <si>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</si>
  <si>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</si>
  <si>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</si>
  <si>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</si>
  <si>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</si>
  <si>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</si>
  <si>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</si>
  <si>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</si>
  <si>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</si>
  <si>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</si>
  <si>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</si>
  <si>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</si>
  <si>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</si>
  <si>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</si>
  <si>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</si>
  <si>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</si>
  <si>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</si>
  <si>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</si>
  <si>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</si>
  <si>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</si>
  <si>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</si>
  <si>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</si>
  <si>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</si>
  <si>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</si>
  <si>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</si>
  <si>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</si>
  <si>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</si>
  <si>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</si>
  <si>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</si>
  <si>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</si>
  <si>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</si>
  <si>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</si>
  <si>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</si>
  <si>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</si>
  <si>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</si>
  <si>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</si>
  <si>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</si>
  <si>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</si>
  <si>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</si>
  <si>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</si>
  <si>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</si>
  <si>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</si>
  <si>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</si>
  <si>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</si>
  <si>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</si>
  <si>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</si>
  <si>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</si>
  <si>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</si>
  <si>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</si>
  <si>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</si>
  <si>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</si>
  <si>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</si>
  <si>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</si>
  <si>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</si>
  <si>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</si>
  <si>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</si>
  <si>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</si>
  <si>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</si>
  <si>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</si>
  <si>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</si>
  <si>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</si>
  <si>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</si>
  <si>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</si>
  <si>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</si>
  <si>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</si>
  <si>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</si>
  <si>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</si>
  <si>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</si>
  <si>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</si>
  <si>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</si>
  <si>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</si>
  <si>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</si>
  <si>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</si>
  <si>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</si>
  <si>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</si>
  <si>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</si>
  <si>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</si>
  <si>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</si>
  <si>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</si>
  <si>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</si>
  <si>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</si>
  <si>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</si>
  <si>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</si>
  <si>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</si>
  <si>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</si>
  <si>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</si>
  <si>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</si>
  <si>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</si>
  <si>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</si>
  <si>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</si>
  <si>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</si>
  <si>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</si>
  <si>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</si>
  <si>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</si>
  <si>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</si>
  <si>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</si>
  <si>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</si>
  <si>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</si>
  <si>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</si>
  <si>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</si>
  <si>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</si>
  <si>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</si>
  <si>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</si>
  <si>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</si>
  <si>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</si>
  <si>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</si>
  <si>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</si>
  <si>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</si>
  <si>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</si>
  <si>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</si>
  <si>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</si>
  <si>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</si>
  <si>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</si>
  <si>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</si>
  <si>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</si>
  <si>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</si>
  <si>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</si>
  <si>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</si>
  <si>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</si>
  <si>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</si>
  <si>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</si>
  <si>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</si>
  <si>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</si>
  <si>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</si>
  <si>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</si>
  <si>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</si>
  <si>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</si>
  <si>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</si>
  <si>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</si>
  <si>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</si>
  <si>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</si>
  <si>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</si>
  <si>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</si>
  <si>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</si>
  <si>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</si>
  <si>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</si>
  <si>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</si>
  <si>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</si>
  <si>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</si>
  <si>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</si>
  <si>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</si>
  <si>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</si>
  <si>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</si>
  <si>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</si>
  <si>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</si>
  <si>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</si>
  <si>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</si>
  <si>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</si>
  <si>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</si>
  <si>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</si>
  <si>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</si>
  <si>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</si>
  <si>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</si>
  <si>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</si>
  <si>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</si>
  <si>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</si>
  <si>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</si>
  <si>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</si>
  <si>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</si>
  <si>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</si>
  <si>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</si>
  <si>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</si>
  <si>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</si>
  <si>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</si>
  <si>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</si>
  <si>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</si>
  <si>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</si>
  <si>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</si>
  <si>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</si>
  <si>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</si>
  <si>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</si>
  <si>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</si>
  <si>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</si>
  <si>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</si>
  <si>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</si>
  <si>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</si>
  <si>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</si>
  <si>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</si>
  <si>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</si>
  <si>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</si>
  <si>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</si>
  <si>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</si>
  <si>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</si>
  <si>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</si>
  <si>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</si>
  <si>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</si>
  <si>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</si>
  <si>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</si>
  <si>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</si>
  <si>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</si>
  <si>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</si>
  <si>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</si>
  <si>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</si>
  <si>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</si>
  <si>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</si>
  <si>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</si>
  <si>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</si>
  <si>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</si>
  <si>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</si>
  <si>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</si>
  <si>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</si>
  <si>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</si>
  <si>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</si>
  <si>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</si>
  <si>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</si>
  <si>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</si>
  <si>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</si>
  <si>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</si>
  <si>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</si>
  <si>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</si>
  <si>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</si>
  <si>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</si>
  <si>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</si>
  <si>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</si>
  <si>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</si>
  <si>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</si>
  <si>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</si>
  <si>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</si>
  <si>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</si>
  <si>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</si>
  <si>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</si>
  <si>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</si>
  <si>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</si>
  <si>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</si>
  <si>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</si>
  <si>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</si>
  <si>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</si>
  <si>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</si>
  <si>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</si>
  <si>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</si>
  <si>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</si>
  <si>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</si>
  <si>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</si>
  <si>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</si>
  <si>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</si>
  <si>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</si>
  <si>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</si>
  <si>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</si>
  <si>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</si>
  <si>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</si>
  <si>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</si>
  <si>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</si>
  <si>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</si>
  <si>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</si>
  <si>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</si>
  <si>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</si>
  <si>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</si>
  <si>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</si>
  <si>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</si>
  <si>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</si>
  <si>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</si>
  <si>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</si>
  <si>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</si>
  <si>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</si>
  <si>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</si>
  <si>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</si>
  <si>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</si>
  <si>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</si>
  <si>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</si>
  <si>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</si>
  <si>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</si>
  <si>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</si>
  <si>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</si>
  <si>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</si>
  <si>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</si>
  <si>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</si>
  <si>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</si>
  <si>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</si>
  <si>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</si>
  <si>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</si>
  <si>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</si>
  <si>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</si>
  <si>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</si>
  <si>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</si>
  <si>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</si>
  <si>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</si>
  <si>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</si>
  <si>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</si>
  <si>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</si>
  <si>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</si>
  <si>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</si>
  <si>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</si>
  <si>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</si>
  <si>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</si>
  <si>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</si>
  <si>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</si>
  <si>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</si>
  <si>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</si>
  <si>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</si>
  <si>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</si>
  <si>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</si>
  <si>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</si>
  <si>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</si>
  <si>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</si>
  <si>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</si>
  <si>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</si>
  <si>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</si>
  <si>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</si>
  <si>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</si>
  <si>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</si>
  <si>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</si>
  <si>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</si>
  <si>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</si>
  <si>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</si>
  <si>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</si>
  <si>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</si>
  <si>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</si>
  <si>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</si>
  <si>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</si>
  <si>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</si>
  <si>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</si>
  <si>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</si>
  <si>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</si>
  <si>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</si>
  <si>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</si>
  <si>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</si>
  <si>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</si>
  <si>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</si>
  <si>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</si>
  <si>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</si>
  <si>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</si>
  <si>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</si>
  <si>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</si>
  <si>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</si>
  <si>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</si>
  <si>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</si>
  <si>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</si>
  <si>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</si>
  <si>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</si>
  <si>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</si>
  <si>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</si>
  <si>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</si>
  <si>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</si>
  <si>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</si>
  <si>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</si>
  <si>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</si>
  <si>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</si>
  <si>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</si>
  <si>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</si>
  <si>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</si>
  <si>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</si>
  <si>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</si>
  <si>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</si>
  <si>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</si>
  <si>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</si>
  <si>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</si>
  <si>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</si>
  <si>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</si>
  <si>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</si>
  <si>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</si>
  <si>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</si>
  <si>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</si>
  <si>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</si>
  <si>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</si>
  <si>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</si>
  <si>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</si>
  <si>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</si>
  <si>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</si>
  <si>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</si>
  <si>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</si>
  <si>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</si>
  <si>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</si>
  <si>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</si>
  <si>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</si>
  <si>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</si>
  <si>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</si>
  <si>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</si>
  <si>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</si>
  <si>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</si>
  <si>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</si>
  <si>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</si>
  <si>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</si>
  <si>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</si>
  <si>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</si>
  <si>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</si>
  <si>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</si>
  <si>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</si>
  <si>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</si>
  <si>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</si>
  <si>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</si>
  <si>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</si>
  <si>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</si>
  <si>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</si>
  <si>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</si>
  <si>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</si>
  <si>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</si>
  <si>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</si>
  <si>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</si>
  <si>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</si>
  <si>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</si>
  <si>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</si>
  <si>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</si>
  <si>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</si>
  <si>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</si>
  <si>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</si>
  <si>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</si>
  <si>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</si>
  <si>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</si>
  <si>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</si>
  <si>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</si>
  <si>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</si>
  <si>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</si>
  <si>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</si>
  <si>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</si>
  <si>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</si>
  <si>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</si>
  <si>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</si>
  <si>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</si>
  <si>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</si>
  <si>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</si>
  <si>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</si>
  <si>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</si>
  <si>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</si>
  <si>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</si>
  <si>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</si>
  <si>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</si>
  <si>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</si>
  <si>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</si>
  <si>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</si>
  <si>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</si>
  <si>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</si>
  <si>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</si>
  <si>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</si>
  <si>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</si>
  <si>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</si>
  <si>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</si>
  <si>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</si>
  <si>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</si>
  <si>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</si>
  <si>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</si>
  <si>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</si>
  <si>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</si>
  <si>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</si>
  <si>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</si>
  <si>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</si>
  <si>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</si>
  <si>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</si>
  <si>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</si>
  <si>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</si>
  <si>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</si>
  <si>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</si>
  <si>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</si>
  <si>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</si>
  <si>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</si>
  <si>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</si>
  <si>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</si>
  <si>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</si>
  <si>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</si>
  <si>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</si>
  <si>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</si>
  <si>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</si>
  <si>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</si>
  <si>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</si>
  <si>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</si>
  <si>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</si>
  <si>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</si>
  <si>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</si>
  <si>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</si>
  <si>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</si>
  <si>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</si>
  <si>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</si>
  <si>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</si>
  <si>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</si>
  <si>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</si>
  <si>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</si>
  <si>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</si>
  <si>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</si>
  <si>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</si>
  <si>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</si>
  <si>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</si>
  <si>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</si>
  <si>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</si>
  <si>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</si>
  <si>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</si>
  <si>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</si>
  <si>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</si>
  <si>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</si>
  <si>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</si>
  <si>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</si>
  <si>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</si>
  <si>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</si>
  <si>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</si>
  <si>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</si>
  <si>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</si>
  <si>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</si>
  <si>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</si>
  <si>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</si>
  <si>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</si>
  <si>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</si>
  <si>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</si>
  <si>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</si>
  <si>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</si>
  <si>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</si>
  <si>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</si>
  <si>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</si>
  <si>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</si>
  <si>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</si>
  <si>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</si>
  <si>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</si>
  <si>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</si>
  <si>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</si>
  <si>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</si>
  <si>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</si>
  <si>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</si>
  <si>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</si>
  <si>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</si>
  <si>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</si>
  <si>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</si>
  <si>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</si>
  <si>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</si>
  <si>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</si>
  <si>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</si>
  <si>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</si>
  <si>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</si>
  <si>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</si>
  <si>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</si>
  <si>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</si>
  <si>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</si>
  <si>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</si>
  <si>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</si>
  <si>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</si>
  <si>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</si>
  <si>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</si>
  <si>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</si>
  <si>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</si>
  <si>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</si>
  <si>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</si>
  <si>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</si>
  <si>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</si>
  <si>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</si>
  <si>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</si>
  <si>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</si>
  <si>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</si>
  <si>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</si>
  <si>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</si>
  <si>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</si>
  <si>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</si>
  <si>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</si>
  <si>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</si>
  <si>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</si>
  <si>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</si>
  <si>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</si>
  <si>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</si>
  <si>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</si>
  <si>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</si>
  <si>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</si>
  <si>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</si>
  <si>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</si>
  <si>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</si>
  <si>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</si>
  <si>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</si>
  <si>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</si>
  <si>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</si>
  <si>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</si>
  <si>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</si>
  <si>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</si>
  <si>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</si>
  <si>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</si>
  <si>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</si>
  <si>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</si>
  <si>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</si>
  <si>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</si>
  <si>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</si>
  <si>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</si>
  <si>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</si>
  <si>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</si>
  <si>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</si>
  <si>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</si>
  <si>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</si>
  <si>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</si>
  <si>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</si>
  <si>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</si>
  <si>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</si>
  <si>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</si>
  <si>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</si>
  <si>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</si>
  <si>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</si>
  <si>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</si>
  <si>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</si>
  <si>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</si>
  <si>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</si>
  <si>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</si>
  <si>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</si>
  <si>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</si>
  <si>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</si>
  <si>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</si>
  <si>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</si>
  <si>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</si>
  <si>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</si>
  <si>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</si>
  <si>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</si>
  <si>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</si>
  <si>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</si>
  <si>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</si>
  <si>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</si>
  <si>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</si>
  <si>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</si>
  <si>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</si>
  <si>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</si>
  <si>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</si>
  <si>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</si>
  <si>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</si>
  <si>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</si>
  <si>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</si>
  <si>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</si>
  <si>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</si>
  <si>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</si>
  <si>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</si>
  <si>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</si>
  <si>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</si>
  <si>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</si>
  <si>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</si>
  <si>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</si>
  <si>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</si>
  <si>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</si>
  <si>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</si>
  <si>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</si>
  <si>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</si>
  <si>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</si>
  <si>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</si>
  <si>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</si>
  <si>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</si>
  <si>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</si>
  <si>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</si>
  <si>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</si>
  <si>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</si>
  <si>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</si>
  <si>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</si>
  <si>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</si>
  <si>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</si>
  <si>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</si>
  <si>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</si>
  <si>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</si>
  <si>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</si>
  <si>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</si>
  <si>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</si>
  <si>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</si>
  <si>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</si>
  <si>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</si>
  <si>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</si>
  <si>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</si>
  <si>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</si>
  <si>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</si>
  <si>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</si>
  <si>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</si>
  <si>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</si>
  <si>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</si>
  <si>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</si>
  <si>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</si>
  <si>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</si>
  <si>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</si>
  <si>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</si>
  <si>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</si>
  <si>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</si>
  <si>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</si>
  <si>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</si>
  <si>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</si>
  <si>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</si>
  <si>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</si>
  <si>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</si>
  <si>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</si>
  <si>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</si>
  <si>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</si>
  <si>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</si>
  <si>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</si>
  <si>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</si>
  <si>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</si>
  <si>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</si>
  <si>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</si>
  <si>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</si>
  <si>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</si>
  <si>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</si>
  <si>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</si>
  <si>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</si>
  <si>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</si>
  <si>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</si>
  <si>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</si>
  <si>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</si>
  <si>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</si>
  <si>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</si>
  <si>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</si>
  <si>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</si>
  <si>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</si>
  <si>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</si>
  <si>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</si>
  <si>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</si>
  <si>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</si>
  <si>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</si>
  <si>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</si>
  <si>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</si>
  <si>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</si>
  <si>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</si>
  <si>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</si>
  <si>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</si>
  <si>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</si>
  <si>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</si>
  <si>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</si>
  <si>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</si>
  <si>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</si>
  <si>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</si>
  <si>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</si>
  <si>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</si>
  <si>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</si>
  <si>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</si>
  <si>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</si>
  <si>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</si>
  <si>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</si>
  <si>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</si>
  <si>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</si>
  <si>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</si>
  <si>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</si>
  <si>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</si>
  <si>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</si>
  <si>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</si>
  <si>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</si>
  <si>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</si>
  <si>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</si>
  <si>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</si>
  <si>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</si>
  <si>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</si>
  <si>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</si>
  <si>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</si>
  <si>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</si>
  <si>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</si>
  <si>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</si>
  <si>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</si>
  <si>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</si>
  <si>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</si>
  <si>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</si>
  <si>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</si>
  <si>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</si>
  <si>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</si>
  <si>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</si>
  <si>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</si>
  <si>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</si>
  <si>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</si>
  <si>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</si>
  <si>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</si>
  <si>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</si>
  <si>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</si>
  <si>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</si>
  <si>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</si>
  <si>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</si>
  <si>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</si>
  <si>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</si>
  <si>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</si>
  <si>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</si>
  <si>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</si>
  <si>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</si>
  <si>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</si>
  <si>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</si>
  <si>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</si>
  <si>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</si>
  <si>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</si>
  <si>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</si>
  <si>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</si>
  <si>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</si>
  <si>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</si>
  <si>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</si>
  <si>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</si>
  <si>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</si>
  <si>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</si>
  <si>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</si>
  <si>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</si>
  <si>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</si>
  <si>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</si>
  <si>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</si>
  <si>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</si>
  <si>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</si>
  <si>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</si>
  <si>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</si>
  <si>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</si>
  <si>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</si>
  <si>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</si>
  <si>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</si>
  <si>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</si>
  <si>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</si>
  <si>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</si>
  <si>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</si>
  <si>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</si>
  <si>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</si>
  <si>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</si>
  <si>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</si>
  <si>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</si>
  <si>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</si>
  <si>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</si>
  <si>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</si>
  <si>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</si>
  <si>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</si>
  <si>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</si>
  <si>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</si>
  <si>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</si>
  <si>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</si>
  <si>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</si>
  <si>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</si>
  <si>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</si>
  <si>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</si>
  <si>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</si>
  <si>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</si>
  <si>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</si>
  <si>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</si>
  <si>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</si>
  <si>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</si>
  <si>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</si>
  <si>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</si>
  <si>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</si>
  <si>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</si>
  <si>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</si>
  <si>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</si>
  <si>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</si>
  <si>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</si>
  <si>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</si>
  <si>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</si>
  <si>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</si>
  <si>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</si>
  <si>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</si>
  <si>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</si>
  <si>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</si>
  <si>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</si>
  <si>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</si>
  <si>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</si>
  <si>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</si>
  <si>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</si>
  <si>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</si>
  <si>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</si>
  <si>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</si>
  <si>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</si>
  <si>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</si>
  <si>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</si>
  <si>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</si>
  <si>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</si>
  <si>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</si>
  <si>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</si>
  <si>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</si>
  <si>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</si>
  <si>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</si>
  <si>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</si>
  <si>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</si>
  <si>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</si>
  <si>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</si>
  <si>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</si>
  <si>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</si>
  <si>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</si>
  <si>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</si>
  <si>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</si>
  <si>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</si>
  <si>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</si>
  <si>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</si>
  <si>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</si>
  <si>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</si>
  <si>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</si>
  <si>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</si>
  <si>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</si>
  <si>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</si>
  <si>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</si>
  <si>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</si>
  <si>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</si>
  <si>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</si>
  <si>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</si>
  <si>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</si>
  <si>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</si>
  <si>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</si>
  <si>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</si>
  <si>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</si>
  <si>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</si>
  <si>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</si>
  <si>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</si>
  <si>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</si>
  <si>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</si>
  <si>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</si>
  <si>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</si>
  <si>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</si>
  <si>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</si>
  <si>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</si>
  <si>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</si>
  <si>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</si>
  <si>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</si>
  <si>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</si>
  <si>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</si>
  <si>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</si>
  <si>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</si>
  <si>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</si>
  <si>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</si>
  <si>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</si>
  <si>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</si>
  <si>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</si>
  <si>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</si>
  <si>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</si>
  <si>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</si>
  <si>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</si>
  <si>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</si>
  <si>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</si>
  <si>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</si>
  <si>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</si>
  <si>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</si>
  <si>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</si>
  <si>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</si>
  <si>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</si>
  <si>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</si>
  <si>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</si>
  <si>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</si>
  <si>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</si>
  <si>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</si>
  <si>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</si>
  <si>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</si>
  <si>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</si>
  <si>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</si>
  <si>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</si>
  <si>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</si>
  <si>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</si>
  <si>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</si>
  <si>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</si>
  <si>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</si>
  <si>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</si>
  <si>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</si>
  <si>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</si>
  <si>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</si>
  <si>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</si>
  <si>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</si>
  <si>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</si>
  <si>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</si>
  <si>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</si>
  <si>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</si>
  <si>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</si>
  <si>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</si>
  <si>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</si>
  <si>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</si>
  <si>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</si>
  <si>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</si>
  <si>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</si>
  <si>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</si>
  <si>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</si>
  <si>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</si>
  <si>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</si>
  <si>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</si>
  <si>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</si>
  <si>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</si>
  <si>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</si>
  <si>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</si>
  <si>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</si>
  <si>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</si>
  <si>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</si>
  <si>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</si>
  <si>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</si>
  <si>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</si>
  <si>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</si>
  <si>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</si>
  <si>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</si>
  <si>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</si>
  <si>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</si>
  <si>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</si>
  <si>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</si>
  <si>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</si>
  <si>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</si>
  <si>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</si>
  <si>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</si>
  <si>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</si>
  <si>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</si>
  <si>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</si>
  <si>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</si>
  <si>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</si>
  <si>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</si>
  <si>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</si>
  <si>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</si>
  <si>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</si>
  <si>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</si>
  <si>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</si>
  <si>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</si>
  <si>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</si>
  <si>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</si>
  <si>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</si>
  <si>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</si>
  <si>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</si>
  <si>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</si>
  <si>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</si>
  <si>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</si>
  <si>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</si>
  <si>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</si>
  <si>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</si>
  <si>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</si>
  <si>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</si>
  <si>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</si>
  <si>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</si>
  <si>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</si>
  <si>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</si>
  <si>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</si>
  <si>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</si>
  <si>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</si>
  <si>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</si>
  <si>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</si>
  <si>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</si>
  <si>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</si>
  <si>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</si>
  <si>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</si>
  <si>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</si>
  <si>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</si>
  <si>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</si>
  <si>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</si>
  <si>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</si>
  <si>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</si>
  <si>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</si>
  <si>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</si>
  <si>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</si>
  <si>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</si>
  <si>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</si>
  <si>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</si>
  <si>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</si>
  <si>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</si>
  <si>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</si>
  <si>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</si>
  <si>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</si>
  <si>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</si>
  <si>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</si>
  <si>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</si>
  <si>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</si>
  <si>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</si>
  <si>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</si>
  <si>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</si>
  <si>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</si>
  <si>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</si>
  <si>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</si>
  <si>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</si>
  <si>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</si>
  <si>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</si>
  <si>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</si>
  <si>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</si>
  <si>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</si>
  <si>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</si>
  <si>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</si>
  <si>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</si>
  <si>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</si>
  <si>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</si>
  <si>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</si>
  <si>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</si>
  <si>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</si>
  <si>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</si>
  <si>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</si>
  <si>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</si>
  <si>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</si>
  <si>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</si>
  <si>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</si>
  <si>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</si>
  <si>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</si>
  <si>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</si>
  <si>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</si>
  <si>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</si>
  <si>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</si>
  <si>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</si>
  <si>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</si>
  <si>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</si>
  <si>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</si>
  <si>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</si>
  <si>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</si>
  <si>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</si>
  <si>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</si>
  <si>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</si>
  <si>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</si>
  <si>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</si>
  <si>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</si>
  <si>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</si>
  <si>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</si>
  <si>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</si>
  <si>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</si>
  <si>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</si>
  <si>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</si>
  <si>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</si>
  <si>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</si>
  <si>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</si>
  <si>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</si>
  <si>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</si>
  <si>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</si>
  <si>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</si>
  <si>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</si>
  <si>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</si>
  <si>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</si>
  <si>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</si>
  <si>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</si>
  <si>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</si>
  <si>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</si>
  <si>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</si>
  <si>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</si>
  <si>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</si>
  <si>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</si>
  <si>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</si>
  <si>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</si>
  <si>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</si>
  <si>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</si>
  <si>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</si>
  <si>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</si>
  <si>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</si>
  <si>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</si>
  <si>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</si>
  <si>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</si>
  <si>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</si>
  <si>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</si>
  <si>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</si>
  <si>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</si>
  <si>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</si>
  <si>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</si>
  <si>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</si>
  <si>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</si>
  <si>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</si>
  <si>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</si>
  <si>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</si>
  <si>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</si>
  <si>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</si>
  <si>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</si>
  <si>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</si>
  <si>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</si>
  <si>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</si>
  <si>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</si>
  <si>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</si>
  <si>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</si>
  <si>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</si>
  <si>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</si>
  <si>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</si>
  <si>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</si>
  <si>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</si>
  <si>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</si>
  <si>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</si>
  <si>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</si>
  <si>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</si>
  <si>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</si>
  <si>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</si>
  <si>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</si>
  <si>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</si>
  <si>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</si>
  <si>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</si>
  <si>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</si>
  <si>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</si>
  <si>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</si>
  <si>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</si>
  <si>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</si>
  <si>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</si>
  <si>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</si>
  <si>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</si>
  <si>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</si>
  <si>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</si>
  <si>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</si>
  <si>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</si>
  <si>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</si>
  <si>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</si>
  <si>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</si>
  <si>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</si>
  <si>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</si>
  <si>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</si>
  <si>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</si>
  <si>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</si>
  <si>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</si>
  <si>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</si>
  <si>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</si>
  <si>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</si>
  <si>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</si>
  <si>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</si>
  <si>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</si>
  <si>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</si>
  <si>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</si>
  <si>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</si>
  <si>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</si>
  <si>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</si>
  <si>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</si>
  <si>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</si>
  <si>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</si>
  <si>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</si>
  <si>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</si>
  <si>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</si>
  <si>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</si>
  <si>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</si>
  <si>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</si>
  <si>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</si>
  <si>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</si>
  <si>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</si>
  <si>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</si>
  <si>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</si>
  <si>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</si>
  <si>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</si>
  <si>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</si>
  <si>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</si>
  <si>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</si>
  <si>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</si>
  <si>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</si>
  <si>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</si>
  <si>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</si>
  <si>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</si>
  <si>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</si>
  <si>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</si>
  <si>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</si>
  <si>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</si>
  <si>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</si>
  <si>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</si>
  <si>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</si>
  <si>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</si>
  <si>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</si>
  <si>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</si>
  <si>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</si>
  <si>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</si>
  <si>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</si>
  <si>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</si>
  <si>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</si>
  <si>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</si>
  <si>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</si>
  <si>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</si>
  <si>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</si>
  <si>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</si>
  <si>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</si>
  <si>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</si>
  <si>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</si>
  <si>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</si>
  <si>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</si>
  <si>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</si>
  <si>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</si>
  <si>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</si>
  <si>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</si>
  <si>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</si>
  <si>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</si>
  <si>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</si>
  <si>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</si>
  <si>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</si>
  <si>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</si>
  <si>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</si>
  <si>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</si>
  <si>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</si>
  <si>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</si>
  <si>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</si>
  <si>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</si>
  <si>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</si>
  <si>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</si>
  <si>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</si>
  <si>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</si>
  <si>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</si>
  <si>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</si>
  <si>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</si>
  <si>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</si>
  <si>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</si>
  <si>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</si>
  <si>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</si>
  <si>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</si>
  <si>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</si>
  <si>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</si>
  <si>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</si>
  <si>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</si>
  <si>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</si>
  <si>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</si>
  <si>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</si>
  <si>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</si>
  <si>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</si>
  <si>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</si>
  <si>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</si>
  <si>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</si>
  <si>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</si>
  <si>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</si>
  <si>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</si>
  <si>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</si>
  <si>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</si>
  <si>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</si>
  <si>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</si>
  <si>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</si>
  <si>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</si>
  <si>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</si>
  <si>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</si>
  <si>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</si>
  <si>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</si>
  <si>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</si>
  <si>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</si>
  <si>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</si>
  <si>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</si>
  <si>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</si>
  <si>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</si>
  <si>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</si>
  <si>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</si>
  <si>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</si>
  <si>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</si>
  <si>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</si>
  <si>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</si>
  <si>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</si>
  <si>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</si>
  <si>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</si>
  <si>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</si>
  <si>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</si>
  <si>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</si>
  <si>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</si>
  <si>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</si>
  <si>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</si>
  <si>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</si>
  <si>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</si>
  <si>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</si>
  <si>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</si>
  <si>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</si>
  <si>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</si>
  <si>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</si>
  <si>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</si>
  <si>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</si>
  <si>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</si>
  <si>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</si>
  <si>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</si>
  <si>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</si>
  <si>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</si>
  <si>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</si>
  <si>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</si>
  <si>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</si>
  <si>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</si>
  <si>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</si>
  <si>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</si>
  <si>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</si>
  <si>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</si>
  <si>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</si>
  <si>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</si>
  <si>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</si>
  <si>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</si>
  <si>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</si>
  <si>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</si>
  <si>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</si>
  <si>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</si>
  <si>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</si>
  <si>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</si>
  <si>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</si>
  <si>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</si>
  <si>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</si>
  <si>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</si>
  <si>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</si>
  <si>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</si>
  <si>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</si>
  <si>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</si>
  <si>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</si>
  <si>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</si>
  <si>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</si>
  <si>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</si>
  <si>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</si>
  <si>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</si>
  <si>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</si>
  <si>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</si>
  <si>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</si>
  <si>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</si>
  <si>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</si>
  <si>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</si>
  <si>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</si>
  <si>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</si>
  <si>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</si>
  <si>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</si>
  <si>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</si>
  <si>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</si>
  <si>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</si>
  <si>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</si>
  <si>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</si>
  <si>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</si>
  <si>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</si>
  <si>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</si>
  <si>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</si>
  <si>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</si>
  <si>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</si>
  <si>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</si>
  <si>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</si>
  <si>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</si>
  <si>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</si>
  <si>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</si>
  <si>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</si>
  <si>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</si>
  <si>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</si>
  <si>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</si>
  <si>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</si>
  <si>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</si>
  <si>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</si>
  <si>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</si>
  <si>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</si>
  <si>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</si>
  <si>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</si>
  <si>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</si>
  <si>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</si>
  <si>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</si>
  <si>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</si>
  <si>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</si>
  <si>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</si>
  <si>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</si>
  <si>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</si>
  <si>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</si>
  <si>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</si>
  <si>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</si>
  <si>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</si>
  <si>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</si>
  <si>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</si>
  <si>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</si>
  <si>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</si>
  <si>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</si>
  <si>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</si>
  <si>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</si>
  <si>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</si>
  <si>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</si>
  <si>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</si>
  <si>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</si>
  <si>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</si>
  <si>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</si>
  <si>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</si>
  <si>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</si>
  <si>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</si>
  <si>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</si>
  <si>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</si>
  <si>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</si>
  <si>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</si>
  <si>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</si>
  <si>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</si>
  <si>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</si>
  <si>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</si>
  <si>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</si>
  <si>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</si>
  <si>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</si>
  <si>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</si>
  <si>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</si>
  <si>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</si>
  <si>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</si>
  <si>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</si>
  <si>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</si>
  <si>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</si>
  <si>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</si>
  <si>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</si>
  <si>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</si>
  <si>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</si>
  <si>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</si>
  <si>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</si>
  <si>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</si>
  <si>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</si>
  <si>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</si>
  <si>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</si>
  <si>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</si>
  <si>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</si>
  <si>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</si>
  <si>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</si>
  <si>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</si>
  <si>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</si>
  <si>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</si>
  <si>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</si>
  <si>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</si>
  <si>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</si>
  <si>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</si>
  <si>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</si>
  <si>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</si>
  <si>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</si>
  <si>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</si>
  <si>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</si>
  <si>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</si>
  <si>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</si>
  <si>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</si>
  <si>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</si>
  <si>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</si>
  <si>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</si>
  <si>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</si>
  <si>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</si>
  <si>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</si>
  <si>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</si>
  <si>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</si>
  <si>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</si>
  <si>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</si>
  <si>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</si>
  <si>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</si>
  <si>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</si>
  <si>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</si>
  <si>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</si>
  <si>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</si>
  <si>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</si>
  <si>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</si>
  <si>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</si>
  <si>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</si>
  <si>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</si>
  <si>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</si>
  <si>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</si>
  <si>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</si>
  <si>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</si>
  <si>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</si>
  <si>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</si>
  <si>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</si>
  <si>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</si>
  <si>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</si>
  <si>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</si>
  <si>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</si>
  <si>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</si>
  <si>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</si>
  <si>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</si>
  <si>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</si>
  <si>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</si>
  <si>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</si>
  <si>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</si>
  <si>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</si>
  <si>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</si>
  <si>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</si>
  <si>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</si>
  <si>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</si>
  <si>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</si>
  <si>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</si>
  <si>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</si>
  <si>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</si>
  <si>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</si>
  <si>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</si>
  <si>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</si>
  <si>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</si>
  <si>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</si>
  <si>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</si>
  <si>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</si>
  <si>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</si>
  <si>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</si>
  <si>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</si>
  <si>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</si>
  <si>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</si>
  <si>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</si>
  <si>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</si>
  <si>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</si>
  <si>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</si>
  <si>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</si>
  <si>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</si>
  <si>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</si>
  <si>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</si>
  <si>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</si>
  <si>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</si>
  <si>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</si>
  <si>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</si>
  <si>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</si>
  <si>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</si>
  <si>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</si>
  <si>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</si>
  <si>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</si>
  <si>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</si>
  <si>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</si>
  <si>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</si>
  <si>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</si>
  <si>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</si>
  <si>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</si>
  <si>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</si>
  <si>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</si>
  <si>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</si>
  <si>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</si>
  <si>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</si>
  <si>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</si>
  <si>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</si>
  <si>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</si>
  <si>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</si>
  <si>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</si>
  <si>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</si>
  <si>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</si>
  <si>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</si>
  <si>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</si>
  <si>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</si>
  <si>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</si>
  <si>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</si>
  <si>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</si>
  <si>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</si>
  <si>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</si>
  <si>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</si>
  <si>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</si>
  <si>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</si>
  <si>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</si>
  <si>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</si>
  <si>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</si>
  <si>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</si>
  <si>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</si>
  <si>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</si>
  <si>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</si>
  <si>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</si>
  <si>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</si>
  <si>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</si>
  <si>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</si>
  <si>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</si>
  <si>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</si>
  <si>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</si>
  <si>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</si>
  <si>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</si>
  <si>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</si>
  <si>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</si>
  <si>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</si>
  <si>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</si>
  <si>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</si>
  <si>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</si>
  <si>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</si>
  <si>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</si>
  <si>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</si>
  <si>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</si>
  <si>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</si>
  <si>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</si>
  <si>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</si>
  <si>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</si>
  <si>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</si>
  <si>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</si>
  <si>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</si>
  <si>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</si>
  <si>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</si>
  <si>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</si>
  <si>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</si>
  <si>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</si>
  <si>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</si>
  <si>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</si>
  <si>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</si>
  <si>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</si>
  <si>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</si>
  <si>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</si>
  <si>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</si>
  <si>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</si>
  <si>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</si>
  <si>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</si>
  <si>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</si>
  <si>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</si>
  <si>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</si>
  <si>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</si>
  <si>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</si>
  <si>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</si>
  <si>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</si>
  <si>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</si>
  <si>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</si>
  <si>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</si>
  <si>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</si>
  <si>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</si>
  <si>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</si>
  <si>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</si>
  <si>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</si>
  <si>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</si>
  <si>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</si>
  <si>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</si>
  <si>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</si>
  <si>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</si>
  <si>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</si>
  <si>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</si>
  <si>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</si>
  <si>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</si>
  <si>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</si>
  <si>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</si>
  <si>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</si>
  <si>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</si>
  <si>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</si>
  <si>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</si>
  <si>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</si>
  <si>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</si>
  <si>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</si>
  <si>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</si>
  <si>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</si>
  <si>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</si>
  <si>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</si>
  <si>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</si>
  <si>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</si>
  <si>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</si>
  <si>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</si>
  <si>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</si>
  <si>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</si>
  <si>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</si>
  <si>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</si>
  <si>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</si>
  <si>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</si>
  <si>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</si>
  <si>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</si>
  <si>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</si>
  <si>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</si>
  <si>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</si>
  <si>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</si>
  <si>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</si>
  <si>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</si>
  <si>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</si>
  <si>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</si>
  <si>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</si>
  <si>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</si>
  <si>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</si>
  <si>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</si>
  <si>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</si>
  <si>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</si>
  <si>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</si>
  <si>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</si>
  <si>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</si>
  <si>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</si>
  <si>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</si>
  <si>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</si>
  <si>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</si>
  <si>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</si>
  <si>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</si>
  <si>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</si>
  <si>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</si>
  <si>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</si>
  <si>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</si>
  <si>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</si>
  <si>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</si>
  <si>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</si>
  <si>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</si>
  <si>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</si>
  <si>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</si>
  <si>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</si>
  <si>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</si>
  <si>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</si>
  <si>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</si>
  <si>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</si>
  <si>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</si>
  <si>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</si>
  <si>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</si>
  <si>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</si>
  <si>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</si>
  <si>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</si>
  <si>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</si>
  <si>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</si>
  <si>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</si>
  <si>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</si>
  <si>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</si>
  <si>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</si>
  <si>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</si>
  <si>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</si>
  <si>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</si>
  <si>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</si>
  <si>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</si>
  <si>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</si>
  <si>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</si>
  <si>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</si>
  <si>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</si>
  <si>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</si>
  <si>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</si>
  <si>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</si>
  <si>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</si>
  <si>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</si>
  <si>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</si>
  <si>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</si>
  <si>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</si>
  <si>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</si>
  <si>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</si>
  <si>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</si>
  <si>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</si>
  <si>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</si>
  <si>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</si>
  <si>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</si>
  <si>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</si>
  <si>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</si>
  <si>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</si>
  <si>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</si>
  <si>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</si>
  <si>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</si>
  <si>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</si>
  <si>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</si>
  <si>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</si>
  <si>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</si>
  <si>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</si>
  <si>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</si>
  <si>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</si>
  <si>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</si>
  <si>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</si>
  <si>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</si>
  <si>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</si>
  <si>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</si>
  <si>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</si>
  <si>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</si>
  <si>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</si>
  <si>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</si>
  <si>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</si>
  <si>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</si>
  <si>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</si>
  <si>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</si>
  <si>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</si>
  <si>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</si>
  <si>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</si>
  <si>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</si>
  <si>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</si>
  <si>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</si>
  <si>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</si>
  <si>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</si>
  <si>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</si>
  <si>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</si>
  <si>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</si>
  <si>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</si>
  <si>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</si>
  <si>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</si>
  <si>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</si>
  <si>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</si>
  <si>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</si>
  <si>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</si>
  <si>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</si>
  <si>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</si>
  <si>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</si>
  <si>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</si>
  <si>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</si>
  <si>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</si>
  <si>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</si>
  <si>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</si>
  <si>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</si>
  <si>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</si>
  <si>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</si>
  <si>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</si>
  <si>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</si>
  <si>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</si>
  <si>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</si>
  <si>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</si>
  <si>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</si>
  <si>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</si>
  <si>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</si>
  <si>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</si>
  <si>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</si>
  <si>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</si>
  <si>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</si>
  <si>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</si>
  <si>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</si>
  <si>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</si>
  <si>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</si>
  <si>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</si>
  <si>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</si>
  <si>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</si>
  <si>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</si>
  <si>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</si>
  <si>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</si>
  <si>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</si>
  <si>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</si>
  <si>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</si>
  <si>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</si>
  <si>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</si>
  <si>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</si>
  <si>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</si>
  <si>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</si>
  <si>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</si>
  <si>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</si>
  <si>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</si>
  <si>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</si>
  <si>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</si>
  <si>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</si>
  <si>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</si>
  <si>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</si>
  <si>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</si>
  <si>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</si>
  <si>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</si>
  <si>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</si>
  <si>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</si>
  <si>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</si>
  <si>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</si>
  <si>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</si>
  <si>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</si>
  <si>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</si>
  <si>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</si>
  <si>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</si>
  <si>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</si>
  <si>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</si>
  <si>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</si>
  <si>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</si>
  <si>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</si>
  <si>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</si>
  <si>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</si>
  <si>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</si>
  <si>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</si>
  <si>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</si>
  <si>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</si>
  <si>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</si>
  <si>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</si>
  <si>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</si>
  <si>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</si>
  <si>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</si>
  <si>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</si>
  <si>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</si>
  <si>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</si>
  <si>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</si>
  <si>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</si>
  <si>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</si>
  <si>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</si>
  <si>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</si>
  <si>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</si>
  <si>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</si>
  <si>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</si>
  <si>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</si>
  <si>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</si>
  <si>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</si>
  <si>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</si>
  <si>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</si>
  <si>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</si>
  <si>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</si>
  <si>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</si>
  <si>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</si>
  <si>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</si>
  <si>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</si>
  <si>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</si>
  <si>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</si>
  <si>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</si>
  <si>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</si>
  <si>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</si>
  <si>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</si>
  <si>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</si>
  <si>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</si>
  <si>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</si>
  <si>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</si>
  <si>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</si>
  <si>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</si>
  <si>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</si>
  <si>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</si>
  <si>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</si>
  <si>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</si>
  <si>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</si>
  <si>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</si>
  <si>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</si>
  <si>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</si>
  <si>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</si>
  <si>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</si>
  <si>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</si>
  <si>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</si>
  <si>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</si>
  <si>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</si>
  <si>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</si>
  <si>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</si>
  <si>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</si>
  <si>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</si>
  <si>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</si>
  <si>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</si>
  <si>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</si>
  <si>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</si>
  <si>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</si>
  <si>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</si>
  <si>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</si>
  <si>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</si>
  <si>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</si>
  <si>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</si>
  <si>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</si>
  <si>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</si>
  <si>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</si>
  <si>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</si>
  <si>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</si>
  <si>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</si>
  <si>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</si>
  <si>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</si>
  <si>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</si>
  <si>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</si>
  <si>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</si>
  <si>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</si>
  <si>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</si>
  <si>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</si>
  <si>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</si>
  <si>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</si>
  <si>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</si>
  <si>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</si>
  <si>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</si>
  <si>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</si>
  <si>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</si>
  <si>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</si>
  <si>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</si>
  <si>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</si>
  <si>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</si>
  <si>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</si>
  <si>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</si>
  <si>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</si>
  <si>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</si>
  <si>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</si>
  <si>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</si>
  <si>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</si>
  <si>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</si>
  <si>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</si>
  <si>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</si>
  <si>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</si>
  <si>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</si>
  <si>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</si>
  <si>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</si>
  <si>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</si>
  <si>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</si>
  <si>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</si>
  <si>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</si>
  <si>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</si>
  <si>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</si>
  <si>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</si>
  <si>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</si>
  <si>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</si>
  <si>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</si>
  <si>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</si>
  <si>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</si>
  <si>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</si>
  <si>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</si>
  <si>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</si>
  <si>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</si>
  <si>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</si>
  <si>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</si>
  <si>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</si>
  <si>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</si>
  <si>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</si>
  <si>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</si>
  <si>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</si>
  <si>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</si>
  <si>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</si>
  <si>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</si>
  <si>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</si>
  <si>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</si>
  <si>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</si>
  <si>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</si>
  <si>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</si>
  <si>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</si>
  <si>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</si>
  <si>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</si>
  <si>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</si>
  <si>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</si>
  <si>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</si>
  <si>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</si>
  <si>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</si>
  <si>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</si>
  <si>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</si>
  <si>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</si>
  <si>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</si>
  <si>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</si>
  <si>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</si>
  <si>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</si>
  <si>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</si>
  <si>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</si>
  <si>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</si>
  <si>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</si>
  <si>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</si>
  <si>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</si>
  <si>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</si>
  <si>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</si>
  <si>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</si>
  <si>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</si>
  <si>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</si>
  <si>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</si>
  <si>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</si>
  <si>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</si>
  <si>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</si>
  <si>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</si>
  <si>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</si>
  <si>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</si>
  <si>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</si>
  <si>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</si>
  <si>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</si>
  <si>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</si>
  <si>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</si>
  <si>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</si>
  <si>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</si>
  <si>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</si>
  <si>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</si>
  <si>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</si>
  <si>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</si>
  <si>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</si>
  <si>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</si>
  <si>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</si>
  <si>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</si>
  <si>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</si>
  <si>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</si>
  <si>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</si>
  <si>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</si>
  <si>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</si>
  <si>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</si>
  <si>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</si>
  <si>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</si>
  <si>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</si>
  <si>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</si>
  <si>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</si>
  <si>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</si>
  <si>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</si>
  <si>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</si>
  <si>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</si>
  <si>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</si>
  <si>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</si>
  <si>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</si>
  <si>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</si>
  <si>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</si>
  <si>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</si>
  <si>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</si>
  <si>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</si>
  <si>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</si>
  <si>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</si>
  <si>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</si>
  <si>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</si>
  <si>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</si>
  <si>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</si>
  <si>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</si>
  <si>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</si>
  <si>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</si>
  <si>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</si>
  <si>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</si>
  <si>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</si>
  <si>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</si>
  <si>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</si>
  <si>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</si>
  <si>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</si>
  <si>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</si>
  <si>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</si>
  <si>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</si>
  <si>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</si>
  <si>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</si>
  <si>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</si>
  <si>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</si>
  <si>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</si>
  <si>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</si>
  <si>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</si>
  <si>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</si>
  <si>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</si>
  <si>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</si>
  <si>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</si>
  <si>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</si>
  <si>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</si>
  <si>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</si>
  <si>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</si>
  <si>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</si>
  <si>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</si>
  <si>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</si>
  <si>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</si>
  <si>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</si>
  <si>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</si>
  <si>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</si>
  <si>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</si>
  <si>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</si>
  <si>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</si>
  <si>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</si>
  <si>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</si>
  <si>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</si>
  <si>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</si>
  <si>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</si>
  <si>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</si>
  <si>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</si>
  <si>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</si>
  <si>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</si>
  <si>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</si>
  <si>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</si>
  <si>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</si>
  <si>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</si>
  <si>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</si>
  <si>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</si>
  <si>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</si>
  <si>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</si>
  <si>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</si>
  <si>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</si>
  <si>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</si>
  <si>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</si>
  <si>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</si>
  <si>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</si>
  <si>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</si>
  <si>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</si>
  <si>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</si>
  <si>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</si>
  <si>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</si>
  <si>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</si>
  <si>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</si>
  <si>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</si>
  <si>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</si>
  <si>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</si>
  <si>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</si>
  <si>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</si>
  <si>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</si>
  <si>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</si>
  <si>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</si>
  <si>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</si>
  <si>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</si>
  <si>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</si>
  <si>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</si>
  <si>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</si>
  <si>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</si>
  <si>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</si>
  <si>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</si>
  <si>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</si>
  <si>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</si>
  <si>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</si>
  <si>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</si>
  <si>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</si>
  <si>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</si>
  <si>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</si>
  <si>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</si>
  <si>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</si>
  <si>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</si>
  <si>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</si>
  <si>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</si>
  <si>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</si>
  <si>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</si>
  <si>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</si>
  <si>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</si>
  <si>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</si>
  <si>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</si>
  <si>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</si>
  <si>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</si>
  <si>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</si>
  <si>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</si>
  <si>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</si>
  <si>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</si>
  <si>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</si>
  <si>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</si>
  <si>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</si>
  <si>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</si>
  <si>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</si>
  <si>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</si>
  <si>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</si>
  <si>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</si>
  <si>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</si>
  <si>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</si>
  <si>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</si>
  <si>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</si>
  <si>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</si>
  <si>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</si>
  <si>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</si>
  <si>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</si>
  <si>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</si>
  <si>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</si>
  <si>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</si>
  <si>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</si>
  <si>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</si>
  <si>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</si>
  <si>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</si>
  <si>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</si>
  <si>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</si>
  <si>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</si>
  <si>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</si>
  <si>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</si>
  <si>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</si>
  <si>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</si>
  <si>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</si>
  <si>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</si>
  <si>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</si>
  <si>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</si>
  <si>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</si>
  <si>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</si>
  <si>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</si>
  <si>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</si>
  <si>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</si>
  <si>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</si>
  <si>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</si>
  <si>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</si>
  <si>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</si>
  <si>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</si>
  <si>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</si>
  <si>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</si>
  <si>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</si>
  <si>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</si>
  <si>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</si>
  <si>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</si>
  <si>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</si>
  <si>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</si>
  <si>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</si>
  <si>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</si>
  <si>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</si>
  <si>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</si>
  <si>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</si>
  <si>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</si>
  <si>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</si>
  <si>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</si>
  <si>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</si>
  <si>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</si>
  <si>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</si>
  <si>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</si>
  <si>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</si>
  <si>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</si>
  <si>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</si>
  <si>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</si>
  <si>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</si>
  <si>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</si>
  <si>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</si>
  <si>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</si>
  <si>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</si>
  <si>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</si>
  <si>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</si>
  <si>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</si>
  <si>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</si>
  <si>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</si>
  <si>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</si>
  <si>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</si>
  <si>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</si>
  <si>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</si>
  <si>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</si>
  <si>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</si>
  <si>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</si>
  <si>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</si>
  <si>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</si>
  <si>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</si>
  <si>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</si>
  <si>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</si>
  <si>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</si>
  <si>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</si>
  <si>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</si>
  <si>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</si>
  <si>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</si>
  <si>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</si>
  <si>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</si>
  <si>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</si>
  <si>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</si>
  <si>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</si>
  <si>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</si>
  <si>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</si>
  <si>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</si>
  <si>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</si>
  <si>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</si>
  <si>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</si>
  <si>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</si>
  <si>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</si>
  <si>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</si>
  <si>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</si>
  <si>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</si>
  <si>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</si>
  <si>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</si>
  <si>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</si>
  <si>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</si>
  <si>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</si>
  <si>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</si>
  <si>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</si>
  <si>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</si>
  <si>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</si>
  <si>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</si>
  <si>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</si>
  <si>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</si>
  <si>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</si>
  <si>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</si>
  <si>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</si>
  <si>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</si>
  <si>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</si>
  <si>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</si>
  <si>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</si>
  <si>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</si>
  <si>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</si>
  <si>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</si>
  <si>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</si>
  <si>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</si>
  <si>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</si>
  <si>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</si>
  <si>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</si>
  <si>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</si>
  <si>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</si>
  <si>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</si>
  <si>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</si>
  <si>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</si>
  <si>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</si>
  <si>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</si>
  <si>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</si>
  <si>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</si>
  <si>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</si>
  <si>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</si>
  <si>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</si>
  <si>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</si>
  <si>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</si>
  <si>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</si>
  <si>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</si>
  <si>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</si>
  <si>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</si>
  <si>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</si>
  <si>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</si>
  <si>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</si>
  <si>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</si>
  <si>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</si>
  <si>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</si>
  <si>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</si>
  <si>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</si>
  <si>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</si>
  <si>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</si>
  <si>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</si>
  <si>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</si>
  <si>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</si>
  <si>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</si>
  <si>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</si>
  <si>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</si>
  <si>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</si>
  <si>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</si>
  <si>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</si>
  <si>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</si>
  <si>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</si>
  <si>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</si>
  <si>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</si>
  <si>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</si>
  <si>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</si>
  <si>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</si>
  <si>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</si>
  <si>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</si>
  <si>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</si>
  <si>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</si>
  <si>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</si>
  <si>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</si>
  <si>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</si>
  <si>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</si>
  <si>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</si>
  <si>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</si>
  <si>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</si>
  <si>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</si>
  <si>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</si>
  <si>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</si>
  <si>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</si>
  <si>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</si>
  <si>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</si>
  <si>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</si>
  <si>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</si>
  <si>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</si>
  <si>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</si>
  <si>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</si>
  <si>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</si>
  <si>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</si>
  <si>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</si>
  <si>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</si>
  <si>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</si>
  <si>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</si>
  <si>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</si>
  <si>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</si>
  <si>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</si>
  <si>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</si>
  <si>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</si>
  <si>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</si>
  <si>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</si>
  <si>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</si>
  <si>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</si>
  <si>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</si>
  <si>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</si>
  <si>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</si>
  <si>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</si>
  <si>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</si>
  <si>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</si>
  <si>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</si>
  <si>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</si>
  <si>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</si>
  <si>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</si>
  <si>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</si>
  <si>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</si>
  <si>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</si>
  <si>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</si>
  <si>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</si>
  <si>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</si>
  <si>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</si>
  <si>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</si>
  <si>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</si>
  <si>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</si>
  <si>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</si>
  <si>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</si>
  <si>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</si>
  <si>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</si>
  <si>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</si>
  <si>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</si>
  <si>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</si>
  <si>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</si>
  <si>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</si>
  <si>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</si>
  <si>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</si>
  <si>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</si>
  <si>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</si>
  <si>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</si>
  <si>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</si>
  <si>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</si>
  <si>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</si>
  <si>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</si>
  <si>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</si>
  <si>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</si>
  <si>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</si>
  <si>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</si>
  <si>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</si>
  <si>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</si>
  <si>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</si>
  <si>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</si>
  <si>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</si>
  <si>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</si>
  <si>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</si>
  <si>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</si>
  <si>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</si>
  <si>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</si>
  <si>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</si>
  <si>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</si>
  <si>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</si>
  <si>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</si>
  <si>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</si>
  <si>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</si>
  <si>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</si>
  <si>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</si>
  <si>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</si>
  <si>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</si>
  <si>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</si>
  <si>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</si>
  <si>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</si>
  <si>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</si>
  <si>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</si>
  <si>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</si>
  <si>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</si>
  <si>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</si>
  <si>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</si>
  <si>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</si>
  <si>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</si>
  <si>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</si>
  <si>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</si>
  <si>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</si>
  <si>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</si>
  <si>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</si>
  <si>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</si>
  <si>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</si>
  <si>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</si>
  <si>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</si>
  <si>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</si>
  <si>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</si>
  <si>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</si>
  <si>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</si>
  <si>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</si>
  <si>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</si>
  <si>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</si>
  <si>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</si>
  <si>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</si>
  <si>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</si>
  <si>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</si>
  <si>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</si>
  <si>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</si>
  <si>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</si>
  <si>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</si>
  <si>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</si>
  <si>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</si>
  <si>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</si>
  <si>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</si>
  <si>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</si>
  <si>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</si>
  <si>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</si>
  <si>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</si>
  <si>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</si>
  <si>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</si>
  <si>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</si>
  <si>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</si>
  <si>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</si>
  <si>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</si>
  <si>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</si>
  <si>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</si>
  <si>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</si>
  <si>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</si>
  <si>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</si>
  <si>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</si>
  <si>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</si>
  <si>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</si>
  <si>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</si>
  <si>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</si>
  <si>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</si>
  <si>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</si>
  <si>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</si>
  <si>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</si>
  <si>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</si>
  <si>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</si>
  <si>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</si>
  <si>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</si>
  <si>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</si>
  <si>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</si>
  <si>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</si>
  <si>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</si>
  <si>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</si>
  <si>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</si>
  <si>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</si>
  <si>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</si>
  <si>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</si>
  <si>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</si>
  <si>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</si>
  <si>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</si>
  <si>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</si>
  <si>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</si>
  <si>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</si>
  <si>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</si>
  <si>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</si>
  <si>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</si>
  <si>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</si>
  <si>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</si>
  <si>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</si>
  <si>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</si>
  <si>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</si>
  <si>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</si>
  <si>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</si>
  <si>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</si>
  <si>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</si>
  <si>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</si>
  <si>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</si>
  <si>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</si>
  <si>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</si>
  <si>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</si>
  <si>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</si>
  <si>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</si>
  <si>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</si>
  <si>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</si>
  <si>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</si>
  <si>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</si>
  <si>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</si>
  <si>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</si>
  <si>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</si>
  <si>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</si>
  <si>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</si>
  <si>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</si>
  <si>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</si>
  <si>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</si>
  <si>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</si>
  <si>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</si>
  <si>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</si>
  <si>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</si>
  <si>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</si>
  <si>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</si>
  <si>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</si>
  <si>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</si>
  <si>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</si>
  <si>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</si>
  <si>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</si>
  <si>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</si>
  <si>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</si>
  <si>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</si>
  <si>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</si>
  <si>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</si>
  <si>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</si>
  <si>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</si>
  <si>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</si>
  <si>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</si>
  <si>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</si>
  <si>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</si>
  <si>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</si>
  <si>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</si>
  <si>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</si>
  <si>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</si>
  <si>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</si>
  <si>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</si>
  <si>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</si>
  <si>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</si>
  <si>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</si>
  <si>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</si>
  <si>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</si>
  <si>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</si>
  <si>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</si>
  <si>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</si>
  <si>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</si>
  <si>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</si>
  <si>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</si>
  <si>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</si>
  <si>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</si>
  <si>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</si>
  <si>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</si>
  <si>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</si>
  <si>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</si>
  <si>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</si>
  <si>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</si>
  <si>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</si>
  <si>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</si>
  <si>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</si>
  <si>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</si>
  <si>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</si>
  <si>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</si>
  <si>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</si>
  <si>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</si>
  <si>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</si>
  <si>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</si>
  <si>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</si>
  <si>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</si>
  <si>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</si>
  <si>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</si>
  <si>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</si>
  <si>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</si>
  <si>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</si>
  <si>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</si>
  <si>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</si>
  <si>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</si>
  <si>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</si>
  <si>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</si>
  <si>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</si>
  <si>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</si>
  <si>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</si>
  <si>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</si>
  <si>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</si>
  <si>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</si>
  <si>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</si>
  <si>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</si>
  <si>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</si>
  <si>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</si>
  <si>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</si>
  <si>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</si>
  <si>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</si>
  <si>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</si>
  <si>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</si>
  <si>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</si>
  <si>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</si>
  <si>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</si>
  <si>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</si>
  <si>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</si>
  <si>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</si>
  <si>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</si>
  <si>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</si>
  <si>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</si>
  <si>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</si>
  <si>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</si>
  <si>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SALES</t>
  </si>
  <si>
    <t>PROFIT</t>
  </si>
  <si>
    <t>CY</t>
  </si>
  <si>
    <t>PY</t>
  </si>
  <si>
    <t>YoY%</t>
  </si>
  <si>
    <t>TOTALS</t>
  </si>
  <si>
    <t>Key Perfromance Indicators</t>
  </si>
  <si>
    <t>TOTAL  VALUE</t>
  </si>
  <si>
    <t>Sales by State</t>
  </si>
  <si>
    <t>Top Selling Cities</t>
  </si>
  <si>
    <t>Count of Order ID</t>
  </si>
  <si>
    <t>Orders by Shipping Mode</t>
  </si>
  <si>
    <t>ORDERS BY DURATION</t>
  </si>
  <si>
    <t>Sales by Sub-Category</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</si>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</sst>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quot;$&quot;#0.0,,&quot;M&quot;;[&gt;=1000]&quot;$&quot;#0.0,&quot;K&quot;;&quot;$&quot;#0"/>
    <numFmt numFmtId="165" formatCode="[&gt;=1000000]&quot;$&quot;#0.0,,&quot;M&quot;;[&gt;=1000]&quot;$&quot;#0.0,&quot;K&quot;;&quot;$&quot;#0"/>
    <numFmt numFmtId="166" formatCode="&quot;$&quot;#,##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66" fontId="0" fillId="0" borderId="0" xfId="0" applyNumberFormat="1"/>
    <xf numFmtId="10" fontId="0" fillId="0" borderId="0" xfId="0" applyNumberFormat="1"/>
    <xf numFmtId="9" fontId="0" fillId="0" borderId="0" xfId="0" applyNumberFormat="1"/>
    <xf numFmtId="0" fontId="0" fillId="0" borderId="0" xfId="0" applyAlignment="1">
      <alignment horizontal="center"/>
    </xf>
    <xf numFmtId="0" fontId="0" fillId="0" borderId="0" xfId="0" applyNumberFormat="1"/>
  </cellXfs>
  <cellStyles count="2">
    <cellStyle name="Normal" xfId="0" builtinId="0"/>
    <cellStyle name="Percent" xfId="1" builtinId="5"/>
  </cellStyles>
  <dxfs count="607">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4" formatCode="0.00%"/>
    </dxf>
    <dxf>
      <numFmt numFmtId="13" formatCode="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font>
        <b/>
        <i val="0"/>
        <sz val="10"/>
        <color theme="1"/>
      </font>
      <fill>
        <patternFill patternType="none">
          <bgColor auto="1"/>
        </patternFill>
      </fill>
      <border diagonalUp="0" diagonalDown="0">
        <left/>
        <right/>
        <top/>
        <bottom/>
        <vertical/>
        <horizontal/>
      </border>
    </dxf>
    <dxf>
      <font>
        <b/>
        <i val="0"/>
        <sz val="10"/>
        <color rgb="FF385F7C"/>
      </font>
      <fill>
        <patternFill>
          <bgColor rgb="FFE1EAF1"/>
        </patternFill>
      </fill>
      <border diagonalUp="0" diagonalDown="0">
        <left/>
        <right/>
        <top/>
        <bottom/>
        <vertical/>
        <horizontal/>
      </border>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3" formatCode="0%"/>
    </dxf>
    <dxf>
      <numFmt numFmtId="14" formatCode="0.00%"/>
    </dxf>
    <dxf>
      <numFmt numFmtId="165" formatCode="[&gt;=1000000]&quot;$&quot;#0.0,,&quot;M&quot;;[&gt;=1000]&quot;$&quot;#0.0,&quot;K&quot;;&quot;$&quot;#0"/>
    </dxf>
    <dxf>
      <numFmt numFmtId="13" formatCode="0%"/>
    </dxf>
    <dxf>
      <numFmt numFmtId="14" formatCode="0.0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165" formatCode="[&gt;=1000000]&quot;$&quot;#0.0,,&quot;M&quot;;[&gt;=1000]&quot;$&quot;#0.0,&quot;K&quot;;&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s>
  <tableStyles count="1" defaultTableStyle="TableStyleMedium2" defaultPivotStyle="PivotStyleLight16">
    <tableStyle name="Slicer Style 1" pivot="0" table="0" count="10" xr9:uid="{77351518-7D54-43AB-A18A-E204748AAA62}">
      <tableStyleElement type="wholeTable" dxfId="574"/>
      <tableStyleElement type="headerRow" dxfId="573"/>
    </tableStyle>
  </tableStyles>
  <colors>
    <mruColors>
      <color rgb="FF7F7F7F"/>
      <color rgb="FF385F7C"/>
      <color rgb="FFE1EAF1"/>
      <color rgb="FFCCDCE8"/>
      <color rgb="FFF0F4F6"/>
      <color rgb="FFF8F9FA"/>
    </mruColors>
  </colors>
  <extLst>
    <ext xmlns:x14="http://schemas.microsoft.com/office/spreadsheetml/2009/9/main" uri="{46F421CA-312F-682f-3DD2-61675219B42D}">
      <x14:dxfs count="8">
        <dxf>
          <font>
            <color theme="1"/>
          </font>
          <fill>
            <gradientFill degree="270">
              <stop position="0">
                <color theme="0"/>
              </stop>
              <stop position="1">
                <color rgb="FFFFFF00"/>
              </stop>
            </gradientFill>
          </fill>
          <border>
            <left style="thin">
              <color theme="1" tint="0.499984740745262"/>
            </left>
            <right style="thin">
              <color theme="1" tint="0.499984740745262"/>
            </right>
            <top style="thin">
              <color theme="1" tint="0.499984740745262"/>
            </top>
            <bottom style="thin">
              <color theme="1" tint="0.499984740745262"/>
            </bottom>
          </border>
        </dxf>
        <dxf>
          <font>
            <color theme="1"/>
          </font>
          <fill>
            <gradientFill degree="270">
              <stop position="0">
                <color theme="0"/>
              </stop>
              <stop position="1">
                <color rgb="FFFFFF00"/>
              </stop>
            </gradientFill>
          </fill>
          <border>
            <left style="thin">
              <color auto="1"/>
            </left>
            <right style="thin">
              <color auto="1"/>
            </right>
            <top style="thin">
              <color auto="1"/>
            </top>
            <bottom style="thin">
              <color auto="1"/>
            </bottom>
          </border>
        </dxf>
        <dxf>
          <font>
            <color theme="1"/>
          </font>
          <fill>
            <gradientFill degree="270">
              <stop position="0">
                <color theme="0"/>
              </stop>
              <stop position="1">
                <color rgb="FFFFFF00"/>
              </stop>
            </gradientFill>
          </fill>
          <border>
            <left style="thin">
              <color auto="1"/>
            </left>
            <right style="thin">
              <color auto="1"/>
            </right>
            <top style="thin">
              <color auto="1"/>
            </top>
            <bottom style="thin">
              <color auto="1"/>
            </bottom>
          </border>
        </dxf>
        <dxf>
          <font>
            <color theme="1"/>
          </font>
          <fill>
            <gradientFill degree="270">
              <stop position="0">
                <color theme="0"/>
              </stop>
              <stop position="1">
                <color rgb="FFFFFF00"/>
              </stop>
            </gradientFill>
          </fill>
          <border>
            <left style="thin">
              <color auto="1"/>
            </left>
            <right style="thin">
              <color auto="1"/>
            </right>
            <top style="thin">
              <color auto="1"/>
            </top>
            <bottom style="thin">
              <color auto="1"/>
            </bottom>
          </border>
        </dxf>
        <dxf>
          <font>
            <color theme="1" tint="0.499984740745262"/>
          </font>
          <fill>
            <patternFill>
              <bgColor theme="0"/>
            </patternFill>
          </fill>
          <border>
            <left style="thin">
              <color auto="1"/>
            </left>
            <right style="thin">
              <color auto="1"/>
            </right>
            <top style="thin">
              <color auto="1"/>
            </top>
            <bottom style="thin">
              <color auto="1"/>
            </bottom>
          </border>
        </dxf>
        <dxf>
          <font>
            <color theme="1" tint="0.499984740745262"/>
          </font>
          <fill>
            <patternFill patternType="none">
              <bgColor auto="1"/>
            </patternFill>
          </fill>
          <border diagonalUp="0" diagonalDown="0">
            <left/>
            <right/>
            <top/>
            <bottom/>
            <vertical/>
            <horizontal/>
          </border>
        </dxf>
        <dxf>
          <font>
            <color theme="1"/>
          </font>
          <fill>
            <patternFill>
              <fgColor theme="0" tint="-0.14996795556505021"/>
              <bgColor theme="0" tint="-0.14996795556505021"/>
            </patternFill>
          </fill>
          <border>
            <left style="thin">
              <color auto="1"/>
            </left>
            <right style="thin">
              <color auto="1"/>
            </right>
            <top style="thin">
              <color auto="1"/>
            </top>
            <bottom style="thin">
              <color auto="1"/>
            </bottom>
          </border>
        </dxf>
        <dxf>
          <font>
            <b/>
            <i val="0"/>
            <sz val="10"/>
            <color rgb="FF385F7C"/>
          </font>
          <fill>
            <patternFill patternType="none">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7"/>
            <x14:slicerStyleElement type="selectedItemWithNoData" dxfId="6"/>
            <x14:slicerStyleElement type="hoveredUnselectedItemWithData" dxfId="1"/>
            <x14:slicerStyleElement type="hoveredSelectedItemWithData" dxfId="3"/>
            <x14:slicerStyleElement type="hoveredUnselectedItemWithNoData" dxfId="0"/>
            <x14:slicerStyleElement type="hoveredSelectedItemWithNoData" dxfId="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[Furniture_Sales.xlsx]Pivot!PivotTable4</c:name>
    <c:fmtId val="10"/>
  </c:pivotSource>
  <c:chart>
    <c:autoTitleDeleted val="1"/>
    <c:pivotFmts>
      <c:pivotFmt>
        <c:idx val="0"/>
        <c:spPr>
          <a:solidFill>
            <a:schemeClr val="accent1"/>
          </a:solidFill>
          <a:ln w="19050" cap="rnd">
            <a:solidFill>
              <a:srgbClr val="7F7F7F"/>
            </a:solidFill>
            <a:prstDash val="sysDot"/>
            <a:round/>
          </a:ln>
          <a:effectLst/>
        </c:spPr>
        <c:marker>
          <c:symbol val="circle"/>
          <c:size val="5"/>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7F7F7F"/>
            </a:solidFill>
            <a:prstDash val="sysDot"/>
            <a:round/>
          </a:ln>
          <a:effectLst/>
        </c:spPr>
        <c:marker>
          <c:symbol val="circle"/>
          <c:size val="5"/>
          <c:spPr>
            <a:solidFill>
              <a:srgbClr val="385F7C"/>
            </a:solidFill>
            <a:ln w="9525">
              <a:solidFill>
                <a:schemeClr val="accent1"/>
              </a:solidFill>
            </a:ln>
            <a:effectLst/>
          </c:spPr>
        </c:marker>
      </c:pivotFmt>
      <c:pivotFmt>
        <c:idx val="2"/>
        <c:spPr>
          <a:solidFill>
            <a:schemeClr val="accent1"/>
          </a:solidFill>
          <a:ln w="19050" cap="rnd">
            <a:solidFill>
              <a:srgbClr val="7F7F7F"/>
            </a:solidFill>
            <a:prstDash val="sysDot"/>
            <a:round/>
          </a:ln>
          <a:effectLst/>
        </c:spPr>
        <c:marker>
          <c:symbol val="circle"/>
          <c:size val="5"/>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9050" cap="rnd">
            <a:solidFill>
              <a:srgbClr val="7F7F7F"/>
            </a:solidFill>
            <a:prstDash val="sysDot"/>
            <a:round/>
          </a:ln>
          <a:effectLst/>
        </c:spPr>
        <c:marker>
          <c:symbol val="circle"/>
          <c:size val="5"/>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7F7F7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Pivot!$B$15</c:f>
              <c:strCache>
                <c:ptCount val="1"/>
                <c:pt idx="0">
                  <c:v>Total</c:v>
                </c:pt>
              </c:strCache>
            </c:strRef>
          </c:tx>
          <c:spPr>
            <a:ln w="19050" cap="rnd">
              <a:solidFill>
                <a:srgbClr val="7F7F7F"/>
              </a:solidFill>
              <a:prstDash val="sysDot"/>
              <a:round/>
            </a:ln>
            <a:effectLst/>
          </c:spPr>
          <c:marker>
            <c:symbol val="circle"/>
            <c:size val="5"/>
            <c:spPr>
              <a:solidFill>
                <a:srgbClr val="385F7C"/>
              </a:solidFill>
              <a:ln w="9525">
                <a:solidFill>
                  <a:schemeClr val="accent1"/>
                </a:solidFill>
              </a:ln>
              <a:effectLst/>
            </c:spPr>
          </c:marker>
          <c:cat>
            <c:strRef>
              <c:f>Pivot!$A$16:$A$28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Pivot!$B$16:$B$28</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11C9-4F79-8263-E680938B08CC}"/>
            </c:ext>
          </c:extLst>
        </c:ser>
        <c:dLbls>
          <c:showLegendKey val="0"/>
          <c:showVal val="0"/>
          <c:showCatName val="0"/>
          <c:showSerName val="0"/>
          <c:showPercent val="0"/>
          <c:showBubbleSize val="0"/>
        </c:dLbls>
        <c:marker val="1"/>
        <c:smooth val="0"/>
        <c:axId val="1721674720"/>
        <c:axId val="1721673280"/>
      </c:lineChart>
      <c:catAx>
        <c:axId val="172167472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rgbClr val="7F7F7F"/>
                </a:solidFill>
                <a:latin typeface="+mn-lt"/>
                <a:ea typeface="+mn-ea"/>
                <a:cs typeface="+mn-cs"/>
              </a:defRPr>
            </a:pPr>
            <a:endParaRPr lang="en-US"/>
          </a:p>
        </c:txPr>
        <c:crossAx val="1721673280"/>
        <c:crosses val="autoZero"/>
        <c:auto val="1"/>
        <c:lblAlgn val="ctr"/>
        <c:lblOffset val="100"/>
        <c:noMultiLvlLbl val="0"/>
      </c:catAx>
      <c:valAx>
        <c:axId val="1721673280"/>
        <c:scaling>
          <c:orientation val="minMax"/>
        </c:scaling>
        <c:delete val="1"/>
        <c:axPos val="l"/>
        <c:numFmt formatCode="[&gt;=1000000]&quot;$&quot;#0.0,,&quot;M&quot;;[&gt;=1000]&quot;$&quot;#0.0,&quot;K&quot;;&quot;$&quot;#0" sourceLinked="1"/>
        <c:majorTickMark val="out"/>
        <c:minorTickMark val="none"/>
        <c:tickLblPos val="nextTo"/>
        <c:crossAx val="1721674720"/>
        <c:crosses val="autoZero"/>
        <c:crossBetween val="between"/>
      </c:valAx>
      <c:spPr>
        <a:noFill/>
        <a:ln cap="rnd">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rnd" cmpd="sng" algn="ctr">
      <a:noFill/>
      <a:round/>
    </a:ln>
    <a:effectLst/>
  </c:spPr>
  <c:txPr>
    <a:bodyPr/>
    <a:lstStyle/>
    <a:p>
      <a:pPr>
        <a:defRPr sz="1100" b="1">
          <a:solidFill>
            <a:srgbClr val="7F7F7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[Furniture_Sales.xlsx]Pivot!PivotTable7</c:name>
    <c:fmtId val="7"/>
  </c:pivotSource>
  <c:chart>
    <c:autoTitleDeleted val="1"/>
    <c:pivotFmts>
      <c:pivotFmt>
        <c:idx val="0"/>
        <c:spPr>
          <a:solidFill>
            <a:schemeClr val="accent1"/>
          </a:solidFill>
          <a:ln w="28575" cap="rnd">
            <a:noFill/>
            <a:round/>
          </a:ln>
          <a:effectLst/>
        </c:spPr>
        <c:marker>
          <c:symbol val="circle"/>
          <c:size val="6"/>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6"/>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Pivot!$G$24</c:f>
              <c:strCache>
                <c:ptCount val="1"/>
                <c:pt idx="0">
                  <c:v>Total</c:v>
                </c:pt>
              </c:strCache>
            </c:strRef>
          </c:tx>
          <c:spPr>
            <a:ln w="28575" cap="rnd">
              <a:noFill/>
              <a:round/>
            </a:ln>
            <a:effectLst/>
          </c:spPr>
          <c:marker>
            <c:symbol val="circle"/>
            <c:size val="8"/>
            <c:spPr>
              <a:solidFill>
                <a:srgbClr val="385F7C"/>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Pivot!$F$25:$F$33</c:f>
              <c:strCache>
                <c:ptCount val="8"/>
                <c:pt idx="0">
                  <c:v>0- days</c:v>
                </c:pt>
                <c:pt idx="1">
                  <c:v>1- days</c:v>
                </c:pt>
                <c:pt idx="2">
                  <c:v>2- days</c:v>
                </c:pt>
                <c:pt idx="3">
                  <c:v>3- days</c:v>
                </c:pt>
                <c:pt idx="4">
                  <c:v>4- days</c:v>
                </c:pt>
                <c:pt idx="5">
                  <c:v>5- days</c:v>
                </c:pt>
                <c:pt idx="6">
                  <c:v>6- days</c:v>
                </c:pt>
                <c:pt idx="7">
                  <c:v>7- days</c:v>
                </c:pt>
              </c:strCache>
            </c:strRef>
          </c:cat>
          <c:val>
            <c:numRef>
              <c:f>Pivot!$G$25:$G$33</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BF6B-4A10-B5C7-FD74A552DAE6}"/>
            </c:ext>
          </c:extLst>
        </c:ser>
        <c:dLbls>
          <c:showLegendKey val="0"/>
          <c:showVal val="0"/>
          <c:showCatName val="0"/>
          <c:showSerName val="0"/>
          <c:showPercent val="0"/>
          <c:showBubbleSize val="0"/>
        </c:dLbls>
        <c:dropLines>
          <c:spPr>
            <a:ln w="19050" cap="flat" cmpd="sng" algn="ctr">
              <a:solidFill>
                <a:srgbClr val="7F7F7F"/>
              </a:solidFill>
              <a:prstDash val="sysDot"/>
              <a:round/>
            </a:ln>
            <a:effectLst/>
          </c:spPr>
        </c:dropLines>
        <c:marker val="1"/>
        <c:smooth val="0"/>
        <c:axId val="1882126640"/>
        <c:axId val="1882127600"/>
      </c:lineChart>
      <c:catAx>
        <c:axId val="188212664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rgbClr val="7F7F7F"/>
                </a:solidFill>
                <a:latin typeface="+mn-lt"/>
                <a:ea typeface="+mn-ea"/>
                <a:cs typeface="+mn-cs"/>
              </a:defRPr>
            </a:pPr>
            <a:endParaRPr lang="en-US"/>
          </a:p>
        </c:txPr>
        <c:crossAx val="1882127600"/>
        <c:crosses val="autoZero"/>
        <c:auto val="1"/>
        <c:lblAlgn val="ctr"/>
        <c:lblOffset val="100"/>
        <c:noMultiLvlLbl val="0"/>
      </c:catAx>
      <c:valAx>
        <c:axId val="1882127600"/>
        <c:scaling>
          <c:orientation val="minMax"/>
        </c:scaling>
        <c:delete val="1"/>
        <c:axPos val="l"/>
        <c:numFmt formatCode="0%" sourceLinked="1"/>
        <c:majorTickMark val="out"/>
        <c:minorTickMark val="none"/>
        <c:tickLblPos val="nextTo"/>
        <c:crossAx val="188212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Pivot!$H$15:$H$19</c:f>
              <c:strCache>
                <c:ptCount val="5"/>
                <c:pt idx="0">
                  <c:v>Los Angeles</c:v>
                </c:pt>
                <c:pt idx="1">
                  <c:v>New York City</c:v>
                </c:pt>
                <c:pt idx="2">
                  <c:v>Philadelphia</c:v>
                </c:pt>
                <c:pt idx="3">
                  <c:v>San Francisco</c:v>
                </c:pt>
                <c:pt idx="4">
                  <c:v>Seattle</c:v>
                </c:pt>
              </c:strCache>
            </c:strRef>
          </c:cat>
          <c:val>
            <c:numRef>
              <c:f>Pivot!$I$15:$I$19</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BD96-4AC2-B3E3-45E3CE936503}"/>
            </c:ext>
          </c:extLst>
        </c:ser>
        <c:ser>
          <c:idx val="1"/>
          <c:order val="1"/>
          <c:spPr>
            <a:solidFill>
              <a:srgbClr val="E1EAF1">
                <a:alpha val="45000"/>
              </a:srgbClr>
            </a:solidFill>
            <a:ln>
              <a:noFill/>
            </a:ln>
            <a:effectLst/>
          </c:spPr>
          <c:invertIfNegative val="0"/>
          <c:dLbls>
            <c:dLbl>
              <c:idx val="0"/>
              <c:tx>
                <c:rich>
                  <a:bodyPr/>
                  <a:lstStyle/>
                  <a:p>
                    <a:fld id="{E5CEF7C5-4F45-4350-96BE-8DB0725C3CA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D96-4AC2-B3E3-45E3CE936503}"/>
                </c:ext>
              </c:extLst>
            </c:dLbl>
            <c:dLbl>
              <c:idx val="1"/>
              <c:tx>
                <c:rich>
                  <a:bodyPr/>
                  <a:lstStyle/>
                  <a:p>
                    <a:fld id="{54CE11B4-34E2-460E-98EA-1D4E095CBA56}"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D96-4AC2-B3E3-45E3CE936503}"/>
                </c:ext>
              </c:extLst>
            </c:dLbl>
            <c:dLbl>
              <c:idx val="2"/>
              <c:tx>
                <c:rich>
                  <a:bodyPr/>
                  <a:lstStyle/>
                  <a:p>
                    <a:fld id="{E07C5686-7730-4CFA-9E94-0AA22E3C52D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D96-4AC2-B3E3-45E3CE936503}"/>
                </c:ext>
              </c:extLst>
            </c:dLbl>
            <c:dLbl>
              <c:idx val="3"/>
              <c:tx>
                <c:rich>
                  <a:bodyPr/>
                  <a:lstStyle/>
                  <a:p>
                    <a:fld id="{F1C042C5-6F57-4516-B5E4-A188DD6D374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D96-4AC2-B3E3-45E3CE936503}"/>
                </c:ext>
              </c:extLst>
            </c:dLbl>
            <c:dLbl>
              <c:idx val="4"/>
              <c:tx>
                <c:rich>
                  <a:bodyPr/>
                  <a:lstStyle/>
                  <a:p>
                    <a:fld id="{9E619C21-CAE2-4860-927A-152250519E6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D96-4AC2-B3E3-45E3CE9365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Pivot!$H$15:$H$19</c:f>
              <c:strCache>
                <c:ptCount val="5"/>
                <c:pt idx="0">
                  <c:v>Los Angeles</c:v>
                </c:pt>
                <c:pt idx="1">
                  <c:v>New York City</c:v>
                </c:pt>
                <c:pt idx="2">
                  <c:v>Philadelphia</c:v>
                </c:pt>
                <c:pt idx="3">
                  <c:v>San Francisco</c:v>
                </c:pt>
                <c:pt idx="4">
                  <c:v>Seattle</c:v>
                </c:pt>
              </c:strCache>
            </c:strRef>
          </c:cat>
          <c:val>
            <c:numRef>
              <c:f>Pivot!$J$15:$J$19</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Pivot!$I$15:$I$19</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BD96-4AC2-B3E3-45E3CE936503}"/>
            </c:ext>
          </c:extLst>
        </c:ser>
        <c:dLbls>
          <c:showLegendKey val="0"/>
          <c:showVal val="0"/>
          <c:showCatName val="0"/>
          <c:showSerName val="0"/>
          <c:showPercent val="0"/>
          <c:showBubbleSize val="0"/>
        </c:dLbls>
        <c:gapWidth val="150"/>
        <c:overlap val="100"/>
        <c:axId val="1881204912"/>
        <c:axId val="1881205392"/>
      </c:barChart>
      <c:catAx>
        <c:axId val="188120491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7F7F7F"/>
                </a:solidFill>
                <a:latin typeface="+mn-lt"/>
                <a:ea typeface="+mn-ea"/>
                <a:cs typeface="+mn-cs"/>
              </a:defRPr>
            </a:pPr>
            <a:endParaRPr lang="en-US"/>
          </a:p>
        </c:txPr>
        <c:crossAx val="1881205392"/>
        <c:crosses val="autoZero"/>
        <c:auto val="1"/>
        <c:lblAlgn val="ctr"/>
        <c:lblOffset val="100"/>
        <c:noMultiLvlLbl val="0"/>
      </c:catAx>
      <c:valAx>
        <c:axId val="1881205392"/>
        <c:scaling>
          <c:orientation val="minMax"/>
        </c:scaling>
        <c:delete val="1"/>
        <c:axPos val="b"/>
        <c:numFmt formatCode="[&gt;=1000000]&quot;$&quot;#0.0,,&quot;M&quot;;[&gt;=1000]&quot;$&quot;#0.0,&quot;K&quot;;&quot;$&quot;#0" sourceLinked="1"/>
        <c:majorTickMark val="none"/>
        <c:minorTickMark val="none"/>
        <c:tickLblPos val="nextTo"/>
        <c:crossAx val="18812049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rgbClr val="E1EAF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rgbClr val="385F7C"/>
          </a:solidFill>
          <a:ln w="19050">
            <a:solidFill>
              <a:schemeClr val="lt1"/>
            </a:solidFill>
          </a:ln>
          <a:effectLst/>
        </c:spPr>
      </c:pivotFmt>
      <c:pivotFmt>
        <c:idx val="2"/>
        <c:spPr>
          <a:solidFill>
            <a:srgbClr val="F0F4F6"/>
          </a:solidFill>
          <a:ln w="19050">
            <a:solidFill>
              <a:schemeClr val="lt1"/>
            </a:solidFill>
          </a:ln>
          <a:effectLst/>
        </c:spPr>
      </c:pivotFmt>
      <c:pivotFmt>
        <c:idx val="3"/>
        <c:spPr>
          <a:solidFill>
            <a:schemeClr val="tx1">
              <a:lumMod val="50000"/>
              <a:lumOff val="50000"/>
            </a:schemeClr>
          </a:solidFill>
          <a:ln w="19050">
            <a:solidFill>
              <a:schemeClr val="lt1"/>
            </a:solidFill>
          </a:ln>
          <a:effectLst/>
        </c:spPr>
      </c:pivotFmt>
      <c:pivotFmt>
        <c:idx val="4"/>
        <c:spPr>
          <a:solidFill>
            <a:srgbClr val="CCDCE8"/>
          </a:solidFill>
          <a:ln w="19050">
            <a:solidFill>
              <a:schemeClr val="lt1"/>
            </a:solidFill>
          </a:ln>
          <a:effectLst/>
        </c:spPr>
      </c:pivotFmt>
      <c:pivotFmt>
        <c:idx val="5"/>
        <c:spPr>
          <a:solidFill>
            <a:srgbClr val="E1EAF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rgbClr val="CCDCE8"/>
          </a:solidFill>
          <a:ln w="19050">
            <a:solidFill>
              <a:schemeClr val="lt1"/>
            </a:solidFill>
          </a:ln>
          <a:effectLst/>
        </c:spPr>
      </c:pivotFmt>
      <c:pivotFmt>
        <c:idx val="7"/>
        <c:spPr>
          <a:solidFill>
            <a:schemeClr val="tx1">
              <a:lumMod val="50000"/>
              <a:lumOff val="50000"/>
            </a:schemeClr>
          </a:solidFill>
          <a:ln w="19050">
            <a:solidFill>
              <a:schemeClr val="lt1"/>
            </a:solidFill>
          </a:ln>
          <a:effectLst/>
        </c:spPr>
      </c:pivotFmt>
      <c:pivotFmt>
        <c:idx val="8"/>
        <c:spPr>
          <a:solidFill>
            <a:srgbClr val="F0F4F6"/>
          </a:solidFill>
          <a:ln w="19050">
            <a:solidFill>
              <a:schemeClr val="lt1"/>
            </a:solidFill>
          </a:ln>
          <a:effectLst/>
        </c:spPr>
      </c:pivotFmt>
      <c:pivotFmt>
        <c:idx val="9"/>
        <c:spPr>
          <a:solidFill>
            <a:srgbClr val="385F7C"/>
          </a:solidFill>
          <a:ln w="19050">
            <a:solidFill>
              <a:schemeClr val="lt1"/>
            </a:solidFill>
          </a:ln>
          <a:effectLst/>
        </c:spPr>
      </c:pivotFmt>
      <c:pivotFmt>
        <c:idx val="10"/>
        <c:spPr>
          <a:solidFill>
            <a:srgbClr val="E1EAF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rgbClr val="CCDCE8"/>
          </a:solidFill>
          <a:ln w="19050">
            <a:solidFill>
              <a:schemeClr val="lt1"/>
            </a:solidFill>
          </a:ln>
          <a:effectLst/>
        </c:spPr>
      </c:pivotFmt>
      <c:pivotFmt>
        <c:idx val="12"/>
        <c:spPr>
          <a:solidFill>
            <a:schemeClr val="tx1">
              <a:lumMod val="50000"/>
              <a:lumOff val="50000"/>
            </a:schemeClr>
          </a:solidFill>
          <a:ln w="19050">
            <a:solidFill>
              <a:schemeClr val="lt1"/>
            </a:solidFill>
          </a:ln>
          <a:effectLst/>
        </c:spPr>
      </c:pivotFmt>
      <c:pivotFmt>
        <c:idx val="13"/>
        <c:spPr>
          <a:solidFill>
            <a:srgbClr val="F0F4F6"/>
          </a:solidFill>
          <a:ln w="19050">
            <a:solidFill>
              <a:schemeClr val="lt1"/>
            </a:solidFill>
          </a:ln>
          <a:effectLst/>
        </c:spPr>
      </c:pivotFmt>
      <c:pivotFmt>
        <c:idx val="14"/>
        <c:spPr>
          <a:solidFill>
            <a:srgbClr val="385F7C"/>
          </a:solidFill>
          <a:ln w="19050">
            <a:solidFill>
              <a:schemeClr val="lt1"/>
            </a:solidFill>
          </a:ln>
          <a:effectLst/>
        </c:spPr>
      </c:pivotFmt>
      <c:pivotFmt>
        <c:idx val="15"/>
        <c:spPr>
          <a:solidFill>
            <a:srgbClr val="385F7C"/>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BBD0DF"/>
          </a:solidFill>
        </c:spPr>
        <c:dLbl>
          <c:idx val="0"/>
          <c:layout>
            <c:manualLayout>
              <c:x val="-0.13426228121726799"/>
              <c:y val="-5.1081082168143908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7F7F7F"/>
          </a:solidFill>
        </c:spPr>
        <c:dLbl>
          <c:idx val="0"/>
          <c:layout>
            <c:manualLayout>
              <c:x val="-0.11016392305006602"/>
              <c:y val="-7.8039640680742438E-17"/>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39EBF"/>
          </a:solidFill>
        </c:spPr>
        <c:dLbl>
          <c:idx val="0"/>
          <c:layout>
            <c:manualLayout>
              <c:x val="-0.11509752387807114"/>
              <c:y val="0.1106756780309783"/>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11913633500414936"/>
              <c:y val="1.7027027389381302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385F7C"/>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739EBF"/>
          </a:solidFill>
        </c:spPr>
        <c:dLbl>
          <c:idx val="0"/>
          <c:layout>
            <c:manualLayout>
              <c:x val="-0.11509752387807114"/>
              <c:y val="0.1106756780309783"/>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7F7F7F"/>
          </a:solidFill>
        </c:spPr>
        <c:dLbl>
          <c:idx val="0"/>
          <c:layout>
            <c:manualLayout>
              <c:x val="-0.11016392305006602"/>
              <c:y val="-7.8039640680742438E-17"/>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BBD0DF"/>
          </a:solidFill>
        </c:spPr>
        <c:dLbl>
          <c:idx val="0"/>
          <c:layout>
            <c:manualLayout>
              <c:x val="-0.13426228121726799"/>
              <c:y val="-5.1081082168143908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0.11913633500414936"/>
              <c:y val="1.7027027389381302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1"/>
          <c:order val="0"/>
          <c:tx>
            <c:v>Total</c:v>
          </c:tx>
          <c:spPr>
            <a:solidFill>
              <a:srgbClr val="385F7C"/>
            </a:solidFill>
          </c:spPr>
          <c:dPt>
            <c:idx val="0"/>
            <c:bubble3D val="0"/>
            <c:spPr>
              <a:solidFill>
                <a:srgbClr val="739EBF"/>
              </a:solidFill>
            </c:spPr>
            <c:extLst>
              <c:ext xmlns:c16="http://schemas.microsoft.com/office/drawing/2014/chart" uri="{C3380CC4-5D6E-409C-BE32-E72D297353CC}">
                <c16:uniqueId val="{00000001-935D-478B-B217-1FD1C044568B}"/>
              </c:ext>
            </c:extLst>
          </c:dPt>
          <c:dPt>
            <c:idx val="1"/>
            <c:bubble3D val="0"/>
            <c:spPr>
              <a:solidFill>
                <a:srgbClr val="7F7F7F"/>
              </a:solidFill>
            </c:spPr>
            <c:extLst>
              <c:ext xmlns:c16="http://schemas.microsoft.com/office/drawing/2014/chart" uri="{C3380CC4-5D6E-409C-BE32-E72D297353CC}">
                <c16:uniqueId val="{00000003-935D-478B-B217-1FD1C044568B}"/>
              </c:ext>
            </c:extLst>
          </c:dPt>
          <c:dPt>
            <c:idx val="2"/>
            <c:bubble3D val="0"/>
            <c:spPr>
              <a:solidFill>
                <a:srgbClr val="BBD0DF"/>
              </a:solidFill>
            </c:spPr>
            <c:extLst>
              <c:ext xmlns:c16="http://schemas.microsoft.com/office/drawing/2014/chart" uri="{C3380CC4-5D6E-409C-BE32-E72D297353CC}">
                <c16:uniqueId val="{00000005-935D-478B-B217-1FD1C044568B}"/>
              </c:ext>
            </c:extLst>
          </c:dPt>
          <c:dLbls>
            <c:dLbl>
              <c:idx val="0"/>
              <c:layout>
                <c:manualLayout>
                  <c:x val="-0.11509752387807114"/>
                  <c:y val="0.110675678030978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35D-478B-B217-1FD1C044568B}"/>
                </c:ext>
              </c:extLst>
            </c:dLbl>
            <c:dLbl>
              <c:idx val="1"/>
              <c:layout>
                <c:manualLayout>
                  <c:x val="-0.11016392305006602"/>
                  <c:y val="-7.8039640680742438E-1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35D-478B-B217-1FD1C044568B}"/>
                </c:ext>
              </c:extLst>
            </c:dLbl>
            <c:dLbl>
              <c:idx val="2"/>
              <c:layout>
                <c:manualLayout>
                  <c:x val="-0.13426228121726799"/>
                  <c:y val="-5.108108216814390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35D-478B-B217-1FD1C044568B}"/>
                </c:ext>
              </c:extLst>
            </c:dLbl>
            <c:dLbl>
              <c:idx val="3"/>
              <c:layout>
                <c:manualLayout>
                  <c:x val="0.11913633500414936"/>
                  <c:y val="1.702702738938130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935D-478B-B217-1FD1C044568B}"/>
                </c:ext>
              </c:extLst>
            </c:dLbl>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Lit>
              <c:ptCount val="4"/>
              <c:pt idx="0">
                <c:v>First Class</c:v>
              </c:pt>
              <c:pt idx="1">
                <c:v>Same Day</c:v>
              </c:pt>
              <c:pt idx="2">
                <c:v>Second Class</c:v>
              </c:pt>
              <c:pt idx="3">
                <c:v>Standard Class</c:v>
              </c:pt>
            </c:strLit>
          </c:cat>
          <c:val>
            <c:numLit>
              <c:formatCode>General</c:formatCode>
              <c:ptCount val="4"/>
              <c:pt idx="0">
                <c:v>0.15417256011315417</c:v>
              </c:pt>
              <c:pt idx="1">
                <c:v>5.6105610561056105E-2</c:v>
              </c:pt>
              <c:pt idx="2">
                <c:v>0.20132013201320131</c:v>
              </c:pt>
              <c:pt idx="3">
                <c:v>0.5884016973125884</c:v>
              </c:pt>
            </c:numLit>
          </c:val>
          <c:extLst>
            <c:ext xmlns:c16="http://schemas.microsoft.com/office/drawing/2014/chart" uri="{C3380CC4-5D6E-409C-BE32-E72D297353CC}">
              <c16:uniqueId val="{00000007-935D-478B-B217-1FD1C044568B}"/>
            </c:ext>
          </c:extLst>
        </c:ser>
        <c:dLbls>
          <c:showLegendKey val="0"/>
          <c:showVal val="0"/>
          <c:showCatName val="0"/>
          <c:showSerName val="0"/>
          <c:showPercent val="0"/>
          <c:showBubbleSize val="0"/>
          <c:showLeaderLines val="1"/>
        </c:dLbls>
        <c:firstSliceAng val="200"/>
        <c:holeSize val="90"/>
      </c:doughnutChart>
    </c:plotArea>
    <c:legend>
      <c:legendPos val="r"/>
      <c:layout>
        <c:manualLayout>
          <c:xMode val="edge"/>
          <c:yMode val="edge"/>
          <c:x val="0.74708475175633604"/>
          <c:y val="0.19563987434858213"/>
          <c:w val="0.2330727332335305"/>
          <c:h val="0.57466619652407314"/>
        </c:manualLayout>
      </c:layout>
      <c:overlay val="0"/>
      <c:spPr>
        <a:noFill/>
        <a:ln>
          <a:noFill/>
        </a:ln>
        <a:effectLst/>
      </c:spPr>
      <c:txPr>
        <a:bodyPr rot="0" spcFirstLastPara="1" vertOverflow="ellipsis" vert="horz" wrap="square" anchor="ctr" anchorCtr="1"/>
        <a:lstStyle/>
        <a:p>
          <a:pPr>
            <a:defRPr sz="900" b="1" i="0" u="none" strike="noStrike" kern="1200" baseline="0">
              <a:solidFill>
                <a:srgbClr val="7F7F7F"/>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0588168160690569E-2"/>
          <c:w val="0.77509437500858069"/>
          <c:h val="0.81882366367861881"/>
        </c:manualLayout>
      </c:layout>
      <c:barChart>
        <c:barDir val="bar"/>
        <c:grouping val="stacked"/>
        <c:varyColors val="0"/>
        <c:ser>
          <c:idx val="0"/>
          <c:order val="0"/>
          <c:spPr>
            <a:solidFill>
              <a:srgbClr val="CCDCE8"/>
            </a:solidFill>
            <a:ln>
              <a:noFill/>
            </a:ln>
            <a:effectLst/>
          </c:spPr>
          <c:invertIfNegative val="0"/>
          <c:cat>
            <c:strRef>
              <c:f>[1]CALCULATIONS!$K$25:$K$28</c:f>
              <c:strCache>
                <c:ptCount val="4"/>
                <c:pt idx="0">
                  <c:v>Bookcases</c:v>
                </c:pt>
                <c:pt idx="1">
                  <c:v>Chairs</c:v>
                </c:pt>
                <c:pt idx="2">
                  <c:v>Furnishings</c:v>
                </c:pt>
                <c:pt idx="3">
                  <c:v>Tables</c:v>
                </c:pt>
              </c:strCache>
            </c:strRef>
          </c:cat>
          <c:val>
            <c:numRef>
              <c:f>[1]CALCULATIONS!$L$25:$L$28</c:f>
              <c:numCache>
                <c:formatCode>General</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5886-4A60-8657-C0914615318E}"/>
            </c:ext>
          </c:extLst>
        </c:ser>
        <c:ser>
          <c:idx val="1"/>
          <c:order val="1"/>
          <c:spPr>
            <a:solidFill>
              <a:srgbClr val="E1EAF1">
                <a:alpha val="46000"/>
              </a:srgbClr>
            </a:solidFill>
            <a:ln>
              <a:noFill/>
            </a:ln>
            <a:effectLst/>
          </c:spPr>
          <c:invertIfNegative val="0"/>
          <c:dLbls>
            <c:dLbl>
              <c:idx val="0"/>
              <c:tx>
                <c:rich>
                  <a:bodyPr/>
                  <a:lstStyle/>
                  <a:p>
                    <a:fld id="{CC81C3BF-56E7-47E1-BFDE-900A9FA1269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886-4A60-8657-C0914615318E}"/>
                </c:ext>
              </c:extLst>
            </c:dLbl>
            <c:dLbl>
              <c:idx val="1"/>
              <c:tx>
                <c:rich>
                  <a:bodyPr/>
                  <a:lstStyle/>
                  <a:p>
                    <a:fld id="{67EA57D6-56C1-49D0-953B-5E5451FF394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886-4A60-8657-C0914615318E}"/>
                </c:ext>
              </c:extLst>
            </c:dLbl>
            <c:dLbl>
              <c:idx val="2"/>
              <c:tx>
                <c:rich>
                  <a:bodyPr/>
                  <a:lstStyle/>
                  <a:p>
                    <a:fld id="{6E1C8084-1BF8-4B1A-9749-C946A8D87F3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886-4A60-8657-C0914615318E}"/>
                </c:ext>
              </c:extLst>
            </c:dLbl>
            <c:dLbl>
              <c:idx val="3"/>
              <c:tx>
                <c:rich>
                  <a:bodyPr/>
                  <a:lstStyle/>
                  <a:p>
                    <a:fld id="{D6F93759-9657-40A3-A535-75953E58C5C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886-4A60-8657-C091461531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[1]CALCULATIONS!$K$25:$K$28</c:f>
              <c:strCache>
                <c:ptCount val="4"/>
                <c:pt idx="0">
                  <c:v>Bookcases</c:v>
                </c:pt>
                <c:pt idx="1">
                  <c:v>Chairs</c:v>
                </c:pt>
                <c:pt idx="2">
                  <c:v>Furnishings</c:v>
                </c:pt>
                <c:pt idx="3">
                  <c:v>Tables</c:v>
                </c:pt>
              </c:strCache>
            </c:strRef>
          </c:cat>
          <c:val>
            <c:numRef>
              <c:f>[1]CALCULATIONS!$M$25:$M$28</c:f>
              <c:numCache>
                <c:formatCode>General</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[1]CALCULATIONS!$L$25:$L$28</c15:f>
                <c15:dlblRangeCache>
                  <c:ptCount val="4"/>
                  <c:pt idx="0">
                    <c:v>114879.9963</c:v>
                  </c:pt>
                  <c:pt idx="1">
                    <c:v>328449.103</c:v>
                  </c:pt>
                  <c:pt idx="2">
                    <c:v>91705.164</c:v>
                  </c:pt>
                  <c:pt idx="3">
                    <c:v>206965.532</c:v>
                  </c:pt>
                </c15:dlblRangeCache>
              </c15:datalabelsRange>
            </c:ext>
            <c:ext xmlns:c16="http://schemas.microsoft.com/office/drawing/2014/chart" uri="{C3380CC4-5D6E-409C-BE32-E72D297353CC}">
              <c16:uniqueId val="{00000005-5886-4A60-8657-C0914615318E}"/>
            </c:ext>
          </c:extLst>
        </c:ser>
        <c:dLbls>
          <c:showLegendKey val="0"/>
          <c:showVal val="0"/>
          <c:showCatName val="0"/>
          <c:showSerName val="0"/>
          <c:showPercent val="0"/>
          <c:showBubbleSize val="0"/>
        </c:dLbls>
        <c:gapWidth val="150"/>
        <c:overlap val="100"/>
        <c:axId val="1999867840"/>
        <c:axId val="1999866880"/>
      </c:barChart>
      <c:catAx>
        <c:axId val="1999867840"/>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99866880"/>
        <c:crosses val="autoZero"/>
        <c:auto val="1"/>
        <c:lblAlgn val="ctr"/>
        <c:lblOffset val="100"/>
        <c:noMultiLvlLbl val="0"/>
      </c:catAx>
      <c:valAx>
        <c:axId val="1999866880"/>
        <c:scaling>
          <c:orientation val="maxMin"/>
        </c:scaling>
        <c:delete val="1"/>
        <c:axPos val="b"/>
        <c:numFmt formatCode="General" sourceLinked="1"/>
        <c:majorTickMark val="none"/>
        <c:minorTickMark val="none"/>
        <c:tickLblPos val="nextTo"/>
        <c:crossAx val="1999867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DDE5E04D-34A4-4892-9762-C86075F7F257}">
          <cx:tx>
            <cx:txData>
              <cx:f>_xlchart.v5.2</cx:f>
              <cx:v>Sales</cx:v>
            </cx:txData>
          </cx:tx>
          <cx:spPr>
            <a:solidFill>
              <a:schemeClr val="bg2">
                <a:lumMod val="90000"/>
              </a:schemeClr>
            </a:solidFill>
          </cx:spPr>
          <cx:dataId val="0"/>
          <cx:layoutPr>
            <cx:geography cultureLanguage="en-US" cultureRegion="US" attribution="Powered by Bing">
              <cx:geoCache provider="{E9337A44-BEBE-4D9F-B70C-5C5E7DAFC167}">
                <cx:binary>7H1pb9vIsvZfCfL5pYe9Nw/OHGBISpa8xB7bSSb5Qii2w51NdnP/9bdoy4nMURIPji8uBLyaAQKb
arPYT3fVU0sX/33b/+s2u9/oN32eFeZft/3vb6O6Lv/122/mNrrPN+Yoj2+1MuprfXSr8t/U16/x
7f1vd3rTxUX4G7YR/e022uj6vn/7n3/DXwvv1Zm63dSxKv5s7vVwdW+arDY/ubb30pvNXR4Xfmxq
Hd/W6Pe37+67N5+UTt++uS/quB5uhvL+97fPvvX2zW/zv/W3+77JQLS6uYOxFB85xMGUEGw/fMjb
N5kqwu1lS7AjDlcYR9R5+PCne7/b5DD+JRI9yLO5u9P3xsAjPfy7O/KZ/HDh09s3t6op6mneQpjC
39++L+L6/u7Ndb2p783bN7FR3uMXPDU9xPvrh6f+7fnM/+ffs1/APMx+swPOfNJ+delv2PyRbb5s
8s3T9Pz30BB8JDinGGPxHBPJjyS1J8TwIybO000fMXmBJPsh+TZwhsgfZweJyEWabSL1qpCwIyYJ
pZw9bhYbPUfGEUfMlsS2hdiLzEsk2g/N95EzbC5ODxKb840esk1x97RyX2G7yCOHYUEY7IZnGowf
CRth0HJbDQYa7lF7Pu6Wl0iyH5PvI2eYnPsHickfOt0UZgMK9rWsC6FH0nGkTRB73A/yOTYOPqLE
QYwx+bih2NO9t5rsBRLtx+b7s8yw+ePqILE53xizuY0ac1/XrwgQmH8kMBFUgNKaPjOFJtARtxnY
Ggk26PmueaE8++GZPc4Mo/M/DhKjP3Q8quI1GQA9Ar2FsXwiXzMigBDAwylzOONP6O2C9AKB9sPz
beAMmD8+HyQwTwz6jfr6xlNZk3+JXxMlMDw2FRIR+ly7CXFkI44dTkAJTh+4vgvPPxVrP1b7/8oM
ON87SODOY2Om/8syfpq6VyAKwKuxLYXc2iRnRhikcwT7CdvAvB82lT1zeV4o1H60ng2egXR+fZAg
wY5SenOnXhEh2FGOZAwgeERgZpWQDTwcdhzh5Ommj3zhJaLsx+X7yBko3sVBgrIETOK7V9RyWB4x
hzFEt0RhzhQkUDkpCMWT+zN9ZtC8QKD9yHwbOANmeZhOqbfJ4q9KF69qgcQRZpRzBzmPcz/fLwhU
GvA8gSh6tESzbfMimfbDs/s8M4S8Pw5y63iqKO5v6/i2qZ+m6b83OhQdMcEQI2QbOphBJMAoEQlM
D89coBdK8wNwdh9ljs7NQaDz80jgrqP67Jv/MAxKHAjcECYoEY87CLTXbhDBcYDKTfbmKYgwo3Kz
AOWPxdqP02z4syc5jOinf59tuo2+f70dA5DYwNI4hojOk9LahQQi05RLTgnasuvZxnmJRPvR+D5y
tmX8xUFsmWdSP2QN2s1rUgFAhjBOKSP2IzCzqA5CHBg0g5iBfAzrgK7b9Xve3f9Knv24PI179nyQ
L/hwkKgc3ysdvioLwEecggmhDtrLAiQ5ohQUHLW3wbYZQ3uBQPtx+TZwBszxYdr/9R1kDZ5W7CtY
fnoE/r8t8BP3+ttuobBbHCKkPdNgvxRkPxzbYTMw1v5B7pJ1lsWFis0r4mEfIcCCgnu5V3uB+4+o
5IR9iw883fvRx3yJRD8A5tuzzLE5TFdmXdzFm1eNdzpH4MI4guHvGmrX5EPiExiytLmzJdEzFvYC
gX6AzNOTzIF5d5Cb5uYePBhj7l+TjTHIOUO62d6adBs/J8gADaEEvFB764LC9V2b/yKR9oOzM3QG
z81hwrNW3eZpdl7BvuAjW0BGWlC633Uh4NrYNkf29vosnPkrafaD8jhqhsf6MA3+6WtnPSWEwqjA
jtg6k8B/d9WYI4ERgDsJDuejBZrl1n4tz35MnsbNUDm9Pkgldgrqo7lNh9fbKQSqM6BAAIPb+BwQ
ycCuAFhQ2PEIyMyuvESUH0Dy7SHmoHw6SFDOVBObVzb69pEjwWPhfBubnKVjHAQ1BEhCFnTL12bg
vEik/ejsDJ3Bc3aYmuzjxkRQkVir4vV2DRVHFCGIjcltTdM8CY3tIwbhAGnTR78TtN2u5X+ZTPsB
2h07Q+jjYSJ0vomLV6RllAHtmkoAdkzJrqnhzhFGULsJDGGvZvulOPtx2Q6bQXJ+mOGxj/emfvMh
hmDM6yZlJIRjMGwbqD17+Mz2jbQhJ0MEcextuGYWjnmxWPshmg2fQfXxMGNm5/FtFIeb19RuUKEG
1U8OwPSI0t+pAZRGOaD6ttdn7PklEu0H6PvIGTbn64OkBufx5HSqevOk/l/BtZmcSgdSzlBC+PAB
07Kr3Rx6hBzIN0OJ1NNNtzWdL5HlR7B8e4w5LofpbU4VJ6rR8dMM/fewEPBfuICSza3Bn8cCpqpO
IYhAeLtnZnHNl0j0I3CenmWOzWFWaZyron7VCBqQNSjWZMiBKP/DB4zK7o5BNlQCUIYwn4rVdmna
C0T5ASZPzzCH5OYg1di7+y96Y9LX1GKQ+ofSCyLEY5Hm37aLcwT+D4QLnrTcbLu8RKL90HwfOcPm
3WEytemw0WqTl+DkvGammZIjLuGEk/NUmzHbNFAEzQA87PwgtvlisX6E0rOnmkO1OshtdHPfv+pB
AgTJfiKpRPtzm1CfQeBAFETctmQbaNyudvulOPuh2Q6bQXLz10FCMi3Tk3tt7oenufnvqQCFZBp4
MA4jW1xmaQEBuU0otIUTko/sel4C/TKZ9oOzO3aG0LuTg0Xo/L6Pb18x/QxHcCgG44Po1vrMlBuy
+RGCM2uQ2QF2vbtnpvn9tTQ/xuZp7Byb88PERuk6euNttIKE9CuyAwKlzASy/9+KaWZhAgHpaAm1
NJxv8Zs5oO9eLNcPkJqNn6PlHSRa16oBtPxN+rr+KOwlAtE0YAN7QzqgA48wscFl5TN2/VJ59mP0
fPQMoWv/IBG6iOJX1HJghygcI4Rowf76TahOFzbwO/nkkkKSYVfX/Uqa/bg8jprhcXGYhO1C34ev
mjYg0FhAQoEm2ebUYMafeaIPaQPgc2Rmdn4tyA/A2D7AHI6rg9wel1DCYYas3bxqTBq2iXTgnMA2
nPb3457iSBIpp8T1t2jo7jZ5qVT7EXo+eobT5R8HidNVBB0o3qzN655lh9MCHEvssG1pswPuzO7m
mTxSBJU409nPhw+Qul2cXirVfpyej57hdLU+SJweTej/An0DNWfDqQD85JjO6DVkeaQDFbdwVPcR
qRl9e7lc+7Gaj5+hdX2Y9O19vYmeVvR/76RO9epwxh0iONuywZmT+nCMWkCFAeYzdH4lx35MHkfN
kHh/mOHQD/c6hwDv64FBKZSrMQz/zXYKnIDiHHOHgy/68JmFQV8gyX44vg2cIfLhQBF5/Uw11EUh
LB1I6jzO/NzaQCYbKAMlTznSOTIvkOgH0HwbOcfmMNnAx9jcqsLEr5ughlNnEGDjW0o249FQrg4l
bXAy19l/7vZFIu1HZ2foDJ6Ph0kCPg4K+qmFr6jMoHua44DW+kF/G0jrQG0UgqNS9ha9p3s/5qlf
INAPoHl6kjkwn/5v2NmP+6p9az7nb+rN4qFr3U5rtZ9ffXh26KU3G7qlunuJwSMLXt/9/hYTjunO
MdDpjzwjyY+Rs+cxop2B9xtT//7WcvgRm9qrMARHQgTwPNh/HVQMwSWoqD6yoZjUsTGDs27O1Cii
mMJp0FZvOrwI5xTgso2hgY4AlWqmmBRcYuAYI5sIGCahhxv4v0/PeamyAZzwb5Oy/flN0eSXKi5q
A6MF3L98/N4kLAVnDc50cYIFRkxSRIDclLebK1jn8HX0/6gjS8N7gc9Gm9FwPI5NONSBr7Dt5oM5
t2rqLMpcZLXbSpZUrqRk/GThjCMPx2hl2tI6C0D2xVBZ+TIcKuUJNZpzFRarSJPmRFad8Gnm8FPo
yWddV4Up4dByaJ3WsURuSXN+3cqyf59Ipy7cRiXWMSor5eYmqTxuzODC30NLXFVx4TptQI6Tygk8
kLt3Ixau0jg65yTXJ9ihpRtVwZ/dWF30RvkC5tGleYlWlSmJC9GG1BMZP0E08IMmdfworO4ahjq/
SUrj5a1OPE2K4TzQYbjoatvvW/s2snjsVpmxFkGSoOVgj+MxU1XoFiE+tgpWfHSGNlmYMo39MaOL
rNcXOh3owgrTeqNxTZaZyKVXslKvSM7h/jkyLswU9etCOqvBNPGVCCPl5wiNqzLFjtepIXC7smxX
YZ1c6MGxvcqk4yKvYuQ20DPGpXZJFpHNiB/GFnO7vOndVmXmJI3FeYScwEUkv3LsvFvUgTh28mZV
0i51gwwX7uAo7VES2j4O7GMrTpDHouEDq9vBa+vpIcq09uuGBH42NKGnmcUXmWy+5MbxSd/nJ2WB
4tNSx4NHcL9Qo1hacVYu2VgVfpNyy40hCupWjK+cwDmpB2V7MsWlG4+B9WEgsXKJ3bCFUaV0SdP3
S0xDx7XafFhjFSU3IinHtUGy9YXoqqXpEVtiYw2+6W3qFw7jLpPhcd9w6laE04WDks9lX9LTypLr
oQhyDyhk5TdGdy7JwuOINMJ1qrLys8xapEl1owz/IPvxLMGdcMOW06VVxPYC2WN0LMp8M7Lkc1LV
9DhRgfa6pCsWtpNYJxV27uloJX7dOsyHNXGTmd7lHSwJqcM/HZWoZROmg4fDIPPSsPZaiUaPmsx2
Uc3WFU7Q54GOyEu1Oe2t9Ms40H7RR7JcJHEyrFgR5t44FtK1MlgLcZFUvghLuopG2ixoNPSencHv
UqT/skyd+6noA58XpvWMGqpjJAFBBV7nkie5XgYkea8xD88LO8qXRH4JHWOf9KGoPFZy6yajKDde
wyPqiyyOr/I2lV5huO0maTQcl7Gjb+yilz4STno1Ckl9Y8Zz6DqaLWWSdgscRHw5pk3uQyZPLIoe
hW6NLfsy5npc2GOaL5CRkdewFPtRTRJXiYSvEdaBF4eyXWEcrmvW4lNj2Y1v4ah83zACsygD4mOa
CI+HTuezLq9cm6nYMyyx3w8Btd3aQhx2bjUu66gUntOMyNVjWlynFhkug7KxT1BtOuZCXCuKvc5K
owUvZef3dc69JivSBRlMugRRmzNhFQS+aJ3BkcLsWKX8nUXTL3HLIy8pZLZuKxG6jWwtX4wwn+Vo
2EpEWeLGxP7aB5H0+06xk7IdsZvw+tqW8bopWn4iRxG7VLMrHiTVorOJWkROX7ljl3Gf0r52ceVA
Q4nsKh76ywA1l1lT1K6dxOh4iK37nI7DMtPjqa7FWdzB940ojjs+DG5Bi2IpQkt7uTalPwStcSPo
FeEiGm8qFXZuKMdro3C/Em0aulkqLLeTTe1BWm9Y4FhhXxcVLKmQ6/MBi2WT441TkdKVcUK8Njfs
OsBR6OXCWTSD5dqw1Y57Wt23JutcMQ7BO6YTcmxnCJ0EMkuXSYbbRTqUxh3qtPQ7J5eriNgXKsOf
OTdnSUiTtWH9B9kZ4YqY1142EL5u7Li4cZz2Yxbozi9Lcc+jrvPaIK69LsxuMGpOBa31u1Lik1jp
3GVKZeeZ4G5h68ssCgo/IJH0gqr6qnVj+7FDA5eNjTqmtIn9gA3Jourq7GzIOn1Mey1dRgJnlSWF
a0j02RmkczPQYaWyAp2OPGmWLR6qZS2z1u8l3LEYx5uqpfGlSflZgsAI9VbQu2nnwH5GYbbUDWOu
nbPrMs0jn9dVfDpUZh3qqnTbllhuWDfYzSIwL1Fe8U9Z2v/VBU2zEoO4Uw1u3SjMomWD6+64L3pr
GRYB80TeOhd11l7aoYjcitJJ8O68rEzg1QyXXh5cqWRUi47Hy76KOxcUWrZGkfWxccrEraz+jsQl
Bl3YNGvZjhp0TawXQxDwFejf+CRqaXccWqDlOmkxr9Eyd2WGyXE8ErYMRUeWOCuJ19MSHYci+di1
MVuPlrwZanNq0kq7pRV+JVYpTrIiC5aWyEaXlhwtmRJygWhun8jSxq6iYMlH0KpLzbXyOzmMpPiS
cVPU72lcByaFNWtVTrHqOyumpdfXlVTdhzpocwFbseImydwKVl8uLwKmna50RYTTaZOpJGeGrCqs
4hZ5ouQ4eE+ariA8dYdBGxkumFGgvVO3GssuTt0CB+yK0Fxw/Um1fTEWJ5q0RjheoqQUzC2SLLai
zC1KPWoN6WnooLwltM8Y2a0qBx2H0baR87cf/3Ojcvj/Ycz3X059oL//BNW+jw2kf/otOEk/OQZm
/qVJmm9/63sb44nSfhN1RpIfW04/Mct/cvGF9BoB4/0ZvZ4VFD4w68cxW2b9QJ+BpUsHQ9IOgYv7
nVlDBwlIo0ITKQ7V8cC6gdQ+Y9ZwCUPNFjQ9kjvMGk7aTxFx8IdtOJHC6T9j1lMiaodZM2h6Dacm
Id8LBZVTWwUJ3sQusy5HleIgGKILUZagHDIrtxK3izDzWMXTYSVUSoplk4ZREoMFKc9DnFleBivo
zgRyVK4Ic9jY0o6qfh2NVV64ygh+O2rsLPIilnQit8OZqlKdfYxHWp0pM9p3CQl7x0VN2jdgLZEY
/NwCxXMcW1y9F3Ut8NpUTtue9CTW3bkuebGI6rQHWoizwU0Hnp6XyKEeaoLaZYN1ZjdDGbu6lKGH
kmLEfjXoz22D9QLjKFvTtrcHb0gkuofOxw1zBxLSpSODCC+CrmCRR8H2nmet6tZN1oiVpRu9blWe
lK6Oi/7PtrKOcdJg8Dqcj13Rk+PIyurcy0M1STWMyceegdtAGlL6zdCfRQ6K9SoZkUbI71IU1H6j
sqQ3riCa1S4qcOhilWnjjVaQAicA5GGW7bFBlzGO2QlNRnNpyi7hpx0S7BZmZDhNjZME+mbkwD1r
TY1FT4UO+3SR6MlT6XhfHmtZRtkC97g7VwnNYpqtRDZAeL9Y8lHmoHQ6GgHJWSVxHymwqyYt20ac
jk1faGf0kEEIGHMXpU0Sta4T6h63a5SnyGlPs85JwBq6PYKIWroGLShE6ZdwbvpTSzC6Am+ov8wq
B5S5U4gy+eokyHwdAht35B0uDMvRtcgDtOR1LJRxSxGIv8oua4Ak50571oVpesKLBiyz0GkQeUPW
JOuYOgVZ6Cz9EyGlF3acazeI0u5iyjC6dhwnsCz7VPlDmYaeBbmME+B9ahGG9rgc4zg9TlV0geKy
v6p5Q8HMAm8F06ujwsuqOjyRshYU/A2YbQ8nMljZhd3Wi4wMbJ33tl6Ozmg2CpfZLa4rRJZOajhz
dTVGbi2BUoDNTDRxC+OgE0PqzgXfJTtJcnBcVrRoPkcJbWtvVJRdWjCDDExMGX4ONbVPw4Tmy7xn
1nFLaOELuN15xkl5jEbU/1moGh1HXSqTC4oC4eaV7Bo3xXZ6ilFYdW6HTevLlBfrtrPZO7BOCXZ7
cJHOuEzGkyIYbTBl9uCnTbQBGZOltHO0bLLwHY9Mk/oN5WfQ79v8FfVp8DnSkbNU+dgelwmhi7RK
i5MGifJ9YsZ3rBDsz2llXwTI2L6wSbHgFTofEzG4UVzWniQlW0ow4xpmoLS/KjQAq2Jp+FdYxsAO
K9qdqTbNVibjpTvEPDxOkjY9DmITuEFVmjvcpea45Nq5Dim4jVA0ic9kKj6M2L4oCHjcwgr4WTq2
7KyMK2uVJKb7yCrVReAN9N1ZHxP8KWdD37vNMKrQ7TKbXEEopVmgwpCvlpBR7tUwG8t0TOo1cNpb
Dj1nPB0HRvpWM1SOmwI3uS5J10ceFq26pXIIb1hCQ9tVqWZf6lzFx4VjDPyN0lpnQEM8QkrLrZo2
W3c2VydpX+WeTJJkEbRJvyRFKFc945PTXLTSbXifLGsWgqMtmjo+RU7U3NSRTr0M5ufG9NWfsKzV
lcTDmdNFlsdSYIGWiMAdlaQSJ1JbseM6NJN3PS+iSyeT8aoNVHEnYtvxM3vAqVvmEMRZDAr8kMFG
64AnV3Wuwf0kbe+nsLqvkaXK3EXdgFcOeNNeV4/vpZ0gf+hZCNRXVPG7JGtBszc2+awyoOt51Fjg
RyCa+L3N2ScmO/C5UTleqd6JPSp09zGNTAH8L1HnQMlS47aiv7X6ol20mNRfw7SzvJRV40JlkQGq
jslfuBjzixHFzkXby/FyKJhaoiysL7HW5Wlgdfa1QOA4eabSabVUyoTgnFf2RpaN9mnfqKuEWqr2
hi4iXpQ0lktRHX7tx9BeFW0hPhFcj5Y/wtJaALHKvKgeWu7KMOr8QoHml522XCFbfo6rMfRgR5Il
DRF+H1ZOeSo7Fp0oR5eXFYpav67sFmbWiYb7eND1NWvDKvEq8DR9Yw9Z5UbI5F7QV9xFqMXrUQ9D
41Fc3ed5TBaoV45LGFbnfVImnkUqfTYWqvszExb4MKlzXrWYxa4Y4ihYE26l55GNKh/hKvmcmRbf
JCYrz0Uph2u7Q+DeWzxyrqjT16tW1v1a9UFMXRVQ8E6i2L7QbZl+zB1VfQxloS+LJgs+lGkQnzZ9
BWGqTo7vkaYDBGxUcjzodlgEQw3OLDjtkU/haRWQXGzX6yIb29INRfN+6tcwuDE1hW/FrPA4o2pR
2ZF9WRkRkoWQgTopOovWXp52wylLhjz1Yo3wQipKYB7r7i/aA4FlbcSPhz5vJ+4cjCcoRvwWw9+3
PBUU8WVYR53HE9v5OIzMrGw6gqGXhd1krglNvOQxuDoCuuzeBKLVoWsxDWw6DGRMfdn1Z02l9NKU
tCkgnfz/yfG3F6/c7r6l5Cmy/0B06U8jz7N2fzsx62nclh5zfgRMlkBjD+g7CIfgpujyY+AZOnlO
CTuo2IWKti0F3rJjKAwh0BkXGhVuW0lug84IOupCdxaoQUBwFMWBVqD/JOhMgJnvMOOJdCNsO8CM
seBQ5YWBg+8y4wwlukBdyu4lMLfGWeCSllbm2WUbjx8Ya8p0Qy3NzLKoBjNAmBT3LOo9SwX2l7DQ
tICFi/tUnDgRGxo/dayiWkGUITPnGctLawAz0rPyC0vrpFe+xXkGkYxQCIruRa+G5iqLepFtpGRl
cEtyUvF3IY8rCBLnKDYgCi2Zzi8iZNdd4YcZ02npqo7l+Rnw6QpEDvMcDac4J0Xy1TKtgjE73s7W
L9yNzEPd7rM5gqp4TCGMSaeCK5iumfcgUB43EY/kfdApCACu6pxmdJXR1mixGk1Yx503xiV0i83s
IMbB8ue3R1PcfycvwKGIC04Xw5t9IJ/O4dzXLC8wJkRCCJDHdwlKSRp7tSKMRK7jYKtKlrrvQl37
OqpDGrkWtcayuOwohNKwh+jIO3JS86gAT16pimj0DmqVKrj2CyGfu1jQI4VD90bI+dvQYACaoDFY
47sLSeQAfFu05WfBFEuYV9pwmKByg6BxHO2hUVggcjAIiHUuM2DBcK1pHKtelyiQcKnvasKrZdOR
3sb+z4Wj0813ZhCEg8SqzRzg81DJCEg+Fy7tU5MHkSo/lxoOJFULYlJJzzGKyHBKDBChynWCNhs/
5FE/DMJtIt1VkdcCmedXYQWB8pXOwU/5oK3G8Hcy5tPC72mbZ85x2rBcDb4yxGkhstEK1l6VOknH
D2PGU4jz21k2gRE7mRXUkHBxgOW6BAIU4weZ930dgH1MINPjgssY1tIvmSFmyUXTw6i0D2PYONXD
7R0ZWkPnStUn8CcUbAqQPLaKac3XJcvTTW94UZVLp9WovaZEjfWZBvdCu1mWa5x7Vhjk/SqksGg+
FbII6IfWbpGVgw0LYf+0VaFg6/18+qGoYD77Ang1dF2lgsP5ktnSIMFQhMgps88jRLfBaPUQmga3
p4PofLYmTdUZCqfcvr0M6/IR2d0dO2mtZ3hPLZQwkpO2BbU2v6PRtom6nHSfyNhMi7FraK4LHxuR
wvLjLSRDPgcJGWERdripTXguEJRU6F9siqnj7zM5IJ3HsYAW9BBtxxS0//N1N5K2qSAvmX/IaZHX
xK1Vw6x7VUXVwE6j1BRooQOh4ssWomFj55YRU+EilDVulQt9bjpw+mocVqdZIPl1T3QmB9d0iLdX
tbTs2KvY2KtTWEQ2OAU2DeLSpQFHqDgBdgLrULURHLteB0lawxJJW2g/cTG9pqocXJJq0rfHP5/4
KYe6+8QS3i9iT9VX+KGnO9i650+c8iAqOmBF79sGWIuzYFpjUM7tOK1bChX5kDpBXQ/Ltk8dAv+E
9YPGtng5LWnSJB0OroOeT0saV/GY6xU4WQRWaFKNxkbLKmtLEx+PbEhh1wWQiIAFiwaZw+4UqIJt
9PNHmusOOIVLoIsg1NTAuzsmg/v8ifoohiyIJtYdtzQoBD8cH3WYpDWx3ULXnH9OmR3U65/fd2Z1
wKWEGnjQq1DqhgGj+X3LZlBCWUTehQNYU+62dpmB60oDXICrl8RNfFEE8PK72o0iBZD84rFnQMLt
BZzRgy6kDoWYGbCD548dsja27D4idxA7FhXxGPh6bAMUAVS2GmORvYstpNA5SauhuU6NDbk6F457
ZjApP5+I+SayGYaeNPBioeldDpApnAFQ89hOhrQIbgNnLJg+VlWZB8PCCiADOhwPUv/aYPz94aEK
gEMrNuhUNNWEzlZxJKIgSwZb31HeAX9ZDoiPKF0y3TWgq2IZUP5ZNzDrlWs4lCt+VvbQgrfVxsou
u18sBDTjaAIMF5RsPVAQ6D8KG2wGhTMmzClr6wvYLrCzq76OJlOf9yqC1+s1XUJH6sW5GSCp2zuY
gFQstqPmOi95MniFhXRx7eTRpAIrpjSGvGJcmC8/h2muc6H+H9pu2XAkHbqjw26Z2dimC6S2q7H/
0utawyKwm9SGybL7jjDL7SGQb12XOK2mTVN3avonLsPmn04WtCyGHnoEKjag/IH+zdTLCpt6MFx9
KTJmgZFOgJeBZm0HuwadSwIGjNaEDbyuKk9YAUpGl7lGbCWtxALzXUXAIydOO0QwqojHrD2lfVqq
/Be2Ya4pBZomCZgJlKsCwnzqZLZLmHrSFaVTjOSLCTCf1Fttyqy5rMY6Lguvq6CII/MsSDbBNUgl
TxRDpuNgXXdlGayNo7MEEoHjaA+neVQVoPcKqGsBgtEw28queO6EI2TeiTOxCGwlw2QURuAgYAfi
oAPV+3P88YwBStATEhYXsD+wdBBlnT1QRYp8VEmB38s6IsBB6jKcFHVtkWaiOA98B94SAuGZZRBB
pq72gFNO1EuXEOjYWBECGo96Nv0KAulwsj9zEkFXcZdN9qIaOsXfBVUP34ojMpmCIcw5BKYsocmy
lLolBmIiRQkz9YtHm+lieDQH3gmEoQ0GtPaFjrOzR6v7FImsUcN7ErYTo6t1BSZ4zMZY3da2TKc6
jlpV4weBi2kV5ZZCYLh6nmfhsBhzDvGZpUOspnsPulzDdHQiIQAIaUdgXUVsOWCKaZeVcAlqUDg8
NS47AK6GfQs3hGCnDT+Bj4VgKvKQwlRA+iCyao9B3BiWauTgBH56nJ+JMk6NEX7GqWZqWMKmAh0k
pgIpeDnF3wwC6kbKB15ZN5D5U8CiHo0AjmTfph54llG4jTk8vttzD4vDM9M73ZLCSX5sA32HExJz
x8v+H8q+bDluHNv2ixjBeXglmZmaJUuW2/YLwrJdJCZiIEEC/PqzaLnjHldHVN/TD60oOZUkQGBj
7zVsgpfMS+2rj7NLsEKWgDeq0Qt2COYnZzpXBUiNSIFrKAFgY8LFSiZsbIQpzNJmvVieqnKuCTuT
Ja+RNCFxWZ8tDBrIlGWEBGnxkFc8/H5sQJknTKUX9YScAtnG8TgGYK2Y+ggCAPxoAmvW51hJhTsp
OEcOz8vlqFP/ebbz5m9RH4M/kmUkUwne9fGfeQeC5hwNsQ8fxzGUgrSL45nuyBYT9lCme27DyYy2
BErapGnDxtZaQ81NLFzmC+Cho4lu7SCj/J5IqBA6syk/fI+piK/AceclpCqTEj9yJnb7LFUp8Y7c
PRHbY74msd/7mkHaozuDKDu787YV9fpgzUi8aksJYP0ui23S9BOolKRjfnGWtMrXZmftOK029x3o
mhWbAQT3FgS4ecDK7NxAOZC/lGIJ+dDFPnGbu2jgvglBlCPDcr2MFeJXV+1i23eUtViK+trzQBx4
Zs3K89oAc+sLGfn941aqlH5yuRhIn+VLmnQBWZwKbTks0Ec1FCB7NxRiuMK785beqHjbb0kzxfEl
2ZIxPQ8R5DDxSXMl89cAbJNHr42Kvf/oF58t9xD1TNEzMuvK/QDWVtrXvVqHSbVaqWScPzR+Fweo
D3TjDNKjlqptuMrSsavsPpv6LZGsnn6MqQah3WOpBPOzccu2xR0X25ywq4VMpqih1IoLUV6IjKB1
aZIq4vyyljqdxfhzrKdswSz7JKttfr9nasWSBuU26/EDiNeljE/TlEOlce0aQkdxNxWem+HE1mHZ
wDUVZKD0THK5ueKZTGlmrkuWj0N9xlopM8Dn6x6j/BFzTbemHaK8NEs/EruzcL0NczTSy0YlsvKO
N1uOALtq6orPKnJlMV9jcWwREPUM5V3y4DSq06ZdQlb78lGkVYUfy/svI0pBrEG3gtzXgiWac/O2
O9Ok6w0rrR7Sq8RHYNpAYRbcVVBdsESKtsjXo36Ii4hiOENW4FD55kmA0rpjxdgUw2PY9KarJ0Yi
tolzxbMo1dfchaZeH0uWFaAQTNMc6ENll2Lkn6qBkGi/zXMxY6YiqCUTeY+obcbiNsqIrcRdQqHx
E0+MbWDKThtDIBhOiqKPgu0Qso5bCmsk4vQUD2Ogpo81Z7bupyWOiulzOqQTrieZaJpXN9TGdBbZ
ImY2rR3FCdIl5Xh8Ce4fpV1rTHOksvk4Y/SdHhNIJc5s3I4Zy8QCXQtY53GJXiZZHSEfRNtQQ2i1
LQoLYJ9QBFyWxkp8Tr8PdVyKHdNnWIX/4SyZCa4mxgSpGESDx+NJdA4a/F+J8Mc8T3nDgCVFLrJ4
FNHE6zH/aQyAH3O2lKIi7bY6CZCr0XosXHTwfM64TwubHJ0wX9G4q8vo9jzx9zWrjlsGpWn1/lJi
ZeEKGf7JvJHIHwustNHx5MFr43eikcfUrGuCj+KIhVgV97BCo48x/h6PtVlm3gC4jfhd4bUqX3iR
kybr8q1BmQSWdUwwF79XD9nnBl9ZsegYHFnCr8lwWDW2+40FNMVeHP+VzQW/z2Jqo5ffUx29f/zf
k/z+OeTTKb+vUi1xA8kUjesbp6Wm9kKnLGDQJt3xavJ2SLOBxi9IUwfQH8X7g1L7umCpIT91drie
kiaQok34uIbyEaJQhVlaUynwkRQqBdwVigGygqOLwwEODLJI8UtRDbF5A+98zKDS2EGIa+9jGlMK
LKvTaiq35Cq4+shh4/dH+748SsIF5qfMKf7iVFTiGLwvw4h1OiT2uMyYjyV+GcA4VePrDtWPW24w
0uyY3veFtLvgcJcY5PEtYEln/B001xlW17xA8frvCY32bcd/KJGpvDpFcTFxdr2j1SLY++Go++LT
Rp3Cnm7YcNQH84bnS9cqNW9JOUxYPnOByh6DtytAgccZWPbxhel6/MjXocYPMcXHdpB7cdz/5EoQ
Xa+gfcVAzyAj8b2jyZIhu+JzqJLlNntfK5TNzVJdfk95w1aL2wGpyvElOAEULs405Tjn18TsZfyK
zI1BBatNtEy0i+eB4OIFG/GOsH4RGgiAQFqNwgaPaXTXlRqO7exwvuJ3PLiS1WeOZNGHm6yZhVdX
S65iKTsBclOuLZkHFNdJkzh8flzMjB9IGgvxII3D/we5odQswIKhoDLA8sXDyheo7JDqMFw9GQe1
fion4lEykLAfa39rEMrZ2WcmRYSp7ShcfRISR6w8+WgizXwNGY7d/ZcYPC3izSCU4vzqN5zMFjFa
dnajAC74PeQzXj9/pdmI6bhkv/aMUbXAhM1k42T/BMWf2pZXk23jVl4t70P3zTBjijLtd44R8WGb
i1O5xwmiHLQdx/QlHjIX26GqO5b4O8pQz3zDDCQuPca7UJrih8UCP8pYCsAAymaxA31p8pRPTQto
N5TyPtOJxSfKkBxY31q4GevqHYzek0JYcnaTsSS9HojZ8R37e4FKAF+itjZFzoEqkIQDIpQSGNPU
LQIAbnEreXnspyWHVI12A68XhMqsJAFn3hwQaSA4yMpj8hzNDkg1dTUHFs/ENODP8RZtjPLLhvSM
RDcbma2lD00GAeYIyhnH3X3FSVYuH3IUe4GcPGFRGM/lpgsxg7eFujZvK4Dl5dd8yECPtjgMGzz8
Pcp3jKqc5HFsyIIcy82mNsHie59JtijgNRmNabbebHshSfWB726LXqDrWFCk79o05VfEW6yvaNM7
ZoDl8TEGoqcIwR8w3IHmC4p8FZl1I9Wmv5ZNGE3ylntRioeyNDqQc56qeYn+2mjCPDnhRMtE0c4C
KFHU1SKp7CfU7RtfPsZgkYehgww0G/3zViG3MT+ala4m/QLNFSDci+VulQ1ULvvMP0FvneaqdTgd
PEBRyGOQU1ZV0bjEYZVL1qTdil9G1dpWG5gp3/8eyfuzNJoBRunQeSIcw/oVboRYj/jXhOGIJsj+
j81LZ3l8YvqFcUFicvyuSOIInwhDOD5IMqC48gSE80AAqSAaW3lAtkge9iUkkI5jox67spHHv/xe
ssgpEYkaaPHxT++o0RFOI0j6fbBZ1SapjesnN1bDptotnoAx5WEnTXq9menY5UO0H7TJDJ4IP3Kk
Zcu12WOsb/DHeMCo7o875xRM49ffF4IkE0eawVKJXt4rtomyveItm7TLP/D3gMXfCRmD7nZYDZEw
B1kzQxKa570cpFEEbo7SRS+OFhpjXjaweOsNTYcjjRsh3o1eqlUct+V+bbhIcZwjLSncscl1etCM
/bT5Y01WZE85bQsIJ6Q8jUxgN57fJwRoyRH0OHpR4HvzOYnY7ZhmAprVfy6v/lbQA089JId4mTyC
W5n8B/gyLlDbANVJX0alStx1NQweuwGScfFgovzYQWIFQD22KzXHvf/z5Q8s7H/xE8flIWqEAu94
Dyeu/zeszDqvIuitAem/h0YGrgx3gToAO+mfL/U3KBO7KYYmE9cCtI//L4+y/n+ZiraaG6j/kunf
ayTmXqnOaJLnj2ime6zuphyPh+oopCQvKrc5Htnv4PjP9/InhFDgJXBAhfDmxLoEHY51/jckl6xZ
CpqLDS9wQiGM0SI58vF5xttIT5Bo/vd5/s8LookcgINDmQoSpvkbiM1HGydCxuTZ+AkHxQBV4XJd
BY4w93tn//MAkwOK/X8P9hghOK64qGDCTaGK/Tvh4wWUU9MiyuffEWMb94PcDCUUSMXZ53O9npkm
u/3gtiywXrrpiOeZRWiI5j3HefRf7ujPlY47Qil1dN2HS62Ae/Hv4DHsStFWhcw8i/dNtSGvwx73
jhPEdVqvFI9gzF3AzmwyHA5ILaLxuBGmM+P2bjWo7M+FzFQRtx6hJXQI9QYfx/4gyQMNGerJbntH
ffV7mP3nQfz9MeLB5XEGAxVaOyYJ3iT45xrGuWuW1EfrwzjDS4IT71cipOdich9CVLscb2X6/4e6
IBfG9Qq8CBzGv+NtBuXfAPfKIxvBSwzcw+9jzw+jYW2sEFlVa2f0tf6/XQ/U6NEDBBsDzt/8P8JB
thEwditlD+/HEpLk42lUXGBfTLM5Dox/vuCf8Qf4LFqVY6EeohSQG/jvPyd0C7undi/4VTVFlh+W
BlllX0uLDfN/C3XHpfDoauDceOkQisy/hzpJUgnbWjlcvaciawF0BOsoNRI//nlUv6UY/2v/ASvE
pRoIZH7RV7AR/jmwOAZ/XVEo7SxUlON8Sgv4BpGD4/3UTv017xNonw6COmCrTSvJjmqxhTZxSeQt
TmtIcIZOcQ3k5y7NgT3ET5IUw6CuAnKDQj0QT3niQ0dSgOpfZmMkyiDL0nwyJyncni5drOJyln1t
C0Btd5lPVFY+Ne+6B16iGMkeySQT4++hNl8bSGbcWtIEmAiDVOMKhUZFZS8ipvEoficoVYQ/G1v+
nlYgQ69xWJS/wth7qcG3GKF7G2WK0I3S8EgDtjWFzP1KpTXqhCl1+ABSrNJVD9ksjmQues9tNCgE
7PZYwxlHWw4TW7JD3mubifalrgRz7b8hD4Njc2x/JzK/MigoEDbM727q4xCvzApkCbUFL9OTrhUu
KTmqivUmBqtLB0iXJd4RfwGeL5h4zZD2NtlDGRbYRa9ZGUcHGDCvFjhreK/Dmi3MsA5CoQ3N9DMQ
mAosQ8vGpVakixw8VbFsDRohFelTA/FitZ0Gg81tPhahWXf1EXzDQXshB4QN4UHBf6bKj1QDbR5g
Z8xBup1Ha5KEdTJB0vlXQOk51zdF6bf0a1L4sNQPgM2I/jA1DePpiU1wxqESRuDwSwcLMRin06QC
nm2/+RTqxzaOgEysHVKzpKg7WJjIdsebeZn3FqTNRlFNNxC1dp6O8XzJY7Fsb2UseRh7kiPhnlpZ
TdJ+noC8RK6t36UJv2ORAWs0lHe1RNxm52kUZeqQRf/KswB8H3limJbj0HlfGuJXNjhVgqNks1Bk
O3ifbFxKmPPmQVW4jZTztN14tDYfEcRV/aKnJhJnSYuhgANq2F6KQAvWB7qRC83X7IrG2X4trV+v
gGSo58qWaeebYnyo6CLgj81X+5FgUV/lQwHtO3bf+MasFp+HmKreNwlBLSqy5YJiF5BSOhW3sCN9
VRzbcdp0eVduVPcV1Pt4unFkz6zy+Ykp6h53Jpb4hKx8OdUhzgRWbCm/j9q9pEmub20eDbdynRd4
iwBBg64drlblYDButvpDpUcD9kvTH3Q2MNSOemgDXHt9QRoDa2Aqz4FMUMtMusjx1XWYupxN1XnD
V17XqMferFfuAnaQ/DANFxfuE1irQsOK88hi9aJzYPOtAEQzt1GmhtfN7/U3AXMySnknP251Sk9x
usQ3eP/aCJNUFGV3OWC6s11mdOVnFfkA8JCC1V+y5kcCqgf1TKKT5zVlIz3rMEWwcMrleV5zAA4I
BT2cCO4mm23gbSE3WO6qBgbIz3RNm3ANpZb7PsO5mZyU0wvKHCrH0K5wyvysl6KSfUQieyMbyLb6
PFnYB79mHHWSVLfFvCSmI/WovsVs1ncevcpv5zI5VigpDq3JsG43HunsfVzx9Rrod3RDeTamfY3o
9yPZtgz2sr1OYB6ArvDLps3200SRPwzr+7d5ZiqF8go2tWbfZ6zcUWjRQldgXa/3jfub0g0w88aJ
pg8hqRCIUVJ165aJ7AbvsRH6xnpjz6l26W0hpG+B9H4qtvA9doQ85Am2zzq7pQe0GNN2gPC26oug
slNeLdODHnP7JWiPnCyGDGiYW8ehFYM1nQ6FbiOX5d+g4IFBOhXTRQEoaNNYLh98MvEP8whHZceX
ZXg1YzCfrdcybY13viOJhc+P4f6gTKmBuWHj+RG+Y19vT006j6Kb9pV9Y1LvLUge+QkuV9NqvSbw
LOf1tU5tDdtfTG7gz8u/zXXp7w6LzQraIXe4KNxAxEUGFakbYH+IFG1FwptvNkJS09fIz1hbsNk8
lVsJE2hqyrJr6F5dLYkan8BmQwO3jfY1VZO+rM4nF6bX8pvNyOuGOvkVFqe9vhidh5YZOfwMmJDL
uFTOnZAGhpfFNgVpbW7A2MJW3cbjul6XDdcXgzw0gWp6bl6baWneMq+zj8wS9bbu6/7TYYH3a6XS
+xwCrEuMk6I33iwvyC+jttim9S6yM/+6x2q6ZCIh0C8ATn4YQ5zjLPOISLDi1sCDCl5e4UVgpNPz
xC68cPYVCogM97+mN/AAZWdWZvMX4HLmqZlGe5UE0bxICevuMMP66yuEXJTBkj5MebzcWJdvT9MM
05Gt6/x7xlcEh9SE9SEPEpsHmNZjki3u1ttqu4bzN1PAberpQkqZ9yiPobAE7NHAh2nJHSGj/bCn
9fhaAzr5YvZ6+YgDf7jCZqvu9yRawPTDHyoaUsBGLJKsW2Qj+noPMD7HUGyc9yFSTxwQ/NPglTYd
FHTx2W7MfNGLywcU1/t+Z5vc3YLOhwg8kurjkO2NRMyW/pRVvL5KwPl1q97zx3od4OVyNvoRkRRK
jbtQ5DttuiA9ct2+coC06zteZGu1nGJlOdpMiEaTuy3SwxNQFgEHdpg+icV+w98MAHpp8mmWyGCY
q9iDbxhESoVO6E2jdPrVRcRtnRi3+B6SSPdK03U1lzEVWd41Y1Ld5kTZ+oyuCFNzI2G478Hj5nu7
gu/u62aXVcv2pVlbmZHpQUXg+29DZCrMdRlvi72Dbw5ET+Jtsl1PuZGPmc+jD9XUUN2V3o6Hr1vb
ZzbQVcJRpcJ4KylXtI/sVEA3REgSXaoV/vnnAKOAGy9H6hH3jfFKKI5ZU/Bo3XDU5FZ0SYXMpSuk
I+s90BI2wwGXDB+3alehU7Eo7yBqIXDAJUgRbxcU4sungqL6s4gjVi9FicRpmCC/vFqXsropUh9P
7OOeBQKbcfAmbtxNimAXX9c5GIGLEWGy/bjOhXtp0L8CfsV0EI1tbUQGwbsIDogXmkFd2KZjLj6o
kEQ7fOioKru4Mml8BwObn7rUAse/rwTCaQ8Zyd4rIFs3LF1oVyYVv1mi4Gf2KEJUNnuG6Z9iL3vg
NJIfalYY3uTjsuSsXvpQslKkANhnhf1Qg97sXBJSecoTJ8Y7PoKdbeUEmLfbF2+mNpMBxE/lGL+a
aF7Apgai8J5TwKQ989RfwZyY1H0JX2UFSAzWvms+WA060hXwWaUb2O9ySZeHqGh81UlGcpiIcp4B
igNm9ynRkf2Bzg+sz6wO6UUpkmSnYR1Tl3ZI4cZIdeDmIdmFOX4sn0OUqwqJmasDFR0i6YIPqDii
aOSNIGTq8jRqodtiMIlvTlxWSTWedOpVUdwn0Vo6tEaZJLlips6/Dev6dd/H4XUY9deh0QVrUSbI
lw3ajhOpib3EODzgo3KlBf1V7bcCrs4Hm1E42UfbdNroHXZpiJl0K2UhX+yEHgTWlgGdDWiO+Lou
8vsykP1cKQEab/DkHgxjHXeJnzfT7zhs8qdmHrOXCkJL29MVWA/WAxZMC93w9iNRmn/QaPRSn+aq
Gu5mNakXZ+ZlODk/rOQaqDHMT5H0zbVUaGSRTkacuSHFy8Tj5NQso7rlpIjuU+7z21SDtFTDDPK6
QVnUpylB31NXucvu01S06BcnZB83q5lPOinVA3TWGyTediNtM2+x7wwfGDyoM5w1TSIJlFYQjrvr
ucTgYN+KkpedWPqDgPc2FwZ+rbfYlFu7B45eAy7F4U9LLnrKkF/gFsgzTh16dlWDFhKTHj8xOiRf
gbz5M0Q7zUXFjTxXumJPEYstWiiU4+d4kq+CQTE7oHA7VylhX9SWLgo2LqW+ZDGxNy7N0EmAWM/q
jgIcvSE6xaCHGAg39WuHYjd7ZChLbtYtod/5mFVfORmSzzzJtrsVzG1foHPOdQbI+BPA95QfMc3r
NmOxuS8JyZC3IjgeizD/nvOjGA6TPE5tn85vaq0jehIlDJ0twGRVXqO5DVXdbKlHMxixK4CF1YZe
MZlAHGlL9I0p7oWe07cRjlfepgL30DJRoQMDx/d2gL+wJsagYfMsXVr1ywjBu0WuxYcbqdXyL42q
bey4zrL4Kw7ezbZNVG/rVbTwsl80i66oKdLXQzdwTvaVu5aGSD8WhWdvDm2DcDyg8jwrB4Eq7FhF
dgfqzt7qAFFJawekNHd+dvqNp4tH2xDAjGtLV+G/L0vAXsGmRJ3mNFDMHytYK/hx2bqeJrZmNwCp
B0imKBxuV4e8/ifeM7WSMzoQLLd5QP3WRkhHll4QExWnyEgo42L4Jj8tsxBfKr36js/ZDKtgZOIH
t1XJC9i1uoEqCDlcWy7bKC4bkqobRL9pO3kzjujT4BuknlBxROohG7ck6hw5FMtBxoU+Wb1ChwtF
ChZRl48Svle+noe1BJUC8xfjSNLQ0wFl7NqRYGiKnDqDR/XzNLuJP6Yq2eYeVQWBZxCLV+26s4kb
RLhEccqm/LGESbFueWJo9k1AXh9N3RrVnpEzCDPu43s+qlI1Hapt9IFo3T7K2XUVDtwi9CP4K3h1
HTSPeeinNRDJb0NN0izuZocCTD+JFehQ1nqIIRuHVhna0M/DwHM19Bu2CmgUuHGyybarN6pczgNy
tenawRIp/5rN7NfiNEL/JKdTYcC1vcD5DO7loiGUWqbehjyK2RNzmuM5wK44U8fg+AAHsEIMiuH/
lFFTxZjHmU2hb/Toi88FWKbx5R2sjfRBOCyiOaDRNCFe36KD20HdQy9w8CDYh3v1Y8hJ7MsLdLE7
9ptJ5oZ+cRo+0rGdagBd6LDCCdtKHBEIx8snNwJQqO8WJJT+IWZNHPLODbMz/LKD3cLTwpHHFHvL
avSLQR8dsbgw3WYOw9tbqqCymGEAnDNJXrKl0LQ8lRD00+wmds4EBR0SXZDjoHYYzFnrmiEeR4vq
OVRI9ynEXEjddYOIGRqKJKrOL3SpZAgaKCw8o4Z2kFQ5seWnYfI5FSe9QXHTADuYVH23I/WrT3B1
lwQs2Eoa7dokN01+qtC6I7+A95OfdO3EawR1DZrZKJjPWjRc8fsJahP5I544sixoROHAPalybsZ+
tdCp+HZPDcjHvXThlxb1pqHD+gSwdL0CDkzvVEyyjqelu2dJCPKkMwmx1tqACNaReGGN36prgxSu
arNJh7z108ani11iqBh9rbcJEvaV/9B7TND7yuaStCXOUdcv2R6eZxptHglCJE7IQFEhEqaL4mLL
HF2ViKz9W7QTH3SbDJtJnmtOedFveHvcd4uX/tl2ZitKg2mPVlQjliXj0SnAzlduLPj6Y4jQMSbq
kFGnU7fzcTjDp7WS6CxdUkOck6LFSUfiXKlTHuL5KplV9UWs6Mc0dxVJB9UBUKQFKtQqzA+yLtEc
Ca0r3PIZ0gfIJlqrobLroOkwKxKkJIWuCODWw4DKW7a5QR5+70G4+XbLeHWqeCluomFWsPy4AhJk
aOu0hHQjDW7u66loQElFy3iBuhcPpvJD1GbQ1l0ZLWC+dQDM3nYIFrA2SPPBRbHCOHd9LtEE5yng
Yfd5Q+rmxKCt+BlBvATwkOnhLkIYnr+iuNzGDxWT9si6spReIYMpb2xeFfQNITILl2zN2bPaMnIP
meTwY7AJZr7edg+5GoEZle879a2m8fZa+8I9bVaMGAJsbGCHK6kQTSsJUxcvmucE8GHVNwzG4wSg
Be03aGP+tWU5fIQFn/OrKWcwFG+2eDFkUOclneLPpZ2TtqmgQxyt2OFkmvfQwiUQHuCpTGmfunmF
9UFMMBI1dG3Wa/RMgjptnnbIQQeyedxuIw5pBKrhTk9VSM9giMCzxhmMhf2wZitCbwRfGG0XdGdw
bTbMBknBhF57mdPubkiTte7jYtDVGUII/XHz1QLV8TJhlFADVF9zO9ZDK5GAP6KrDzLeGc1HphY5
daBtCR875Cjc0LHHgc6gvAJc8rRLIAAtGlvo8sRXCOz6LJb0tBuPvxkKyOkgG5G6XzP91zaPE3p6
zR5u9SJ8qRAt1lu/TFb3wqz181zYxeFyRWFQEFCgQBJG60yQ9LYe0V4KMiESZGsT0txG0Zi+BUH5
jY/0/AStHuugAUu/QTvuJvAMVRM6WszMdtWW09C7LbC5FbZeyMmNtBaIvzYTtyxJQ3Feyq34FJFR
+wcgVzwDGKBkaIWWyRfaQPHQotuffVBQmMSnaisCioImhfvLkLiQJ5mw8SMvvN06nJvI6pCf92Nm
TX3MW/m4ZRtg6CxV5KEWMvuMNidoZbY68SWbpfpsF6VavEAZ2CMUlRBKDSuWvLBf0DUpHpBb+aiL
kHncWwcR/Azc5es0uOjawuEvekt59bi4Rd0sBXoXoCLnd8AF0A2FxPUnIMYUXeimoXzT6Z6dfB7P
z6sN6TXHSzPTjq31dmRrsYR0ZgLEU81zfYWWVVPZ702ExEnSxl+mIl3FM9yytLcAt3qLpZ53JivQ
Ny5rktspqBHawC35PJLgPzdkQWOTGY2yBhAzJ1kL8hdkxXGfF/nyWiPdv6BZYvKmoED/HONPijby
mDhYoz7Dm1jfe5D8F70u2HW1+waB8vKkXYzehfWi4gT7YH9qhghtx2ySywvOA4sWj/Wc9WisdAsU
LbrbTGr/Bet60tcehYpBI8u99WOiPkVoY/fCRrRm6nKg+tcaPQdBhUFpybPse3BA/+2Ja+BB9g0H
FJdrDw4cbs/PqGiV1M82n9ER5HFho0GUn/HiAmiTrIH/GSIBH5g04BpAOKrHPEBKEy5bCk9b2mcq
9st4HbtRsv0aQu6wvBLqt+J7MeWKX6EvlFzyjuQ2XqK+XoscvcSwsaFmAacFfQRDE48y7iG8S3ak
jXUcaGd5aWN/je41QDHbMvXFOc+nrf5aTtOCoGI0F14gjhVjXPTI86BT6KNQohOlMTk0VpAjI42H
qirAC41NAxl7jlY766jVz9hEoZp7EJoQ6p3Q1ibwEYwlHTjUQnpAO5G0wxo0oEEGNuyx+bBm9YIS
hma+tPaTqje00ehBxNao+2BspZ49MKZmp/p5w1s6klOsMzebN4fWIElo8S0avR83lSMla3e0xDHr
FYGfmTUdEOtjJHk5xI24jINfK/MvFw17WrSU1Bz/Bi18VfrbaJlRMN+yMBNRdj5u6mo9/xd67k+D
CMg/GKgbOMqO9sZNCeHDn+TcFKPmYF4332MGF8lv1jsteQH6yWZygNpzq9dJdrHMbYqWHFbAsNkK
8Chzt2STr17ZL6Lrn+/rT4YctwUFCDpTHZoD0OTwMP15W4Dw6iWGe+GnVPrwgKKX2iGHyIrJgiif
qzF3kKStsY9gwKAM1OF/mZg/6e3jBiAU+B/2zmw5biTbsl+Ea5iHxwZiZnAIkqIovcBIUcI8OwCH
f30vKFXZkjJLqrz90mZ9X2RWlRLBQDgcx8/Ze20sbnCzmF4yrPrxF8gcUH9OknlvxR+/ANTHVXlS
FUHJk6A1zOv+mJT+I9TZvyOUfQ8o+7/iof0/iDozdB2bxZ9SgJWl9gNI+H+VL68vFdP7/wNy+OOf
fCM5+GRMo6jBVIwMweAZZgl/Qwj7PlG5hmkxyzdpnDHP/xN0ZjkghD3Hg7yOBMdFVfMnQtgiZgpj
P1RwZAYOVsN/BjpjoXw3/V4ZBav+xMBsvE7Af15IudGa9mDZ2iHQNBsUZr6owxjYw+N39+RvfDk/
rlfn62U8KqUV8K/jDf1pvSqDURPNfO2AYMV4xDlBCTPq/m0141X7zUx/3RN++ki49rHCYlRDPLCS
5b6XL/FdoNKdrPiwGE1wq7v9dM3OwvBH6fKudavsd9IIy/jrxyPKHQ64js+LuD193ca+U0zJYnA6
hIrxAdxNTJu9a8SZgVRCu58Wu0OxMQdPOmoac6ePlJEcETGL7l16SPW+c5IxciYAjiGUMV7IOXS0
oJFaxpCw119rhBe0rodgT60b7GfVZ/vKXcwI1W59osipLmUBVKDUevHOEG59wsrf7jC7ZjdwarIb
O8G2uLGSOt0vHSVIlgwYgcRQXUx0oJ8Z8KqntLD7J69NrqHFZdvZK+toZHhwUKZVXNs2Wg2wQdZ4
MYex+qIs1dwqa87fmXqWh7UelzungxdmZNUUjU09H/QmhkCgOnPvTzoKGKx4WyOlm1UKa7jyDNHc
cIRBGks58KKXiXYoYfBuVK/Nh27hPRjaMohdXkdm82nwQXe4qpKMulQKF6+bqaF7397pg9l/yAot
mIuNTHtv4BC0zKiFPwSO6SzDOa3bfOfVHme1OWadR3qK35aCvqpfx95rP+S4LN7nQWHeB7zx0mjW
h+At97ENhciLPcaW5tIUKB8yuesnn0oRQVf6WqSl7wD3tctbvaSVFaEOaM4e1qSrhY7FE1RMTJNx
1tPwXAePuWJUaNNyu0Xoe5/KTId/lC/3KSra7WDo/QcsctOukbrYQVkC7iXxV731VZXu0zr9tPR5
u0mQKF4lgc883lBOWm0Hbk5ax+V1V1bqPYZg7WJhQD3rCjlsOEijoFs76dqmyPJYD7UG3acL9xP2
rs2bsx621pIVZz1PxrdkcMVrYSx5uVWJgiqoiSw4cQsGXD3up06U0UyL76YuddoxXvmmW3Km8rbh
TwkQqkXyLhioJ7u4Lfda61PB0COmkJ5rxPe2HmEzckOvFVe51tt0kUSCLEz38xcUaDF/2ftoxaO1
oUW1MGlzu/t4Ls0zHLY7R86zEfq+Z7O0eXokdTIuchtphTF9lpWn7ZxeE9eYKtWrABET8c06ry1z
2VsOFsjOlBD3HRagCJ3DPRLjbDs66lkbe8B7CtChuajhRvOU2s6BOz/UdTBGCUy/3VLZl3qu3ntW
3JiHjN70ZIeCecHyqYasZIbxNFJmufAaoZoufmvmoaKxsCmSqkCybsKrgtPXuersz+Uij2Wg486P
UsY2ehhrFFZPxTBjS0DgNA5zwo1oAF8v05A/2pgHElGGCKP9aX70FpFCyoYfxUB6paEBR8wARHW6
GwbCr2EKT2iBnqVmY9NCs2jSuQXSC0i31BZ/N+RD1tmYQgSa/WJWyf1UOKuhq80mgHcdA62wQfoy
3yV0fn0rbN1uSK+CWJsYFiPXdz6YLfNAdG11rKVb3JKB+ZQjCnd2dD4d782TND2RIeA4OkEQxjP9
UFRolziIBEPxQXPa4iGYqmzf6zXbcFN5zmHSRfnkxQsM5Ngy4yWcR9c6IcJq9HBWE0A/R0uDvSMs
urpm3J0NKZ2DWWm6R7Ng4dRZqcB4NNMmycOhW/9vL3bjB5Bi8yfXrOmI1kbd7pgBWcemREETjjbt
w2Is7WM76PWJw0GwFdWo6qjqYjpNNLGbKyi9TKu8yTN2hguPvgR2uXXaQEDX1n2YYguoPC2Og49M
DquoE1r9oAaslqFTayOH8WmuLtKy2882hdyZXyRLdgWCdPrbQaU2eE7KdNtjUT4y9Q9uSydzX0oQ
8SnOrQnD8+BVF20uPBQD+FnqCN4F/83RRPWFaWz5ZOkCnGSRuxgvVdU8JBWUwXBAkWaweRTuyHNb
br6+x/9RFfj/I/AWB6hPCfbvy8BjM/9YA/7xD/6VI0FSMip9qgPiGigevhWAxEu4vDoN0CerW5cJ
758FILHkDgBatjQLqxz/jiMG39zXDAn9vywqQnZFUFwrHsf9JzgvKscf6yXUvlDDLNfEP4kxFnTJ
j8XLUgkBATDzT3pXcapDtQOU1SzupeUUb1U9qeOMFdojfAFdI6akuLixrKr/kOfu0IaxN2h3iLJ5
MabtMt3ZeBqeCmXGsPwzKT+lIsuTI1KILo7ierS0qGMmsxvpL21jWXpPiyPmy9i31hD2+PHiU5r7
5ds0Lc55YsLzlMom70NFU6nC4UcjCWOLBFJpzcc0sLPj5EzllkZDN4Yu9uMsrCvLfaMULz/XundM
ylLd0Gme3gs2v/si1kaevamNv9BDrm4T7etwPsWNj8vhg2Jc82LHyfReJrR5zGVIv2jAKxNQrw6D
nF56lJBTUG3kYg13uZPIa+WhJwgDAIFfGCloF4BfMwKsqUpuJs1kXmq3IM6TwTcyAEaWfTbTvGDi
jjongGEFeVS1xG3Qnh+2zhSnHwwIvDKy/MrfD0QHE3xQueXDYqTpLVaJo9MgYlwRB8k+UQHCQ9Oe
9nqDaGajKvI4qjRRwG7Q+XnQd1NTho1hjipMi9pINvRAgrfF0GUbwUHx9Cgtp/EKjwpshbjoTmNc
5Nt8gF7CIKBxo5Kd/apneIc4aHFrfLitj7ylCTAHI9K4n7yqOyRL2hwKTR9eUy32BbqhqmwiBgPt
Q1fO4gQa+iv0jZsTlKhEtLYubw3wtjqISZXfZu7S8MJ1vOm5pAEVwqEV/pWRNtDSU7XiSuPEC054
IxnZJdWcb8uh7m9rXkYRk/gONBFDtI0Nk7QBeTuIk8grzsNuKpM7X7RfBn7KeNCF6hBz+FbzBZ1G
aYeI14HgZ7YSn+oekOQhBlf7FI8yP04WAl3cMbl1bGt3esFs5iON6icMlLWzCzSLVnhuddaOU4bF
2zsz5lsFFyp/6vQiltMFuHrWlFtDaULsPWPK7ufFS+8qJHZG+ca3a852lFZ9xr2Vdp1qA3VbvzTZ
je6CAWYQ0AWEiiB3M2wxfZid2T36y4rc9LlGPHQbfPgP9iBJO6k5s0Q4nKb6ENcGxX8TA7vnCY0m
ANynRdjFbqiKisd7VUKQH9JSAYRebcCiDUBTAi5Y32FGjHu4WELNE+Y2k8HIGNZCW1wYVyZ28mva
grx1Gxt7O9h95oZn1aKngnuDD1Kvl4MrO+47SHrAqRMy1k3t96xA1M46koxmcTfDMFqR1cfBDleR
OJlVX205dnpHSwbzebQU3f6uKjgWjaOgRFDdlTt0KF3ysbqHSGLXjNRcZ+/mtbjXguGiUh7Mosm/
4Jt4t8r33NIv3vy+sTc5sRFIkfPhURtpT5Z046OhpmOfScd46O2CXcuv6hKlgY2c2s2ZIRUmXKw5
8aPJtInNGYs7yMNPgY2iB6/oRBENHVok9y5g2W3VIAOOu7qO8kynlyaH0j/0yq0iWbjr3W7mR92y
0o0+LQH2TlttCd+Z9r6Zm/duy+SG7anYLnbvHD3HrrYunDwZJvATrp2g0LedzOV5qRz13ipt+9mr
UK6kEMND2abpCTqu94ijbbxqZ7eUbFIDe4rXsHeEmRNrn3RYX8TqFIm6XWexIcFB+Z2a2BuLpPUP
jQKuNQJdPjOrDpilDYncxaYaI0GvOsJ0mSD+LLqbapyyvddX/lXRmy94LtGboJLaybhSIaMnsa2G
SQfGxU25zGVabGNSAUqSP0rutmnlPKi+FgSfsmzhJeJbeKT4EoSM0lirz4zJhtt88Oe3CWH5dqoL
ta+EqW91v603ue0xbR786hnnqH8HtbBdooSv/xkTFBOaUbtxAKDfGhMhEQtC2kczMMsvsCfFB89I
7AeP8fCl69JkCwtF35WtPV5PSvjHXLeR4JWFVmwhWpVsumk2PmRA8E4+Q98Xa2BJ4x+HnGx29bVv
tMMBKIVxO+D9hvnajTxV8/KQGJXrh5VmZDeMN8VZBw2IlqGElZ06eTTlQ7FBpMmWWSa3lML5IYu1
7E6DV8C8fsIYnrDnb6xcmJwoRKpgcrS0+ou8usnMMn6XAhmhvQfm7+MCAb3glDBlZ5Nx1GGgJmY4
ZMjXCt5HpKxWPVqTZUZtnDPkLMtMJKHXDe+6ZCYnKkVZruaG8wau7pz11qX36H2NBzOZTHgUHDOX
uRMczThtvEdvxNxHufIObhSdDTYmYJZZLl/SoisfrdT2UMC6Bkh0ppSRbtoqylmVJ6ZMFzEuyMSS
3jKEeNY7VDcmtqYZXf3zoiVlfWik12fvbceMawGi0h15ExWcCG9Vk06oxlA/b0fD7TaLNUnGxzBG
3nwBWjguUFljhmULZsJgTGG/yoUAKoz7WUcxLWW3z4oZxVKSxUe+ynIz1nV5sdpFbAB1n8ZEazed
22fR/9THX2PbfpO35oNv+lV5vPlcvswv/efv26R//JtvFbJHw5MXDc1BmpFUty5V6rcqmf/kYeBC
NAmaUXdXYuI34C3Zruj+8P4HYLs8hrDmn0WyRW/VNujI0SP9I2ntnxTJcLZ+LJIpjVcjGc5IZvtr
2NtP/q4in9LcwB5/WCAfPItc1C3jJ4vTqeTsFbGQK7Fru+WubEy1iliniAZvQI9Ob3c57DTaApYy
nuNsZMhd14UL3FOfP0vhrkOoNI9IS2IrSsRd7Wurab38aGuAQawxa0ESBMN+sXScQzJA68dNzA5x
5TgPOYjbs5RC3ZQ5hXToj7o68LTHTLiY1p+YY0Cxb1CmYfdFUr8qn2hl9ldo4HOoPLghNOnk+5lf
jngZ4EBHT/HMNDQT7+sgsU+Y1z7mXqc9Z2WlPSZdTXoZ++l+DMxkC6+LNgHdsltm6P6mksNl8pM3
h6CmkBSvNASYc7HNpdgFQZFuFocEnRy7415Pii8tukZgEwFKl1pX2C+g4O9QlLS7TnF1toCLC9o1
zDxxDSrLCkfTvGSG/0jP5ZrzQx2msn6YO2Wc5Uy/rizqKTTp0PBHdW6W6mz77XPMiyRShpB0JJKP
gUtB3jVTWFrWpViKj50z5bwxmweZa+pDARhi01ppuin8dtxRi05RltURS/BRWvE2JvoqZNi8/gr4
qRx+NOJfa+8pT7+1Ck3biangKD4E5ROkYvvJkBai9LqEipTEFmoLOgdMDEGg62iiVHuHrUgxe9NO
AhP/S2Mb/SM9BmKEMpRXkdWWBPqYSK9m50CsCHx7R3S3zA37Z7vwH90ha3AZ0BE2hgVZf4xSRHmB
cQg610fC7L8rYfDj/Lbmd8iekpMNhYqjXLI2f4N4/KTpsBEirA7WRdCovKmyLkWSbKbSBxYLhL5M
6wdLY4O3+rpPN2Zj3Q+lCHYgsugpW6mLk8g1wjybsk1aahN6SdkF+54IKiIwWgNhf7Yw98XXxPFt
QuBpGnK8SuBWgIjqNeedBx3hiiBB/aPNB8eags6YbAgUGw73EtC932OvseSiX80LTbxjk+t0vZxc
LF8wyShtT63XxF+WwJuvS7On/kxqu9iWXmb1IZj8qK1y4+F/Nvr/ZKPnlLOiLf99I+T6Jat/2Oa/
/YvvwOZgzW1GHevkyQnoa/xrnzf+S/fXqapjrMOwtU/yr9gf77+wIXsYNelQfI3N/HOfp0+Cd9pz
cKyDmLNNBmX/ij36Npb6VaAml/hhdASNKLDgd9K8Wec5PztPF94zllg0dWhi4gu2zgKR6Pa7u/Ef
TMKghBqu4/jQ2PmViYf9sdsSz2OpJWagiKNA0MsDrS014Zbc0j/v+X/jKusH/W4gxemKJmnKVbz6
46B9bORn4fxR6vxb1N5f79WPH2Qdw313CS9r7LqZuMSoLp5+WTLGPa+//hSG/tX9/v0wD9g8b10P
gRYrAxb3T7drKLUW12jXHyBz9p8aDyPHNsMaij6ISzuwie7RQsXUy2OMoU0fd3Kw5JaTHNl7cpr3
WYtCwkyVZUQZjflNL7wLBoXJwShBIkrQ46ghIVLfWAJTlzHF8QOaTjrhXjXmj0vBfu3lXo6HbfIi
Hx54he8k9/1hWzYGZka0T5x/UoYrgQEgjxASRNWwkotuhHqX9c2V25PSk6LtuNJ95X7QcGrSI6eD
f43ww70COrRESteGbQpd8EokaxZoQUjNRo3FeB7pFb/LBP8zbVOURF5HU7vyTnFWWVty1tgwPVXt
bXM42+ik38l6sS/Q+oy9NnolQZJ9fiS7jdJiNOzdUPhMyGRrXPs6wY65hbxQmnK6tzzBDwFQc/bQ
lxEJ6ps4/pbBuEZ4zvOQB5wEmzG9xPk0fwpEtVwmhaYkcmPO1N6Uc71MfZ5rN35OCR2BUxCU6p07
AyxEmWJ87nsJos8ZbPFF62yyY5iXiKfAhAq2k66wL9Ok84PWG+zYNBoWxxRhJSoma4vjbipYSWda
ZJagXZNAY6GKp4M1GEUUOMIjCzLXbgDjfMa8YYfzIsa3XMl3tjI/B3QFP0iTo6w9atkzWVn5UWcQ
WoD/6Yx9PduflWj6gKCPTuHT0LEEli1fghMrxL86P6+S/B44iYvV9Dg8Zeh1MCZ33lXlj+l1i9l3
azm9sWeAsx5/zfyY1BaCpr7tdzNYgD3cX0UHzXUTxmCQenzeZnmkSj8BZWabB2W4XMBUbtR1udjP
lY9Qycmnh6JR44PgKBepPiDJpPAz5wIhlDZXGRcnqCHkiGkE+E5BgGMr4HaGkKviTdW35ga9qXcj
cPXkx9x0qx1SUM7dBAwaMV7B2Li3xzi5LCt3DBxbgTxzzpxbk4gHlD8JwEO7j19jepA0Kk0tvjHn
ABN1kXreSIBMPYZ5HNu3zKLMzQq6iejs2qel7btzp3nGvVGp1eLXunexZml70IPWnYc/9TzbzlNc
deoCj3SYI+lMOmrUzjWPXc+8axwlZ3GigWOmeUhHg3ZuRAgLVdvjyfK/2Hnhf8EXJaJBG+arnu76
awq/YJuMnY0GFHDCFgpjEMZNsN6PmN7HxlDyDQ0Vd3KYZLlNk1ZHs2sshwoSyLlMEvtRl4T0xovP
gRKGlrH3vbrfO7M9P/tIfz+S5Jhe9KrTDxOHcqI/R1wJmZdNBE9gSvpk4IQ/ddVY3QBs4jSEFP66
HpPgVhrKeiwDgdsW3Z+GWcBwrvBmLXfoztQuaXv/jqF//bKkznwhDEfeSQzrN3LoXMZd3nJNK9C5
wmhR7w0K1ohjrPvQQkvcCLWoQzdr/hQ5OnV22NHrTcPSjMWlVzrz61U77YWYOZwNLqpmN8Wz/sUm
pwzTX9kgne+n/M1RLgrmiU2o0CpQCLHhbKQbOJiH22EvsLVVm6FFA8tbxd7CRoAvP7srtxMh+6My
K3oDyUTqGw8Nqsw88GLCoWp14rdNHk2jUaelWDpibswlKp0466LchcGG+zgPjhzynF1DtxL/dhIc
nSFA0uvKhhN/ou37FMsAHwDfSuRbOc6mQMdvuPT9Uev1ko/R+Qt84FjbIsnFQWEyTiN2VHAfZKNk
aNa+vKvLvnulsSHYxqbiUtKO2WO/XiLBLvAxywLyliYPt6uZT589VOE7M2HabjI73M8EylJ5A1h4
GYrGeBVePaBbDTL0lsFYPi0MuW8DTlqnr3/drF2HLrzdHxdJCGCoHG++nVUubwd/EdvJh0K/ZQ0r
7i7ZDbaRENn29ZKZags7dAcbFcViBsPKcNRf8YUM7z0phs3E0J+GbW9p24ye+XXdYo0yh8S8t2sZ
f8Bn0zxNWVXBdBzrveOoeJspgyhgbe3mYRgEnzoWJ7cZXwAFiiPHbh8bKCixjR8X+gGePo5UEo5u
AoGAMqxTunG9EWTXbiEn/GwiCUJkNfLQaMFihn5rWMfetOgm6f5UnZgbyILTlCvGDZIHdeCYzC+M
20IdAnKIHjCh6c9imNQlI1G5CnGQZuQYY4n1ZhxJaBFHLkvrJj5hgh9Cox9xj3H6fMQ1Mc+cVfnq
fc6q58az+uNYWulbYPC3izJ3H6reda5i+vH7xB2Gjdkxp+fp1/w91Wh/xHRQPM1BFuzrunMfOCJp
W8fGVecLUe+Tgnyufn3ZDczYEXx48m52SZyyjCmImmCwQnQQ8s7Cp/JiVF25rVsWuBvbxUmxoiOc
xbRBbb3+nPMOP5qDPjwSM6ueWEjJHdjOBDHrGDzUOSIZ10bPk/VtzeHFcp8FBakAp2TG53JGCR0N
eFz3JtDLOyEKxSxBnz5PTN3fVV4bR8gZSCHzNffb91QIyflH55eVnPR2ut0aNw5D/8eETtmdZRXL
iVTfcas5MvuAGdNHSDPJHXnNzntrXOz3U6/Z73OnXW7WXIBd2qUa7IZM22jAPg9eHDfXeIv7+ybF
vGP2dbXVCkvefL3rwiEpt0Gge2sW+k6v64YX35BfOX1jhF2TNqsdG9saC3EnnUa/8pAKbeuAfLlq
Eda27So4tb1u8xAjKD+N5lLexr6RHA2wAwUMUtYyQAB1CTSbHgMnlCvlZ/LGG+oYhopHriUDEgj2
sCJvEdlWR3eRLvLoeNoDwUZnu4bubXRl8/WrTl0jylbXRjcEUTIHFuJRBLdsgQbCHC17Jf4dgXra
kWXexvUtpEO1yRpnhPswtMsTmEeHWFnFEAqo5bDzMNGfUV1iVSq8nCZAqu1GyyxO9lg5VzkGiDvD
m7Vt3LfytvMGXt1eSgfE6xoNFQyu5WJjGn2cQe1IyQOQ5XQMvmI1sa6218Qd10ZUA15+HMnT3OG8
YoCW1d5wZdimuO0SNUX9iMkySUt1vcxGe+pid95ZpkGUEhGF2uOg486O/GqiYsYWEZYT24ZOD6AP
sSOtgpWV1eFPtFg6tMt7YdTlkz6ynKANUFYHmfGqJ/ZybVfdwJRt1l+B5Jr0vrLGCjV7YGg78GBm
hmOegCOqS1943smdyUzzxdIztjJxb1rL1OKCCNxJ4kNq2OnIHFQXqCg885qF3xo/jSsfba2DDwCQ
Yjpjt2W+wl+9y2Gfk1+juvgAAhkH1MoTwabi7ucOPAyf6NZLJZ2elSkClgbL1ZhVD6YseozHeQ2w
MNX2wmkEvQTksx+XelmNVnX3QLccMGCRaVdJPN2NLWk+jU2Wz5xrn/1OeDvDrp+tsTRCRHvxmY9R
4Ats2DmdZOh3vt/PZPUl5j6OM6w81CU41Z1+ZHZKoDoVYnpqIShGGMjuzBZP5lf+CBylT4NybqU5
kM0s5xVKY3Q0qz2TWO7scW7AP/S+lhzYrfbcCNi/OhmYpPH0u6Dwn7WaUZ7IMaACIARN4s/reN5C
M677QsP+2dr0QOB3fEOTjGRmsGPXuIrwBNdkghdgqbduVqLuaawJf5nK04/JODmHb4ySUU5bAgd/
ZJTgXblKc7e9o4vZPuMzxzVqLtWHQWvHT+0Eos4zeliKpU8HaJwWdTKzoNjbZToetBQDx6ZJOvvO
9rEX5FhwHlpGTNupGr0lkrKvNq5y3S0dVQQDfZruS8IsdlNXcCTXy+yU5MaCgU10r0GvqiuDSexB
FSuVdjM3iTW3O39E+HU11K+U98YHAiD9awOAth71ptNcJuB8GrPtcb6L1dIcxYK6CNvwsBM+iZ9m
VaEPJJQsRWHY8y1uZOy82qndrWGBaiFpFOBJ7QgC7lF7fsAXgGJI0ue8IX1c0EFMvVMBg+M9XgZ0
bR2ahyd9fUO6RoXwMPXTg6zr8Qp7jH2NAVO8hwnpHBgmzScUFtPVrC3FJ+zzOLAwUqzECBHfTV5b
vVUD8/qJ0JnvMSgGmqIzUCFsCRoHbDwFtc1ZdyDTc9GE/c6qPQCPsWMQCTBNKVyE5XMxef6z2Xj1
Vg+UHyVJqXbOUOYYVTDkUOMpXoUYVMdw1OS8cZeenSwv8wPID0BGrqfz9fK2PS2cKjZNaqlwxpWf
DK3aDFn1qJXZs6zpcibs8ugodQDXAXH3hdG+J2XVgmpezhmQH68b0cIGYt8QefTYFFVzFqo0jz20
VZKOEqimCaTmAnuidrCGWasOHJdc7fMiSlSQGMCOxuj6T0LDScW5099ziplDU8vid6WliTMvxfKO
UjF/gRbavMu7ontux1Z6uE5JRsDS0JGAOzUOto6ioKSxIfVebMtAtTg0mfxY9PD/wxGIxmkyx8/J
jGh1pL1zloGPx5PK9lPd6m60IITZEEV5o5qpxKRnaeVeFGCvZ4g1Z8ggzO+CrhU3tuknNznFUEgA
cT5sAVF1133ixli1GQrz/L8xfF1FaowSw9EjqdSKhQKRMYx3GOw5dyAce5L9YPHi8gySW6v4MmCE
ebW09qNN5CsQUPmgRnOwd56LH16rZ2gtnWJnbzWLDu1YPvh0S0WUpl1/7+jlGsdJLoabjvpOTROa
O1b8QfMbe5+mrnc2C3dhc+lH75hWAWfT3ExencUZQuSgqwteS3Z+Ir1Hjjq8T5Kg+hhXHq30JHhv
S3u+0sHj7fkp39Atdma/eaXf306NWF4TFU87UjJ8VIbAKK6DQM37qUf8ETDw3XdJLrGdB9wUK/be
e1NqP2YTqZX5mPHA9gGWvZqaakndYOdozl6AE7rjDPLEhlzcyla5p65zBxikwt22ZR2/NEGhorKf
/QPeRcIRZKyIZAWTEZo91a1Ezx3hvKvva8L6qHC1S1Wt3lV/qS4xUdx3XqcnG+AW5g2Bp9YXI0EC
0OQzJu8xS04xypRbgPrpuXQK58Fuc+xtEWRWbfyQ19qazzzsCWLJt1NLKDboC/2CSdJFUtGOUSOK
Zr9MVomVOQGyKet2GwQTLK5yfExGFSO/1d2TlTTLXsz9xzSovUOepLyxKARPbKTaocLufqaU806z
jRBpSLqC+repv4yCadSmFO2r1eXth8EX+JjDpEuL10bPc/3KaMf4CkdRvqFbMrPYBvNxNAHERZDX
neAmKwG9E0nXEY1q9Q2Rxl0tFUcz+BQ39dKXj3XFaIaU4WCfZkOyaWlhPbrm8JkxFdptRanSd1ZP
ssz8CWd+dXJKUuYoqjgkddPCKBviN344Y5UhHTTTzE88/w7aB/epSqiNwcAkB6rCkrAGH1BVNm4I
U4pRVPF+Xeb5MEr3xeMIInN1dnr9Qg3l0jmjTaSNvvEJ1998RRKItXU7iDx6gZQIl9Vhwvr4JXUt
BwuzZl4GGXzpAMQ8JTx670zTY/zhkKqbofWS8QY9FxQMknj3eiDHrZl1EKRRBod+TQfg143Qny0N
pOQE2EFWK1SAWeRnmqUrS7PGyd8fZpv+3aTRjMvahjXZ7TmPV/tfX+0vnd2vVyO+BkcCLamf3U2e
dCR1ktcflmZlJw38kVWe3JZJ+01P+p83kbnU6oAJfOT4Dlvfj01kfXBb2o8GHwxX7KPMbV4Z+WRc
64zRfmML+dGz5djrPTRMzFK2De2RCfOPl4JuQPSwxaXqvh7PsIqKg9uTdRWzeFdOSrVHFLH80yY5
FzUNCzcKgUArWPbHizpZbJiQtobDUnAXTdh2oYtvAeE3f/z6W/tJxvn18/FAM8LwmJLbP3MsSa8A
DQPd5lAtqRWHJakWbG5+fixMOpol7Y+7lriBsChVej2WUv7m+msn/sdOPR/VIgIOj886o/mpU78k
dpvqRTIcfGJWthRdNDK6+d2vP+S6Hn6+iIUb0F+5uRAszB/vpzR4XQg8wQdGqAY9g5QqIkGbf1Oa
zL3VgtRsGhEyNT1F8q8v/XfrxzJRE2BkhDH4c8Bb4NjSSEyrX5skCygDB1kNuHV61sAdGaonVGBL
ivH515f9u0ffsiFN2nyzaIVXYcJ3YxZrAPSxDjIZ6uflyaimd4iv1CFxWbWBx/r99eX+7tnHUubj
acR3Tsbvj5dLQD8Zmr9wuUE4j53Z7Tn8y22HVPM3u4zxE/j464K1sOHgNUHbwRf646XA9337Ll2F
Un/4ujaJ7HlDFYZaYSiNa1rK+t71lf6Sxmszibjs/8aitQLg0q5tkbb5l4fGs4SaE70/WF5iX5yx
oZtP6spvrvJ3N5WvcB1f6Qw+f0Y82zK2R7ti6/m6C0x5zCgigNJASnz7m+/v755CW18dhxZd+WAd
on6/XAoJgWQpZzbUuSs35tx8dP3m46/XyO+u8dOmlqF6cHlRg8czxbVy+z0ZRpdfX+JvFwfrj1wc
lqLj/WVxBLk/96boDy2163UCSuUEeJBB2TRnzyk4yG2HsWkVl5GuYSUg0GLrdzvaXx89bMcOIxSe
v4DWxU87mu20o6U1aH4SA8GlaISLA6rozpB2u2PRBvXm1x/6r/eV63k+SBrTMQ3v52ev41jlL63V
HapaUqC4y4VoGu83pcRf16LFDN353+ydyZKdSJq27+Xfk4YDzrD4N4czxzyHtMFCSokZnHm4+n6I
LHVLR9ERptp2LSrNUpUhAnDcv+l9XuQINrJq5uV/XSBeKNoZUl+1Zyyw8xtVxn6p+nMHuNoHS/GN
K3ETrsRbUUg0pifLxGvieJ4mt9yztQFy0Zozc3LusTl+fP+xvfGahGMZuuBdsXNZy8b90w5pqzwF
/Q/oExgPIy8vkAdgKRV+XAXH969k/H7Gmr9c6iRcoUZlB7nNpbreo3BfgFQEsIz+f/T6boOZ9fwA
PSnfYSEQ1OuKIfa1XlfBJ5uUddPORovPg1PsjIYyWg4YI6dxNKdH6Sbq2Jqjdgihv19gJEpBvwLq
iDZR25BXtZvMYObsiGHCeDnApt0VeMNgREnFcTXY8fzBjVqLYPXXc5YTnL4esnuksdge/PpMGUrW
TK/oeKa4Rz15MK4uBfCQybbjl3zuGKDMMvqnWfCpHtMQ7yxYL+loH2ybYW5JZ1ZARPCN7gH1F24o
UMKKMr9Vg3sxB8Bv8zKtNotXywpUlQPZJzGNFR4WDHL2jKvjq9n5o1Vae3rbw7ptXQPHizRZU8Jz
zlPYt7xgL/BH9uu1F2Kl7oTwa7hDj6dlaOSNKLG+OMFQfHBovbHWDI85BCZYGAiGTv7rcwnyHuMx
ZvT3c8K4fs8c4YG3jjt2UiflagzMYf/+kvs94MFCEWtqJNTIs3+zEq5KCx2Zysu957bWgXprvqnC
uj23TdXuAtSB5xGl13sr9sKz96/8xudLNMf8pMEszu85Rx3iUxZ1doE1zTQ998ztfq7o99wDaUi+
vX+pN26SAY8FY+BK/ncaOtIXJd9ENrvP+5quSC9o4tEJatZaUtQHKKmx6zc02NEGGhTt37/4G/dJ
XMUYqY7ZAb6HJ0vdScOOslNR7JugRL06FPfhGDLqkUz1H4cBjI/yPTlMGKHfQrf1y0ZFDagJ0Qtk
e/jqT9NUDGvDHVFYMIr4x8uUcIOBKQajyD5+m1ZVTQmWHvINcwXdsIbPtdfM5GoYpL2l8PT3nz5A
Sze5MUPgQ8A4x8mJEsaZQgZdcVs4Puw1cNN40YCE8RcPn+aDZ/j7B8jFCG0IDSQN7dPjC68lEdld
zp1p1n1kak9gcv9ORvM+HOwPYpDlW/51D+RSpKWMyBocL/LkvtAPxZCzGcRYhjBNaqUeVi8rJ+vn
1Vz0R8qUH0Wjb1+RKWjG2JaP7vR4QSjmlssVK9EfU0+9QGi9N+sUi5zIzlZRZ/yZawUhuKUTeJuv
UQdXPFmRsiHvaAMn3Wtdd5yyfm9ZKKZt/YPL/B7YLJchNQRWQvRxWlBANT/GMX/1Hj2cdq85BcLb
kRPx/XX4+y7CVQSiSXZmFCintiWwVrBfSARGZCYVLSo9PkYE353Cvkmqloa6O/vmVH6wS55YGC9l
Ba7KxuFIiee2fToYjv6lxdOKYoIHr2o1ZB5luEKl88WIDxsOi4sOf/Jg4GqllWLxOXuKtpfu7MDd
hgf0vtkWWdj9PMnq1oMlvg6VIjhYwoKqNOQZY3H2g2dgjRbC2/ngt3/zxSz6UpqBuG6cvhhGEqKM
zka2pzpdbBKY9EdtpM75/ov5fYflETFXydyxZzD+ePohWRXHSFhm+6J1slVZ9ns9Ffeu034Utbzx
weLDQmzLPsQk9clOjjUhFMGqYCNCC8kgSxAdRhuq6/t389YOZBMCYJZHUs6z+3UXnxMdpHinpQwP
NckKCeQyFNO1m6bJvvSJ9edRNDkjY6IcGdDpkfz+ejm3je2egauU3DH4e3l2dWzf5HXw9P5dvfXx
uHztDiO5JAany3hsEIfOJR8P5g/udToJWmyB/JtmS7mtQ+l+xWg6OVAtbD44qt7a8xgktYirqZT9
lvRQOtWR8PTpPgyNK4xzX+Yk3KrkEVOgO7brD6721oIn7TFY7GSWvxXJMu7RsVWT7hEupLvcls7N
YCTa+v2H+YqlOj06eIiOwXFkMuZ8sq96nTF2EKHTvdsN+iOeHeUW1SnzaBibZPTmnOEhEW4JKqXt
r6qpSC8lxj27yGWmc54UUPQQHZaogm6TDS7zGF2XfJTdijefvEOGzZdpSuKfX1dWHTS6HPKc02a0
aBO01YtovdJnqqw5xI77hApW+dhf0MQozPgxHfCzCLzyc8REB8re9qiG3DpQRfJWNljflRdxH+8/
yDe+NXrahKAOfJ3fMVeZw+8Qj4TbmGxDARXtVlcMUwYZ8yvTy/vXeuNxLEyvJa5Y7IBOwxhDTBgt
Ab7bz4H4W6fgsM6l/tJM6NSgxyxKObv9IMJ446MTgo4dEQ0n1m9l/b4GCIIZCreXyOcoDjXfYGqH
Pka9cAyn6qGqYeIwjdHv//xehaCKSUWKAPF0p7RQfMa125R7crXLClUzVenshmo8Iv40fJxcGf55
3MYFlzIA1pseW9mvi41vZcA1sir3Gi6O/iR6phJwqL4ZQB/vc+A5H1zvjTOH6xFDmRxsBIsnX2AO
LDaKSx7t2EMJz6x6WOsVYBWTidh/51JQhPGoI2B0Tw9R5VhxmxekaMIri2uZVaBdndY+izshPti+
3lqjizfbokNYKv0nJ2nPSFwxUxnYN3l330XlNyie91nD+4vD6gb6cPvHyREbGKILQwqD9slpRCpG
em0GHlhwoGZm/Jzhtu7qtaIO8MGF3tiYKanjZ7bQ9JBxLO/zpyKOmgcmwAJSwCyUT+E47ty5un9/
0b+Cv0525V+ucbImPA3sAoxdvufEEcCYYnVsZCNvjc4OVgHW6jxFfcBRBFYq1gLhQznUkIkBzu4g
jacU/zqmIQvkYIATmYAzhUCcNWX72GzrI1Lq6MbwIDcUUx98CpRe7PKG4Syy2wm+VxgcIunSpMAM
61qKxXoH1bu4xX2DYatCNOm2zJvFAaAKPBKoMbxKMp3osIxhWqRxfRWNTrQDUDwdMsmIZm9G+UWv
1f3eTb37uEwbnyecbnNqRfUqYlBwz3BiviqHWW0CoMYMC6fDeWmZsT9g3Lh9//G+tTY5xUHJ0Tmk
T3GyNkEFoRq2WZuMCb9UY/viRurKMrWtmZfQpzEoff96b33hxNwEe5TvaQidXE9GU1GZ4VTs2ypa
ak6Xg5Eehrb4IHj9veRnUSulsUVsQpnOO7mMNQLqR3QJV0FPbxS23cwMul+r9IEm9AUDKX4njc9h
XXyQMp1SWZa8gutSpeWJklyfBmSeyqtcDZKaSDnNz9GC7Hdr3EoQuujZhpkZcpwKW95Nm/bVOisY
EtQ60Ot2ZfQHyZS/TAbtYOqdthWtBamawVAWnNrR76SD7SVfpOhJ1EdGAVNnDtdeK2xqL868DkVw
Z6RW47uzhKzQJhbe6jBKNgm/z2Jb/Q3Nh7gG0zLv1DhUWxRd/Dlm2n7UtMnG0RzjsQKG+cGreOuN
w0UVjkcbjheyvKqf9ohYb2RepCAu9PZlot27mgZ9lwrEku+vrLf2op+ucxoY9aqHXuINxd6VOJMV
1Bv8PIo271/krdDGNuGISoN+G1aHv96MXhmqrKy62NN0wvFNAoLWjSc8cJmpb6YPRGdvXmzBLhL4
om47TSLsms2owB2G+Ts7JxOdd72ltkyAMkvdxh88vrc2ApuyP6cFkr3fgt9smkw7YYpqXyf1jYFl
rY8l01OZ1d/amJmFyP7gSf5GX1w+laXnTQLLCIFz2qeZG5XxfInTkjGLUHkZAl+2ejjAnLbWpalF
e0tVrQ9G1ryN9SDaTyGihhBW8YUbukiTS2t6cJAEIc8IQlD377/pt5Yt79mkjET9FqPJX9/0MAYN
cmjCnKFS30wvfIyM/i6D2v/vXMdxyRRJfxfJ3K/XaXqIZIp5vD2ZqKKa074Uk4aDT1d/cJC+FbZS
nFrgpMs/nJPv0ASSjmP4nO9bNCNRw4jrUNzUpTwmrrjKyuo+z7wPChVvLeCfLnkasCazlTGjp+d7
iP+7sCu/eVbGcDsE+rL/IOcw31q/ZKQ0yQgfyYVP8qJ2cC01j07ONmNMn9sIpnqMVUyfCdenfBv6
mtJQKLMjb+Jq0RpoYpnMrBn68/rmyaKo8hRULj4CBooFVG3ojKK2vgPWVALqzzI/Dxp3OzqD++hK
dk24VQ0DU1ozrud0KW2Wxnd9MJCzlO56xOQwKbtLRnHUBmudb/jvDqt8MkEY5pNxpxi65rCHzvz+
qn3rKXiLUpcSB+v2tAGb4QwDYkkR+an5MLezWLW69SSVPKNmCktrGj644FuveFFmMSjjUGw9fewq
ESFeU3wmceWBgFEdDFPoTBAQwiALVs0yk/7+Lb7OTpwEhEzMGNwgnwtp5smbDkFd0yXN8r0NQtCP
AA/eWZHo/QLr5bMI/6RHZeQu/BkmJ1/lAm4EqxBQYLvB3cbbaQP0rg8ewxvPnWBjkUB7CAN/A/JC
d3ABFpjZHrskaxPVk31RRISNEzzvJ/wp5j1zkV8+eBC/t/uA5RLdkPyQM/2W+4ajnFXQ80U3c8Ao
Kx5bWwZSzS3Wds0OyK65YqUwOSmzjRfWkT/Rk0F5YYn1+7+I+cZeuejCGceAlUejzfh1D9MZjbDz
Ns7RLUObXb3qGmIzm2+YrcbxkyfjHNqEaWQkVng2ZBSRhZbTR43rqL/GAUDfTlOgP0cWgbfRzvoz
YXGxiwaWFIopIFhwKneM5H/DFXLFlt1vLDuJNswKW+taK9p9ZFfOZow6Z+2GZ0aZmncpGPErPltE
aBMfwlPkdt4Re51PoHLTDxLzt+6fDhgadGfp0J8Wjii3JVnTmtx/lo53EWNp+9Ee46dYaNH2/Wf9
1qUYvGbWADU6x8ZJAELTCS/i5VjySvhUqnIXNd+o0qMXZeHT+9d6fW+nX9pS/YXKTJWRMcZf32uh
2Vk35DHJQS8BcrY0jBF7wYLeBfjervGaFWcCu5jrdjSGS8PQwhuj1TzfMjO1U4Ve/xNK/odj+QGn
RxCK//TqfqeZ1+lL0bw0P3N6/vmZHzhzD2SltAm2PGxpFxLOf/MbPOsvkAke1TpcX6T7inb4Aeqx
/4LEQ/Gf4IQBzFcG5r9oliYABwo1EqrOMgZKhPpHAAd32SF+WmlLPQ2Vw7KRUcjjNz1Z1uibDUsZ
nXWQmYshqsQCvi7afjcH0XjMwkrSOSwZmyuHYfobp2HnXKYWpl3UkIZb2qbMWzdKe8mcDLssuvKX
cxGY93aCSdzKVjb6m8ZyLoEmNrcTk9T3OZivHYbc8SEPbfG5VIG7yQAGHKkPb9qpqb5A8k2ghrl1
DF6dMseq6dT8VVep5sdsdwYTqKlxB2aHT6/IirPAMbNdh0zLxLblopRG7HtZgJ1EkkdH0Td4VyLx
zP1cs801X4pzzCtY3VQwxqtSudlOZa53PjXhAraxR+Nm1DoPm+VUvxBTrF9M5qT1q740qy1c0mwH
YTB8RuPpXQotvRaj3V0EhrjHR6hcCxuTm6LCpg3otjK/mwAlV0OO1NuFNchURl63WJULC0YxzvNg
mrDSqbO425E6qb+BglVbswZsVMV1tmOgJH2orMRGg55ZyU7lY7L3mrZdo7HGBNCZhN+iX34q3Ti4
Qr873LRlPH/1pmF6xuHKvAmppeyRCNSXtpmMN1S1Y5/qVbzFfrA7Q2dafcnNblxjtOZs0ar0gBdT
boOK0spKaQ31xYDjbmp1f2ueyakhJ9/0FDLf8GChttx0caavUpxk140MLvJU5QfN1Q4Y49CZq8r5
CZ/qaldVvfyOtoWQL2njs9a2hp0N9O1g5FF+LWZnNiBEJukxwhwDBemcQOizpuQxnGLvk1MxJZPE
tsIiENi06ofq3gus+GKmDHABrxm/M8jU8RPY1eY8Id+/YxZG7bBsMagMVaW+l5BTE0Z5gRjNkxNf
oF6ft5PjYPkIetu5LWKFiB0FjruOG7NfzLH1a1SFzrEMW6QmS0D9daE0Xga2ne1xgzbP7FZlu1zZ
mKG5TvxcqUhcFqGSNxjLzPsxQhWpa715Zgyy3NcwSK9aq2zuk9n0/DFvskOudbAyg8W4sZDupVEp
41NB7ntRhVZ6iEWm0I1kVKRyjAy3gxXJq0wNZ0Y0WCxHGB8aGsIuCtuXqHOhgE5jKjZoMJ2Xyhy+
yWrMD+GksHeFhwhRNkDd4ip3PTmF8Wha6ddpMBXReWgZnxy3uC97c35skGxiiVXoN2UEsRFvmkA7
SqxhmRGiLn4Z9RSY/EGzqxeCneTaCeHagUsyQRXiYr0ren4Inmr24MZoqHtTqzd6D0gT5Vq+GUwz
PtgdLADyz/zOMZv2CzxfitstHc62LA4hndtjiRNPUbg2bRMnB8KYJekNxcPsVgbZ3p4ApNroTw6Y
4GDYoroUkx3P/NTCWAUKmQdbLAGrNQO5YFCLMblVjQ6yAos930yTyJ8Rya4SJdNnBxv5B6dQ2g1x
a+nzQgGsIp9HdIPN17VWj9shs6szJP9u4nuIZcCk7oIGw13sdTIMZG/gn/TPWjBgPmeb4ibRQ3Nf
0GptfGif/WWh9/VXEDn8Jpa+HnR0VLgSjhuSI2qjEeOAz60zVWql9DkDd+tM5aaYp/Bqbsp0p8Ep
w9Rgko5f9+AFfHcpC4bBtOnQ2QAxLLvOXSN1eQjnCTeKjBkIuNshHqNaEy8ciFo/C1WlLia4ahsh
tOfESGt3FYaYLsWZB5vUriDN1wXgWi1+Yq5IP2Q6dlJoW6qVkaTll8yO5rOgjLwbiSnbAZLjmKNY
0tqbuNXSteNA+8Ii7MVGAL6DNOVe0xfJWyBSpn7Zu6UOqS2fs5XhZvYGC2rv0ePUuJxxnn9itD8+
B3rx2Ztbe8+JOPsYYvXIb6yYpTQk5w3YAx/EkHeed1Z93SZBdZHoQ4UvVpzhfZqrTSmacEsvIVzP
RqQ2sqnMp3TIjb3dcpd14JbbaEyMbwy9dReDZEzEMqvlcMH0+jnKs/ihNQQyPfD03tYE3LLD6BHj
volBOU0E0bUQcMTxy5SrPqzGO73j0aP0n9fT1KpNMxruGVUGFMEjfIgr00kGFpoYfOTX1AOV3s27
KTS7XRGP7SH1ZvUAfGcXC5VsoEPP12lvWhvV9+gop1afMZ/TCouW5rhdyGsMEobG0RNh+hn3qBTW
GOjMXnDcxnziZ01gqD1ZyliC0Km9Tykjh+u8GPTnLMBgg50pOgQtvBFqhNdzl2hfleXoR9W6OPOF
TnMl4iI7SEsLtnSVmptsGtwHSrbBVuiVfhf1MeaGvYON7IR/8daMnPqynqovRTNjAT93bP9d3c6I
pEcr3I3mINYzE8Iro9HOZKEbeAUWdTwyklMOMtdWUFCwic/TWL8hrK85+5MkvO/kAlpJOiyZySa9
9qYKmbJAC+/Fq1E5UBbmpsbe0Anc6juYmPTQZxHiw3HQzmPskSc8g697OKj7VnafZE0/jr0WlCoN
5e5L2tqfcIp+oWHy3cnmT2453tK+B0c/D4rrVfmhxr1uU1fxPRAEdVSR49z3KjUe02QovsK+Gp/q
gB/sC1tjqcdTW6dHkMCx3h0Vlfy+3WWgfGf7glALWzOcHlNdbmKjbC3MK+MIIKp08HsbO/e6aqvJ
fm7s4Dujgqa7z/qBF0c1ygBE3JOIBaW+6yainl2O39VFrCqt/KTYQIm9vH4txiDdVtD58qOrpTWe
VYmxJshLzygJFMeujp1PaA2rz7oTgK8NGFo5cyJaKLTA4JnuIOhm8PHHZphLksJWJn+70dhoD7IK
RontSB9gL6vh5H2okFKsC02fdjXNum1vN0/YKQyregyztT7xJtvQemKUaNjbsXKwOm+7S/7Lcetl
DuFkFh3j2gLKhIhzpWslolH80x9xMdX2xCIPxRyBlqHVe+QE0e7ACYTneGUIPyzEdNnj+nBZ8zaP
M6jGNoqHFyuFeFB7trZqLK3biWKcMINcwi1zRmCP/1N9FseHNNimjj2t+zJo9+5iiJ5WbrxrkFWg
PLVu8jlq1kmlhYfZCttDFwTBsc6N+NjqUAEFNSfdEeocgAWe3KFTfe5MxofxYZx2cdXHeBU23kbD
q3hTIwffDIGlwIYDGl61gcLEnNe873Rl4NdiMN6sByBkOqzVfJUqANwgd0zxt+0WtvvU6B1wgq8d
2t5UPgQV7rAts9ikz/+OJdX/RTMCKiSG+V4Wd/2tAECT4aMdMwTxP8ZU//rBH8hV8jXWqaDE9U/i
RWb4LxSfq/8ll+kAGi20vOQrWPUHi8/4iz+yGUUy6MBQqaL6+yOV8/6iakErH6MrthAERH+Syv0z
c/RTKofgySLQov1FQkkH/7RFgodjM+dKn/bSKVLMJRdXUNTiA54twVh6G89IhOnneVznW5S9lccm
DRTIcktIIzOzEwlwe50qQtW0Gbw3Ty6fGfO+69oDVNAGV4NtT2f5JLBMjLtRrOYc5cRSiW1wlpks
JmczQ4GmaATFWAZzMMeNUPRt6iSad5owyke6sfVxSiqYEwwK0vqa54fA0Mx4ZeGkvak9nVMxKvPq
Dje/kdZV5RGTi1F3GHSClu2noqTlU1IKAoWqvHQN/i1Yd1Gxj6FAfNOECL8OsxZfYG7oPMupTLq1
p3nWOSc9XiPC4XtbMT2D4RsjR8am1AZ57blhdtabHmT9Mmov+qHRdiJIZvgagcUIXtuPFO3ZdRMH
uSVUtjQEvQDMVquRSWd57iEuU4G+6jNpPrg1j1loTsoljEg/FnbYbbAAtPYGp8vG8HjyCLrFcaB8
e91qpg29ac5vCAFL7JxReUeBaxmUwtPiSK8V0pk7gxEbImeLplBvwVzkF4UjQn0zOTZC+TpVhA2F
1J9oOLfnXWk9gyJv7xi5K1yIOYGHtknDxXCVd266W1LDxzFLDRThpksOEwJy7+cguMDwESS4qac+
I97zhZSk7Y4ND2Rj24E8mlh/YpmJ2RHyrFunvwZaR+Y3WNXOCvVrq+sWB/XSMEmNmw5jBhU+1Lk5
XpHTSx9bBjBj2B3IPNVWOIvnkF7H7IipaHDuqaS4kXprXeBT9BQPFnDAEhbvhFnytgAGezcRJGxw
eqIxRGahl6L10zRJboOu0q86rXHWAcp5TGrLXZqYLmihYfAR6JfrYC5z9lwOg33iBXLb2Xn63RuG
r0BxtW1pMbSBCU8mblnkITZQY3VoZkGUm3nmhlrMsE5Rw63tQt6UrDafWvQZxTcA425lr0FhPM85
xkI0QbRthCZxJSlK73GWlX7YYasuOhEfsz7SnqmrhweVRdWthHp4MVnSOzruYk2gRcQfYux9Zm+i
S7OvWDcs24EIfTJ2aoqCVVdgdAqCPUh9ZXdy4wo53pINLXFpzLGxs618CsWDS2Uj3kJlIr9bSTFb
WNskQxRG7u2ANBpyHvG0290ZRiqHO9lQ5ibcrNJIPAqLtbDRZRKDYdSdm9aNguhptOYc2hKj+Oa2
8IgMVhkhENfv40sPVs2Th1Reh/YiarTqgRnVG0uUmnxmprdIDkNJXI4L5ow/75iAFSp2Nbzk/q5n
ynm4w5mzk4qcBK+Fy9TU++QTBK96Lta4aBQORhwSQ0+m/Lx53TfGyM4GMyD8lIs4RLkUCVT3qVbm
LM+hnPBVwJQ2hKQcj9w+/uTYP2VJ4bqbKjfbNNzDELM+LaZr7Vcn9URKbAipugNxvNjV4qxu4ihQ
BCkCoxV4xhTqfQlNEwIxYJH7Iu3sydcrpK8UzGsj4MOC9vt6/Pyn3PphudWi7P7f4NY3yq3xXBa/
nNGCvIsz+6Vp////g9figUXXGZvzHFPQ3ubY/9cRLYT1l4ur5FLpfK3DUgj9UW11MI/kp+gjoCZk
sJC/8McRLf5i+NWlvYCCQjLQ9Ucn9KkeDiW05PdaqrZUXTmsl57eTxMZeYWPMUYXw7mIFTxMm+XZ
5hmTKtKG84Wu0IXskFROO3e71KBPoz+1DAyITQoXrrk3cqudQTSTOBmbjHEBxZHt9EWl3LvYJgm3
W79Lilh0vhqwSNlaJqAPzO69aZ/QfNMYtaeTmPcHcOkYUFBBwJe6VRfMOiQFDlwx0/ceyKNziYvs
ES/GXj9QeJvYqILgPjErxaZkP2tN2QP56yGJ6aO3JvVV50mO3W6ejJhpSZka9xEqOzSFEW5n+PEM
mCK7de9RAaqqgRrFjNejTcp0O6e9fCFSBgpUALq7iDFeBkkYtZyuNQYVM3WnUKcWOvbZbmQE1F1L
r6SKlIeVc+lBwAZQSSKyqzQN+I8NInBHcgaSRcsAqEY5MgoV1MM2mWv2Ege2CxVaaEGjn/dBf2XI
oPjUDpNgb4yKfleiG1xHTQOAKFTo4/0mRKdAoaFeJ7Lqn1t8ix45UBjToNCixsNYujD8glpyo1ag
d8YzesTqfJCUihvDXrbCtN/YlGEETdn6fChLoQA3OsMG8TMbI/Q+ecDMyHn0kmk8N+CPNrsYtEO7
jRqAjauepb7WzG7Sbyo73dDoKTg52yzw7VKO86pPWgekVZJojM3lvQMe2arLtd5RscB8Kd9XZRCt
x7Dv3C0t9mEztEnpYwbch9vJAFyIaY1S0hdNNnx3glh/maXAe03W8OUXT8aNXljTSw6imTJtncsd
ZDV1J+Cbn6V2mz1TLLJXgd5T81Ba2JLQRqG+NmrnKs+nek0QRJ6EOVHlY50sWDRiFP0GilK1nZZx
U2oKQD9lpTBDBAPW4QB9jDyGpsBs5emdnZmcDzLq8FBMNAhUQWIc2tyBfCWd4PNSRqB2mwA1RW+I
adTUQMPYhW1l3AeU1g9DnRM4ZfifU2gNmjsc3r/qg9TW/eTO68DFRgsszxQfSkdBt5vwcIZ0Z8Ms
yu3MOqaMIX5y0anv+iZi8lESGxBX9wahgpFr5roJqntpZfVl5erzF6CexKNVOD3iRJDvgxk/P1/T
dC9ZKY2CVK+05moCTXdZyYQTsQXkGa+MPg6WuJJYNwrKBzus2tWgecWh8OLwqcWvcsRlPMhuU7o1
fjOnatcTP7UlVdLaQS8PgSjVb2RUdf7Ujqa3LQvLwN9ABiI4Uwp0WydbdVXnGAlx4mP2JdLpgE0q
ZgxRhTBjnDxOvfZrosfW2gQL40s3tvZJ5kFztIyXcZieZFZLv0hDb1x7PYCXdM3YGu9xWKkKmpR9
TeAcUMJdpZKw7V96wP+cih+cikDW6f/+76ci8KDi29c2/tq1P2ev//zYj+RVYAqyTDoxmslSfRUV
/eDIm38hvGBihdPPInRdrET+J3kl9qPHaNOD/KfZ+ONktPS/aEHiMmLKf07UP7NVfm2f/5q8UuEx
SF1JsJHYnY6zSGMiiy7jfl8WoVgbUUxdaC48X7bt82SnX1ziwpUqGSUputHzsXFsVuM4gXQWqfL1
1r13AcUeNTg1FzCQz3vXatjtbdoqtbkiraV4mPBdTx0Ibya/Zw7HXF9T7YNT6lbeVnlMKXl25/lM
mtww3qGvOYpg9VluuhGVg8uU4JoUfXo/wSDT16mPrpO0ee4zjwJmXK4qVRq+LZMvtqZ0gG/856mg
nsdJWR9UXz8LZnz9WfbmKpkhxeaB80hGdQur8Utfc3lbqmfogt8pAYG6hGPiO7ZxIyKOZaPgfqD/
QPKtq2dbJN6qXex2B43bK0Ii5BHV+brXHGBwLjzttt0EDY+m94JN2Obmak7S70aqjSvb5lGWbt0w
4s9fmvU8Ags7Wm6Bx6C7wKSgwQZwjpdprNjvlUWvIjBwLoqMcp9YTBrBb8zWdmXz/6bw010EXctP
JhbTCrHXwTQzlkYQgy8rlZl4lbTwSNG03XjUYXCj45JZOMszaVX8+oNpbLqKX8hUdgp4NHxIG1Lq
wFnaG0C4GF0u95VZG74MJkrggOdwGMzCr0GmMWhVe/eeTi/s1TekgcrFsQ/3GJwAphx6T9s18Zr7
AGQvvtB085QGv0/NEHAGaLIrs+Gig3QOrtDuXxcJDnn0ySyoA8phHWAweJP3kHdr3bsfSHt8I+Uf
uS5v+phfKkxS60Cny9uKBHlbGebj0fFwhGM0llXU8t8SYV7G0NfXVdkA418MbGzouDwmFhbBmPJx
p7lkPX8fvZTqOUHpCuTfFwQivPuZf0sC0pJeaMV6aN2GsK/kZ5bCQyNo6hmOmuHjo/aum/r59X3n
4YKRoK3jtwP3G0YsGcfDxabE2mvVMch11EX4nY+cVU0tcuVGrE7XYamUy7fAETQ9ZBH/arvJF+a9
ef9A/FbUxePLjsdFDHM/zbz5oeI7cRywwgPOqxcRLTXfc5pnJ+UvtB3esNuxmBb+7uvDKBQfBWzC
+UKl+ZccV+9NoDvVMTMauSG9VX6WwkidaIbe5g2qKoNAdzVgie6brWLMLTeoKVEeAAph8Uj1nt8h
jJozt9EYd0Shf459Zow/32xsUoePklbneTwkBbXiklWGt6yPz3J64Rp8qBgi6NBcqURTU882Ot8J
HtXxTR/Jy9fPC4j2vNdFZ2xGi/iTAWSKvR3dbD3ndVuRlx7DCPnCSA1+04vlM0xRq72+Wy3n9rWg
OLd7TIVCwRJAdOn55sCzeV3lswPZulQo+Wl74W3HNOiWwDBbDxo2OK8LYFnhfOJAoJmsg6fq+V7P
923NeDq8vua2gw3R1iwjZiNAZicieFGx1PYy4lZnjWsVncCv0TPZvWT8hcYDr0Ck3+nfmoTYfD26
xtdMiuz5oCRxiKi74tyJ9fFSjoyADckXDWcabJEwUML0b/GL4YvocGLYh5LvtCRoPMew0YOhyCLD
VbQ41xoY0a+aXifJGaRhcxCAA+PR2jE11dARGPnLxND7VmPavtPq5hqIaLOqqEweBhuLJKfoGeqM
cx2LdAh0WhayKQJl2QQDr44im7cLOuMmQr64m0Ux7VTLZqLAQPhYtSk/6PkVhg5CNZ9ICbyeHSxH
+frP3mR4o7F5/Wh7dKP0wkFAiza6ljVLopbWjTEtvvPgx1YQTJdjZ2AxVaMihop5f2Wmr6NKx1LK
tsbLzqGsZEkezcQX8PqsqRan6zTnr+wE79UqCOCtETS55kq2wKVB6GRacG3QjlrbZZXt3KD6Xjn8
MX4aGz56KiMx+4kFI3Qr6vqrq2tyU2iE0WXlPOYlZpSpFl1rQ3fpkLzg0YlJwhSjUyADggq1JhLT
N0Y6UKEpRo1a0JzNn1OZ5f3KJiKwN+jBGo3psjr5L/bOY7luZFvTr3Kj56iANxHdPcD2m16UKDNB
UIbwPhMJ4On7AyWdS27qkLdOT2tQLkokXLr1r998NbN6XNOYDMhq1833DqmfGPcRFnUxxb08pkrn
E1p6BKgVxQaWqRn+0Zjap+I6iW13SbwjQMjbdv1IXTblYoFjcLfe0O5tjJXbttqxieS9Jur6O/Tf
b3aq1zKMrTF/8FtLmymJgYT7Fcu/wg29q7dBmY9owDuMJ1dNRvBImdmDto7Zitam4UcXgapnbYuW
WfWXhFH6Hmdmu4dtDftQ+4TP2gAKiNn+eZTg4Y5JbWEQGzHlbXrpDK45bWKyprV3FcjoMfHc90+O
Ytc/TzD/hUPhNfR30f+f//WC/O1ZhPdQpCO6caEhnDA0i0AzZ7vu5N7DFmTXzclDmrO5WJX/Xna4
QTuCWWenjPTXr7tACSfnKXKyYRrQDkavqp9wdQOokVMgGrnH7X1Z7DhCWGn+vVIa7rtN/vD61UBI
Xl4N0j5cNtxpX3gJ4Amm2dT7cl9MDJDlJBCQHLyJIY78fK5/ioA3igDcEjiXv1IE3BecC1HTPUPH
fv7Ub3QMCAzxqg21EIHiwjj8b3TMtP8CAUMvjxnakhtIb+tJDWAsxH6dT4vkfNE0/kbHzL/QFeEg
BQv9ETv7WzWAwTWeDiI8D1zDpG+FqF63bHPB9Z6iY7A16qYly+SS8yDG7ioCHKmtbAl099RwA/Q/
HbORJv8G2Z6A72MPH5BdwS3og6p9i4J7Qixf7gYbM5TUSGUogdzlbp9gdUTeN3mQyIECojIu4xxe
YyiJaiCJZ2ArCAdly88e1XwakvMq2hU+2aBc0dx79gq34Op7IIR+xe9I5NosCuMDR36flCXXiX4Y
E6Dx9sn3/sNK86jbeTLlH+8YZz4oygHl3Ashhp16Cd92EpfWSFG+dse5+DDYtJq3Al4RXYJpNLJ1
CocinGmOA5TkurXDQ2gy1h3Gwt8hAfRYYWuNs+7RHg2hKBOdaO7OyeNNXGfJdQ6Vu+wDmufUk8Fd
n7RnOVF74yalK3SxkMrfMld9+RmwQcEKA7U3Y4M2y/PP4JF8qrSm6C8rEQV3dUxlS7GyNBQaCsFr
+KHBbRMZxafXX+bJgkZ3Hx0h1H4o2NhI4bj6/LKOPsY29kPVZeXPxqWRJ/Ky6gnP9qPk7vUrnWwQ
j1eC5bvYVbik2vsn4wwvoInea1Jf+o1u37eqhvgZYZxshnmTbPRWFviw6PjCrTIL/4G3Bs2yDzwd
NDwlVTdmfWxTiK5OL4+RQJrEVZleLvSD+zKTzn1eLPfgzGW/cUkKDCedT79TRftIBa29H6II+oNi
i+HYY3U6Z9mszleZV5UfrK4xrXXiT9OPRhuata4R2EDiV20TSWbhXBm+/vZOxWy8PtQPLBsWvflF
lcKa9nSa6jTCKofo5gtDRuV92pEoHsLLFTCoIN9W8VElaf419oPmfJzbZOuiRU5XEL68B+HNM/4N
Ce5Vdk2KTdpZ3vfBgfzzltGK8+IjQ+JmEMECZ21ldtKXeHqXeNimepcI6wJYt4nwwhMBHXGcOwHq
xCAldm2tfoOZvCPDJEng+xGj05tdsysWvA//QdzgCqckXK1Q8UeVlfUBmFOEDajpB9Ql/ppUbUKq
HsHEVFgAi1HWV5dqQRvbBXeMYwMIUnuEI80hKff4MxTvzCy+hjREq6uQXnspgDLFI6jpLvimkU4m
a4Mt5znUlZ+dFwsWCshtH5MFH50foVKl46m8YtClcH8XMFUtuKqxIKw45nxrEDrfSp2kN5jQpEOQ
xC4hD5vm+zYxVL6LPHKgQyh30VfqEKDctGq1L3LBd7H2MQ95XTUHow2K7+nQuMz7BRNOH+HhYUGK
SbsE81zQYwI+gqtWlePGVl27NR5h5gL4Kl4NCpvS1bAg0WVvgUk3AV12wJy1gUfunq3GVCsCljh/
YrrzaSz15Ayn9ObWsQR4d5BpJkf+cr733brb9DpW2Tiw+/FWg2dwby7Ief8IomNaCKBePYLr44Kz
WwviPj2C792CwxeLXKUCbw/ZgIDpAeiB7LNH+B4HPo84oAXUtxd833qE+jtqhthe4H+1dALSx6ZA
9tggsB6bBaPljeduPs9FdCNVK0qUNyk1SPed7i1Jap97pSHQA/6muMrrb6RPZIKsTymkbPRLkQvO
2McgbdG5EvwQHcoOsT8pFUV9S0iOdcgmy1pweXj1IUlwgA5zUvqEFEQR+6EockVnnvxoIiMKYURX
lESL62M+4Ti8nkYCC85dZDqMKBVB11SUjY62dbUki64gP1rEvOGVB0XMwAGt3FZFSrxc0bJ5RZuR
ymylRahl8AuO6ESs6j6Czp8EUkXwc72i3PQRp4ItxLtyXkTYrJgVguxFhtxp9E+Ieu2v+1Qry00d
p0ShyYHCdq3Xptilti/9y8XKPjpWFp7n5I9XY9/O076nP9MlZPYmJEJEhDCh3O76Kt1OhVtOe73v
qbcBLgsqUphhxa5L21QDQ4TAoDXlbJD36uaUdXmpa1dFpmsgKKKqPmbgNuXB6gIB5JAI9x0gimVt
6W2YxlmikIgCpyT0wHaAcE11y2ZsHbMYTuFWNtzBphaAZ/TfR2R4GO816qL0YQhsNKZKt44MQx47
cNuC8BML+g41NJ8z9aCtEMSTWfOPAgtQSNjcQAnWXybtwQD238epR9CymYMJrNM6jdazjHIn1FTX
BNdZpDJ7ZaVthiEldkPamR4V9tZoIly6qfu9ZmNMyVwfktQgSjwP7IS+AH+OQIs0qBg+sdVSiaTa
HIox1b501VRPGikbuU8swFylkJ39wdas9zjymvLSbQIkFVXQigsHqX6xi3t0UEs70eJtRWliVJ9n
o6iSYwtoMm575czpmSFi8d7OTOfeGaMyQqjC4N3KakRv0bszDcUSJkO5RlGMAwSsHmJ40vZzoRQn
iwx6z23vuOpr0yXWfvBUTPggVuikq+OYa22dos7GbdUNxuWMa5Z9g+2z8d4QGn+CRK7eR5Ax4f0+
mGWW7rvRNJGfEB9sXqWaF9xVersMzixr+51X9El/PU7AlPAJlg5posi6IhqKRfeMHSy4g3HP6C5Z
Jbs1Jtsjva8+iMhq6HA+e2f6FLqH0c6UvBAj1AZyEojCc3LNxdEbBrQ61PU8D2QRlmLe6bm3PPxy
60RmLffVlMal7VQ8hWzhzeNlUxPzEOQDU6cpYLfeVJ3HlO8kp4KY/8eaaooquWoNe+qq0MLBnM+t
ulFelGBMGILosh23MK90azMNrbksGkymFU/EAjIGxnJOFlV5F6HyP/oQQMiJS5yccTHF7r2qLG5j
xGb+nSVGvT+LOeZmNMarPLv12S12faUbl20Qt59tKl9iobGtMY+1HwfyLErqeFhPndcqDriTtWtM
XitMznb6lhe5cz3KXgdHJqQ6/6hoIPf7MtLKh2kOljUEziV5zfikQY03J/JtGrcMPmp6VG5L1cQg
MjbL3NSp5F1ai/4MYIIcOMfszJhlz7G9cEjM4K7LtCHGf7ZimsxaZAUHcl+N9kfJgjzRrWBIbdSy
Ym8yR+ONjjB+N2wyqj0zOjKHwI0KMbDTWoPO0bvNvnTBELzXJo7pxzkQnfFd9NXUhyWa2OGQKhDk
zVgapB/ZKnahF/FZYK7ngbslW2UQF+PkFbfZ0Leh7/V7uxwJLJqVy8chHqXHk6IgNvqickf7XEO0
XG+SlniQs3hSTbLynb5M3nMS6b/rATIZuOBpP4Q5OZRwBdTgt+wCU3uLVMxIPxHvYvkDkRRaPn0A
idMCfhlCEVq8Wh4ftahRX+kNk81UeKDuBzLdjRuox9G862Tbp8TvLS3/FPde63qEpuxclm6DSqcF
SXcvMLO0R/S2meo34Kd8NeVXCM262YPg5SPk3xijNXbroTD9jhC0ltGf2/iTrqdoQpQBOddtPyqS
bN5nCb1QpkMa3DHWy/66CmiJbqXZBNnWx3YBspL8bEIg9w2ibgbvg0P4laJREENSs6PCH961UR90
bO6M6E2TWnxNCgd6+ClEo/rc65YAT3PUC/ewEDB5rnHU4ou80xq1LvuINYPmsBQXBXo1ysgAa+A+
8Ql+V6OuH6bWZt7jHeTBjowS7+Lx6PwPkvIGkvJTJvwKklJT39x/r5/1Uh+lxb9xFN2EZYQuCaYv
JRPN1P/GURYCEiLKxYFwkQp7FAK/cRTjL53ojgXkoAYAgnnCMnL/oi4wF199x7Eg8AZ/h2Zkn5Z0
qJNhKGNm73M5+4V4WEc0oEca+zOEgTajKRVA0pOfoN/YVXfM9NJDa5HT7k2yHSopN3XOLVZARXwU
6LUnQqee4AEeOX35uXVRadTILsi/YOZmUOqKLsXhKc8IUdwt+bppeu7EaqCpRAJzFsl9xLQL7A+6
g1IPG6xYlpJoH2Mg44ZUX+V7Gi1XjTVqoO1UHhcjVNYiSxX0F1oEVfpns+pIqyUXs2umW5KYML7f
+HasvBuUCjIJrtKUlo8ImIaQME2tXHFCsCqKmG4mxQ/UAJJk7NScKn8WnP/MmjdmjbEU2U9q8xfc
vLOXQuifP/Jr1iB3xm9+iZ73F5MMc7Ej+s3NWyYUVjQA5LT/f9L2fs8aBvdvtHGZJbq/QNqYuS0W
mH9nlkD9O0E+gkcnR4QWmCOB77knCHkLyFJk8eielWbjG6uFp090m6Em1a5krzXEsXnmHEnYLMjW
okviFAxn1Tk6jd71LDBeusW8RdfKY99TKIwbbR47G8kVYeLuSloDfSyP415zmSdYDHlbjl5wki+F
TlLzGE6mp2z6XhohSFtBuKt7PtBx/pbH6kaA5UEzNjWQicT1tgURPdO2bwmHMufpVvNnEl1nBDHN
qg3oNyLVg9w/78jF7PXzajQKHN97ndw+D510vy9aX7bXGZPiFnv94HNfzFZCp7iVxqqjz9+cuZC5
IjRvwSfo6HbNJSZ33owY8aa7xiNsFzSFTc6qU/8qbyv3c0u/d60FtfqSDnZ2PTtU9rWc6Bt1SSfC
bDBHAXqb0DkTtdbs8rksDhmCoC9u77SfzN4y6xCFQvCNzOlvxThd+noHEQqt6HTgb9HFIF3ritVF
37PUGRtOBOhm6dXyZ6ygvYHoyDFHnyZ9LVQ8sEU2XoB7m6w7+moRC5YynGFfAUDRe5P93ZiUCI67
SZHb6E03QW9OR4wd245i2RwJGYu0dJ8UWfqd8eDcZPkwwNaqTe2KEFd/Nzput+/r0ThXkajeJ7OX
csCQ9XU9295qGGNsPvHDNC9sZ6D+q4t+CfQxravapgQLmgLKHWDzYUiN+awQzjSsU0kHzTArgmaT
gfpBi8atpUjURew9gkyxjn7RMN7Y+mTT7lDIzQc7MdHCl9h6JPT9bxGdR5dSa+vzWmOZ3dmsflej
JDPMMDhZ2sJ0aff8+qfITXtILjTHbEhNQ5677APtr10BsFNVR5x2VFGvvZ8bh9lp73zNQBQK2o1t
4ryBEWPo3/45h1QiFdMbKyq2fyw5//4cApAjuvSb+K/64b9Az2T59Xlv5+fP/1pdPRZHHeoWC+hP
eheni9/8Lu8vKgGWXmxTl9bOYkHxa3W1fJZU1g76kvR1iBzhf/1ebf2/oD3jrM6pBI0J6+PfWm2X
NucTmBkfC7pLxEACNHNospYnfwqAToTRGhSnOkmpC/X0oYi1q3GKDtmCImEdV6b6sUdOF0Tyk4E6
JLP6NxqiC2fuxS3QhjXgmQUAgXC5n91CjRlz4/uxvq+7Sb+M7E8TmHA/5Juq3MY5uiVdkK4ZNHGF
FonEV5QQO8zTqo0yP9uQiOYE5gbHdx1EI639rQjysPGoRhdSKJM+pG++pvZL0CV9w/CSPwTNpiKq
N/+SQfpZ/nWybaQ/04d+rndpidW5tpmcYG/XmDKGce6ew2WpiPTTBV1xresta63noJtWhcksASKM
CQxu/LC0ELia1lksAQzTbL6xRb+czCBf+RqynYwuvbB6MkPOkUneFAlrzFiR1qihrXWDzwZe632M
pqrnDsrMAIskNtT1ViXaJB3zPlkX62EsVwAN70YN7nerug3Y3GYQzRfknPouLeQ1gMwZXLivM9E4
IstXWOMWO3fmNpQQRWhV1bdytDEdzHzsCXT1jQSYdezK/rwCrIGV16Bk6bnYTM6CdRWXuIX9s7j8
TxYXk/MUTYZ/v7pc3Pf9/bdE9j+E6J+WOr9+8te64gZ/oXl0WUB+VSb0336vK9ZiUgOMaCJPWA5t
HA9/n9rMvyhB8C5auJxYcy45hb/WFdv4C2NqDnJYDf9ajf7v/36Wf9if/PdTdsVJm45fvaSDYMdt
QFOlbjphVwTWRIRsozV7dsgH4B88xvw6YhLob9mt/elKJjIRepEssC/sWouK9KJ5NLiSOeMnpzdf
mqoewbMT+XPIPnvGt56Ja9DrwPyZWLnlTp40nmMBGoLCvdkLxdSPpH7VD2XGWWK+e/LB/9Aw/sMj
EdZFxtrinKW/8IEc0FkHdTc3+6nPHwDIHjgAPWT88z+5jLNwi/niL74RYUaEIjljs8fUFhGq39Kv
J55jlY/pf/DqliYqSlh6bC9drONGL21iwJv9QOj3+ahjDYIfs3/eVdkbD8XG+GwzYeD5sCjoDLN1
uot099lH8obS10Sgmn2iVB5CsXqHbOCOBPk7jBze4vKc7lyPF2Prgo6FlhjZ7fOLaYZTgxrUzT5o
F0YcOfT7zG+jRaN/r/txuUptaKzGRMn89z8d1G+HIKXF7+90etH9lSZ7R7Nv2rS+lcTQhk6g5XcE
ullvNHKXF/b0gPD4jBw0WBWgDjCrnz8jzhRyIq2pIVoFZ5uSVPlNZurR7X/wQE+uctJsx7UF7pjE
WEcLRocG33g3lBx7H9GG/78rnaxMKi+Teqi4UlLICS5Gdj/X6JH+B9NLfzmPl2Mf1I7A42Dzwha/
jkrHL2u0Js0AJ67RByheaK/H6xk9KCcqFLBG0Bnbloylvd6N9RohZ7CxWrs6Di3HopWqwZB9YjpW
HbrIb16Slisvi6wDh0pju9AaJ9+2DvFsDBeN19MRaObepeis27Bu+CM0n8qNnkOOpGhz9t7YljdT
F5gfc8+sD6jJoi+0Oac1vVlnH3mgQDXs3p3KGM+5N9L/6yeplWFejf56wP/oIAQJKzIvqg0ehtWt
0DL7SPi6+tZGrPKGcLl31+AqmV2fwW6Dbph4flJvJrvQv2Z5gltYz/1ouOvdl8Cv65yjy7YO4uYq
Nud6LRzc0DAoihZVuCzoabZwX+F6wm5vdTI8sxZWq9Y1GkRvnm4uWbhKUpGhqeLkBTc9D5M4rVBG
swVU3mhs8T6tBYR7wzra5ZDuyCWozwzOcmu/bNOdH5TaCp8082OcDM7ZGBvZl9iviztX5ejXeqv5
jNOViY0Vvyj0lNF8bkp679zTAM6VeE0gVpY1Mdehm8I70uyuuOuV75z5Wl/eaFoqvkS8mrMka5sr
V2YPELxpwWSu+bH00wccP6JbpOb1QS1LY9L39dlUYNq47QqiaJnbQZFcI/gb3xFvaB9Y0QUE2jLd
DTGMWY4BGOEUpqyOabx4vNgyTi9ji1Z65sbVg6sFUGVqjD6xeML52tQUvPXHYV9AbT7OkEfP0QVW
G3xTeEwJCR5e6MShs4nf+zMp9ITTpjluQGTSl1Bh1pGTLK06MdTzqp47t9illak3kD2GJli7CeZL
SdTQZYDQQe+tQr4+h65edeekCM8fffKm349VXj6YXlIfecZpg8lXFOq63+5tJGN3NR2f91ZVM36I
vnbg+HOUzwnnSIZ6K8cyOO/o82EAbvIJBNZzDu20BvWiFmNIB2EAFlRLG7+xqQtWg80WN09wkYXV
oEHEfaFJ7kSlxcNO+lV2H+BTu6XRMFzQIDditBLIGnuo4e8UbZ5PczfnO6eRAr8vrcOnLSM4d97M
mU+oVUeJLkMXl6+vpCL1382ZuYVxD/QtOFj9h8ETzec4s50zbypYQ8eam+2kZh1dnaJjbdN6XRk5
X8JJcBNq4b0exyiuNt2IfCTvsgfTTwL42K515EaMrRGX01rDk0+tk9JNIMERFSzjIthlGl9IWmx9
RH6isvQ7ZJlI9mgzUTGsk2ZMflRN4Oyr3B3CyU3c+dw25Kemn4YdBvdlFwaSgTDTvyFxPX3oowWL
oP206tFN4rz2Q8jOQ4g53latuRf18FUmU3osK5dKCh+4M7ZC7yaRTEqj4rZ0oxguBojymzhnnoPE
RKGJc9BH32jmMygL23L2ilVM11as0KP2eZin4E3oKBnUrIrjdVI007qSWXBlcajcthqzPpcFLjJD
E4VWn02buWN1KxX+iMay7zY2z02n9x76m38FR965L8bev7EGYeBArOgy2ZF1HCUjiujJiMopwlqm
oK09kIuAV9XMNMJFICDKZwn11bqiC+OeNSexc//GcLs2tPXi3nFYKLuO9cMl0vFmTpGcml03rSMP
2k/oWNK/ieq8OzcUcc7EZTMMZYDzXoFEYZ1NSENLU0I2UVwaTle3h3EsoEEZ6luC8XyDkWIYB73O
CEZbjKnNldUIjLOU5fMRyuaqR0RKRWvWZ4XRMJhUm0h8nAycdTzeThoFtLRcacAEZNWFdPVZ5L7x
Q1esVrjAFStHh0iXRyK9zJwx3g4TNh6e4iQRappwLrPY2fY2lhtDvch8rJkVUdSLLYVbf8A/Kria
vaha01ruVra2UEj4wlie6V1H0pdbvR+aOFr5blUdo1mWN71k7dFiVg+Iahts8PGKG3Aew+ELzn0M
I+LSikz9a2BIcTZoDufRWl75OO3tkUcOuyzBqroMYu0CkObKSi1s3rIM5eaIQQjWIB9T3VIf/Rwu
tz8RhGjPBl3VIJ03VdKWV43WRddFjndhV65TK0HStaQYi/QD8/muG/R4b5Jdt0nisl0heyD6YepN
rEYmTLRc+6vmAACYHpve4mt80NKkuGsrVl6s2oI7vfSN96luNEuykJqan4usa/doY/gGW2ovUGt3
xJDJJ8uAhONR7vG8trtdlWD7YiQNwtM+QBAzFQWLWUaR1zJEsqBcYSuSHyoFzSf0G1qPVd4hfqab
j/S8aKy0DC2kQXroRKotw6Y0P/SlWR5Va5XHGglHs6pBm49W0cu1NPDcLuCmIWZzzyZljuXM5lN0
rH8lgqF3ramwb9Dx5dN2djrg2KkyNCpjaJbR4B/tAaOGMHKl5VkrzuIYHIcz4bUP/ZQlUAcAin80
DjE8eEF4h9H3EBmoR8GB1Tr6pv0pQ/AX+9yV6IS4rlyPdnFmy4AwXx+vC9EkHcY1lqQ9xdrTf/Fz
yMWreixuVWaNRdgYLlIKDtd2CtwzDccKO8J12uhfYQ7tG+zLQm2yShAgLIdNl/nFwjHcgMHASbQq
LVsLD96eZpvTjnlqoq7K+gnNly/2Zot6amyjezTG+cYjkWNj6piYI5U2PmHejKSEPdoIxxjdA3pe
CbuosOZLpmv8LS48UsfyRbtReEgis0LTDulI/2Xr0c/OQxuW0tqOOZ1QLeEkomyM6OHUJd0+x124
XPmTM+xeP/a+dC4G6aP213WaozgeLUTyp9VrP89Q1Xq92LdsoGvXVMMFwck6ovSOc4LgaHk5ETGQ
IGrjXJEHXX3GhHfOYMXFKUyhtwq1E/4wXVjuZ3GD8EAoKHZPC7XYjJkD3E9XGndSn866nDVVeel9
Vch3EV4h29ffwIvKEMrCQrC3bdi8S8Pq5AXYg1PGqsE6teUQVkUS/5eK7biqkvpMs6f68Pr1Thmw
yxMSxOXQrwWvhY5/UjlV2CTltpsvMaktHgSsEjXQcgX5NuvKe0EiN8Ad2TJoedX147aDYIbsksRU
xjYxCm0V5YVzX8/tsBt79vXX7++lRzn35yydb6JZdJCkk+q1IYRX822Z75OytI9y6MsHvHSZU0rg
3VqGsc1huygwAgyTzBCXA3r/EMZ1c9UYHLRTHoKjTIVBME5Qk0nl2acNmvoCQ6Az20yD8worjPPc
xZJNDC0UFSEjZx8v8bTWSOG6sb0yuiW03L6ntwUjJOBvOxob3s0UQfcJIyiKd3qaZl8ed8WqQuGy
UjMs8zfehbF8i2dV7vIuOFEitHCdAMeR54MDuDbK2L2wKSQvKXQw0oAKB+ipLPtTm3oaubPNEPpZ
Ym6dDhEW0cVvcZFf3AHMPt8ke5NPwjA9uQMxucolAyHdB9TbO0eLa5x21VvLwAvEguYqQAU5wZ6N
hOL0m8tUDpFb1enetTk843+lEfKJO0lrwnEJ3Rzh05RRPCT4GX56fbyZL98xRxRrwX9wZEMeeTLe
JiPHc7hQpJj0sPfopdXBuRZFwRccRJ2zHhvK6SrQHMh4OHlgJ9g+IHhQeE8PTrzCgzbBcjLu6GG2
hYQLFi+KU8JYuz3n7+A8q6v+e4upgjhoEQFwPxGXf+gFbzTDFhNyIJJ/j1dvIeWk3++fItW/fuYX
Uo0HH79CJ9HWh2C7fP5/IdW+9xeYLRMOkg0g8aOd+u8OGKwcHcQQFE/HNQfM+l9INZIosoZoqfmQ
lR99/f5OB+x0RtBAAZEnowowDbT1cd98iurC6Jr9ppZ705QYPGLVywZsm9RbtsSNLvQcMrFyl6Jo
HSRvIognEBH81MXFAdSaBBrcEE9nfdsSpjLMo9gpaQ4bb8KJzUg5mOGFXe6ffJa3UeWfl8LoSEfR
QnjBaXZSZ2X0nktH7GyjS3eFaShKJ3x5kZ60679/KV4lsSuoQMApT2b6bIx5Q0cN79VxTPGends1
Z7x8JUZPvrHLLjKSJwv341NZPJOtE9divVi4kXyBRTm8wIBKByWVCTVWug/j4K7jKsKFidykhbuE
NRsMyjdg2BNs9NfFl6WMUQzP/eQ5BSbcEeWY2JGJ7OIcPyabyrDbNyLUXo4RB1sqAofR/NKiOV03
+9i3erL05K4LbJciy6x6qGBj6w2brCGw8Y2HOjmY8VDOIiZkqcaPC93hycEMLyXTSgwhd/HkCqjH
3Q/PMh/8uC5DoyjP3Aiq2evD5eVrxNwKyH5pFdmc0U4OSlGCetu3arm4VGNjA8+WjxXUm9evsnyM
5yOFq9BfJuhJhy73eBx6MtGxeaXX3eZyZ6XDFFqado4K9moiL3I16uXfjB16fItPr3YyNFybeNDY
KeTOH5RBswMEbcCrr8lytJO4Y2ENmX99/QFPI7wfr+mjCOU8TUsAktfzQ8yU5K6vFNOOaHn7Cqv9
4i7WZXRw6xnX2zrOsT/CHHLyV21h999dofvHxrH2Mu7q3SCDYSNHPII65TXfxtHSDpNrU5RGor2d
u4liJomBqdr5jYXJ+MP3X3pqmOAQ4GK+GHF+H7v4MTONUiWJ6LM1lWOAPjrDRtMsHQctA4Mqv1Zr
i7e3MTG0/qLP3gh7yG8u8WSzVnETB1ecGH/t+v++5ffHW2N9Xma4w18nkyELCuQ7TiGQhCUbMyJ7
EhrViCjGJSi7jfsPY2plK125GHnWmDcfiW7vztHBDBigjiT6DTC00MJmIenIemghylhHlY/in/IH
loDZXZrurB0ItKQ+xTtirTwH8hh42Z0EFrwTgx+tAsQd4J+atyXyaKFZdT69+fEo8q6HnVTQ5I+c
gCwK0p7s/APMaBT39sRZzprBkC2Z4lkhrurAm/ecZmfoDhzlR+KozvVk0j9qHSVGVoGbRs70kE/W
O+ELsFZCBDgQJ+KK31xtXx+tL5cZ33E4GDDrSeZ6kfI29phTOLARdmmfXGq5JPDO1w+YQ76Xc9Rs
pCyNN5aZP14Ruj9e0gtx5rRpFnTj4AdzLnZdFB2M3t5gefYtqOzzzkK8BC3/jQPvy3UbV0FWG467
waItOlnWOJQOFd9G7LKpaDASWzxQawVf1gQffP1lvhymvkMLEqImhS1sopNhGktnyBRK4V3g08Co
tdY41Eq+FRD8x6vAiOSYQj3LO3y+vtBt0Up632x3eJB2YesF2h7xkH/9+sOc6s1Zx3gausRUQ8h9
2Y6eXydHiGSgMep342jUa3Rp2dYdS4TTfVVDuO89jhQMfNwVEBn6H9F57Go7T99alqwXGwZKfIjk
Dg6TpFg80rmfbBhtW9szOaL9ziakBC+doNiitBJbW4nUx/9ltg/YnAebTq9/FLXy3pEwqnaxow8X
5TxbRxR90RtDeLHHPtnEuCe0v2RBk7bpnJ44YlvTtCix+l0Vy+qgd84m0CHCzjRPLiMiN+i1yeZz
gdRoVbRQDiWQ8Mqlq7MO/Ar+YFX8KDCzvcx9Mvpm9YXcAXPVpqK5nSpg40akzt6JE3WspuKSGJO3
Dhd/foCl/gMYxPBg4aY8haEiowvKyVe81GR6F3des5XKjj8krGKrpvWyddQbOoRMV7BjdeUR4dq9
n3rv+84NDrKJotWIX+UGfVNwU89e/d635x8zXpFHix7JFj0QEHieaewV9GoQ/jVvHI9OoYLH0UnB
8q8nOBmdShTccD31uwnjZjDtoDoKZ6xwCobwmnYs8hjRhlmmH6waY6S+ISjm9Qli/XEUYOahO0xG
fM9Pprs/sZagSO5p9ySiWSBL5yvHqmvPJn+xCPTvdTGMH0kwT76hjRdyiFcZXr/r3Epwnor7ran3
tBsI3wwVmsASPrVsaBbpOmxaXLrsLDZ+TBWx313k3XqYJzl6BmioBR8xLOz2xuDo5xpGmkQ81vc4
cd26ExeK6SRhcBr0zhvv/OXRzXepBkHuCKfXX3B8wMC9PMIqbNdmxccq2nlDVqy1mewbzI2sN86J
f1i2Xc7AVJ7QfDgr+s9HaF/kcK5ZdHYQDh8CjAXYtTHJstF0vnGl5Tc9P5HyWHje0umGwgd/6fmV
aJjLxoscRlIXv88NK/6YFfMinJioJpwpR16lu5p/jFzjLcDrD3shvUWo8xaGHlDSTh5SxMSLRZmO
XMSbPkO4vx699h0O1g+FJ75S8rrr14fsKfy8zBosfpHSGGBPjnu6pgcDqaBpypClDK/eSYtzzxRZ
66lK8A4b5h908t/XaTGu46nhcGNjYTX0cUeW1lsxtn8cTBDj2FkAwV4YGqZSDE4yMH+VX4u13nhu
aCPHDrW0jle0tR9ef/I/bJqkzCFGgtjqAAeffGQ3yPIYmQ0feerwQGuMaDVLP3mjRvzj+zVAMhhJ
vN4XvKesN+Iak/B+R43crfxhTOhkZgFmdqR+KZT1qxj1KE3jtiAVgxYpaECBhls7m2eMx19/5pdF
OWwvqkKKcjxo6Dc8H9gKAJgcD+Lm6bfqtNI85HPdfDENU7yKS0NbNX1JmKUnzLDOpf7GtDoF3h/H
GqchXjbndmx1Ti4v4gEVK1mLu8mwk6+N12lOqLpYXPVkzOKC4NZQa2rJL6BDhKNeOLgtDRg0VLkJ
vcFL8pXSJnUxJES2hqYQqDGc2Om/v/6W/rDQ4OHnojDRQWJfYLEoMP4fe2eyHLlyNtknwm+Yh20C
OXNMztzAqookEJgDc+Dp/wPqSn0Htd1Wr7WRSaYiM5lIBCL8cz8uqMt25d6d43Y3oH1v7U6ilceO
+JuP5N+8FLqy7eHuRIbz/6z9iMzoGkn+dt8vcfllW4pRdZUy7Ndc/f/jz2IP6mBnXyW1v6xqDRDB
vvFtuafwr70PHMPd1cqLz1nboyL+S2i8+8dK+XtD5r9ZxHglZBG2iPjg/qxUkAFKaBTmlYSlJxHh
j+YB+LTJqK4DizGXWLrrVP3Nw/fffpScr22gWoZNavCP3+0k0SsYIY7cE50GNekwlxFZaUatbnZ/
81JM5v76hGCnoa8GMkbDrFh/fDE/t+sBcxdfEbvV5c6l2ArWTWpPS0QuvCpCt+1MzAN5X4TSGidt
x8lxmLcLofrynhIQbi5hoTEeY3pWnk2aBNOorXJ/iAjvurQExTL9gfKuXecWiWJglAUDoK5am7Uq
/iQrXFsmgH2ODkOpCSaPOjNPDfaCOPeyhR6DWyChoeDRHUzACoU9O7RXGOXsbukjTM3XYDJE+elm
iCXJpuEEk57ntLXiqBV5mz51RW2oY1Ghru3hE5T2VtMb41QuJHL33ZCP3Y1TgoC7tvtBxfcuLpRq
x//WJsLfbZcD6bSDvIowEtjJte9Va5uTY9XZbnBk8TBqcEWZzWv1wWhzHBkqaU08Lql4LgmH2USJ
QcwcqU5KQGwONZYrlQuVbMsGTMdVNnKcBP8aNPjnu26i1oSQtpqjegR5caZgJdbRHcrGjJrSWTdX
AtP1D5x46CVe3M/h4gOZe2gcKAMgzLGq3E2xNz5UOEP7rdJk4F30uvST7QBxeziyiZ130p8DAZIw
AapiN8myhF2HeauCRFtvi3iV/3Tsc5RRdo7/lKWyCOeirK2ws9PRoEKvwQvjD/fovLthdJqXuDGL
10Lz9UtfuQBowMEfNJUVWA2DW4w09Hh0uxk86CX2EFHtFEoE2Ie9aedUOAQ5OYxhPFmjmiB+dj+y
3KWXYqBiYchmawf14cOmgWRLQgJAoN16e5cqvm1gC3dvB0sNMJUy+qwKknNHH9NPr8e4ZA8KGKU3
/lik6xxGa+Wlz2rjCCZ+urt1aTK8c4Ky3Rp6Je4IoS4hBWXG2S+L9Bp2Cy1/HjahTsTP82I5TMyM
eyHw55FmiY9xYOfhnOUDm4rOCwueElHXect9XsxH2dv9RizK4T/y2xx1aZ7s9pTPsxktei63c98W
mwwTGx4aKhIneoUFV/aO9pcLPIV5a0x+ulvwYtHY0Q9RbFIFsrB1vcRJ0bxX/hr2Sz2moj09JLPe
t3jwZBVqPcNfH8F679W1c2wLoudeFc9HSxfmsVOej+VrPJkgyITTGJDe1WsJueG1EvHBc+wHMahX
6BlEX/QAoW6IX0tXS3Am5aV/HAePJjBNQgdxtEdyxPGpiy0RuUntA0+1sSMQ+93YGX0dKeeGi2i1
8U4mrX/pMNRtJqu76lXs0RgH8ENp1ScGM3z1Vi9wJZXAcUp//LK7fiCYN9EBgnNT9IsCbiQrGHEE
X/QWLAfZwf4xr/102Zh8eV5KU7fmyJOcI3iYskhkjFvfGj77GznxLcsUlFo/N476gA1Qq7E3ucbi
n/kv9XbmhtjGjumo7spXUzJ1byptvU6S04ztKY8WaExvmmHt9CwBVKOBlmj2nmbWv2bsrM3ByjFG
RqXfevjdavJYVxrJTjpHPb9NNgXDRe2EPKt3iLQSMkjLJ0XrZVVEi1+Ojymq/p1ZZCDryyoXxymj
OcAByXNjTKa/A4w9LZtZIsalotN/unrMfhJ9t6FnSS/ODQ/ZXz2GFhf2aAIqbHKEdTXPnftgj3n8
FSDuD/Q0uqQnv9HWi/LnJ+ZM5VfbtJCaVdkZ7zBS2ogjmnMbVGbzBrRlimCUqH3PjuXRp2Lybez4
PUorAIz0pjx9mzvFXNlHAGPdCyocY5CsS5eVasU3ISWp+ZqCXvolGzvf5bMmXz1pikNGvrs40tib
7wRghhei2oCjPFqGI4qGyj4alo6bozA1B0oFkN/Edcm0suE6wiqhdhIJmdRkH7S7nHNTeSgboGWb
XiTjs4ynlY7jCMPfBMmKv6x1G+RuyWgQp1tK/fnEOnKikDZ9IC2P68prB/hOfJzaM0wV/kRvhf+d
MQrzVt18fCbOOkzXSRwnt8LHh1Dr8Jbr3vev7BRnNMwNLGC6cB/G3nQWbFyePLlNmt6Cqmjeke7M
LcKZc8tAX7rbqi6X3TLM+W6qZ7vckwtNbouiGb2wcah55SaS3FRcXUR4ecrJ5d960Jl/tmPS3ttL
azx2gs9bZDltrXBF9n7Kh6rRTXHW+GreN07b/HTWE2ZYuUszRrnMBD5iRxycmc5MV4OdZ7S2PDWQ
xK+WsWt+9qppX8eUz3XxPPkLdypGmWVI+VjhgcSnBDViPwR99xFMnXNrL1Kb6KENktuZlG7Dfpe2
hw/wQjZ45MbE0kACbDJidWXwWG7w4WF00GCtr/a7lL4RfxhiUL+1bjw2hnLI+tbxU+OmyY3rDPW7
m4Dl7tfKQmJrS2xsRp9NpDOA9016X55Uq8dRAsvpvDb3HaiEmZ98LWNdTGJxsFaSeKNrye0QSJcS
Id9hB17pPhMLSxbHNl/hQEQ4cpCIOejqtOz5B+CC13rUqeijbGnw4C3c58hYVfdCD6v68r2x+/AS
2wnjWBVHo+3Xb/lA+QEzF9N5EGU6PhPnGzxM9bzJwtHzi9+3zQ8rS90HLVioy22qKb1VblnRCAKS
4bWQy3znu93wrDdzfhHr5TYpLr1y4DhfpD3yQrmmdih2K4hIo2XU7vjU8ImoOz3R1Je+YHbRZmA+
G0T7+IIn1T5KPQU7jUkXXs2SX9iyz0+BzkRmmaAsYfFFEt9qZaq+vAaZj6gR1RMb9Jau3dBzOVWh
q9WgqHBlYjwVmhtf7JQj16YZOqmO5Ti6KX8736RFky1LL2aPMWLNSm+LPKuNsDSW+k6zMkRcLIhc
a73z0/HoWrVfhUHXf9W+xplp1MsslOWEEaPOjGc7gY4yTp3xCaceNB63nrxntVi+ajNr2tA1K5WD
dHeGT+gsi8M18/juNw0fi8uTvNvrU260G9JntHKbhXYJep3VzHPHz7nx5X0fVwj/0mxu+lE1bzOd
svdG7ye3sYtLvw+w/eMDgnrWpSvdZU0+YODuX6QQ9CK3mt+xxtf5WqoMwOqLHbV3zZk43jVD3LKI
uaaHbtpbAwNhy39fcNrexJSs7ceiGA+48rg0PDavLODlWMS9RNx9WzdBQXZPbTMSrwAT3Cd1s2u6
pmmieGysn06AQ9ZuwEc1mMgi05op3h0td2/weW2YaNoRrVmr+8kq1cUo2/mOTci0Wbtuns0isWn4
rR9AZlzT5goRWNcFZ5m2jSbodjcS/Ucf0vGUlU3Ly+burT6BhwJ9xrqxunFnXWjXM80Gt5Vy4gc3
xnweEOFKWHTLZTVh45gxHP3oiP40KlVEgnvzWk+m9op28QpEOslWtvpsAQPGf0ioPwL6So65V82X
nPbpj5G2FSl0gyUNUOpidXJbuQZM894+z3Nmv7Df1smRzvXPYFrnTDUVOSjLRxkTYAnBfbPDy2r1
4s9TctHhA+w8cmduXcgomOgW3Qh6BPxp+YH+V77lpbesuD0+JFOzExZ6Tjihp5Sdhlmed8dc0zEv
xxoU19IG+Q0G65waQxOxQ53u6IXQ95xunIcC0DXhicq/AEj6MqqqvHf0xN3NtiruJfn5jZXV7hN8
uuTgdtZLUlntPstqLSQSkSDECVVvajGl18JHt6kN8xhbi/Ez1eNpN/qavqeheIl8MVjRNHIvdk1K
PUyOUpgo5Z7ZW9gv+P73lTPXO+4m1l9MpssmcWWwD2hw+RrzwXyZG9u4CcpgwbRQ2o8NtcjhzBZ2
57B0ncn+F8+G4+GKG7lIzghZd+exLdy0fQv/lfbzz4VJkxk2CS5umfEtoDsY1yYU94ZVjZK6jV1m
XTjD6QbZB29w6UkEeS77eTvJflBvBCmftHdPaXi2cWztqlbU0i+kQXrwfDvuxB0YJWzJDPXYj3nD
TWk78ROAqhBo/Eipq6dTA+L34uLr7QJZ3fLPnRIsXnq6TZ0Cn73VOrdl49R1mE4BHZVVsRyVqnEc
OxpPHYJ7Ofcb+aEmmTOwfFZKc0cGO3HTthWn0kLLuIsYoY3XQdxnr6Vpu3vqPyueOHPNA2tpUDQG
oc13QWzJK4WWvfYmjII0REuJfTAJ/YLj9tRm3nyIRyJBfpdfQ7epz11FYLuz64LZ6EQ18tT1gHEy
tXG77GDMWvCKwXfDMecHSawVYOgsoaTEaaWrYngG52W8goxrj7Xp/TQW9zNua/nOhrV4LzqgoBmB
7ievgK5ojUOy7T2s8Mplw1Ko1mDmHfRLmMzgLtkNzQcodaM4aVY92dHo6Z138HIDDF5lu/WtNiV4
9Srl1beoN9DjTT/DKj5g1SSMYzjZe1nS2Ygrs7ynDpC2S6FYP7N06j+KDmt91WUpVjl9ocBB4xdK
TAAnp83qB2Wb/vTasuHhugnOOOC2CD6Mmmsdi8bngRLMzRsPS6SzpTAglQGXt451LMxHtsccTInX
2ackn7uPModc3A0dGgIZsvIrtytEhW7p43e9y4yf+Tfnq7Yh43Vyjt8pQOcMbseCotNmibsPzWlI
npnLGHjbJXeqh0LOrAtdOk81TmqyRzs7mBA0gBjx9UjNYa1/qGBjpu5AwiZI6vjdMRx+Jmjmoo28
LMidyK50vkaVpfo8wvOa1/DecEtFFSYtjzPMzItmwq66swCewrFRr0YjDadmEsmOvSu/edGo9T7a
E+pjlNqB0vaaWncAPQNSYNRrOClLdbuKXEo2h7CIaZGD8MqTLsTwT+SuHTFaJ4NYIyGJQwpqWEN2
g7SIDE22hSXy+8N0RuAhG2KgBm0NWHIJ/xkLheIcJ+q9FWCLtCSM2RApiI8e03f14GAfq/aFyFB7
MBYIzpf5TNOagQh0a0pnTcM5i3NWbV8/OBOGCi4h49ZwiiV/X+45yCFtg/H/3GFiGPelwvdxTa3F
+DW6SKObwYTEe+1qRvqYq9HcE36oXugg8+5zL5CUuDS+/ggErlMQEWygo/awphzMUec9sinnXYsq
5uK5aq40xn81GQ+uCfcu0n9KJtOy+RRHreffL5XZfQgOL2LDmw2uVDd2nwIoK1kkYq/ML4JSZCAU
IcWEBdWfbHe5nMuhQv47TcR/9A3fQzZ0Tmo32VF3WzSUltEKLSFSOLhJse8b/KzG4yssB33tu6OG
qAzNBU73bTpaOgRxdpCFV5k9BBszfTIysjiyqPUTI+n2MJUDPTSJP9NkkIvnZUmnpwmkyz9U9f9a
UP/GgorV00T6/Zcy/BfC1YuiJrZKfm9B/e1nfrOgGroNx8oigUsAgIbHVUf9J+LKwGi62jSgj7Bh
9JB7/8lKcODCse3BwEjGmiMoM7J/shLo2FrZRiQYKHDA0Wr+Jw7UP02IdB8Ci8FNjRcfDTv4szEN
kJUhnFhON0P5kXRFlBY/f/dp/L1O/pcX+JNk3c4WPUYzL+CDUU59FprghxhvREAd09/NNFZF+ncz
zRUDxsAHCztVnwR19T+ZXpSBQOsUtnGdOYVaqXTlb5S6wDdz6bx32Zz4v9I69nt9rzdmp/HMKhx2
Cid8wDIpP2pZ+5y6k8FOIUxA2k30vfKr4RN/kC/Kq6GFzWWfdbdZjgVRqbjlvEV+hORtHT8q2hkz
Uzinrs+Mu0zWaISK7UtFqA7P1cZnF0L79cgxCusUwKqeJu5SpvmDDMxk5BRjV6OHF6v2setRsYmq
Xw3mqSVc90QcYTgXseQQuXBwQoIeRWGVZ693ssiZ3eWG0jNnetdq3d3kWlLCvuzNNmRSZVu3+LdI
PGZMD7SHSdd4xGytMYkDrQn7f0D7vG+C3/fF/++q8TerhrFCQX53n/xl1dh/1m3yR3LTbz/zf4zr
BJDwoPPoNpiorgvAb6uG7/wPKwJ6pocxcDU583/907jOCvLbMmHp/4NLyqZKCF8jNqL/aJUgNPTH
WwudBI4Uv4ysjs3Iy10nU7/zIwVmDeq49ouD5SdvUw6qru/YveAseKX89aEdtUO1isV+abxyDlr5
ALDp0JP7VVhGCjCP1gTErVtl5woM/DFYpWigS9ServJ0Pwbtl4qxTtereF2vMra2Ctr4UPSL9i1y
r3K3VSDGN74Qu1ir1uCxd8lWeXxaRJT7fXmuyA7y24ZVZ5Jy22mmGalVYkcJD+VY3hKppAJ1leEz
9Ph2FeadLnbI101eaKhpeCQ+BChylfLTVdS3UfenVebv+uTFtbmxzHUE4K3DgH4dC2TrgEBfRwWG
26HQruMDzv9bm3nCwFxhWAcMah01lMwcakjT2CjHCYY+AwmxjibydUhhreOKppAcLNYRRrsOM6Z1
rDHZSKsFk45+HXnY6/BDrGMQjkI/TI6dq7Z/Yn8Jk1gw3cjW8cnSV8mWq7qhIL66lMxYemYtSLO3
8Tp8AQ83HxoLIX8mcn4J1iFNv45rMPPtymC6X4y+vORY5a5E4bfDJsMGk6MGFddtYyXT1vRH9iaV
zF8HZKZ73D320eq0lUVQcXZuWM4epKXFD6ZtkMjKFTthrXS+c7mSvUojbtq6mF7jgE0W7vbgeS6t
vNrU9YDaWyOVp2MAgHmiRY+6C//eW5kqVWFx/CjM0Tn0lt+8eSJjX5t5Y/Fc5RXNgQXjQd0sQFhX
3+cEo2CqluhNe4XC7EfweA0+vMAcDEQqRMfObIjPdivvYan16kQrAmdb6Vee3AgQ9nDKef7TUFdD
RWBKujMnL3v3TE4l0XdMnkFz/PwNxfctouFzKeoHI6+NG8ud67O97hs5JGfvTQNIZxMYHhtdkRMw
LInLb3umE3cELsXNAKq72gyJPQOdpjV5mQC6QPLHkuPgGY9a6VMEolvFs0Ib/9kOnnXUAPBnYQIx
7oCLmn+TjvMdHyDIgVnBPCAFaTwiMOMM7vmVGK3UEOlVou7MhK+mM9CbeHAADawO4URdwFDwHsta
R3pxB86l4NHy0FJch8Yv+IUGqQNJyTQpdTWSI537snlLuf/2AsjP6ptGJotnAQbES/vimaweyU6J
ugimkHj8YDWfzowIFQ91c/v9zjIs/f5uHAx+fQHH5D5ZVkqH08LhsOLUv7fnVU/X+vKrWI93lVMN
j11mT4BgoSCTBOQP/1a3MH70T95c8g+LtQzYGVlEIrz9aqsHHR7jyc7ev79pmdPzagse2YEMLyqH
mInG+3ZQ304NkAcQHhmDEVTZZw555stUrcPPvrS9+9YheF3noBkMToKk79EyzGTwbDgrXNRhAJ9C
hyFXzaSLbldQbvHxnW+t9Nq9BWCqzuTEzEusZ/5lklq5TflG5uSXnfg9MNcUqlMSNmMwxy8aoRm0
nqLGoEh4cH+nMReXs7JM0HDqog+231ernMr6QSQK2kWXx2w3DKzbYQ1Hj/I927kyZGfHNDYW6chE
jl8/TLhhvGLmW7/wHwyO33zmBKEpaxF22XLTVenNKNXdoHWPoFfqzejU7xVg9qSk6T7wr81+QAxM
7tJRzzdFnx7KrP1ypuAcWOgYPefoyvQuc2ehOaR7+CLPSdu5kaPP/pXLVJCJk0MEVYPHoOrQN6v6
0vMcI99uEcYwhOFeODM9dUZm3Lgja3gOXCFyvcYKDQ/LtCjVjaBnfJozupbrk1V58Z3Ra/OtMZuw
uuuEEe/ku+nerXNqJoPR3lLehBKLGeUwjrQo9vAzUmAuxkeVwBSQ5qesxvosIaies2XotpVZGke8
+b9aoz9UvnPPYxIkwDhYnGaT+E1LzFcYD7/UQD5lqSipKMaix0JXkR4oLRUhtyE+AYMfw8Z1gSVZ
th1S87l8lKPDIY+h/WpW2sHleaiyoTkFXr7HPJqGjrNwgYULsFMSFs4mlRMEM55cxVGfo+4xn1V5
BIRvHSYW4Uj3hwaYXw7FJBgQsZZmR/P5m9QHbAZVrV9R6+Sd2H6uI09Xj5wxftMNMANUUW4GQ31Z
qrk0wvc+hYlwbk9Sf/dQ+iMjzx97XNA/lNKsLfc6PH9LUk4wVEwtmY6tRGhbbsZlYT2wxuKQZIvF
kZfqsBCijgn/Q5bdR6r6mMpwX93gwJhIfkFn7cOqN3VF/UQ7bJfRrK5qw72BKZrf87WiYdyNjTtr
UfZ2gi8DInLQskNe5U3ELnyk49RsPjuHfDzdn0dV1jnlA82PoajNSPpdEGXG+KrH1IrqNU/7AAUC
9/jwizzXm0ytva5k/ARQh0COlY/wMhB6axL719BenmIiE6HLbYgeUyWvFGp0YdVZUY/H6WrykdHY
JPgftueMFw9l5ilXct1DeMFqhXDVaerjiTGGGfsz9rfsKVvZQHZnl59d7GWfiOzFid50b+3pjfF0
aAiZrj3t8o6fTUqqEpZev/HirL6nDAVvYirZWVmrnaxp/ZtmbKb3SlfF+wSY7sbtCZg57LA2rSuW
qOAuYiXvBaeFtHIkae7SD8DEZMnVyHzVOHVmbMzQfhbKkAM57PxEljq3RPLcu7N26xqtH+YWUxYu
Yq2HnIS07ZhnwxUGTZtvTEWtYy2dhuKtZQJaMg/1TQ2Y72RjDtrGVEfQjiLj5wCD9wVVWmTbpZNV
xXSt0m76xHeO7BTyvaHXcitmem3A1dT2Nm3nr6o0zVujTPqnqRXTge4l+eIC/iAFpKoIMQlFzJuo
y7QbwflmOeYluzBGT9pJr1nAGsOUhxpza9i0fcaAWMUMyw2ft1XgnbKLn14HjrJr4+k2dzX9uo2r
lrLIut1LE0/oMOVxyJ7hesbKg+t9Dy8A9cxf3rK2rYnQVyOul0m24WLkxkakXbErbR1ARJvb+6Ve
rmeRqn0L22tjDvFaENKNd0vOHi8f644n1+jfQpQuHmTWTZgccu3N6oMbCqS7TygEbEBc1e+Cxk12
QxE3G41oPEK0EBEoc25xkjjr4PPCE7S+hTLFnJHk9qbTJ+fZaub9PM1J1FnLgyKLfTMLkz5k38/2
2Kr3LsJUWBjtth7r5FPOam/1PPJGWRfbUWQgQfV5PonR6GBEdfGRHt8rkciLHTtORE1cdlSLO5/j
DMs781AtzY0ts6BLkLO6GmdvoDF2DQemIGH2eTllyb3lZjLiFiZ6jQ9gskd6mjUt4ZGQSB2NLNAT
hbw4FWo+zux/lyuHrQrlYUmZO1vVZWM0+43JcGDI56zY8NwGZ1C6Astkl4yp+pXmPuPLjWtB9gPF
U76gwN1rejDuygqoB/SJ6QHC2LI11NLdJJlT77LRsa+RI1/lYont0rgXETB8yZa+v6RYHaIicLJb
6TXOz26uVZiZ1fIThaG/nkpP2wlj/GwTxQTfMcdrfxytyPOR9+2Z0w+CX3eHPGxeIdPKS8JWZWvG
DGqU5r2Tj403kiLXH1OfKEaorU3bdRyfSk24myTT9TCXHYCWUcx0U/gpj8qmIARmiz1Ui8dA6+eN
k9vnxWKjjZj44ZnTuLFl2d64Rh4Wtf0rpTWZQZ4ITipZ3GqbGeumP0F4/akzYvjwcie7mqaqYx/f
2QcL3P+RPuwHnSSevpHsZbQVjZYflyWmJHRZbHVlY9m5p15jeSlavbju0vIXB9CE+iSIJUif/ars
VjGciSr9JcuSp74myw8PuYM1C34ZfTti3LWG3r6xfXG3JuPKCwV+S8ge6GKJzLmlVDnpNoZZWCfd
DmTkqYU7baimZ3eYhrNsrOpqKUaflJrqi9u8kp6Dzc1Kf+Ii0+m6yQRMJyPlUaBDhPn2xNXsA4rA
/4Dyy8IxJo5xYUDpv/QEQN4Wq4RUm+LcYKZn2aCUKm+tJdKn6rFaPUDO6gaKV18QpQjw8IzlKFbP
ULO6h8CJ5TdidRQZq7fI/bYZOcACmERnU81wpOYrlLApyb4tSdXqTkLqX51K/W/GJXbPq49p/oer
yVodTmjL4xeApfLgrf6ndnVCzVii8tUb1a0uKWZxV3k7QNpJcFC5pT7eJaurylr9VfnqtFpWz5Wz
uq/a1YeVrY4s3tgTB7848oK03mkZvq3i28L1X9Xn/wWvi8fZwET7f9eKjx8/0j80iPz2E/9Uilc5
GBwAQACIsi7ziX9pPsjGEHIhZZMhdv3fC8VUi+g6BznTZfpJPu53QrGBUIxHGBnZASsC6fs/EYoB
f/9RAkKoRgTlbSFXk5T+C1ImN9AeHS92b5hmaMckrmZ5rhiMY7miTgvHwloplVscNmGSFw+LaJzg
J9Hyz5SgzIPt5ZYTGrX1CI17fsk9TZyx0NMHQCsPY9amchGHg6UL6khjz9dfGCondDkl0ySf9ErG
2gY+16p45oHo9uzgs+zGg5XAkUkW/g7fSnUsY4VrOBvAVikjiaqysCOyfs4Oey/18Fkw3OcAE9tN
pk/xVcF28aobKHxT7ihPZtBOH3SHvdtlz84O8BkFYLWHUiya97bM9ZC9jYtTpfthtRmcPvyBHDI8
s03Pi0rng97U9o4Lpd1U1CrgffHGXYpq3cYh2MtV4PWawSjHndMV3OYm5fO3UI/MF0pYV+JDExFB
bcJOpPpFkTe89IOsImIML4UjgqfZmeH4V/PaYRW8zLPvbkddhbE1lvd2psEuHFrzpi3L9gijhB1M
RglLOdbT0XFTcR1oxY+glxyxsMlvHaxQZ1nSlF7U2vizy734qGLH2uWVUdBLJdoVMGh8IrcDAfO7
tj4EpvgcBrPdMsueXx0sDODhBMga2fh09ZWF/26aA3ktL0v5bOqXUpQvUuOlK9lgik+nkbgPReVs
/ODv5IIO0MYrqbWbKo4VdI87Bn3UQfngLTMpJKb3zXH9Rj7JsXN3uCCY4aJA5QeUDClgX3pQHurR
iyqN5+9ex/ii8JbPE0DE3Egudm7kd0p1y208pXqYLuARUsukcU/os8OrWDUSmWfv7azAM11qlniY
3K64cnBgX6Vsnq5J8hIATePpbmplu6u6bv7V+zZgPNAhfTjkWvMV4JCmrnyyjX3pZdMVWzRxmJ2q
u+pjH0lvdqfkI8VzFBYNZhT4BkDX1dB4ZwO1od6I3tNpX1P6xm2Dpdi00CyrULpjsEl8/F/WrIhZ
Mp81sTXmkmeF7onIhBe6o1wMK6RWatmmLs3gPJYlx/m+sXFusaNrd8FE8ZTkTXnSbU7dorqnhOdi
SaWGCX8O7W7r+0VAETmc+dbRPtzFIUWYpivBLE5cnGMaDa/zQmrHwtC48zI9eEGQyjdj652bGNGT
0scUgcLRfwJfLXYmZ/dfuYyX0zKXYxq6Y+rup5ZNAMfo6ZXWV+tOy2OPeJUf7wZqk5Owyid1rifN
7kMfnfnkUxzZRBSxpVuFt/+OGUa9XSRPZtcl7khFKpZlhvaXAo/T3i+m4RmLZI0JuyJ0kcWUBXhB
Is5aY2HrLgMfrlnAn0TRK/l3k6paYp4TTsZ2VFtjGTO2V7HaislfnsZZzlRbSDhYYNOiNFBckt6O
r1O/au9cV0ZG7LePgka9S2ANh7ayltuJHQN8OO/kDNzWKMvmfBRxyeZ+cus7Mhoavm2jm6Hn+eoB
oGBzXXaj+WiadLnhbpKR5nJ4H6Z2OvpKpPER3pT3MGfSDAOODNbc6NfsOzlC19N9Ysv2SmVNFrJ4
6jd4kKoQmS8N6eylnkSXQZRYk35cpPGB1u7eNLasjmRGzGPZQcsTRleG+HPMfL3I+xa4QBSL5pEh
kSKmYFr9A4cs9QnRvAkXzVMHlbGh9pRE/G4NVCROIGnI6DDfY7ptIhGzkOvm0p9FOsxPVaHbO9lU
Sej6o3utM2tH2GUhCoj3RjE+tzer1tODItoQanNBjtnulYZe4rhvPASXA/0U2qeRSW0zT6kVAoMY
vrJYq6kmFPWlk66B462kRUbqP5KlTLbSKIrIpNoO6AXEzLAhXPJmLkl/1ZbFpUMVPaWBW4VW2zZn
nG/93VJxCphmf7nTDRHcdmkLThVK2LK1E7fdlzYnSXaofkSR7hgNXmp/JquyM3nzLypr8OezZhab
OJ9ozcFGdJVq6CB140wvDRmK0IYxegGKESBP1u4buTvuDcttcMj7eDdFPl9X6aCxYCUY3xxhv+fF
iMnJk+LGiKtqv+i18WMqExuddXni+BCH5qTMgzO6TUkKI8ZZKowZQ+viH8uguCy6cWT3oG+CFj75
NtcVF7gC+xV5Yryfmjx50WaH+N1Ay4RyK7C+RaeqjSaT6RlvmjwFlvROiZ82PitoHBxYNzGW9fpV
R+PrZVmGO+i+KwQLe/n/sncezXFjadb+L7MeVOACF24xm7RMw6QVRXKDoBy8dxf3138PVF3xqage
KWrWHR1doQiJzEwkzGvOeQ4i4GztcO49pjOoxwUzwiWR7MtAoDDVUXwIfOM+Y3pMr9xWhE/YC+2y
jPyrRLnDLvJJOkU5XqxNPzwjBsn2FXLXwzIaZSSEEnGCdHzggop3Q4GUNeqHdGXRICLMD4tz5LTc
vqdweosTs94bZAGe9Nh5n4WX559aeKkXp2vvOrtwHnDCfDBnCZkiCBsaH9s7tL2h9/7gDdvG8UZw
lfFwRAD4luq0P8QptsEmSxY0CTPyQeco64np644JfRyLnUjeEwRe3epFd45W3xlxXd+hurRe0MhO
Z0RgY4wqJhw/iiQxrnI9OueiTtIj++EdAfbNGnco0wf5pIxJrkysJduktMOVF435Y+BH9X5A0HyD
rE2sVVfjMWjCrz5LgjUT3HjPfIuei8kD8UO5PsdSTqeaSPbnMegQ3nRwFmuNxJFUOv0NN9IjeUUl
Ka6p95CFvIVeALTk/SEyS+3rkbvqto7Fa9jRNhSVRKNeV+ccKyLyTnUGiSc/5E3GggQp91Ya7bgH
RhLsYM6Gr+0wK0AFSftKl0ILGwwB0wVrPHhTOuxyt3udQGWyjijEjkw4mCR0jfkQvxmDw9ZihrPi
+ak+kme18rIoP6n+5FVQLfDQFeNF5phjMYij3TO9/ENquOUDRVV2KhufR70jaIiSKfPTm6rqxR5y
SH1B2rorXLve+8psr5Gd49JSjrGPU1nszNiKzh6eoG1rpQNQwDRhUoe74paBljrEMmfs6g/wTdPU
Yfs2vXbEuKwxBDj1nvZe39RsgdaZ04ojAOpyB0RRvQ1+6OcrQoIpUrLOdVYZ8ZflymX/sXEqrT6X
4AtfXWz5IMu7tyIKwg1v5FsxFM0uZU5BuFNptER4m/66SDPjKtItybtksJP0IGRWXtfKYh8D2BHf
ALqBNQLVL8h1LXRleuKR5iIpAvLH+iZLb6h7131iAo1GjLUzw5on6BQSF8p9gDkn1Wbs++ZVaBvm
Nx8n7aqf85EsYtYaZOxFW6xz7YrSg2TrPLtzMLQAWTRnRj8hSOCmtFA08VW/YleHW6vCcOuVQ92t
WENkrNSGbs3Oots0U84MuvFC77mJzZbkwcFbzE/mnVfzQFqxiUjxs/Tis6q9/AbvHTeE0crZ/mTW
Liw1/rwHX4VDCr1mBOb+ORmKke1nUeZB8eipOMvkMXT8JDv1yg+qx2keOWoIAJVB7F9QUimv0hZb
D/k4ufDGdYlMa4OPJiMBlJz7jQE0uIdNMKuvNf6ML1PAO6RGcJ75merVwC6ym62xPjBIVO1KjAAs
zM5P4Fb6zXVT86+rzq1ebK48O5vbHa+IqTFggDEwItonYHWqVVSr8ksbmuK6SpR/cFHvcgWzzr94
g/uocXKsGrZeX2ReA9PXnq5PgHWmLZuA9r4tQFymbtGyXaqLO3OKY7RqgIFXVTwNVzLvidfBlbOh
6rM2laSEsaYOjmaUZFdum8st+k/rZJYdClSzpQSAj7FlIaQ2jjsX9sozeD0zqyuoQqP82KElUQtT
kwF1Jwxr1Zg5qbkcuXvozwS65f38MjnhTZRCPlqZoPIfWKJFmxGCY7juB21ez3VkrdO+6zatnSt2
rY7vDmgOa6jYPIVZgrPbQJyKIWDVAe88qiJNHyM/7196Sk96pm68zKWOHgpHdzt/OdhhQT4leUV0
X45VAO8Jx6lFeKnGrTvUxKOmXfMQhoXZk1XNPx1YrB2yri3v+yjAq9aI5oksOvEsEP0/l1X0FBae
eZYWCktWOKZxZVs1vo0yYCI0jOaJ+Lj6AQNMV27CsC69awSf8g6c85unW5Y7tSbkbWXEJiHjGOOS
dQLrFuk9usubLJ/zj6nJGstPp3Dvkz8VredBWHtaof4DA5zpy4h9bF2jhEbyGNUb3lG5S1uGRxvV
lpppfu8w0wcYverJerM2YKCmT5qqj4rfIEywrdR823hLPmwZ5Ml9GyG5NxvNJhGjhLXtQJpuLQ8X
Lpv05BBrnZ5BECSHgnyPC5pgGljlcjKZxqfcr/SHGPSqs3KFy4djKVRtTSebP2bcKizO/Mlc69TT
N8ZcsWWAibLvrTG/L5c6ydacV61m1SIaEzqJlTGKp/JdJ0xWr8o0FCjoQQXQfy6FrHDas2NTXGOg
WJSxGr3C3EweOl1Mzc1z1U9+cSOytLPxr7k0Y43gKYC7qIv99RC7jLuRi7v6i8GuZroVAdshN2YV
l5SjMX/sS1WrRw1NnOer0dPw9reD2dkerPjBs7x6Fditmk4cktbHTReR2bW2O1Gxp/nvQo5dLFkn
XnSk9qHhNY95XqinH8Y//0Yc9z1e7G+KNeR3pgOqiaqM6c57QEPdqInYDTFdwME5JCcClxXWyDdS
HAycz2H0ahX2fkyto505O6Iddk4str5HEtmgt13Vb/mo+0CneLmS/a/f3Duz+Xfl3nfJInwQ0E7v
8WOFGJvSDK3pUtftxaupFcMrlHv//EVQFEFqYJ5reu8PgENeLE3vOF0SC9ga/3eNfFd61e77y/xH
iPY7IRrtLBPBX4wk8zwBudv9qF8Vf/7QX0o07w/W2hYkTgd1CtPH/69ECwRhX2CAFiJUAC9roav+
JWC1lhwwQNdgczx+3zJN5FHWx//zXzaphK4HURJBGWQSTrF/MpcEXvj3uSTcRgitKNPQxC3QjWCZ
W/4gTUvchPGN6OKjalDXsB2tnJXDkvtUNx6jnlkJieGb5UadNfjsFsIFs7HRd9ipdjSQV60oQDuR
ueIeCQGV4TYnWQQUvmmqOzb2hdyLlPDguyxI248NNghnjfcqSsnizHHJj1ZHMvtEYMMqD+lWVkNh
asRZQD7OQUqix6qbWn3QQvdyVaaQt+km7HY74u6N1/ZUYZXuQgjP0jeaT0E6e5+/CzV6P8Bgo00S
jEk17zuw/Y7lbASDJuscWH286YLCvZ4kwptiHO47fLE7rwPlA79/NG0e7CJ5gEU/36nY7C9tZBX3
i+qo3HqqMrAz+SpyViWuJLq9tL7PnRqNTkSePU/k+SoCLHi06jY5cdvds0QkOTaukmrnlGhzrC7G
3NFDpxcbhYJ4J3vP+pgHrOQSu80fhAWFIYjla4Sd7obw6GCDT9u+Hay0PYxkSW9iYd0SAdJtcCB7
W2Nm+aVqI7+1PSO/2OV075jUtE6e4zWtlRd/xl1W7yVQ1TUTrOwkigI7maua+7Hlpr4a4iS6puyU
lykubd7boIezOW0bq6ouYd0W39LRDXYjcMJd50BRYxDW3Vtu8NkJ2VoJ8M1r14gbXDf8B4/NxwDl
36plQrmuc+c4ThVLSvzPD2nb2fe2CtTJrr3pNulMzLVZ/CkFXvrmVO604aFxYjQ1bxzMPysXtzhP
8tq4GytVPORtVjDxyruLZWfxuueIrMMgu2vztL8Yiny3hCv2A9seIiQ7eP8zDvhNDdxiKxzeKTEr
0cYcw+hR+x7WjdxvMMOkZUWnXaYpuom6Fic7bszjbA5fcv79omjO7zyyp+INusbg3sPjfwcZf2QE
RhATeyStL9JgpJnWPFEy7HR7bQzlvWlxRnvu0J+tTMolGWhVt7bcUbp31xV43RfmgDBjjL6PjzKN
xQZPd97Q7I9y02TZtKdwj3ZGM5xckMZHM3avx7Fr8PC4JSbiyk/Xfqqou8qcQJSOcxBoAbbvIURM
6Or+yeCJgE7hHmKNuQu9kxxxriAlQA0xpLex3d4YSM0EyVKbIJf31B75tvTrz13teYcirZ7mhTzG
QvS18Np8h1ujJ10osU6OZPqE9OeUz1+MiDV7JQCa6cH8KMlLWY9zEF7V02hcT0QXbsOhjjapKV+4
GXY3Vl2oncFUfJ1nkXOYEVg9SXTdcB+8jsFli+eGJb2bGkePkm2FSekFi2WzHbyi3eeIESl8j7pP
zn3Rx6umRyCKVq4MaSEQ9RLzKQsgnmmxnaY62WVTqtaSUujeD+38jiji6ACHDBABXdkBAqS6K1Su
92WfQQPhgb3XmXKvZTviT7OnQzvLMNswgJzuJtk/IfiBKt/MzoWhdVxygVWdnEw0SIbMg00j6Itv
53CyizMOmUvR+p9Qxjtb19XBY0pVuAMETFaUn4S3s+0nN+y730pZM61p0BPpRLy59YjWPW7N/rUj
KmSPpb7etHVunaKcbFUgaJzSZpSvx0Lm1Hdxfjtz213Faklsr4ijWXvl/KqHAERSyP2ZnX9/TmY1
vwazwrVJOGzz0LQIp0wX8ziZ8TcVAkEQIgF16W3khGi3anoitiWSYi93RhMHWFod6mzE0pyUPdjU
ugzu+9T7VlfMbyMLh9IU+zlDBV8gwwDW4K9qtyyqcC2TYlA0zoPDsL9OXGMnNEgD3+qL3RxjIuPm
zjhTDU9xPndCXs1j2R+L0iRqw4eK+TkzcKGuYpnCxVExTflN1voVytpK+WRvMAA5K9m6d4oH9oPd
hlwi2cSpx6RqdJ47kbTHWBdztwI663zqOfuTtRiaiDmsEXoSq33t3TeQVmgS2LEfKwvEbjOHxq4n
0yW6Cpv+MAPkuSF8Ln/AFG97K3Tb3j7OiAZaE6MWv8BO6rajJYsrslPiN5+qPyCKiG02euheniO7
FUyXZM04TE/gfceaTneyx3FcIXJGH8Ct/RvRE5TmwN+m637suttZWY2JE3ymedaIXFCB4NhXK7B2
w0cTu+Rb05rJC89kJLAYmq6RrhQ34egE30wVDxBD8tC+N3CEfTSyXF8K0zuAtGJNVdjuF6cMnAQR
jt0MK1ikyByAvxycajwU3G0JdBHWvCH7alkvhhxFBnWx/zSMs3NmNJV/MVIzRXwxWLgtSEGY7sJG
uk88R4Jtzd5jN7DiNBj+kGgEgVjE0aFNlPqc0dVIbkYRGqesHBeIHQKEYo6N2yR1Cd617KJ9gS+S
Xey8jiLO4p5McCsg7CYYmuyL7JvsHhnBQ97lpCMlugwPLKwKJHcxF2tN/O+Nbmxcbd3U+fPKAjdT
bGcrMK/rPJ5eHELpv4Z+3Lz6EhcsoTI0uEYURMB4m9nANZKOtyCJmOLYXWt8luYMcho3K1BB7OpX
KPTr9sozpvo1iFTpr2dy7Q+16G0k5EnaMDrxivRj4ydSrvzK7u/JrUJWbyi7QW9W5weuOfxvg2XW
83qWdPi8cyIEvdZ8CYM+lNsyMTO1ESQp7YdcJvdhUJt7FlneumRlgerYl4iS7JiBryOI2rEzyzvP
U98cRdy7G7eWJhlDQ4eejRPOy2u9hsApt42JpA1+RL+FexTIlejqOzF0/aZjE37OjRFlhIdoY6O8
tD50nmzLVZGX7Qt5Zj3DwmjoxBouXvWczQjAtz0+ygZWQ6O/Anmyr0OT7ZNtuZ8Iygk+eHFZvFVR
V+3sGIHnhlt8WKzmMUMuBJWJOyKLWfOQeKZ3HZD7/jo6bY5qrUZja0WOBqRiz/Ynb2JP3IfCfgoQ
XOHOKWzFYKxl9VkSoXWFh48/ZnrI/Cv8x/O9n4XNuFZWLN7GgKzpunTqV7rz/s4JUNGtU2WZL4Om
gNxG5jRwLpndsEK6Lr4EDXulbVi4kXFEgxI+IzwpP6AodLudXcbqNHTDTF9pGPFGtx3rcgA5hzTK
bk09JM9N6V0isuiruBjxKRtbBI8sl+Y+uJN9YF4GdD+bKCArnjFabd3g0zVWvoi8fYOSqF457Sg/
AXy2wBtWdbSEanis5YqJ4bIwbDGvRZeYmNCj6NL1lt5O8NQOVpqPey2dfqNrO98NpjmcBRtAd2iL
r3FqDeDHBteD58XoeTUiUd5kbt9+iFAlfHJlFe7GyoTzw7epF+mfHK5jS2WHiDILrWroMNJJ2iiV
IItk+qVGHlaSns1/aiPOubXY03XF2uhjHqr8kQFZvDcTx6A/CIdzy06HKSyU8xPRV8E6MqkRiyk6
+nAwul3ZNgN5wwGJ3Ti9smdy6KBNsDdmCxAnDtrXurbcLVtRfcoMUR8n5B9nPmF+tmSSfA510uPe
6HuYNc24iwK7PDR5ZG+sTH+sZ1baa2GJ9i1iQXNrNw3LMTNp/8wz+E+X/JsumUS7BaX3v3fJ18ln
moe38scu+V8/9FeXbP0hhYWfRrBOg/JNU/uXXysw/5CIPHAkYi4Ad+rirfqrS/b/EHTAaHpgPZsE
VvMu/tUlS/HHYreyPTropev2nH/SJYt34h2g2TCDJUjKpReX5vtUjEYZqm/yTpzKWo59gwyuSNRV
i/NkH8YmCCjmyCioWcMJYyJaD3iTAt1Qtyv2TM4b+8PSEhtMlTYxbE7q6hkcjMxlCg6pQeYahCXG
nKbsIK38cKT/zYyMQ/CjqdPCBkdkCIcWMbuzZK/8vb1HADHlYavbkx2x2KBaNdA5L27scVFNGPTg
q1+/oI037v1LYr1bssFg07p8m4tp9oeJgoHKqDbILDghhjpXvWewZye/xN2nUqJYXWUNYhvRmvVL
MDVBo9aDHHGABC4BRzsI1qI6hF6ClUaPrLPA5oTktVrIB2/9MvHsLRAHgiWRgT2ShNLrvQzL6sQc
PGy3ZMeSRSWykFFq0zaFXqOsxv8RTSBbToY7qvtcQ25geeC8AZ0EPZE2/uIsghgXbVv04oQbUvuy
WHEN/CAY0pbbe8+edhd2rPNmF15CK2xOgskm4qu1gbnM0oBqAztTXKhJmdvCnwFEOCXBxCJoeecm
W7F208SR9SiEgX0m8To+W9emzYsB9u42coGprJSV+GpLXEr9Yo3Ivtcu6tD4RsUF7yiYHRv1sIjV
h7ZxYsSMjWGJR4uusTtZlfSsC1kEiGtdb3brZ8seyvjYtx3nH95kTWzvorZn4WY9GjYKC4DQ0DFe
bavnyCWd4v3MxENWMAR8eAUjVnu9Dl2Dl4Yqwd/WPFvV1kpHLPZKN+a4MkyqwdsQtbO7qtqyiDdy
svn8KW6yt5SoqKdhxps2Di0/Dk6S4MYmce+APPCrTYhH+ABmybfgyr7vnmOUTPWV1OASthzHBa+W
LPyAxMgx5imnb9Bka0BfAIxIQjmhZc/jo16+Em85OKjlKQCn2q5OAQh1sWHPYiyG33G6Rgmn7+Ao
4r0kiFdd2ZEU/qZpEkEcRAt+jZUVQa4MGjAyYiiw8q0MvWiTOw2GQ2tS86PbW0wYnIAMyCINJcJe
mFpvUdo71/McuU/G6InLNNYMYfDZvVmTTK4QsUt/DdjBeysjKvDaNlNF78MpG0+muh1ZZfjrOJ04
4kUeZvORyQ+cFqfygieckF1/ZyUau5wDkQnOYutxeKeEXeWN2SsEZ50TGdBECwgUYkmHgN1nk04q
DevzVCi+u8QmjOzbnCKZeuGPRfqtRuAOEQt3W+oy4FxTnDlvnVUyBiGhUzyie+DryTOjcRG4THy3
2aRz4pq9qn7hyHBxsf7lomTfxW6vM426e8YDqu5JDeRCMLTHAU4sHtn7LDerk4NXp16FqsNpB0wo
A0pjqVtpO80VLDLUe3Y5cOi9auBVCONN8cpxtQVbrH8cF0whC5sDwcKpjDOrfcy0NownY/B0c8ak
bbT0SEgZdvkMg+6DLoir/JBIs8juwxHmuSqMFg/HaNsHPS5hdXouOJYtuUYLtGmCKRIEEQeiNnEN
hrmfq53krhIfmYHCQPl+IsPZ44urjIDr2GXtBDKklfwWNdncQ0tZWY/JsGyjsNnH7rPK/cG6SSnk
kf9FWBo/e4DbLrEL8GXl5wWvaWQRME8vjNr0tRUtGFMU+lH/xcZgn31suUPALlGhdlpa8xKBJxlq
RhiwioyMdsvkkN+E5jQ9Mg7iO+/zVlxSulv10R/CJvvqeCX6qJWcMVtt0TjjCil4/ugGV0UauYew
tPwCjHPlmuYhttg/0UawpwanHZmvidII/ZLIv5S2GTw74wBFSYsHb4zUtBZFNXyYq9nYZn0Xbzgx
EFkNiFbsnL08AeCAewoAiytBuepsYq9wroxucqdzJZElJcR1E2kJe8txaWQqdFOMLWqGCxBInphi
WWu7MF8NJKurvlwIRHOJpT9Gb3QlMiv6lOMC+qoiBB+laMubPnfPiL+aeZvlrbrDABu9OvZYbgse
Uhvi5ex7vwnLV6DSxc4qTWJtPV04K7P32tsgwiwBnJAVsaWz/Dqpo/yDlXawZ+Ce7PRiGDBGpdZl
CwNxLCa8l7kuzg5Jqtth8vI7buv1K+rY+GGU+e3kmSrdo0JHxDWzSYa/X+5HhpIPUefmH6ZCdtGu
7cvyHPAA2+TE8hxzI8h2vk0e6ghYEzWnxyw+Ge3qkYdO/VwiqYxxJnflzk/M6mMMVotDWyTkyQL2
Q9SCjuxSu8pGUjoWmyj0um9JC3oS9YC8snQa7fBTWBcnop3bxKYDN0zNlAObDnvdqYFzhA6wmXMi
T+3q4IEs3CH1v0vDqt4vU4QN8+/6Oc3aGs+zNbqHElHLuJ0LeFJAWcMHiMHu3ugIrXEA966N1ND+
DpKWewEp2Zy4Yc9XZlnOh8kQwUH32YQ1pSXiwJLDuoEoexWXnfs4JqP+Ypp5emJpok9t2RLP8+sK
5adiTnqezf/g2gRkKr4PjGwqAFdpXofYeungIQsTHz3ZPITQ5fjMKDExkmPVXv36VZeq54ddJYWY
5znQBCw6E8uT7yNsZKhjL56c4Ah8BnKeTLgx1L1FjfHr13m3d/z+Oq7HqxAViRdiASn8WH2NceUO
XRCFR0keN/dUs+WezS73BfgsN4x//mKeSayDR4HsB++zCATXsBFRBB7RkCJaqnCxd2Cn1kaChunX
L/VzIcuwDBMxtbgpqOffFbJNFHi1oUz3iEpZXMqB0hu/bM6Aqsdq7ZHw+49fT9CHAHdnxybxW/79
OAr6foBUhYMMNw6f/nwElTG0IpCvwHU3HXiu3x1OdoHvzhE+HCtHHiqSL+99sT4jVoS+2qMxcUuq
K89YDOXcUHkCl7gD2Ge4/NTaKEb+bJKdrf7xSeoDp+A4m54HWPY9AqYqZWMqUjSOw5AAR5oM+6DE
VJ1+fWh/vhR4FY+FKF4Fx6Iz+fuhzdmKlyEu92PUk5sMPwZzvT//LiT3370KDSW+DtbvXHjvXsXt
bRyrBp8lINZ+4yZ4jy1V/x9OEwd6LSx7uh3azXenScbAPqmTyjlaIdGMTFY4KWBKeGo7hwTW97Ua
9W9aup/vX9zTuZvwschn5GX/fvhwgYXzlLvyCDTHfRaDHx21OVKKYN0N2N0sHme305wiv/7afr6z
sKYm1FPwadlXv/+ogQWDT9eOdcwGru4QA+Spx4q50anr/yYT4998RE4OAC3U4AuFZWkxf2ghvXxq
eanCOqo2LtZzIaqT7nrSkeQStL10cIz5/6Figzunz6RgCTJkKw8E+N2LjiYCUkTO4pi7eNzLAkZp
bvrxnkbnt1f697Tevz8OyD9Ad492g3yAn6+02G99aJomyNgOPC7YfQc5jmfm97gH20uV5mzdwpky
GfUvXQW1VgdSYFQhltpO0lxUzlseQf8QcWdTdcJkjG/9zMXr+Ouv/ecbLwBbNsABdyT4ru+FLGXi
TMmMWvqIloYXSlC6v7Bx5Hk5pmS0rAj3+d2z8n2sIF8FahauqiXyGH2E9+5mH6HktkKecUfDN6h1
FRZFIKxK9V/8VvDIjOtwOd/TRFygmzQv4+hgIMT8ou6bzmoAzEeDJnQBt+6+nwVr239+TLiHca4Q
3IJ77N1VbzbguEefq77QPkW3CbhRRIZ97HK7REPRmL8b4/x07bHdXa4GRjmcotCL/n5BNEm3FP2z
Po4ylG8dwPQUJA4AO57sv40R/XcvxtxoMdEF3GrePwV8zZIEi+l8VLBXbgkXDM7oNelyGAHTJf36
UP50m+aTsQiTwsT0wO3s3VVXLONcohjmIyRtGkv08ZxZXIh0ib9+ofcZm6QYcbtcigeHD4cQZnkn
P9xUcjtGOI/igAqixWBs0sMNa1Y5ffYBa4TuTnU6MgmRkYSeM8WFoiPxbMLy8uUxWDXqPsa1wgZn
ollao7vE/+q17ZVpuIyymHohMgewQ3veZDTHkwUppkdWgKTu15/k5+/HEZR3DEwDx/5Z9ZWUs4/x
q+uOFlDfzUQ4/amYYhT+5vyPqy7XEZwDYPQY2Ho/uRb7yLR6AolaVK/AQn0r5fM3FUk3hrXweUqC
KH/z4Zan1w83RsljzYO7gT0HyZT507dU6sIWCHnl0W2U/Oq61nhsZRg8fR+IuF7HVKfRufOhIvLh
N3c66/0pgo7OAgrmoiVcbJ88A/5+isgc07ecsBkIDCaFJlcIKxX5T64Gkb6eVOh/ckF6QHatOtFd
wJRyBdptlFyhiiCixLLS+d4cCqaIOlvmNU3rLY3F0PJnjQnk0BZQafcDv//Ww7ODP7GaCO4LjAjM
isjg7dw5cE+e2uX0yg0eBnuCY9h4jO2MOtxyO3XrTIrRWBdmzP0yBkchDOYx8jZ+hJ7o2jGNjPAt
VqF3E9OGCxpYY68I9LitZoFpA/w4JI2xRx5rIqSAbWKmGOY6zxkC9uttfe4zrLrwbWo9baq50TTQ
OjlOfiLWcNMdlpiDiHGTQT1lN8Ps20Tc87YwhiuuGUES2nqoRS6+TK2fMRQ3UPasA1Uvw9CZxJlb
DJv8GXCZrki4ZUS5D9ogjK/cMaMrKhvN3+oGRNP34pOwBSYvAUxCdNQ111pcQh38xrQcVBmK2JbG
fW5VwKrKN9Q9W+civrWLKq/OWUQw611nd3whFoFtYBtEUWf3lTZ5XrRDL5qdMF0U/6bln8lDqGC6
16L7ojqTTzHZqaO/2m45yOu2QTG1UBb4muF284N8dOfNgR+jH+olDn2bWak8jxxNUOY1STaQqvpM
7dwa+9eGOQiTq17HDML9AnPkdoR4VawH7JHik56WjZVKB+NBkaUGoDjTPLUCE8Qpm7Lc7qybckIT
ci8SI+42GadLfEu/WrVrMXtTvTagEh7Gse08soL7EQ42PlVYYBa3cEdHnEElNlF3ZXlT4p3lGIrp
ECsD73CvBAQtoh6Yaflw6PVeQYG0MNgGTBmjwVTtoyhZyu79BFwMtivftS5GAojqzzqAmT1nn45c
Rg2xWzE3Q9VI2lDIIARZn54r9S0gvurW1xC2/hzBka/Mm7FjJR4liNa3JIzjcNsNHWb9Py8rZF+E
6C3XzOTZqf9Wki8DWd2ZxaNQIk6umPYym7d6yW28dR3OIrJ96czi3OG4Wt0yM7fTbvg0J4Cndwqx
2+2fqxkBDAyz7lJIRJLazq88+VaIdJnEtozn2WXT/ihhMoH//vhDwcWQMWZ25Z1Zlw6QSMxEpbsK
Xnl3KoKIy7SojYU0NUsOrAxHae9SXMvJXVc2vBFhMjvZIeDp7kstGvU6KM+GwpN7TkaaQRWo4dpR
OWFMaQqfaWjDZP4KVptTNkWgJu9mUTMFjmdqY5vrb4Kft3JYA+CAjRlXcK5ItjmoimRvex8pzLMe
kT+o4Npe5clYo1QPQ10wmzdyJz3mLZYtdB0MJXdM0LTPSAKBwrEwsRv2Kybkvc+ATA+k0/75xP/P
nvQ3e1KKt2VX9r/vSQ/ll+StJEnt63dewuHL//zXv37mrzWp/MMLHNpM6uplHUlh8BfV0v/DREZH
jUgPuoiC+au/tqTiD4+lKrBbj7KBmpW65y8tsfcHcHcyypYa7LsE+Z9sSaV81ypQDtssZBfQJa2C
b1nvOtMBVWuiuaksqH21IRIkf3NS8l0gu5sW8U4aV9tq7mZSsQZj5OYdWeLsxm1xrd1QqrUg5n0L
vXz84mH0v9FQ3F4DM4XkHwUZUHx+qtioKmTXX+rytXBC+wBy07ppk8kFSImS9RoCga/XWVpgkuuC
3IWt5z947LLuWzWMN+b4VlQt2gIEuE89mKwX9nXL3XLMSxYaZq3eoAtQ+8GfnjUqxAhcpApwaKzs
nlDtbe022acYtUOEubtYynBiRYC4zAlQsUahlMiD4XrBX9poMEKNe62l39nmoHGR3tpBSsyXn9r7
JlhiWBguxWc79UZ/i7AngfJY5q6NKZ2NQd3VzO56U1+GbjbXg513pyjops84JssXSeAv+j+fMHLs
e83dXKfRW0KO5Wr2kXiKTOoNKzkS48mPu2hiDG4de65AWvqqAdhdTN4+V0l28e1C3ZEqrnf13G/m
jvGvN5FBQRW7HsuB1A85U80m3q1ouoCGzy4+qy4XSNYK/5YCEmdXn/YP9gxUKum6biun2b4KNTUA
ySq4Hp2e50M66+FEikQSHnQnmuPIAw7OTEQIB3aqxjv7ZmGV69aY8ye7qIcHAuVRm3Gro9PLRvGc
kCT73BtYDOvJIcaiDIzzpOEa9SXi5wrQ2VKh6TMPu+Fjns11s15SyM5T2DYnzHrjN6oMTebd3BvZ
pmOWcDPKMt/WlDLpppwC7IYUweM1kt9WrNhHZ2/Nd/APqQ3OPkoKKnkrnbrXNAXYv2DXm5ptth3d
ln5Qiiuzi0inIv80OuKhFbeBdng5Kvj2QcBf2g1NLE+C/akJPbOKr9ALg+uZQWJRZDdX0yzG+ygu
iAYkbuLFKKP2aJtF8BVXu9fuXJPxIEN/6rDt1DTBPep4PWEvjirjOY1s9zaWCaUdqfNGuQqYxH+W
dWUHKLthvEWmLjaBgxu2KUT5yBeZAW/r4ltPpd11J+b46LEJCLaimsA8hKXEUj9HxYZzlaRmuzGX
nKUKaljD34sqktfNKIdqi2OovqR4ThKgzAWX+LMqRSrJfIiYX3F8FG4r0HxjYv4/9s5kuY1ky7a/
UlbzSHOP3stevQF6gAR7UqImYZSUir7v4+vfcijzlcTMUtqd34myJQEEPDyOn7P23vylLGTY8XhR
w5y46MrVJLLr4vszx8T/dMF+CreGYCDF42HG5Hk+RQS7HurRvZN+Atdne8vasmJm1XajHqeMW2fb
Tn32GgToX2UWgJh5PfYj67QySyT9rfNIyAgWSzOj3nXHOGwdQdbd2DDI1x3eHnub3I1VW7aYE6ZM
pFUwpFuf6fm64YZ5CFoMI5jFDNnzdGF6oblFcufFuBOqjV1BPD/aS4vhaAbpXTg3pqyNw9g3Lzac
4b2R+jp6UGPEFjzxEBbuudSIca5h40xjx1Wfz/eg3Oax11ByqfFkf26z+7Gx8Gj4A17GstdS2RYj
aopJGGeyRWKkYtFNzri01xi0gIcekhNaPH6TZdT7XiPTCnba1RC1A02dJJD+xEOtpC9bfo1GrjV8
HWGrQ9AkQLbUaDam6+1tDK2tNLaNey/NfY1yJ4sMEPyyVc+9+FBo4DvQ6Hc6f23a4apbuIZBJ66S
CyUuVSp2oo2eJ0sj5LDkvjcDlUOXg2UQYRubD0KD5wEEOmzsrTsmyV0Hm46GDgXmfOVpaD0X5eMQ
W/kqn7xuPWq6nTSiYWNekHf8E/yDF+HchSSfk8l3OD5yz0z221NjtVedJuhn5Q9704Kql+2MU4FN
X3rjqTQ6NaFnx3y8anlFp9ie1TTaOxcXMpNlBMMCNy3CxqTfrnl+8uL2hlMYexsccN2h47uZLxKA
tpTDigK5uq/nWT0wTUVTSDcju0+1gsBVzVevpN+XxqG8WnJVb5mHYqxRORPR20OBmenKZ/k9MbEJ
N2RfYGSuNQuLVi+EbjjfkO2Hu8Qgm+clDelcOAjyTRXfO41Rc0ughWiQBoCbo4/AtSF/HLIguHe0
eoIDKPZvpZg3Fl+TAtDcpCZqi2wK3iKtv+BwNN6ZWpMRNwxLXa3TIN4hX3eWe2q1hmPqWToEpX9w
tL6DIFGOJckUrJXLOzVT78sIf/ngGwreop/mnTUvaqeno9/cNihulpHiHkXJ2NmISxqtM2GPMa6T
LkZ8Ukd5/YD7cLaptTbF0ioVR+tV1NRGX+yLiEWVbbv20v6BRZjdqFJkd8TloLXU+pdYK2GkFHce
HpEbrQk55lovk/mW2hi91tCM8pMzNECE0kgfc620cTo0Nx1q3117EeKwHWpRziDcNdZTxW6OYQtW
js6D0joeY2DQ5bTjjJlpPB3djmfklC7u0cjIm/3eYfx3kfwPRTItQIkO7n8vkjmIdtF/rMnqQXr3
U638x4/+USt7zm/ER7uo51yHWRZM4f8Uy/ZvlinpAJLdoOth7Q7/R7GMuo5JEbNMxhuWyY/xU38W
y9Zv/K/Ut6aWywEk/kuGYJ5418WzlWTGh0qYIaNP89N712vyqBZ5ZBBRxEmL7jabZcQhug05wZpD
o3C3HipBYIzwIlgNcw7tY2EWCiZtaXk2maNLV4Q6O0+3+FiG9cEgjxc1dwWeJbCLssjxiR0sjAOm
suDw8oa0FvvY2SioKVoBz7KKnt4QS87Z6Gjp7F3CzfKFHDV4uPK1aP3qFXsUzqBDgph9NRbSv5aR
ab8VzSBvcpUbOOcQduuu+tL0q71J4AyGB6mhf+TS3kiTGL/sulMvPZMlsLpKzzSJ1ZwewslRL1iP
Tg8NDaIjHqt0svDf9Gg6oI8pTyXEj3+iX9h+bX1oJZQvHNYvDKMsLryOTiCaM90NS3vFx6gUEhC6
cCFdWc4qTwL39DdPt0DK0ugPmIpYzwv1711h0blrLUFzziWm8+Y7hll5EGvfmSjAMNptnkpaFDAA
0V8T/EPJHrpwPvgPvVqBBuAmq+F/sycGVHnpOG9zyM/hQ84bcOTIux0zXk1winhKAkoliniXcFVX
TXxqW3eT/dSi0ZcIPrvKHOCkfhQY0qKXAXbyohsL4cu1T7tm1eAbdk6CeDhaJc0uWEh+5vuMmBhy
Zvs5oJO7YV1zhb9/oZkI6QViKaBezF5/w8MMO8lX2rYfXUZK0/VYBXRUJ1pX+UbgVBHfG7nJRyBE
TPdBhog//VbHU9Gxofk/wnUMyIx042iEMnPWngHtuK9phg0HPEwj8aFxW7ofWF0aGF+Py7co0HSX
GAr1MmfjA1WCs5uLyCU+L8D+fTHbBHGdjRIBnwMS5mVuPhU2CxCdj161VMPEnNo9NhKVzs9a0MZD
NkTaEj7Si6gTFkTohaD0uoHVYDaUcwjUO3DRCzbJ/IEeHlSNpi7ClsVnmPRMgsHk1qN9hqcnXuXh
VmiGM6K8HikOpksjTyv30ZLSrUqTqphPBVEB8TpVCNq3A0vURXNeALpWyrUPXsKR1EgGGp64DfO+
YwQByyrXluckndM7LMacFRPInibjZPOSxWLw3Q16ncw0SV97/RX5Vmcdc6rWV+o0fllXi3gP8QH9
RRbXfh6o1CtbVq8YQQQvlyUcGxCDc9qWV9rH5SbRizTQxOto9VySyzjiMtDJF5PWPWmhKW57tnqx
TMWF1I0irBQynwXTe0B7GXmVrAB9S/QZUazkkXHx5qjny9bDgBiJ1/cBCLYv9JLc3qWXh5ziBUnQ
YKwqospK8FqszzLA2gz3MMYTeC/E+wwXhmEFxcjHEbQtv8OntdA0si8EC8ywAJXbdOD6BA2k72Bi
vT3TtMXUxhQWgFKpENdl5KzWrp4NXmiMkuRVfPANZqvr3msjixQZ3Rg3mnZmPwUX3QhmOgeahRSm
GRi0A9q9sbBpwqulTPm81tSE424h9izaYl7HHWY2uUYGLXas3CzHCG/BqTpjca9gV7ENsGbu5VSx
PftFCrOYy4zfc4mkTFPG40kHGihEIJ8wUcBacc5t3aQGgluZUVq/piKoDwoXmH3QRYCsGhN00wyc
0Y+SZnlsmQLZh6lni7Q4cVxPacqKwuyALwrNsnwiDW6pTmHpgY1aeDZGpxxLnn0iSJjsbRQQa0w+
mkMW68khBkzkcjNYttZEYrPAmW3wtTYtLLOApwGILKR8AsiCDnXmcd6g10BTSBHOepFtx0lA00Sj
0s3k3K3lTayZ0TyXvB+SLmENB6VXjkd4xIymteHXmyGhcGGKC1UcOaxuHSNq6bXXxI5Mruyqbw69
9ES9u6x520TdtRYdn3ltMtC1+DZdedPHA3MgGEU+p9CPkWGUdXc/YCI17QQNGwrLtiOXL7L0elQz
Dd6q9uFoEcQFf2xpgOIx2klvZCk5Adkcx8RvMUrjNDs220oa8s52ubuyDME6XtZcXuxXdpc7Lh98
+2UsaJhzanKaaHfZWcGe6OkjfKxfZGwVxcsYQhR+cC4kdGbrXQrnD7KMo855UxqUwmEzv5dRb4KG
Fl8RFKFSrBBvr/xa6IdzELIDq2xh7r84bGQZ9YOWQfqVpGEUFTK6NedoPrD9WPmIph2vK0LpyoKA
WLdc1FVOqBwRv14wATS3scrulyT7PRFx5vlrmGg0RXnK6Kpzcr6iQnDXpP3EXss92WwithhCa0fT
SdZW3bhfyyJ/KUPZnFQw9WgTZwybqEOs5sm0/WOJ0C1YtZy+nqDeqyueMf6dLDyBkXkzWDvmM6Dq
UnY3joDMbvss1G2r6Dn2aofQxiL4VHfYoJplfd0K5aybzlsLL+Ee4Fwrc2M8dB3ZN1FfXXkJpu+B
xunLNVHdHwq816uqrXeG66m7CkF2knsPgWk74sPsZpWhqeLcDY6SIBJ2VSKlLNt1N4sleqS+omIu
5JpLsfbazglXbm0n66o0EXBKpKGr2K58bKJS7etJc2TFSG8n+mk8OQm+SWvDwyxpZRZVNO9ml7S9
g2JZNmSK9Pr86kXqqrPs5dafOu/UJorHXDzVh3gyKnIORvlsy6E8G8ItbrFC9k8edvebTEKWu5Ff
bkMfH/AVLUkOXqnXXxEwL84eQg6cpAxnesvsMnmevfyZsUSdXWcc5O/rNCpQk3O0XJNprbD9sYZv
LYfszxGGcXgp0MDD6I4MPAf5md9gtzQjfTyIoR7Qtnf5luM5xgq2nZAXyODs7DdRMp+5Xu5XBiQF
GdtjwHM8FqgtxmelkgpRuNfsvWD8NAQTyH7ifQ5xRn+IHPzmZVabOyv1YOg7Bz85wWV1VeFunSmf
viQ9YgQEgSs5cvT242i5z5fZQS/a5zvwYnsfqMG7rlRsb8O6faoVIQarxqUy2rZ5XZ4ZK7FFMatF
1hJV25C64dTnOIuZiDYPDofGY6p6+7q0FsGRGfeGIa2dx8ktcRata39LImYKw+JeomrSO3pB0Mz+
yVhSectDgHgFeyhw2zPcY9ZY833I0dQqrOKAEWqz9/UTAkU3qnvMvA5OyhcGGWi8tsFUb5KqUecl
ce77ODc3EL/iAQmlT0Jr1j2bk2lczzmJRSvD9/g5Upbcz92QKeoS01xO3VTU+wQe4iNmcgxzcDoD
h8YMM33SSdYHb7SMG+HWdIZd6RHfZBMb5cw7APv8ODIOeDPS/ONk1BxqMfXTio6m3Rkey2bFyJDU
36Xr96QmkpdBlseazT/EXTHjQYQb9nEonK8V87Gt2UmA70pkereSeEQ11hsK/areBGU7faQihvw0
GirBWBSbORXptkMD/BTU7Cjs/E2+jUt0zwbZGPRIMeAlH37etOY886VlcrzGx9GTq4o4HtWzkfgN
165zxAMSmExuQwd7WWpxEr2Th5jcBWJn8NPMDt7SDuFXNv+QyGKz3sDiEOxsDAXBmFEAzl4CiO87
NzLYmJrYPfhpP74YaWv6PPbgi1Yxg+xNU3WcQEjm8dymPMct90VMdNBLReLLcXFJ4FXNnO6WpVu2
fST4x8SLd66ZiecxnHyWOMNmwr9j3KBwZEt7sOwvkMfhNaEQN9HQtR+MSPVXeeOf3bQAlKcaeEQx
LT6qsXXJveXs0p2wV5njD61b9eKYpy7RIEYtFxNdpJWonYVXaj3iRG9QOYUc3ILboEM/tUYyzjEE
W0//lXwGNvUA73RCOYxxFiqA6G8Wa++RjLwQmZLZhliFJGuO4RrH2d569aOcpy6CgNld+zFmZDtv
DJz8qhYN/z4tKbk2wsHRmdVjou1wemrQ6II5ErRLIeIy6cRyo66y+SSIOH2YzVFihQqam9cjZbky
qM9+OPHffadB/qPo87sSG4H2v//zPSPC0dnhYG9qSNbjGP1+zhQFWVx1cXIISkDtTV6WiB4We+nb
j7TlAL9s+jsN2ALhxS6hzjx8f/0GSIn8mVLhHaAJ1Gd4zwdbeg/FjZEry8XswoMzYTa5IsQ1JF1C
ycC8kUYbkRJMW3QfW3EUXnVVsGAPSRvsJiw6+eSLXt7YZUpV+et39TeXhahLgDTKdpAdT7/pHwCn
wuoDTNtI3S4IrN3jqTCF9FiRrFCRAbl3sUnl0+fgERtjCKvXX7/6e6RRXwxeHi0m43/suC5OQz++
/ExzrhgWrskMnXpIZD0TYd2SZUwMSB7NjkEVPfrWE8avxlHq8vu7BnKw68q8tfF2TGFSmFtHh06f
oKs6LJJvF2HRWGgJ0D+84b9+iY7nSceDZmU6Kt9frwGLYwMtf3Yg0xaZP8YYuC5GborDQoMlPCRK
lRfokdr6LSeC7aHu6FVcNHxxOTUPeVH/Awun/e5/gp+UBLdjsgvqB1HPY/jnb9BwdIAadcOhSeA5
Vq4BmtLRknppafG0Kx9KiJaCCfWJ7NU6VgPni2IE3djLhkfyum0rfQbjyv76Ull/98ag4IFyfemK
i9L2x6XlDaLChqSODoSqUKGS5F1i86HGsfEmqiKrLR6JLPHt44ydKv0E5BTpabDN4aG3sVRdRcOo
XgTNfiTtl7pYMrTbX2QCZBhTvsdhS80d6MwXwFj5hIMgdzaZzHRLUo/R7XmmMfj1+6E0zhGw9Yvu
AhRzBZcXxAxih2SZ7nQd98YYjLW1tH6awtRWnIB+fTl0hu377wmLO9sFFKGF+BfdQySNOkZBa+yt
yGEPNMsF6AXLU04txcS7Z+NHYkvIn/FYmAvNk4nU8bd4jvvlcVIkDz+GluZYncXQihubv+Vi8efk
ZUygLu0hy8RpdDU2CV0a0jtgzErt/bKOvQqpajjAKH/XscHk0LxxSXRmhXAg+Hr5sP/uRP9DJ5oG
sUbc//dO9BWYRv8lnX/iNb7/0J+8BhkSP2jaf8A11G8ODy7ULBf6W+rm9J8daPUbTzQlhUBmjv5E
Z4n+2YF28ZLzYaLhOLgL9U/93//zZfqv8Pfyj4dm++6ff3yIvoeseX4KSe/ZUXShgSTMd0wxm1DU
+EsQngZJ54EJkvTuR8LGdxZH3H1ce+o0iM+JMU7HqrZx5SSFRRGaNHQHXL2GvVXLes/MkcSdHy7j
3zzeaVu9u798kw/nIIXh8AUZ/P4BP7XO7KQAvUePUM3yVqlU3PqLy2SYZAgnXcmewD5pG/Y2bgDY
QqbcoJJY+E6qD776RSHvW+n4NQd6zkfeh4WD4A02Q2O3tqNWvuYRBikNTnXVslsG1+DU5SQYSjMs
9ltjY4NM+gdirJaNLdICrziZjTZeLIis0+Y5mofwUBI2DxqlnKzGVaqloLW9liElvANyqKaXmglJ
tlOjnmrsP4hok33l3Hlc22dV8mC04j7AzzWmdKDnm9Sf8zkX5ERZJO4MYJjJOiZYZ6ZBzIRwNwRm
lJ2wQs/SHfkBWQYZYeGkWsMCjnSsiiZ4IVHT2EOaNqc6TOS+5/j2JRZRc6ty3PrcpL3CPvRUYRP+
5BXxhOUn8VVe23d4EkfDaTIGYxOjqW3QHCXuTW1b83URRjsjxl4cZEGWD4atXgVQHcU8pvBArln0
0cTZ1VuJ3hnPBizCPRYs+H950dyigB+m69BbHkUfZrfN3CNxX1SBKe7oynDnp4b9GRAtWaEebKli
8a6nQy5i90H4afUwoMhY54Gf3znD4uEZj39SesbqrLWekxAXkwlY75aCb2vPgbmraa48zUJMqyIC
pwT2dvZ0aYtd5XVRupaNCzUL9b5dMHk5TFZQbXF2NVYcDTFFF8hP7aXjqFOH7j1Xvb4C/m12Cbme
p1Ba6sTT2z9FUmThJihE9rEi2e+p9MrkWz1KkpTS3qgea4pi/PfM6doahPc1ZHqzw3Sm3uY1nx7E
oltn84B+Ny47Qjqiwd4t1Mn453B2fEtZ9ivLbKZ1x0pbMQ4aH4SHwafCbO7KGdt+ixOQAlmIsi0W
7AXKdDILlqKzHqIub0COFh7PTRyxpInHC3bjkLbzeuFA9tHhl6zJCzBWga/6Le7I8s0Mkwg1+zz/
rjMZzzUeYBt/mpoDdmQQWl2SuK+c1BY89hiyH83BTSisR2uO1kuHxdh+KIGeV57Ttv7KrHPPBLpB
4ogyWc2bLMxCjghtYDw5ILUeEsusOyrwmit8MbBEm7iOxwEv4HZF3zS6DlO3uKLtz9Wj37/AGyfb
pB0IyJjpRq1IUba/4IMzcnRDI4Q9bVWgosUqelUtNewzuNmO6QhW/36cD9g6+DV+NTThhv3gZhYZ
Bxya7r0CZ5q9l5buMe2aZxWNy2dvWKYtYnf7qIgI1fHhijahJDOBnXB8JSbNZ7bmu+SM5OFSyE0a
NylGNtjVz/i/Nd6nIvBUv3EwVUPRjH34cAPGhBGIxGNoRYgGLRA5dFF+PZdep+0chuFYhm7p4LuU
1eQKYICO1WPJiXCIQ/MWQmm8d5tBYjRQRBiHzEWb3drcGNBY9IZXIxIsY9e0kvZD1Szujct2cJVH
HOTx/8vyl6AratK6rK7cTmQankmqr68NogDbjaeJnlizPV5pGtlG9rG9EZr9cS8YUKOJoAHt+Xk0
o+guNsf0udLkkK8ZonDu8derRtJqLoiR06bplyTsAI9QtgIhGVbj3tEIyYyPeH2CKdFrUQ/mBV7y
LiBTWDVus0Okr37nhFqfEHmNr2QngLRpDkpqImoCjcL7gOZ8qHkpcUGnOk1RRYqgZW8cmkfHKjVk
ZTjijhvKOOoyiPU4T7k8tE0b3iHBqrAZnbsUAaAXtZ/KWZDgYuOk5uwbzXcFmvQCaK9JnpPTcIZ8
HUAO5ehEeE/5tE/SuYtu8YCBG3MGXPCAm7rhGxs8FJYRjbvaw6XfRcOdrUMllmtc6sB/Zys5Nqk5
bWvNq7E5TMdEM2w4sUn+YNWx0XOXp8Abq5kGO/iKju/F6R8QLnFg4uQFj/NmJgUr0ULNQacA0OFB
0191Po1M/b0dDD+6ykVjRHTs+JCD9LbIcL8kFpzH6NvVOq0n6wX8qTomlefdKSuSvGr+heY6/UDl
pNYtPcnrJGDvpwN0Hc5+AONXHhV9uBXpHIRw0ojd+ILso6qyk5sZPcbeLg0sbpZlAk7nTreZ+YAa
dn7lbgkoNBAkVvFqViP4lC+MT4nGFBvTmq5sp7aR7lYRGKOjhi+DRhtJuPI2Da5zVNVYJmYagWSZ
OtYa/yvISLqcUJKzBiZbkkpomPkWvja+hi4dK4KulC0GtNt+NvBHhcdS1m5uyB7eYJQnXtyk64pt
rfFN+0JyzheqM7Q14ZlcaM/uQn76kTe+MfvWZNaFDcXIvHmNNTBKDcfXRfKCnQy3hrDTh1m4j+kU
OPvkQpxapI4vJJ1G1hl1AkwqZIh5G6QYAlFjlZ9mDa92GmOF6+T7Iq0DutWwkuKT5dQ5vxP41dQY
LOmtYFaM0/OzX7fyumU/4zbS8Gx44WgpvGBqMx+z9xW9gPQNvftra0isQmZpwUImqjolwIDeitvO
sGlTTkG0JhGTwFGjrPMHUp06lIbJfM9JJ4alG7C91Q5unH+1G27ftg+h/vaoipwzAUER8K1jmtex
6UpnA5sDkYPJCeMhJ7cB53RAcqAdeEHW6s++qqsBR3NDnaByiHmxLIf4KzxF1Xa+2Pk22tnXv5j8
Ku33212sf6s4wzR1wkWkxmckGa5pg+GKNl5Mg5uLgTD1SfPBvNgKD5a2GO556t9z12I8LFgDwVZp
P2LMP3gUYBBW1AcilexpM41BhL8+FoyYdmaW/zhN+BuXF6tjmx7Yld+k7LSR0tkXpZsl5yaaU6wf
Ai+HcvSnF7pg9QMUpvepDvxkX7pgkasUYdgXWwbaLs6ri33dNngnGmFOqz6SC8+M2ov6fZxX8s7E
GjI/+RWhOWHvkX9VCDteM6kXxwpfArEuSLNdtVZPzvAEMmp1V64/m6X7vcr+97nun8512kLghwPJ
5q17+4O4v3nLf//v/7wueyLi34P433/qz4Od/xt9EPR3sEMo1n7yK7NJIUQH7ni+Ky3QHno4fx7t
rN84ypgClbHLwQ9Trv9/tDP5hbQRUL2ZiCupjeS/crSztJTxBxGdRJZKbxS4RSP/nvO+PUm3e+yJ
7G2ODguXEXRiyAcR1QtJq3G1K+vEJ+mk8sTn1vCCJ+ZUDQHQRXAymhg7bQoA1F+evC6ZTO3hyAf9
TMngEynYn/wqp3yIKlyLS9GptQQDvJWF0f+eNOD8UxSS+w7xs61yP6YRnwfnUtgkZZBoPmwYBqJY
CkUz7rvcWA7sQ+5jj6PXPzjjv5MicAWQJzDm4zJo+/X3dhEJ1Ron1ao6UmtOdy5R23uKFoVcqNOf
i/f9wxL5uzPrX644p3mE8bjD4TYn33saMIcXU5imFfYmjYVRT/aZqmdALc01+PUrves96U/mga95
+AhhKQ/0xjv5oc26MOxZtMnGEf683Zhs39oZzNiTWRg/Yltl7+coCR5+/aLvYLXLi+JjT8OAxQSC
of/7Dy+aCBPAmfLziFyN8DpD86StwFBs008O4X//+qs5tDjorvm2i9f9z68WKn+Mizwh5kuMDoIz
CIwdQQdyvO0z9fTr15K6zfHzvcIH425FfiGUVlj//GLYnmUR6ZTxsY6mjNlexGEeX7C8ZDqKo1Y0
R9Ntz3n+eoRHOWA+31VbzCvaf/kzI7T2iUsUtIQ8NpWf30YmW2/OeyrGugei2vCgbzduGARPysVd
+R9e7K9rCIIR7w26P0ivIWZ+frGGk7LVNW5yrOSy3Jd+0246gzsY19U0IkIpdpiCFiS0/8Pr/nUZ
oT8B8OSkrJ0Bhd63flhGGF6NcehWybEY64GinG8TOmkcV0VMONmvv9h3r3WxiyTnjkYaX68U9rvX
smNjlEOkYkClOoSlZjyxqkQzX4WQWc+/fq13++3ltdBjcylJIrH/0h5Pck4eDbXbcZmXUW5KqoVT
FlvDH1TwTz28H3t27/tiFwtMy/V1H14vV/Pn69e7Wdu45RST8uYMCdUM5wkMvgoTxYTlPEZxnCOu
QKeBeaImw7YctaLzrz/ru7WjPyuScDY6RJwm8bjv1g6nszSunY73MLQhJ+ShpuGwGOE5sOb8VIY+
51nXmv9hP//rdImHLAwe4mwMIfDefvd1DqFLdYcv5DHCw/1DQ5jTiSnKfFMlRbRvrArTrM4oJxyw
5yn01sHYz8NxdIvpK1bXdfOlGlR+SoMC/YIwyNvDDfoULIlx/+ur83fvEwMdSgPMpXCxcN9dntSx
ghGlt3EA+XU/z3NvN+uhzjhmEXcxuszmOIKtoCs9UhvKMT1jzEaKj0WE+bFPS/sKc+LgODGKvVGG
23o7AkDLBC9h5Q37X7/Xv65aIGftOESzlbPi+7cqFBHdmGfHx1wJLNBSLJRTzi5tt/316/z1TvQF
ewybG1IfbpB3O2xsmFwUo42PTI2We4WdYbyC73WustZ2Hn/9Wu+3c5YnRDQ6fm38Q7P8vUvN7LdO
a08J23nZpJvQDwbN/PVrhELpDklBuMb+cL6S6G9fjbwI9xxpun+4sFJcbCt+eKrot2FZwgNXoijg
7bz7zFlTGSZ3RnDw+rGZj15mspl2arKqY9hXOFHiaPvZYXBFvBO8ymquoiTk79OGNJFcOFdtOAQn
1fd4SAzKBIuooUnWNcnH5GrCu5yzqA1OUVybD0tmBd8GFDUv/pwt5wULvHGlALcevXpK8W3xnauh
EWy4bT6aD06fuo9Ak+LAaFFeR9hL9xtSmg2m9nhkzmFg9auMjtNt3ojuLQtm8XlhEndujWpeVmoq
gm+5bzgoynMsVsmVroIDkj67pVca9eQ2evASK6PEx35VoF1+i3CO/8K833oeLauqVxPzVvBOTP+/
ZUNnj5u8QyJE2FYSnRGy5SfbYWuRzRB/7iM277INnW+0ln0TPRdlI8cxQWYy/qphTxyha+9HG0+W
TeFN7VffI7erSGrv1a8xIHgopSaZufvDFJ5B8fKorwzSO1DK01PpvdcFuREItArPnv7ZloMuAk6H
pMY6HtuR+WZmPKnSms88Z7IXOI3x9nJ5A3fstiYuPveVVUcpaYZeFh0DGbrWySSy4Zzi8k1C5hIl
tJovuxXZEVdNt7BDXcxXi5Jp87oUaM3XSAaXQx9XXLuZPL523QgRPREMaX/oG0H+sRmK4k6bvBeb
xOb34PkRnbGSDzdt7cWfG6GIlA6aZg7JtAIfXNkODwWkgdazX4BvrAyTa5tbZvw5C3MT3Xdpv9Fm
YubKTZM1DCPy5d4ZaXStuxR5P1DYdItB64DDoy3jT5nbsTUhv3mRsyB3wtLrMNcRPH6PSSZwsN/F
m2WSFDA4RC67YshYS17eLedwnEHGA45eM/j/AOflGEyOdCTDpo9aPPATPgBt4GRc8OxngW2RjlVv
0RgKhi0+q9dJ7emuCaKpxDaUEwPKI+PJjVIumAjt+RwaWXJK/WyrFhp1U2NPt8yT6x0JFfKA/Wu5
rYEJ1rNRNvdYj8VH4TfFFdMTex0T2Y1XQivO0iqWUw/hfEB/HTyFnbctba0EdYsU91/mCFihe7f5
4u3hcCuSHIMJo/MElAZx6wqD1b0o5445UG9thDEtNB1Ncy3dgjjpCQUAbvpkAXJVzRcVD7dxCFOe
SLWLotrajX1UEiNrMW4xkCym+ahWRIOj10/9Zg1zmOHor8PPW5u5l2O/NgydzrhR3zbISFbDYE2b
YfYh65Gx7Jw6fnYDl9iDtjKvMuTCok+dddUV4z5VuVinuAkjyxbuRlU2psQqemij+bOqzLeqN9pt
YuTWhvRgxgz0nI6G8D/WWs61GqwqW8+Tz1Otr8xPuWWfIKQlaU4xHqcx8jIAsGEIrsrCCz92FSb1
kT1PpyjL2YBtXSPl5nzjxpYFwtfW9zLO2pMxEAe7LO516tV43Kwwq/UQqupNJGx/r8lXPMyyJEAE
YCMgvSW0cGop7VKuAiP0rnsn4w2VGcZS9HvN5dlZ0CFMGGD3iGlMYEyozlsKJTvajFjrblL8tp4b
ggaegbHGx7mED6SXTx77CuOV+Zziq6pjALydnZJpn+R4xk+ZS8ZprXJelCr63ITiwXfG8QEWdN5a
S99v9fPHgSdHPbGOqzq/azuagh53WnZkZkkpYKZEojQztQiOyjwLC7ddu8KL2YqKcUVIAU8EL1Te
oUo4+vSsv01OmbdTi6DXNQ60dJvKzG9b0b14OFpvJJO2G7teiAMKUZonm87FpH/HUDO/wp033RVJ
6tyBrra4Q/fhhy4JxyurnzZdHIynZOxFtzIJW/6EZoH4TKcgLmM9sE8eC9VEJ6umbmfU5LeHZchZ
mAm1A0eEzLjP5sbb5nNDGqTv7ETeDa+9XfjfOntKScctpPlk5o73YRoXteyFExtoR8dJB3xRjxXg
sNWyqBswRZcIJ0ZVVlniZtLVHgGuozqoSZrdqpJ983tl+v62GpP5VHfW2cttcVZBQwoRaNI1feSC
EqbwUL1m6j4L6oD2qhVYHP6TyKZN0YClxWRbyy5TJ75U1MMO6Sg8hLMOnfpgf5kW0d57SMyPE+4y
G78kMdLHqSVwkwL9cBA6e/y1s53rdwRZk+zxnCKXvwu71kKOK5NjkNTmmSsYbyyiH2pUO/vBcVjY
qjgDTol1kCvzLqwz50B337pWIQLwplqcx8Cp5Sb3x3KfiaXaZcArb72OqWCjwW++Zcq3xumyISWa
sNZ9hEEa4noU3OB8ATi3mKybXvjlLXItyn5FZjbdeCMptnNqlPYqToZsn6WF9+qkLk2csg6vJsPx
S3I57ew4G2r+veM4ft1ZY3/f2Qapr1YF5L9moM0zHXVMozuTzg0n9mqf5qRD4ftdnjI5d9xdXXUe
kzy7q1ynu/XbCYPtuo3UOlb+IZ+W5jj6pJhDGvhXOGkF56Qv/L0dDvnntGB6sk0rVX+wQ0ebtiXp
N+XkxMxV/4+989qOFMnW8BMxCxeY2yS9MmVSXjcsSVXCQwCBffrzoZ6Z0109p3ud+7kso1QCQcTe
//6Ny0wW2S1YUpo3T24r3wo+etPUFeMDX8zk3Lbh3L/rjCRQjWutdohkRy2L4k4FdVySjJliO4Dg
IQn0inG86JJNVuCNrfnkrpPACUPIt9pNCWf/zPyu+nCNsj9CNWXa4XMGAsBiwSSmcM3kTd0aet9+
pA0+3Wmdc2qwCeBtrqDvEDQsHpXelW776cBZJJUaf6z4K9ZQnCsM3GDo26qkTVLaF6KV8jwKaV4n
g+geyc/qP+wm8V6jzidtZfE2ICmFZHKAbzEVuQvvpyzKvebYOISbqR9tCqd/npSRXOtZUa81r8eR
Ia2X0eWQGQFVFIwHc3Lxha5BNcw6JNQHqRzfSo17u0z1M05XOfbDA2cGo6wJnU7XOWTTZVW8UGzr
cW+EgzoaDW4Ma2x2KraziTxZCKnmFCBO7g6YoXOMGKBDrEtQeajvM2zb3Ne3fka+puRQ2Fm6VEc5
J92npDdapiP5utQK7kLjJW8hxuOYqlHinGNXmuXKZfy9d3QLlrkwrXfNlNqXCffjFHrIo0U5p4FR
8bGjPfqPBnaY+FmL5i2UdkI5qfsBI/hHCuNwo0IHq4WsvjjWU8TQFsYz22uYhyyq4gkTZHSShKy7
/QgF3C2xpHe9rc3EcdWUpJzZmV6sRoqTtevGRIvi/7zy6LGxp1vkB2PykeVmXCIDgErcxariqIz2
5qiZ284ZfmLF7e/o5e2gZmiwzbC6DLLCgZleiMBIemOF2GXrETkUYBusrd2Q5Yw7vHE1iYLoXeN9
lnxwXHXezpxqDLWLKd9h+zHe144ZBybOn+e07L80yZihngvSsvvePCYAu5sWNOuYQApEkgA8YI79
xPvcdDsZK/0jUwbO0ZbNqUMhdMTHwcYsJUF+M6j2pKsxPWXGuMvISl9ZFFwBTbWzVsN4M8BLwmNo
dPYCOmCgF71HayLxmUaBgilleDsarb5SObIAT7U/VaNVG4m93s5wEJUUtf+G2X6xbSbpwIwFO5gZ
fGCqQVak9p449rYK44k6xb/GuuFYaPXrUMw3XRYeVeU8yiY8s+UCGOUJc5Fm/kJg9mT4RPKZ5U5S
TZPhl7/7ejKQ4QZI6Sr/A7e3NpibqFv7miEeERYT8leZH6NvUFhpEZt8bB5yp1FrmKLbFJ3JyAwQ
GafzWfQ+WVQFqDaadzqCaOi659maP0dCgB3kC8x+c3zIJn+KnnXZQndoGi87QuBBWzVNK3y/rZ2B
b3idvIz9SHCUipGdPepe38EMwkovbpN7VB0xhH4/C5q67140s/E2I9EA+54e5tR1aBmgFSyv+aQf
hZW4L2gsSwZKteOt23hoDkntAI8O6dJOuH487qrBoISGpGCTGubMJ2LQtGaLreEF2bT/QyclQjtq
MgfQWWU+Atud2ZuDdcX0u2WCXsM4uM3NZvk8s87S9wnQGelPClnsEBWKFe0OGeNfUE2b/G+dFFH0
YRGav4x6aO9anatdq05Bp2+1KkXlAPERLshAy5mR9Nx0ZvjqRVkIwxfP/xW/lREDkiwaEdOjkVqb
XkVbFLHsu3XF9gLOtMw0pqoLXzsUGZsQB7kt6U8Cw4l5vK45457weZ/Omi3okhNyktVUO/p1qomk
3yh/ou3oXLaloU2toDSW7sRIxv5nOpvDTepMhAoZ2bzFVC47xtkQvkaFBsgd2a5xMVqhNkgH6USY
wOofVTU44qzifml5fVVNQSxkS8RpT+mQa46+k4bVHKjt+WjNKTW8UmjQGc/CsYOOTH/FhPjNydGG
JA3l38qO5a1ocC8y+vJQSjJSZ478g5m1HKStFR6hmwIKEOZx9joXjGCZ1Hz/vl7a2maCOnIIHYuZ
TUYWFA6rxcv3f/Hx+b/oDm1/5ab+zhVi3pPqJN/bQtGDjY0JSuBZw80wU/ZoNJvMeubSufczbiam
xjjlY+KO3RlAscxHxigjhttdxh+XKAOyh5PYJ1icr1jEQ3ZEU1junEK0z1WiuIAk5RPZR2Zoeahb
cXIzXgqM5SjtM53vPIzNoRHleJuN1LszeeD7GQ/N8yinSRHRwHXZpMw+SEHbV/exrAIxpfWOUo3e
vutynO6xCRyyVTKDigBeshksOvdQx16ksntRH7KQWBHWvz5rJ7+K5DvgX7LTsxRE0Zuv/KZpsWnL
fQUkUzOsX5XRXG3xqR9spFVKv0bQLa6qdGZCNgvAq3DOjt/rTiN1ZosZrkb5j5MJiavzXawQxBHR
vtC4O+xqvzSGx4AitFl3ebfck7xjymbwR57VeF25PbcNkDJA1TufzdIodxhekE3SlfPZJU3yZs4H
b11VSNAcmxWg7EUC6RNocZfnqXMfIeMlMhZGuMwh+CgXr+sRFd5LofMjMBCag1su/0okT7M2nJEF
i7H7dO75oA0ML1+s60HTX2JD2CRiq8zfIYYxLrFGeW2Q+MEbuTT8hmaGXzMSjas+ZTVZOOGuFyPA
d6DEksgtlHKPyhyNk28M4bHHSeCdkCTUzZDdSL2IeYWRjDCbHFR4DKVRvWduCysMKS5Gjm2f67AG
8tC40BxwhSUc0SX3PsqogOEu7PwyMU/0Lc2z8pfbW+h5duzwqDz3bWVehgwTpu8X1myz+AdyB/lO
Ch+/Gnp/f8zVFB4UkCsZqZ7Wvs/EzEU6iJyq+Tm/SbIrNt+PTrR9EBsJrYeSn6Xu+YHPMG/X9k14
1BVPR6mQl50shCDsJh/EovR3qunVJqoc9HJA4GdZ9OFrg2WhCGZnNq7wazZuSssJjyJfcm0UnY9Y
k2ni73RLAH4wFvXWYlkFA+E8JyEFkAIm0n2QebD7VoPfsUrcWf+I9FS+M4rUCPqMJe901YhwXdGd
QgFkf/Rt7hS2MdrDTEPw5YaSC/bVsgYbfWLlCQIQYJmhqvCwatlrbuetXc+l7fOcuP/pOfTJAQ3G
+NJWyfg2YndMACgFeQOUKqNNTFnByUjq38lo+xLRvOoeEn3wfkg8ir9QSEAfFgi9ViQhDzd2MtTb
SbgTOUBEdhx6vw5fU0eIctXichQiugPgXkMYqqbf4Of/Eh3+huhg6kyjfoee/4nocH6n/nsvf/ye
wP7PH/pfExXIDK7ObAC3FItxxr9NVFwfMrouIKMz0oPlAOj/L5qD/w8QLc+jssVBlwwK2Bb/YrC7
/1jmrAaUCdd2gcf/Xx4qv8z4+fUscMoL3cfCEM3TLyOhUu/Spoizee9GhpgZgdnlKRqj6bGAxRdE
kRB/M3r/08AEmRBgPmg/35w+9xdQH9wghnPrTHtyiZo7Xev7wFksxn/3EP4DleBPQz4uaeEs2LZw
8Fn9dcCmRAvuKuJxj99CAtVzrO+yqoFLAGtpo2sDas62GdYoVbVLS9LA41//ekgETBH/MLtgzE+q
HvU/Ejvu7a9Txm5iu5xctYdDhfR9HAjqxdhF3/fkZJxI1GyOYzritzox50S3CcqyoBhEtgUt+9g9
QJARrSratTO0L6TskWGjbZ+HbEu0FP8XYwAcWq18sRIZZcpBKcKWTVJ5E76+asouGL6CBI7evI9t
wQ7rOjWQjahfwqSedsv4AGuKyMAKrKqtmtBx0533ej0aDw66meuGFviBnme8VYjijgOBsu9kmiV6
AHNw+sL8kQMb+7CnvIPC3KZjeQoNpDi4rnpGMFRmiQWeXr3FySRfYavwg8OY+KeW/X7DbDu8oEou
1Lpvseg5cKvQ5USQQozFVMG2dibDG3ZztzVhmCfmw1Rh1E1sfHwj6rkkA8nHLI7TAMcaN2nuqryH
c9e7yBNS5dJQ4RFznq0x2VOzDGuIHQ2hC2Z9R70WHufOHXcYL+SHWs18HUv1T/jH9E91Ojv3PB1M
w+BmbEoTwLcj4f1zwrwtiFyDNTSU02Os8FaBKM6TqWWp753B5x0aONgshZOJA6l+X9fx9DV0cnrU
G35k0pv22ak874So0D7UETpGMtza51QN5WmscOMoCo874qdI6AFuB+zMnG7W8RTK5aaV6A8Jd0Mp
XJvZRTqxv+oYkwSpWTWfdsgfowxSUxClJgJCwCc84O2uhoPK6+xpasJ+pMsPeOTJ68nF1xg7MjqE
1iqbEqokxBTZegzYZgBkF/BqpxlhdokGIwOsi+trWBcCTDzqf2Y6bLyS6K9tkes6m4ZRkXVV90+h
X81nv+75KCuedhLdwcoYuWJ/0OR1mC0vu1aLGy3SexBHrsWxU5+ZHgkVPcaBxaqPy/4n0/Fph3OY
fRPZPImwJ93BLuW0LmgfCw64jvuaUX6CUooAPmIKWDtSQjLiDcOLgxvIp4BDfC6HeHo0B+IFQVYz
2Px1tgWLUz/0FKMVaNY4HUc5vYrGvW0jnmMK35bGnyWal/Q0E2KJ7UxEL1aeM0/CxoBlh+PA9AXH
Ec+hyA2PeZu9DlrbMUhsipvI+6LxpvxKtMJByB4W5iFuxZsO/LDIPLqnyGRtrkwtS3amTgtg2/kb
MXk92KErmcULFuVSEo0xD8pxNbUlDlreSAYEN74axE1HbNRDmbT43AinetOAlciVo+VqzLB6swox
XaWQue9HbxkAaCl1l4fC8T2iNCmDxJo0ajQMFb8vzot5Cdqq1S7jJEvyipN0Pg9YJz4DfcLNxQeH
mUjE/TGUQd5TnhaBM+jJXlXoislWGwkRGhPIAbmj85iKrHOXIVb9gv27f0r1Cf8gxySwWTlm5JnP
XkZGoPPaV+WgPpOms18TYzGl2vfWXNr7RM1auXiTDMgVa3TUxyGyOvtiZQABtT1Oj4ZHP0NCE36I
hhhJhKxnZ8s6FEAmMAOZPoyKrakrr7uKOYFihR1tLbtVeqvdYXl30UR3bReywBzGFXczTRMKR7Df
RkRgyOE1gAljJ5eXKCJ074BZwGML1WoD7ZewMnv6SDwmknbf/chiszhgMvoJRSE+xLODmBKJ0qmC
Z7wh7n0EWiWNzkjaGqeH9mpUNQl7hJEcxznz1wa4f4B7NUnGMkqu7ZkBHJhqPwUNHZKTYqGQYRGQ
5DVG89IP6wMUAfQX2ggehuvrqkgyWPZFnn9FcmZ2ZYkFu2/tKfDt8jKVbrIxC82/SuNInlsnHbZO
zAtbp4VxlUzhuOlQXkO44UGaRq8fdCD8feHS1UhleRg6amQ+W8SW9/iR7mLdlYGpFfrVIBJ/30XG
PYpin1bKbU9G6Vv5xuTef7ZyGJxA1L6GaxPCnBD1iOr3pkxgYhjDW1mF4DEtSF1p6t0hGnwDhNV3
gJFDp15PYftpVUO3i0TEmccB7m17TFFXRCmrTVo69QWuorEyVNZuI5ADuMYYfK18b3zzoPSsEMeO
V+UY4SWZZ9mrr4WVGzijM+0YFoIzuQ5tHeSDOHAR3lMhWvUd1RmwJYbzLj5vtUnoN5tIjH+vNNuV
5L0623krr5irzojSdPNADhLmn3HMW9VuaKxqIrRZgaDJ4iidZsQjzUqDJmWG4bXlfsjXVq9VAMHO
/C5zXRzMqZgfJLYUEZx7fz/Owj8UXTjdJpk1r/uwq48Z2pcAk4SC5Z7hcz7gnYwtmH3ntnZGcTAZ
HTqlAS9P6W1rrS9w4mBkPWC5uoZpmb64Do7Pnj4NyKdwWen8XtuieqqA5Yq73NA4y2k3DkliAWrb
fb+OSG9/yglb3OUJK96xqvjgEZizIRrSPpPDQbpeNmgXyAbetVHP03EhieZMyf2YUb9DTDb5tNc4
R7gnf1SmE9jom6NVLkzB+C3OzrKdjYOMCyYySew0V/kcWq8dNHQbAdSwWJwM6BhiMg68IDVS/acs
iiJHGFg643rJBTjMyGACSR4lERC5eB3yLmFgniXpycYL+LOwUocRdGsjowdvRv3x6ve6vh/iDLNX
FCIAc9qIEZMbi/6jSo0qUPmw1AWyviMeJ187dV9WG68vkiuUXiQnhpObuiy/Ij40Vt+cSMOq7KCB
u4/rXyWSPdn1YRukSSVuJjNM9nNcyg9T0hszY8T3gmdD47eUSGlqcQ4tLIVUtOiuTIbpXol3mscQ
Ec+NwSS0Rcdeg/Epu/BXmefADWQHXSSTVN4B6BcnN9RluI7E0m7GScGQRoqbOUm0i4YtLpebWPG2
g1DvrSPdE0FBkUesrDPKj1F2s9zEgodkzJzOU0dV+FvxVScmflXG1P6QqZsS8Ctirs8owPrJOZzM
DWWocz8iAmhXS8FYbkykN+s0NvMDPK3ylDfzvLf1Fi5KNbAZN0vCTiEZm6xj0XK4+0WlXUpMXp4S
04puooJKoxSOvI7m72/h1y8WUqVkhSv0silDbPhSKTVJgn9hDrpRG7dsg+UPSzpVv9bgs3Fqw/Fx
osXaoMANEO9tOe0Ql3dPcQKogbuv5pVg7M20iwpnutJ7eCRx1w/rKOIsryi2XoGci6CdlvLXd6pX
V435gXGMvloCbh+8Ypy+vAn7NsxjK2gxJEYakFomKCYhxnaYvuWHDEnD39Hg/lMPsRAE6ZdcCHu/
Ohkw8MiqKNLUHqO9+hj6bIaUw24Z1Gnd3DGipry3yPHqeTBv+BMtPgYlN7tT4u8aGmNpy37tZ5Zv
AmEDQIs48F9Yk5WFR3Vaq72dUPnjn9mJG9fBcipSAFSTTUEYY2O0Ie1mvHWjqkByKKw92OtbFJYs
zBJ9Wmv101U5yPql62z7pk/M8XGg4t7+dff1ZwsImi8MSOF1Q+8m4u2XL+u5Xub2mtXutWShMbSg
sJPkRdONFAlax6rjKGKBGT0rPlNE2+mcU8skvXpPJXWzy8Tzbyif3y3nH+8g2iuI38uXciHW/9L4
Rl3NGsGiYV8UFtNEzG3Cdet19WketH7XNF1MtnU+byYLHhSUECqoVNK84tHIa2r32SUd7Ppo5Q4M
p1BUP9D4uHeeE8mNr+p5H2pNVa9qJbT1X99OYfx5IcKW9wAvaKot50/kQ9FpUFWmgTiPmjMNIZlM
N7gzTLhLjexOSTms/dhyv2Bh9vtvAxzNMN+9VD4PZWRtEkG5pIkhWneyqM59Y9qvvZTlOZmt7ErX
C+vNtLN4PMtIlv1VE8ceELyRrRH1zNsEAHtXsJXsIz8RN7qBRRXKIOrVHIMICkjGFyNJKXZMNd/U
HXk7yw5j2p126SMIfBqIGWS7SBfYjNk2WuWWPdaxof+3WHAcuo4NDISVmp1mmb4kyvhPM5qQctXA
8YK0sdTqYznXd2WOP9DK8JeyPaOgRxWOdSli63ubWcDGHEN5nWGAe0o7xio99Lsg6uP+aSH3Ynok
zPytseAOHlU+u6iyQhKLnwcigjmSWkVkNdE+eFFJ8pC1vWUhgWwCYSrS6tZcUGk+VaFtMCy0ZHZw
nTmPDqjrknU4L38RUtCHa71FdhOEiYN6diWouK983W5/uLk1Sk5javpGx7gSzkLMFUelj7CVTTjG
OJRS3oVFt9II2wlop/U93TdbrGe3z8SlMdYuDRG0AvJXUPhA7GND4+bFtvyY0i7bNgkOk11PdaWT
dk16gaKhiEune1JJ/uY29I8Q2/DjHHIrWTfTwrdZ7p2fQQQ5zvMikhGx9puXrcHBcZdZZJTirsWm
h2g2PyjYFu8j7LN3m0g66n0Cecn15HlaymuWFHXMemsdEehA0+/kZftcwo57RqJGzMXIbqSW3q5E
3xvE8GwGHN7ykSljPnRbY46KQ4PH3AkvfmtF7eTeFVbTPekGlEYw+epdtCRUwl6frqRB90w4xMwJ
oCqjRUoHoFTXubxmXOfyBtvsJiosvbXlKTqj0Lbx5KvEzDvSQnHAhtDgH4mmqD+/7SC9YoZESHe4
Eok97zF3rY+1rEHl0Kf7q9FfjtAYp/qtmFwAoMKsX4bJ9U7GAMyCENQ/RZhsH5PJLU9OxI1rOEB3
pW7iBeeV/ZOHM8ZKDVOy8xYECDW1vC4y8CE3oU32hnL+YupIPnPiEZyVOcVtP7ryg/kj7bYuIhRK
2OoRk7Z4e/OhpbYUzsu3Hu2Fy+UlFQujypdnYA0oT5ZXdVz2dz3LhjXsBfmGWWi3HZsidVapPpgb
MmhBRpbmNSERqlzHo13f6VgjD0GVUop8n8WyXFxfwXomBK5A60vRC65jMQsFWOXqcne6IjtpOo89
6Nr3MmR4QiERlbW+HzttOtsRiIfVTvXdN+JTWiwf4jsIijBATgh0yA95aSR7rAEgcXjEcXahIwg3
Ah5Ah8ttsGs6WwBHbv0C5M2JN20zuPvBEMdfuIBM55nXrQxGIh8w9sXeN/Ai0CtdjtmllvaIYJox
BX0KJVlXMbusux5wDgfJGYAfEf84c0U6UZ6AODOvYIW7wIMZwjMG2tEhHXYQAZBtAmcA3A2bElfV
IBoLcWNmziJd0PUG4Ktv4aY1IIKzndUvM3paYo7UUH9GKYgLfLfpsURrtQrNJj9oC7gCnY9tjY6e
yeiC1CwjciyL3RK+0pzwSYUJ2FPPbHGWwa//xm++D8lxMQYrl9BignZ/4ju7lMuuxuPLC4qlutWz
7W9LE0rNFj+E/IDDZnjRjbw84RKZrWvSWU/QHOqXygBDY/wNptYttfJQWEu8CJ0W0yXF5q5h2lTl
fvU2RhQ7jV7jX4ul3RZHWW5hLJAo6KXFA8kyvENa2qdN61Ce48Dgn5b1XDfLNtziuQdvHvtF5lEu
NW/W8OMcoqTAIAh8iBfUm7pkOQVo0N4MjyWxOKP96GoGcbERRjcuBHTIv8v6yWwaAHaiVe5wOeGC
fn2Xtx7hNNsoK7NLgYHEdqElrh0XLt/32WAoIGDYJ/GNy5YP7rT4QJBHcONGGpp5f8BBvPYpQ+op
Mx/gv/eBXzDEcpAbHGzaYVy2UuMBFzsi5jseJNZicNByvTzNVleehEkRixs46SKUh69tOzRy28wV
xfmAdaUJb+xpGiiTZQY+p1c5JpIFflIh+9hLtbiWo49jTBuy7X9Dgr1a7HlNRl5RGQ9MKyk/W3YT
GdDmZLg7jqyQaqQ4UTQ7BS/2TlkWKGiV81JMRIK/IYgGoB7AjK0kpFVQFM6Ws5i1Ay5vOOxZPN/b
7OhyN0CO4HlXdvRMVz/BHTSXqCDIa6BQDWbVDaDNI1J8Bm+4Q0wQ/Hpups72Fve8RxmUtGfd6SU9
nsVa00hDGQfwMjMfi+RQop8/DjIHRFy2Smvx82wyK7uZPTPjUSYC1Av6rlX7nA8xkAnvZAM6XSrm
vTgWGQ9W7XY/3YW7rPjqMGwzXtzEpwlheiw/2qKh5KiJODmkeM6vEpngOeuWb30vuGvfUYZ4UPCq
YKc5gIDodEP9UL9QlaT2igAI2Je5XvnULZ1Irpkrs8kOkEqeqiqkgpz6ad13PPDJy+ZzZgKpf//x
+8WcipQjRoPz+SnwZr6gNcX8flbjLZ6Z07aIsTdGS8ILnVBVRq5gk+kFK9uW7kxoGZ5cZ+nMdGSD
O23HNvvq7LlyYNrQwH4DxQuV0DbpTIelCphI9cBCw5y7HUACVzwg2EiHfefZr/CG4vW8TGIUgMqm
E4xbVxmcrKMKVfWbZu2/o8q/G1ViaMWU6f/22jonZfmzrdT7H2aVv/3UvzTZDCS9pccTwENLugOd
0z/T0Xz3H6a1xKJ50AYFaid+1z+Hlbb/DyZ5dDeEReADiA7038NK22LC6TN3J/B6cckibu0Xe62/
tNticvfHPlT3Ee2iiSXenS+om9/Spd+pHy0O0ELhtnxV6loV1x2ViKOtqaRCkGNjlJvMxqoFy5Fe
NlvIEAbgM1jmz3HMqZmKOSlXTA/aMy+X7VfgGOn8PM65bUOAI3h2PbTGBzVz9FiMnPYILcVzT+F2
Bm5Vt3CptXCbVCk2x1WsuQgy+Megd0Zf7jTsjPeNSksMltkFi1Hc5Y2yPrQB7O1KZ6YAOu6Yingh
wNlHKws799TONZ66Hao2PELswup+pPPUwNdoxyB0YAss1sDzBKQyY0G0thrdCmJoYa9Dyls9rjqm
eOfMSji/aqyKsBHm2d6D1hcOfFWUMRtJPsCjEU/1Koqp8IIGFrNzYOpMbUXDeO/YnXloXRXvzDH9
kRNZvEncZJlC1gkmWr1p7lIzeZjYGm8dXIbJkfIn6wwiFhYMXdjgVYkOdtUglNkoQ3sfUZiAOabF
QC3tkgoHMLypUfuNQc9ut55jtxabmQTui6Hn4tz7eK4bqnONQ4cJEYHos0+gQeG593JRjzRqMr1D
EypLw2JEinyRvBFa6RIZ9IIre7zRLBNWqOO63APZr+puLEm8qHK4kS73sisGbOKRXDBIm6bhino2
wpE6kvHGJfPmUpeRnegY9hbNPjNAoVUzDStTDfsJHU0Jo2NChGCHdbr1pjDc28guXuSMUhNvKW1+
8HM3tzFQG9xkjzeslz8ljdeVj4xboAVsOuJHR20zgHCTg7G4xOrtgRID/xzk2SIx3uH7NhFPDvKx
ELm/KVo7MCkYCZwLh82ohxhoQvg4JP188eLQgaEEdTvLqgF/MwG6auMAQDngqxVxrHhI5bOGXXgr
TIYQc9iDVDIHKjX3IRtBYYWJfK45i8lLVzP+OW5SLbKHOgAY2VGlhkc3K7elk7WPmhbfjVAR8PLk
G0bziOV2P70iKYd95ybhNuyne0IA2kNN174BxUtPdaHhwiHsbKvC2jz6GlGYWWu0m1bDbwnj/gSu
bF5tB68CX82n+aDXvJqmk5uP/mS+lQrpTW1E7iqNlRbYKu23KGCUgrOJtBtLmI8Gt85jk9jRVY0S
A7VLoW/AWXfYtAYtRvjwj/HryTRGJ0u6SlRrOJSRaxBjpRD/FBxqtLkMDMJKrpxap/azG+BmuCAA
Gd0UnUqBiKVlcL2je7lXidauDLwgkOYIvFCa1Ljl26dXmPvjqxSOSh4My0L6nTOj9CC7b11etj3W
LchjpLWw4CAC1DWSbXFfW/kl85ITMWBE9nY689v5IXHUrtJbXF6i4QKLmJMaRiPI/SYCeW4iJw68
3n5s63rnTSSYMAICTejGbSNztenDGQ1DaD851kxsCaRfpGP5z9ymHTDLwVkz5+3uE63EBscwAl9R
HgEUsQkm3pkMNyICi3GEx+2T2AWf4U5nuLYpxgZPd78fWFuyNUqeh7ODeI2cASvmvdfkn7M7YUtv
6v7RYbs8do0FVBxa6XXsq5Sj30Ik5CbGXRTXd8TfbFAfrr25Kq9H+K7v+bKbZV3oypWHedCVlKZ9
SczaOVYSM0UeGGmvo/Rf3Tp+0bWWCYg5fmHRhhLNbfGhS2oSMRgHBkIL/WM34eLWsq3fob9Y+KWO
f8hSnOyd5g4asL5lm0A5gRmjSyyGo57ZV7q12bthv5KWSq9Ts4MKqjK103lQW72qu2sRifhijaN/
bkb9MjeaQg1RvNKmmwFO2zd4ZG1LBv2rMUWSDPXzAmeR3QWue9jp6Ra4nxgu1CPvJAsCDcWcDnUY
jJkBMzBV5PFkztYs5vB+yIaz1OomGA2VPrpa+igAvEji6N/b2X9xImZOzHsXGY9k7p4z9TKHLWX9
oXLSHTkbsNAgDhCdF9W7wWs+SzhzG6iw7V5X5oMM3YwFnIFcYR2OD1496NexYV06X57yNn5yMhOk
AQBSr+xpxU67wYzrDc0KZts2xnzLXio179ZrrV2bpONl5NEViLwiJjnO7L1lYWS85MJz1o3l8qpp
yOuwK4F42W/6Ojui8FVbgaD3CtcEb4V5QVIHMAbiIJtyjxzNbj7EldormR77JMx2VMSYn/iaJDlQ
g6OMM9gc+u7KG4AbVigK7U8bJ7alcdW86wld111cLE2b29RnpkKopIYe5nwq4g85EpUzmN1pTPDn
Kof80bB7TIurs49KbW2lvr8xG3XfT+11nbjFZz+We9+bXpA855ue64FfXWUBptrJVT9ZBxQdxtYG
mzVxARfz9UgLDd4WwuPHgMy4EokgMU+zJhJXI+sVqZYkvcbIypXWKBzAvIydqScW5DbS+pZpXgOs
QhccSPgle2R06dowDLktO9mdTPCPIDFNcp07nfGIpT3G2rAcz4CqFUGGmieuB901n4g+LW/0SPbj
2p5ym/HfNKfdpUw17+C32Xwce+vRxqjxQ2t6LdqHRQlwJ9yBNtLCR75Z2XYFQsU5a2565X8WWn9r
xG5C6uOgLq0ob4dS08jW1u4KgmxusjF5XtiH2448gCOj+GevtfMHQlGPpmaojcHlLTGD9Rvbq70f
jCl8T2ej2QwibA4WQo9NWvXxzqHlwhxHZkGR2Vxs278uyq4NtFHtHOFi/yQhP8DVbb0vp2Nk3qH8
WYnYyt9JhZ3u3QHJSdZ5r1YmZACPxn2iNUzWGvoV5KNx+gCIpK/GQScpHSf/lWWNuJrZy0vEA8P+
brRoYD1AgdTn60VNS45D+kM22ceka+7F98v+meg/hGFdfE2zJpCRcmS7qTQAQZPGxs5RNhi46U1+
1c5zRVPfIRxoy+hsmPleZSFxF8KlAer86gKfvAZa9uLuDr6Bt59dp37WZn9fqWl8wBfC3hp+Asmf
cIXkBNvmR515n+zOOSadjr8m3rp7TFLjyinRyEj89dfIjpNNKB0OiMRHa0JWI3x6k2R6xAPmdUk7
jhBB1KcUl7dVrtrpVNjoA4fKGJkk1p9Imo2gG/OEOZvsjXs2yJagGBzxUNSrIUY6U0YtTuR2xuHV
auUrDrfWFcib2KKLSp70obEm0EaSmFaaPVn3RWwZH2TNOx94GjJPn1Xkw2JHyfA/7J3Xbh1JuqVf
ZV4ghYz0CQzmYue2NJueInWToCgpvYlIG/n08yXLnJL6TNXpi7lroIFqQSI3uU2Y9a/1LVCVu2Xg
ObdCFssFyAoH4PHCHxYDQcPc1jbQNy4qK4atVjjQ0Gy3FSePKMVal0DcjAVa5KUaJn9fVGPyEFIG
q8Q1B62oQu6kqPbkWdO3Jva8g+RWS0S+xfKAonGKSTxsltkNN2ySB1412kicfoM/gBhOAz2Wqqwv
xOr7yFpasrL487Zu2cQbBTCIOF+Dp+4jzkgJCS7j8mj3lrNJVT5e1OZEZ4t9ztPcfsocTx3K1gsu
s7RqLnPQlVFBalIv4DjBT98r4KUHU3wdKPLd07LZ7GjDeCI7UW0o/aCJwQEnl7bttnPVJhjz+EJ5
ut7RVXIEoFlFFVNoqrUsETUGnQ2ZM5KbgIRKytHdODiQGRbgg1iK9MsU9ldgPMK9GfAUo98/zbTd
7OAvkI+jKm2inWqbi6DaclUBz9gbDBwTSNkQE5pT0zj34QQmjlnre1kPT02rMXJ5mL4r7ilWT2vG
PFG7rtp+2zo0Ptitq64NNY/ITob1jO0FvEhZVU9z39Etj86EVApTLxc0RNoNEO/UNRCA8qa5wiP/
VMl23mNMIrfRxNm3QomtmP3lbsEkCYvTA/foYJCbg/iJnqQrmQ7OWTlhHw2y/sHhFwko7XYiX5qI
rmloeM54MzO83C/lUD0pJ8+2pTMke+nU4c4hUs6hO3A3VLmUQAdYXPRUVHv8u/LsBfFXs6NTNCxm
70A6Y76T2jf2YeeJSJd0rzDWCG/MNj/Xsx7O+LqiqpFTtHRqrZM39Zm84YUhAtL6Hu0n/jiOGz/0
p6vA9r813DdwY7xawfJGL8XBF91wxTVX82QU+6lcTnFQjLvFMKj9+mEEksSN15mYxvP2KAt1KzMb
w0vK8phKarvoCd63Ldfb0VL2AW/jwWpcsbHz/JKxKRtobl6YRfCEDmPDUF7eZn94j4eEOA6dsEFj
3w39td/ET8249AhRdfLFAMURDSiMSF3QE23/iorDl6BttioMm0PB5rjB3oXJDwGRAm6TNLHT3uV4
GCKjy82oHxbsFwVjuHMREz5jInaL94DoW0G2lS0hj/l12QnkxjTadK+DoDsp3sFftEq/25hOSNGB
iU1tq8PE7+AoQvGtXssmr5pdlonqzJZFAH9u7JIDXqP8LT7O+m7qLSJgxkwZVu4VlMEYiYpaiyFY
1BR9+0rVBoVd0+hyyWnl0zQE0HSZ2Z04VRfAO9P64IS1s4fbkVxO5uDtVT08aoW7RDbhTQi24bbO
DPHDzbrhckkz7wLLlDpapV4jFbHeu7TSPDq1XmlY1ht3+PyaKAkX/MQEvJyMKJdNcmXP0DfJ27jX
wvTw0iwzEE+gDVsSWc1+xJG570NAdIphYUxF1mEkQrlNZpxPFaxqytZ7UEID5r7aNjFODrRLtbm9
g3kd33ii945w8b/iXKP22PJRPUueMQ611/VQ1pQl6BOxLJJ303iGO7ECQ1KfvTikPd7MtjLwbarJ
UmrlWrfmGKSW7VTw7btwigY+Own9ibxdK6xGFtPFfraiBov3PsVxd+LceKIAN4fPUY17lit3x2qu
eendekdh4iFPaZfVRnA/5IZz4CqM4mLP+etYhOE6SjOLa7ZqdqGJ28JZd+Fl3dUBvOecwWjsu7Sb
w4qkLnPTCEte+pr8pEe95bErHBEpOE4b5vzmZV/I/qJr7B9ywV5I8clmvVtYS3YWrO67mQngba54
GZuCAVVYYA0uyykyJkPQvZf120IGxuXk5NB8K3pqmuo68fxnoO4dLGQho7nl7U++el8L85BM6B1l
73KXcam3wpHDtwoAc2ZZ/31p2juv6a91q2ljIhu9MCpHZeCeZdlk1lHjNxPYdCtG70flj8x0ZlV2
zfiYNqXaMYxxObToi4lPagSrOIYf3rNGuoK6ynb8Ovr5V2wOp8CRt0w+ZyoCtbXlCnnJEv3cxlQy
OcO846rFO1loP+pHIsh8GszzIgbrAIoDGWVh00WoP6lW3OvcADU67JbRKyLMOHXIRWepP0vHQDaZ
pinYWyXNDa11T9eq5jciylN4EzevYIoSxXWwpzyHqr3NgCKwFXE2XaQYX8jn1F8hKYV3eWLwQgbu
Acwy/XOzvTwFwrmFMY41tRUWIzxz33cuQT8FwCrioGww5/U1Fno/f6Tr4nsg5LlbrMsi8N5sYe3b
8q0XhIH74Ida5whmkOldLYhAd1W4lXkdibzNt4scf7S9KiKguV9SaaQ76VhcMlsjKiyarsolQCtZ
8jDZ1jVaAExSji15/CVv8luVskBH3aC8OWqJg9ww/7BAQaYekamE1OU0cikfpVb8I3bydiywQ5mt
3NXdXFMX1/so+95lizGTqUFELy09p3NRDntUnOSCLcvdQBrxKcQSWg5XpIHVwcFDSaGaRywtK2V8
G7Cq9cA3hHJJgaYyDejnWrz+0aBKsdtXcPn1XhkFGAJbpEhtJOH5FFbSGrJ9DgFCMkznOXLjFs2B
qal5NfiB87UrZr/osfeHHYrF/x+9/vC9WdGi3f9eBwHvHC5Y59L+//z8R8Tk3+cEa1Dnpz/s6j7r
9d3wXen77/Tj8aW/IePWf/k//cvfGaf/qMS75j8o8V2X8b+2zX7W4j++7g8tPvgEcW+V520QQ78J
7n9o8eITSR2XN+9fEkP83z8SQuYnwdmBxDbRE+qb3eDfEd0R+H/W3B3iSTAABc4l2w4dkjs/e7+Q
g2mHBIByAjtMjjJhWM8kls8GsUCidj3jy16ucRVL9GxEgomls4Fpv4Y0Gv20YGXlQMooHNW88BhG
h4IimqiILYZ4GeMyUtTt69IWCu5+l1Pwchlnvh74bLQWA2fIR6GPGYWfkkVOk5wvzh85AVyK9GbJ
DJeQSm2yfzm1QPfSYC1TOWO5YJrm2w9n/EccAbdvTCEyQQGYKsyX+TGx+BCHbN/skPgpISkmcJid
Tnogo02BoMOZ+ljSmDuoBxEvA2xiTlmCMyKMtm9jYifefgp9TrfmSOHkrhqSmcB8kRrua2qGGoYg
g9w+vWx6uwjszcSZdrqVlk/c2U+CKTkvsM+DfVNokdxDafL2eBYrePsZ3GNW0w7dakuU13ZPwln/
ZYJbwX+ZVdESDoawtEnwJlHgrlNWrhgAJsyvKYAjFGGyF0mGycGLTd/boHJ/rQhq3oy+bqDOLgDu
O19LWrMTGbwsw9wbrIrTvMNDiIncW7Y9f9pgi2KCSAfs2efY2EWFmdjH0rMF53Cr2U5xPL6o8g6M
XHmoVLU6b4PyEIT7Vo2QdMbSY7/hVCApqAIEUli8YYArbGCwNZGhw/hu9PT8xGZWvJgrF9UHmxbZ
7oAtNyvc70ZNY12AN2rDIFZugXqAecKocerxqr1iomXjSdOG0g1VnzKQOhdOXB4tIcr7tMyLu3Gm
M5CKZ2hhADPJtEweBwCaLUJNg4caFZn6sPvqrqaECqMRvUt2dioSr9qZU19d+mbZkb1xEEGXrORE
jBtCGiI9JHMTvnsYv2lbilV+OxqefEtGtl8OAdo8hzpgg+hpm7vAysNXabM279RqT52ILDzbVvmY
G6316mHhSyIccO8ZTPBnL+BDRcGTs2dLd04JV1tE6hlnkj19j2OYNgvq4S6EaKqJyyT9GxLfLl8y
dRTp5GyKdrocndS9KYuu3NvjQqEKENTmqBKnoGhUeNf44cXrDPviLPwae741ER2mK5ShOCncwWm6
x25okht7cpsjjHsbTJqezyU492OVtO5d26bijNErf5F1mr/yipaHeR7sy6FZyuNQ17jgFqd8b5Pe
i6NYJT4cDXu5hXk5crHBs0riXYybuA18ThU9DBiDgtm9QV7rOtDKvoPS5OHkX8Fl5axi5Psgyy5q
Lp83A6LE1ajs7PPcmczmbT2Z120xZnAECvk4UFD4kGVee2GDMtoZZM5eUTTzZzV6/WXvNkS8Eavz
C3PxFwBuVUo1igkvsl1mgMqLmWzNPAyoXB3dH+6o5AHQrP4855g7ECNPddFW+NDia0bzuOhoMyRS
vI6w6uRkhS3gEVMja9ocTp3h21BPlJEUdXk0EyT2mq4HdL0Ow2dW+3uLTDcRPU9+xZ46XJogoval
A2fHq53pLm+4eqZFoI+NGuy7WE/6BST18u7GYrzjCYlvAGSB0vC1AJ4zVVs+Jz1UsDknb+DkB4g+
nsSK0RRPbabKAy87nxaDFHHoF+03vNb9YcHeTG0MDb272ZsdnFCqvyXmVluokxQa5taYYgVyrR+L
RQ8h9iQad7TJZQbR4RFr03idxtVti1Z4thoreSHVWh4WCkz2uDKNcYMhw7z2sgLQFHH4s8H07E7P
I6xa0Wk6vxtRHsJyvinlAFBe8EG9GIbE2S6IvBUM0p6DayESOne4ViSBt1Iv7Pp6kMg1vs1Sg+J5
aXhufmFJRzx4mgFXZPYGADzp6fc0B4zALx2AfRq6PD8CBZZfmRYyWMthjMxFuItlY33JuTafSmpE
DhLa/aNQeXef+L1/ttDjYOtILB5gkeRTVwNWmV1/ISvfGm9tMzCmFWK6LzOIUAzjOv+qnib9DZti
ruFpSfdY1+50Act+PMSdGM9jr+wLvIv1PsikfJ5ct7udVz4SPt/lYGdzesfO1r56K0wp6Gv/h86K
nmFHT9FRGCbfUCDy1TCDlta3+6kJhks9d+7WX5lNRrPim8KV5BSIAqgTpfTjGyhxQTGINVFv4dGX
flGmjnyOVzJUQyT9FHzgotyVHFU7Qu67cJSfg6T2vJ3TJNVXO0mCQ71yp4aVQDUGtYFldFGnFDwV
mXoMUNpif0NR6ymwcMzwJgeDcl2scKsh6BCHG6O/jnuDeZRToFeXPrfJsR4+B6R4icGvpKyO4CHh
zRWgRcd8cEXzgf5Oc/PalDdkbNfhSt0qp954TFPXe5VZw9LzgedCKgLVxaLdelwxIHjhumxwV9X2
OWOGyrKEXwa0oYbxtPK//A8U2PCBBYP7IIlJpE00N37wVqz8MDOz35yho1w4qd2HYMWMCXO2r6Y+
dFgGtXWr1+E99vbr9QW8kKUtDtTBRqOuszXEaV0PQZ+fEquxNyqtKSBLLPvJX8Fn84pAk7JxD8YH
Fy2EkEZTkgVKKoMe0oA4ZZ4BSI0I1DtOMehqom+XLdy68EG4mAKoqbHgdirx6H6w2SqwGLfFB7HN
GmfgbSvGjeRwE02mfRV8MN68FfcmTSRSsiAXYW8FO5EZ8jt99PDhDI0UTMuSf2T41EbdCpKrY93d
tkvZ3ha6lUeyHhalTwgA+IOMaPrg0cVC+Z85C1iPsx1CUl9DVD+CyhheqxVnFxftC9Q+SL15eEct
U5fz+5k9544JFJ71QcXL+zzFjAUqz/ug5lEbSCeZD5rmPaM0UTKLBbFnwdpzG7Y3jYzEWxNYarUi
+WLOpnswE9Xl8EHsY/jl51v7g+SHG2E425jvufgqEG8kNEdMG20UrxhA9rt6P65oQNROvTcy4R8t
/Go3H2gZvKXQBFeCcESIkgMIsMEBIjRT5IJgoS8Ih57o+hUR7+zyFjMVPgGImYALfbPh+Dp2eldw
3br3FEVbE82dJ8/U9Q0qBAPK0gbJktBwgLS5pCiQhXUoTJYVzC8cpmHqMoTuV6jiSF3Wk1k05ZNj
cQZ0MAw4EaMmedMWfXi5FB6nlcSNTwT08JEkZm7jdWjYwZCM41M2jKg180p6zHssFozTRDZwxAyb
I3c/sJD275DIotcCqwChkqt4JCYxY6qGs8H01jM6+xqRVJ+htgp00CyJ+kRCo6ynZZdw8H9ZULlz
x3tMVnblAMSyzhAdS7CWVeGLL0TvLXSOsoxkjJ0Boqn3IlYipjZ8KC9Tam/lysts7eVNpYQsfQCz
K1ETHou3pRET46ZkOtP0kDdN23Cigmz2zBXhEhROtSvz5ImXxd4TvXcibqrD1i453Bhlhok0s6/J
cL4SC0OrXemfFA2UlF5DBG1XNijCFbOACnkAf1S7aXynvmBqbTN/C/ZpAl+UocNNuhJH7Q/4aDDD
IaXbQe0FJIdoWSmlcQGvdFnJpQ0IU39lmS4r1VQb1ozwiCmBCqtDuLJP55WC2q48VDLaxZvR+Ttr
dbtUMG+OrRHrCwRs8zpdmapjAl11WTmr1OLCYm8hrOmuX6L2A8XqDCBTKbc+1yuoNSxyfeOa/HI5
FNds6SvuCa3qEQNxWfzFP3b7W3jlryj1fwkF4QLDdMHcjnxXwP3w54thGiMfZEOQnfKq41pnzKSh
Fbw9oltkHB4cs5bvLWepmi0bc+PfPzj32/anPA0PDmIBNEbg2p4If3lwnFxMQpY2O4mZ/PuSKzye
WZneBEVY3P/9Q/0Ls8LlPgOkUqy338D/tQgjwwnlzSmm0TWTAA0SywF2T5003//+cT4SXb/8TrTW
OiGXfpOUxq8ZoaLRGieKn5yAKup9Gijn5A0fWfSsx7xcEKgew5SpuHaqt9ZPuFFPCxZiI07XyzVz
tXr39z/Sv77Eq9POEb7PbALD0i93f5imQdpzyyCSDhzIXGN0ds6YceOUoabWOknV+zyMvM4C9sHH
Y//HyfnP+tE/OTk7pB71q3i0ftEf4lH4CWx66EBNXD+j/+XidD8R3rNoz8GJ+ad/0/zk4SXgw0TM
kM/T+n3+kJK8T6ZJqHwtnDADO6Qy4A/d7Pf14e/8m2z0P39oqZFg7+JDxDTX9mnZ/iUEp4SXy0Em
6cXimkwpy5IIZ08rWWwh4HrO+GomlX82XLe5z1pdn1fH5UYGlYnvOhzynfAz8yHvi0XvlDUXN8Cy
82LjGTVuLl8d5jCzL/p6AAtJSY/cusGM6tIQnWSIUDAn1qmbXo7l1FyZCVbTTWOVVy3Sya3f2MGh
MsP0EPsxrWwFp1iweQYZPZayw5Kl6oS11LseulWqpz3GiOxBY3ysJiJWcEmmL4ApNXumHyc0oAzj
ITfWyRNp9/tGOnS/0qYxnwbIkcXSvGErCa6XArjuBntez/Y/JbsJK+m+iGfvZornIAGTElJmtWbT
TvgmnGOhLOOdrmr5w1+7r6g8C04NoOPvyWzFkkRTK26ztB1W5726dzoHLnHhmyDB2BWgxeTW99xs
cDi4OUCBsrWZw+vEOwNFTy67djHeuWHTxSXaxjobi6xPOpMvI8LLPQxKE8pL4T+lbd8/hGFPngX6
jPoKuyJ5QVWmyXFwmVmiZ+TDJmhMh+8zweItfPyXUBRPqRsWPpNfod6knqcB0WP6zCrPVGKoy6/g
KPtjuGT9XnADe1/MobzKTHVjLIl7Uai+vVDxslzCQRmj2vW7vQ/jxNoq5tYp18zBUryeSfGCawJD
Fs/SwHerjA4ZzS4vtfDhRTeVxy86hwxpRDxcicw1SGKb6WGWcfnY1E76uegz9mZUQZsRMFiWHdCc
XGAkcU2Q4pZdELjgvYfl0RmuBydcOtI85lo/KMZ4ny4sjmWCyTOaOnBv5WJzmIPxOv3IMJhx3Jjt
GiJb2S2HNk/r28xz543DOPkqUQ0o5UWDJldBdd32Rn5lGbbgDklfp8GhgkTEhhNw8hwjXXjciBLn
q5wnBzd96zI3LpmkN61ZHZcWPP6WoSFzvKAW56Vyw7skpnGUGrsd8XuMIXrceso9A5od38m7FSdT
YT+ackyf27Eb4JzU6Xy5LLgF93nY109hk8cvUE0S4wJnp8x3IR2w3/CRdcMmhddxP5LDiHejLsRr
j1TLULCWw50YavlFadOKwpa21AKzECNP3euVvFQGR5KTE+yjgNNoZumOlLiNDgE9MOXGHgv72R7N
9FKaqfOVgbFJbNfhTRv5CqmpTergS+6b/jUNv9pE1SvCxwWXG94vzMpr4qocyy1XyQbaR129uUka
PiE6fzXMqd16rbKvxeDp726rsEh3QjT1Lg7i+iVPGFFFpQImxItVq9fexyKwwffcnoK46WHRjJy1
e7TzqxVMsWV2dIf2GSKhZHyemeLICDiCswvKdokYuXIrHYcOy1GbbR0clLtl6gkdN8K/cM3OjxY7
zQOeB4SbZhhY0bDS+BE8EPMwkkq7t4gHHZrMpEPZCPvY2Tm+Ml+tIg1xU7OYjpZJA0BYV1nO3bYt
T4mGuoKZakBxb+z+HlKwwxPrV/lnaAkSnIrAKcliFg+nOIFhQJJnar8gELd01xrczqQZJpDMTd3d
OJ0y3hvXxyzaiXzk7gv6NC8WwnMNNzuFh9YZ97Royi/epKfvskynV+3U4trm8lbt+qkLwOe6WsVR
GNuSs3QYF1sCRfSup1N8Si1jgvFvtg9J0bVbjnETRkGVRVVZyK1X+xdOq8FF1TVqM2QCjsW0eOY0
N+8a4cjDbFaPXNSHA2CveLMGufC+qEz5G6PQNabX0dtJc16+LfY4V7tRgBpp7AGZt0lHi6BNkN/Q
O1+Ow6VT0lRAzbWa2uzzYlAZf9RcCArzJdAFt3SMPkwlelLsustv4hl50gpz70bkU7yn2kHde4CR
7j3hJ7csizNXgWI5cYx/Zs5Z30sSgPeD6GJrQ+lB/DyR1QN8gGl8U6PHXqzwi+eg9tZJ8sTHKsja
+tYc5uqWdjGEGbgJqzbunMMEMy4eDSx0+LNZttntornS2XmwwgEzmy+5B3cVtYuhyY/rFQZ4WRom
N11ptHzUGSBthOo86iH58bF3W9fQBGNcAEsfPziB8k55VkyPzAIDuUlHpqv2Yuib2kiGCnKobK6Q
AuMzZdztA45l/5Twi79j7FxOk1buAeANcc9YLl9A6c9NtEj66hJRasaNGksOvv+d7MHqFPiHxu2Q
ieXS6hf/RC0HFpopv5XloDautOybuMH4zyJbkDha4tX1al2ruUkaMooOzKFgACO/+ODeeD4fVbPS
M/MFVdwx/APEBOOmAECFIcKaiGaES/ot7onuZTPT/Y2Sc8vjkI280Oipd1ahpkOow/A0iqF7VnFD
Gla445HPk6cJFTQKg5OPD7WbyI9tFq3NLeGPFDeEHcq7yTYrBiy5DXuJUR3EjYyQnywdMMzUwCx+
OJ86NkYQbNZ0Jh72bjZZ+C4622o2bgelDVZX+sWc4gI6k9Eeajs1yJCNLDW8/VI2aaeELgkoyafM
PC9ucdJOX4jD0RvRC+/VarLgxtI1n7x0XTSnsLSywzJN7rJTyrKah1qHL5lVJ6zYaZC2l7KTg4jM
OoCLPXIdfs2MuHhwGfrKW08x0Dzafiix13oeBRhVLqR5ZXn4gTAfitqkS4I+EHJtNXUDV4216AdF
78wc2uRk7ZQCiDb0/Cita0YCVCfcLcLCQ99TWFCRGTTSF7e13ezN8viIR0DuTHenJpIR2DoBsC3e
tRAzV/dDkxSZOVzwlrUgDPtjjTbxJuPllWPv/Bnbf/2ej7P1HJIpeaS3rL2QMnuUta93kBeqky+7
NvKHsYr8Zr73yuWVBfAHXIu3vPde6RoavtpNxwnCAQi16dzh1Q+N/Oj5QXkrRbmbnMq44sWxNoEi
dV8XvfxhL+6IWNPKAoEdN2eGhTErjwot4M52p0JHWEFTanMUptbHwBvocF0sELcUOsAwbSa3Mjb/
uT19zPD/6fZkBR44yP93Du78/at664qfY3C/fdHvt6fQ/WQLhwk7o2/PdJ31+/0+emck/4le0pWa
SaptzbP9eYuimdSEORJ43LB88IwIEr/fohzz37k1kbD45daE/m26wqGF07Q9lx/sZ50FwrbBKpuO
V3a1hGPKtYEPMI4bG36lrq9GP3M0Q6lsXZ/Tj6Ua9s/06K7rd7eu5GUVsKjX/PjXal3pUWG9q/lj
+e/XncD62BQsW2Gzp2PgxVn3DPWxfYzrTgL0Njtb6+5SfGw0NLtYu1akHQhp1z73644Ur3uTOQYV
Wx4dS/26c4Ufm1i27mdkqqYL52OTm9f9jllX/DyYqWFxv2vC+zINqntl9cw/2SthWLBrrvunBwBh
TYurewRMiunXfXaJQWUYk91fFG24YN6zi2j0xLxzUlBkm4yZ7ONAROHN9yt5zLqGemdn8eZbKdvu
1vO99LOEUwciv8nbrZ2M1j5MffHguzK9d2cv342mM8LkMOv5SiWTdUV99BNSXA9RSlgEIZzRZshk
t8tj3Q9FZIr5azGD89zYY0HewhizK5nRF4Nz2O2+ZPUy4X3mNXwqi7w6B9OY7o0+XS5UhRS0SbWd
bMuRboO8Jo3NeMLIbq2wy49Gmdxgs8v3ZAqh/aQupiWAN0dzaiZqYuvhiiQ/dUGi8kA7VJN+0OuO
W3AOjqivsW4C/MFHjWp17UtzunK6Wh9Rnuw3rBLNBU73/sELSETj9DOKHThi4hQqJXBXtdxuFtb4
vRS+sa3jsr4zetN+6LXTvxIDLX9oFMpHaxxofSrm+qbqXONsw3hL2EZfeK44jaIahbeyC6oXW2Xj
HnG53tZo2pgMiuUAVMIgvadmLhFdd8OEo7nK536OQrAfcpPzxmHcxXz+neQXVyeUZ5ZlY7FrhF8M
0zvHq9O7uhtNNIBQ9jsd06VWmQ0eQ/Ck+KKdt9Eag8ua2d6BBGt7dpRIoqE2MZkRVY7SLgHOKoxw
3o1GmF+1i+Mcy6QNjubold/zOslvzRa1OiuS5aZg8EJvjxsb75hkA3DsSUcJhJxAvG5QXIbLOvN8
1q80vaCFjkbCKs63uVG6L/hTzc8K5OuVFxYmRU7dcJ35LVe/ppXjHVyC5RV2iOWiV7fzJWnt5JEk
uXsTYAZRQZscxtHnsmh2PReB1NoVrt0zaxkXjGRC1D73QjkAQeiJ+HmUJRUcTGoD0SHw4hPO3/hk
EWs4gXwH6kUMDGE9noFxbJi0VM8sI+2trpnv14k0d9xs3F1GJ8a1nwrkdkb9bJnca3Yo8/KmSqrk
RqWOBSrNs7+UXCGp0MTq/bmLU5/RRTDoB04JNj1VdWnsllykR9ejLXJY2Nw39AFMcTRCAh33YD3N
mzy2yaUZbl1UZ4PhzrMvaiaJvtfEMGukhBVbZ4y/lqr5VgoTmsrgVfO1vfgV7RCFm4Eh06PxnIxd
F+5y4VJZTinFvLUzkXPqzGm/2s8cIsgrBe18Z5Wm+Kwo4RoizIqqlfvSa1CkrgXC1Yxpxk4qdNc9
PQVJFUJl0x5qzGwOnfkAZdfS3lPiV21/369CD9G+ik/7xdJa5EEh8JKma7fOaBXTg8rnJHgHKRSn
Ncnd0pzcp2rMJ+nvgha7+94Yhj7/Bo+1FQW2GaEUGxeb239U1H86B9i4ov7+HDC+ffv5FPDbl/x+
ChCCrR6CNMhuThSolmzof5wCVrrXH+l3i31/RbStVdlCYLv7c9+3Xf7K/eBrOxY9wRwJ/g31FOPf
L+cALozrwyDI2yE05l/nECl9YGOtWnq74s6H3uG4J20Lg3vLUkKsTCspMck2F0xLpNg0QhJWWshQ
TR6WjMHq5BXAusF6cdOloC2hVMgq5MFIG7eSZWNQjkZsccaXvqjUtk9oqkxbbbEejwHbYdvnmHBp
XRrpT9PifgCk9VqP8XhD8UE8ox7U04BLVfmk0Rk47zNyQkcfBmY0gMulxJAL/MEL+RE3VHVSlAqC
j5oEQ0PzcLT2vX06Y4o7Mh9Zhu1c5OZXeLyA9rDSF98k82Cq/tyxwhdUzTcxGBecy4TdzS00V6xj
Oakz/9Ro5VCAIYa5PfBZ5W/tjqzYClvRONBcqU+JUZOvoxRlxtHHD9hcOjH1nBs+yJV9ZxFruAud
PLlf8mK8kSXztRxL+nZKwYhFMfzrQz4p/1iFZS2j3GlAxWbsW7dc4Yt6aziKSPA1LZNPfdvSW9di
kzObXh5j4WbDoYotAhQH5mRFsvdVZi7mds4rVVMmSMPF2fbpIRJRz4p2cjrRDJQuJ5J4YO45QV0X
8JlKo2SxbUuns+9HEDNoRZ5gdulmMUUYhRydMN5xYFEho0HCRHuWPRr5BhsJm6okktjxTSy0sR9j
2FVT5Ha9zQQJIJHfX3WcX9It+4DnN0dwjiKmzoEUwVY63bi+cUCuLEy58WvNOX0h6N4wXS76fhha
8wxrMu9tgABdN04suMVkTZ14SRhRWcsri6uu1TdoRH2FR7lYljK++8+C9z+6+FBm/bddBefv0/86
vlUtQ2L1/Sfj8W9f+fu653+MgzgEsuL9ZXTkW59cl1E2Y0BmNysJ5L+WQO5LpseuiuGKe5Nriz+X
QMf65IUu/xyqCJsn06V/Zwn8dRDLAJJv5AUOMMIg4A7280WImMGMWZW3X1ETqrAXD++ilzz/ZRf4
b6babBI/DZY/HiRkyXeZX/Gf9Tb2F8RI34xGG4Zg0fA00bPrd8s29Uc/ws/3T63ObA3/8lAOT4vv
OqZvuvYvD9VUHMHoll2ONGH1m6xci1MsQiyiaRmuJFl/rIQy4I66DtgwfLt//5v+y9NJtAK6FvoT
RfY2FvOff1PC3oE7eRa+nnp6tCr/M425279/iPVb/HWiHawP4YaWH3J1DRjY//wQShl6MGMhj66Y
HmfXfu5CgLuDxewN8B3v0j/v8f/NK2ev3Ry/PhzTyoAru0MwITR5I/71tbMTibMJzsYRAy1Uo6IS
LRQ1usoLl9NnCULBiSfJWCCRvblxbcJjG4kWyBivUOx5XBWzjW8lnOoR44sT2dIQFGJD1Qo3jjJp
Nhwwc6pcJaOtTYX4rbhFn8g92V+tfDpwAO2xzwXMgFRvWs+6Cyni1OFQbdGl7HMqhxBqdGFvB1PP
z/+XvTNbktTYtu0XIcNpHHiNPiIjI9vKpl6wrI6+cxoHvv4MUlX7qkq60pGd1/2wJZPtioIgwFm+
1pxjTikk7ERGOlrZbCtjAimC4lGiKXqG4lcxClHoPiOwwm4HR0y6mL0GB29oH6H36KFyr6hPyayB
I0rzkuTHoZ/nIxX0NUaqYWcXxTfHy++rxPmMRf+uY/611o5fnGpz/BihGeUQqQTOyd8JOHneZPXc
7LOG6C9Vio3bpvqrioPm6EFOrSdQO0lQqa1jQfRkCyovI65ppIbE8fBOe/KIDDilcUJuJDE3dCuH
r7Y0gsexJM5zEmmK3r2JHjvCl9a9z745GCJSa5gxAPEfQOrl4TY1x/i6bEHkxTiaQh9ii4swPttq
4AvTUotHAeLvFPhFQkrbY+ORnRRTfK0tP/HOtZmm0IFqEQq4oErJD07pGc9xNqgbyHP8Pf44Wo+V
yIarXCX9gSqSloFSXcGvynQ4LBp1XUHohvhIXACNUG6RoqETXQEZS3UpmHCRWTckufnkVDCWp6EZ
MUIlVv/aJybokrVJCJoxe9FjEjfztkyWdF3Ed5u4kYtePRHBcTZUeIbBqe7quVS3hWrPIWCdV1Rr
3aODL/qABUlci9GWh6LkXqADmuz6rhz3ZWG/xply8c8l+FdTzx4PTpsEdyaT1z2sVnU9R0Z12+fT
xmKQd41UvW6YvuXmTml4x5V02VgjkaadMbpwIgOnv0JhB7pvjuVtwmg1DO2K/W3nCbStEeLYLKbj
7j6PQ3QiRmypM/UdaOsPWMlplAypsXcwXV8hXyJALB7a1dDT4zVCLfaWTe+bwU5+mDC1Ht26ba6m
ygzBGUdudVNMvDe4oy1aGAaeyDs7bKY38u6I8+ahOQ9Ralx1kbT29hjgCcvZJ2JFhOCN3NHbNGbD
0Ui2wqNFlpW9rqCw7sI6nk6j4ROPl3UlkSJRsI/CUF+NaZrS+O31WmK92NM7AByd0X21HJMuUdjT
CnGhNNoy16fZisV56WDvwlQGYNeqlEYJmErpxW+M7p8DgRIh6jrzPmH8eLAGG8xpeDb8PHrI3ifg
Hlcai+2pcyqUoWGmoDICEQlBAmKqFAtKOb022gavLBPoTdnMX5LIB+ITm2T/+mE0HAlm7rfA2u+w
Fu86Jh6H1EA+TQ77EtDIXxuBzf+ghOExjWi1sakbVe16ZKdvJIGBlohruW3HXVNH9qPr1gGpfRlu
idIb2tveqG167qZ/TAptY0WP6a0sDYY4xlOIMa+eL2GedajYw3r6UAk/P7MgzciuAupiy31VFeNb
onCMlWYwus7rkHm+GZ8jv9zHvADQYpiIPKKFipkXory0hX/MB+tDVqCdt0LBnBiZoaN8g1kkiosw
M/zrKMy+hszpGRm1W6+3nLfehDOb9vZwU9OfDFYued4blgRJvDp9lUCC8JSFpQ6037NNpWf9UtEa
XFENcWQTaeq0ziUPEPbkMf0W0Jd5FroxHxmmO3f2nEoEg4FYi7xI21VFvBgD9Zi4QnScPCdy/MKG
gSFSU4JpJUgjQ2X65MYuw8EAFTLdqXzBkZHNkKKA2eZ+w6Zr9ki+swnuYlo0D/TIfOOA0kpin/Q+
e8JmajcE/O5N6KZ4K33vMW9HsS8x5KNwIcjBG6bkYGVEfAgZxGTbV9VVNfaEHzN6vpGJyA6xEUUk
H2yLKJn2+RRz+Yd4/CBYuTY4xHxajVP+aEP1X7umQGRvdJn14DRyK3VRPHf4oMgmk/FFEk7w3JI/
V+FUTVZprdSlF3UHXiHlzmP2fUAYo6AjcpPx8vxWZuT9hQjTdjhM2iPvR30cUps1o0FHLa/wXbIB
21h52/9eV/y3q/GPXQ1aDH+oiv4USLYU+aevqv06/Vzhv3/sR4Vv/xaYGAMZyds/phjfOxueS5XP
guah+VqUYBTHP/oc4jf2kJDoraWc82iM/KfIt/3fFp8hvY7AwrIIff3fFPnsDH6p4gJzwfb6gjm4
5Tk8Dj9XcVajeMVhkz0EAwT3dalsWrtRpbKrGFny1WiqZniIXFIqKzOJ++OQlN1dXBOAsc+wxxIA
SyYFrOQlItULexsUE648qx6JKQSTldzhNDDxa5f2KgoalhhGwBfCk5AgI7MKH0erdF947N8I5obf
nRePA8/nQ5dV812rgkcUOFjZSzYEqwpIKhRiwdhBUT9d9zRlSgALvrhvAT0wEuzMlyBj6ILDKbHu
y5Joz3aJOKwKH59PzQe1JGQVsNB4KUZSJ4UhxH04WwYgOCP41loKvkZd2aiJhwK/RTTQK1hhXMG2
OEDYmTXRprNDrMX7hcpm7FXKiz/x+ydrw2j5tBYDrV9k5v6eej2o1mnRH2fM82tYgnywdTVCKote
bLqSRVAEz0M6N9G6zH3zhZCu+VrWBCq6FoDeAg3FATUH+YNGz9EFLssVfKFp1yYdoYsJogra0IGC
P5IksFR1ywZHpT41sFVHxmvfk2+Gbo/9v+xtcVZ+G5h77Yr8acpyCAdD1IsXVSxFdDbi/eCtEY83
fp0b3+ZYB+vRbsITvPj4i8Fieanp2e7fz69dzoo7W8Gv4p9HC+89QeALJdmTKCt2purLPaqNAUQN
/N6k4iIjS+m2JdIcLJkdqZiRjyAoXvUdzOqztMI4PoQ5gbYHuurK3sWuB6/AnpdyI6VpBFevyk6z
Ux0H5fCWBFfHUplE1kuNSVTuRD0RC8ytsoBxC+4FEEentG/bDUcH7tO2boKSB2pjBUn7SRl2/hAj
Rnpp6rg9+7B9HtN5QINuW0puKETtEyKX6IpMqPg5JbtmhRDXvWLLuqROpmALkFIkbFn4kunMfMWd
rbbc43DDGug2IJTgBMoFV8bcu9TT3nfaYJ/nlv1NS7hpuPWKoloJex7pAVnIP3ZBanbxJcsr/q6A
fKydrODqWGuHXiEChkFVXkrwQ9beh4QCQPXX2drmFbKZOzO8LmSRgH6MtL8XXSB2Ko9tMuP8bF/4
JJ4y3AcFgdMgKfx9Jsz2oaucF1jvEFBc85l+2ETkwNAwQEtBAxECneXXRQRbft2ioN7BKgfJ51n1
Gok5mn3C4+Ar9L4CrZFXt62ci7vWsPHpks5+CwRXnHqg9ysBfWlb4J1fwEvd1gqc+YQhKstXGRap
tc5d+8OIZnblFhPej1BJHlQ0iyunzXgwLDLT10wxsl3ZDSO5R92SzhGm87rXrQFuyG6vEYIgKfLJ
OGAQ4952bgRSKx7wcZkeBHi2bnmYrnwjoEQImqTf6NH0XgYEhNehEIRKqTT9ChXhqCZ++rle3MnS
lhpiTgWwakptSbIJn3mbm4CH3kgV0DKyN5qHBrZAipxUxNs+HoBBkno2f8BiZjKMaeLLwCbhNJt1
9YRzbtpbjUfYHXa9CoRkVJNlW04z/cQh7+BrxCUY5L7EzKFZKMSqz7W5GaScrnRIp5RI4vY54Pvb
R7qoY3ok5MFrN3KOAFzjTWL/K5lMZZpKfFVQ2fD9mx73eOxVYu2VtVorMuAfJR5vhrk5RmYLQPzV
gLQXqrNKEHemFnQwW9bk6QTDuI/NqFzrqXirZrPZqmSykME23qWaeuMRYweLf29B3w70SEa1V+Yd
uhR/VjRoMyQjS4Qv7OP5Dq0Jq1IrCXt9X1marAu/BWORnYj/bTeWmAnPfn+KasmiNaLtelK68DfS
QEaL4g5ezQqnOhreSpb7MWJ5ZuJlOTwO2rpHL8SBsG+NG2xNnEk+AGrWpiZIN9ZGUF4Ye00XGEHV
RCrx/D2pGMq0e/VeA/y3XPrncmlpqv2nifSX5dL11zH5XP1SLi0f+zEIMhdphyNdO6DN+RMVWZgI
7bGfUPVQFhHJ+v+aorbHh6htAp9m1i/1EqUU01YkJAJJB4L4fwVocH9p4xHcyuFdml4uE6aAVuLP
5RKg+nzWUZmeFRyP6c2ployC0vE6Z2ti2WWxszX7/umQoGsqjGNlxaC51rRty0OlQd8ioJq+KFxy
TMXNmkRFhqnz1VhK7yubGm/DUFuquTmU7MKzljdMrifnATPS7PdkbvaACdsvOW56nuwJ7K27pa+f
xsGNmRiddzdU/QCHuZYdkNYH4iZD3EgassFrTkxEMi07YmgSKq7MsjgliFDXo++xIx+IMpwzUFFu
NsZndGFN7T/ElgfFPl1jV2DNEsBp6N6lZV20jy0WJbH1kTbk5nPSeB0w8rIefIt0J7MAGp2QSYju
1mw+x0ardl5TT7dkspSIbyed8lE5GfPHusT493v8z38fwH9+ACVN2L9/AF8p3X95/JYP/ditiN/o
3lmkNmFD+u5c+bFbISYZ24rDMFT6sAAXodaP7Qqz1+WhQKnFNhpRFs/zf+RY/xco+Z/GBZjDqM/Y
SLH98Ul5/vnpE4NsiJeLqP98UBxM8CL3xkY5fHnPmv/DpfmLBvefuukcCw0ARiykKxBZfpl/sGvB
lOGL8ujZGlH/MIkLDZHgaeIKnIFKBP8wIPjV/eW7rHaMrhHQO0ydf92IUYxaXu2bHK8QGV4zk0RX
pqyzuHSjYx/LLsS3bI++eNQysR7//sv+ugvk4GwDJQ0Kfj0gT7982cYwW7ZD9KlmBfyyyAtWnlwM
hMuIGfpsOAdPoWX+01f+i0tMwhm5zZIZ+58Nb11LdIr2PXAbhRhvMxpAXwYk9dhQEzXeRub0rw/I
4Gx5u3BEZiTur0OY1DRGdCMqoI0TVlfeQv+Y2D5tC982PtrhIF///rIu7YKfZySe+z6LYVzHxbWw
dP00I5lagSggHIdDX41NhpImbC2K5cbELawdUpgnZNgXPy+do4eV4x4ORvlU1rWnYYxnc7mKvNa7
h8pu9Ss1uD305GWrQj9wfAGp/A93gev9xfkiquPZZ7JD2+JX9WOJZzZKi64/uB55fKSUAOG+aqMc
uWFULSiRJhL6REk85ch1O5dItzKa7onCBMJngl45JbwYjnh73bfIbpVckWzCvYT+vroqZl9cRuCc
8WkwrbzYgoQRlwJmKrGKmTsLnMwtUCNDJUC8Jmv2d4i2xMVQnqG2PT7vq9qYxnv4euNtmNDKW81q
qNxPPiX2hMFmHgdYv42VXinbHW8lq4TcJD5gu0NqDsYzaO4gvG8UJS+Q+7SxcUa3k8GkiexZIb5y
l44Q/0SCnhHffjA4d2M56XNpxjn9Axe8w0Cfx2J3xEKgJpJ0MTi3460BOeM2yBrlE9LbkBWcWkCW
lGkf5YBkmSbvQBJXYQ+3Jm7DYh0Q7wMIEfYJAirlvvnKHO8BraNPLIawfrWRlt0boG8e3Y7gyWRO
3DeXRDP6yFMwvsqq4x0uHVG1XFl3vO8dxTdl48ucLG85IBKu8AmgZaY2va/dt7znOhK4xnVTjnjs
A3602W+CJ93M7ptk1ntPXF6wbcDQ2DtYSp2/DkaD6JB2CMf73+/VmPEpMj46rOjpspEyJK3oGzgu
X5Y0urrdt3rI57Whpiw+BV6YFMesMZqiW0l61v22w1L/HA86ePJr1tNNl/XeuC3w4coV0nLnrWp9
snCimoe/IXAumFTwVNMiZlhQJtwZ9GGg1DNiAdw28fPbdTXe0mMgbmqQFpeUp7t+BYUIzSSq6M4w
o1P8SAHw7WNPDEu90iB77xPtBCjzaHMd3q+/M3bI+4lP2caZ523oryO3bcrAvLz/mS7EX1VMZsq6
MccHg+96F3vdsNFREOz6puUGjpfHQ3aZrg9tm4bhFeAZswY3qXtAhqMfQKSGYkCXilqqB85KbMOl
Y0ZVuyu/yKzxAYe6qeBNVmM47HLCnBf2NB8oQQSbRy06bxjZxxplfGpbOPn7yexTYtAiYyKxtC7d
fBVXjBxWZdx34dmagwmoCVDeYTIagprSdk5uNf54jZplmJjHlKiLWracWOchHgC2Hox1ZWbsYN3B
5Tq3j7Udxttx8fyFJRmExA6vm7gZj0x8oXT6qX1x/WXWMugDE7WR0VE1PkooOGDsme5Ky5gujpvJ
dYu48aU1rWbDsEiuwLwIgLZxd6/jhqFWR6/xY+dkgcP91dITAMc+Xg2EWx0cHyLKqjdhRazMar74
qo++NC3LJs0O71SSbHupzTIIV/3sTGQj64IffKQXBzEwWuK75u5LwHBQb1qjj5INN3cAuKoby03g
DC3tCc8Ln+yy7Ur6gc4HGI3GOlHNWyk8QPVMJ51Dg8dk4A+SFbhS5sAtNWWkesSC/yDKpx/vec1x
L1thGScHaYS8pWfCu0AH1K8uvZinBeCdLiCywl25wzDe0/MJnxbC2aV2RP06Af7LYcbrt7FClJmS
Nn5VkNkFt8pMn1MMeDMpRK59DM022Sekhx79OjBJryKkdcNrtGKWXWxhIJSblq8R7YRd+C5EidkM
nue2Fh8LZRjzcY6d3j/ahQKRsRY1sypbCcwd0rLtT1AkXblVJZvyoA7P5JNFt1BE4mPkB49eHDdP
eafepmJcVv9EPDEb6jcphKcL4yPWebcWyQmHkvWxN0LmfhjT4EUF2ntg4pixuxn00UViP2xs3ZCO
EAsPOVil/F1Am+dm7C0i62bAD0Xs15tqbJHODgURWDiYGtxlueMODM/D8sKg2fmUC5s/X/PGUh/c
mIDfT4GvE7VCex5Wu5nUixxSbtbDr2gz44xIq+fSFSAXZzpEL5Pn44N0ShgksW2SeEKkoiegkGOJ
CdvXavSpRWpyEM+2BsGSiYGftQkCtU2wR7FYOHmk0O63E9rA1L8Y48RroUDosDFy2X4hrSNABuiy
vGVy5qahFTPet5FJVvBoLLcS7TE6f3ElLmxiWUsbabGmp5ihngaLs5EdSYOt5qcB5xqwDhY9bIuV
x6SejCtkczTeS27B0Y4CgNN1UtBHzFjv1aAOUzywDg5uRBYK5gv/zFTaWKd+xZFTXiaYlOFm3NY2
h5euZoTmTbzHK8WB7XB23mbaXv36fQn0mFCqLWi35dbXZh7fdrr0y1Vfa+es+54Wf+6Smaw6o/1S
2hlvDmEr7ghrbtw3BH3jbZu4rNMFPSm1mUgqw6/buR4VA7pKuf/9tETpws5q4pRKIjQMXl8etrOr
JlfqgBJgvO0Isn0sfB1sxZxDCqE3Kst21U+EnVwLghvstamC6lUT6hLfWO7AWSdFzXfVw8whSxpY
3r3T1HnL20IyKUb8E0dLL1L75uB5ZPw58tRnbUrUQuNOD6FRua8yFiysk8IlDDpnpFme9ylhDb2I
HjV7ZDjsZi7PDjDAlnXREw95ZZinuo+Nb51qgn3c62Bccc5UOYnhBU/WiHWO0HT6COsm6MSjrRpe
TxFtRcI9PSeD/DwmyxVtwJDBosVssO5rH/oZ+oWufAiXX5SIa36mvuCOy1t+RkM07Bo6azaViaKk
ht6d+whRn4QxYcHhOlFaPkg7MfoH/O+5BGOu4yj27xnwBpJXFSYPmCx+1EzJbsoAOIsPqU+1HO1H
3QHbEZQb0NiQrJsOjH3Sj5INMXOEMMrJ2hc0WDWintg8ZY6KLza5n+vEiKct/0PI4LjBKU/nGtFH
3NxXPitLNsTGy2gEycnoEKcMbcyrZ/KLAyIF6I8j6O+81+8zXrkpTXLaTC+4cqY2XDcISCOfJd2G
oLoTZiQ2ahYFJv+xOVaE6K2iLhf3BNGGaDpYJFYpLc6VyKhIOllk34zEcXf+UIWY16sCc1gzVBue
QA3cvfxW4v0nNOcmGB195L6mMOgb8yboavOGTvWwGbA2SJJCD8yImy21cfgwyh6/JS/RDa1fAoWI
XnbMzrmGAFje8WvzXi7H/MSbr0DEkRmAl+xu7RdyGwX5dZ8R+mlzqW5MQJgfakP2jPwt+1IN8EDX
pMRSQI7NPkcMu5HDrV2Ieyo/0sENbX5D9e+e7N8HBQUmWZyIpUciln8w0vmr20h+EJJ6IzIoXFvH
m6I3iaenIhjQTfEGbkkoH5YVJF70IryvWA079Lp9YwGLsuFXXrdZzk1axKw2iVTckfOwwJBDHCLt
7ZTplGkIZffm77dRyy7pZ2EbfSwQFjQWmAL8SdgGuCgNeOPVhxqzAUX/MJrgjZbC9++P86fdj4+E
TpAM4rLtd9i4/bxbC8K469OqA0OKzxFDvEdgZYMXO2cCKBaC77J1eV8O//64f9r6c9xloislO1OH
neLPx2VLnttpNdaHMc3lW2cQjkX0Yj7uNIHUiullOd1LGS/8VYwOyfrvj/4nYSRHX2bJkgeck2Cg
/MseNaV7ImR1ICWEDQjwI+sRKxMJCh7jF8K2av5p1optyVJ5Ww4G1tX7Kfy3Y/dPHTvHsulh/f87
djdA437q1v3+ge/dOt/8DasiTHgEBK4I3rXA37t1vvObjz9CIAe2fxgqfnTrxG+B51oyIExM8i8X
68P3bh3igsX4KHzHZnH1lqbXvzFR/Nqu80AZI2Fwl6YgXYVfux+hNgjkLl33yANbhxsrnTNAsaSa
4rsc1vbkMstikL+rFVRhALjhyWd69Bq05vjBLdkKOjJtn01K8+eIR/5fNtw4O8vk63OCli3lQuL5
o341YG4ZottxjungkDYN6vgW8EW5BJItlRji+T08CEjjdYX44A+/4l80F/Gq8rf/tKbRxKTRxhTD
RPjs2L903FDoE1XSJw00iPClaMgYxQydBNdZwHgLWIbrnRHflkQLTtK7Gp2AZMFUJR/HuZy/eD1J
I4Q8T/YpyjGdZLLPiXBSfbalXJB3HtXztIa86h5DXXRnUdv1zjFrEnJId6GrWKC9Yu9T3MTWxC4V
BiludL+BU6HZDW36njTrlU/1gpaKbstqSKX1isgMgRu7gdXc+rTPKM63qsr7e4aWJfn0TgljsrN9
AmopkmPQE3G6JvLUfDaQptGZ8R57IJY5+b4NS4on65IQkTGiNjA0hU5lD4fJKMJ1hu1wlYJ3ZFzh
6YE4RXKZ13UMrLiwxumlBHaJeQ9589nVaUjnZ+qefeIKEJeaDExXKOsWWC35WAdGwtOONB0JsAgN
gOFYesl9tpr7oDfSOzZTidikGDBItzDlhvQ7U238eAy2usdHuRtoueJ741GiDepHTKebRvIOcuLu
UfRVDO7c0/1xYTIDq7fK7n5kIh6vha1b0BhSmDv6uaG/KsMuo7JyZS1QoETzkiKiTMI5osTSYKyD
fsUuj0yZmliGg0sYpAHeU8JTdd0XL518uAayvM1KNYKlaADw9HiLMM5DQgBDOIodaly1Ux3j74n0
3/1s+WyUY2vYZWaCrXgYNjypwZEGf3E/07ChF1H16WlO/XRD4rv3Rk+jPhDwN2+DvO4OUwIkZ9dZ
XcSOI8WIx+uHTsl6aMp2j6hEXIWGD9vSF2yfU4uYOh0vrEXybb862hxuBFlH7gr4bvEV7dGSWjI3
9grBM3mMKF0bArOG2SX93SOlbMOz98DWm54C4Q095Tapl1I/EP6VjPWq8cpqWIfoVaN1OoaosX38
s1/KNA4T7Lgq3Vtmpb+AnSC4d8ig7sSrmoGUed02gUrekBDnRHqVZFzftC38tLmf7WNu2unwsnT9
gvPkEjo/U471IIX7UfFUNEb3uQzfw+eDrkE/il4i2XZkcBjbCrn0NV2scmLg5XVi2w/GnDxMNmC5
AyIK6nojLKnGq1IV0Ub19LU+EvHG4A6l7UJXnVwyvyOdkW8OpotXQVeeVayTetOYdvXWVt4SfTbl
3OqjWR0n9rD3wmPRjHAjC8xfSXmTzj3U3L5qiIewAo6mlu82xUioADiRW94g3WrBiTjtc5dIso7x
BnP2Y4Sz4z1COqk0kdWhy54J/zlIIHcgSzHWPMhblBOjQe9l7D+ZRHWYZF0pF9x2qKlFaquu3lSb
B+6mNkhuf1/KCUrmOjlpb2079g1slIxuoOlrzU95axsgUjNtk6+6H0PCNkAwOY6Y3ty+V2Z98gnT
4V8ZXTUwS8BjIwfprZj18FJGY5606Lrc8g0UGLU6qTDtVaVmeWlawRljHKiMne47olTxxxInidf6
ZipjumbEiRBRBEtnvOuRC904VcWDlYR+fqPcnEDPMsKTuiF8dDgipuyAxQxdXJwLWs+QsTkD7l1c
2seSQdFAgifu4tVsu2G/KVvlfYSsS1wOFwcuVx4RFoVLQBLr3sdQiVZx4+nXShjVJZYTOlGkQ9Uq
9E2A4xbAwUy31adWdB9QncnjEASpu6h39F0vczvfGFBQhr0fL+Zk4ScQyq0Ky63jpuFOoMO5ju0h
hC1mQCeICX56tLJ+lCs27O5nQBmQvQcCKMhtz7apVeGZzdnCnR16t1dgDmJSJ2a89F3j58ex8WsX
zb4SV7aRwynHRYbZuQ0RevCemfnKwbRxAjKqSB4oPIueeIt8uq8s+DlTtySJl9qGfMWkLlXYMGYM
cJHrgKVhwW8Lu33+b+H4v/KfLSPCP5Qcf9Ja3GT5W1wVb78Uj8uHvhePgfObg+SFShBlxCJNZdfx
vXgU7yIMKdl0We+SCf6v78Xju9JiGcJSuFjUez8KRxusoQtqEGOutXzuXxWOaCl+ro6QeiDmsCgf
OQMBD/SX6kgNmV+OUjQnpzNwlpPD1yHmwmPT+XcudUB1dAOMpasOXQQKCCV7Uho7l1BlSl46aCML
wEzPvgiScG8QM6Ee+6nJr7AmJOltB0r2I50A79WdZXmKRUR+sU6tTbB0nBozSYoTxgaU1lkwbLoh
Lc9p3RgYcOO6Ys3v63lfTILMIdSO0RxbhIQOWgWvA70s/+CbpPywOZ7ky6DH3r+dyPHGepPEZ55A
lCL2O3YniMDKvw0Ljad/B/NUqsKkWi8QxHMHJ6+LdkZemM6itkviEfph4tv6AkucYeoOyftcX5BO
8XXjkVUI7dWUOuEBWwiYhy2ZaCZmrBIpi5+vGisMLHfDwKUIL74FhUevwpzrCaF4KnpNOqgbmLCE
h8FDlh+Hwvysdd4CHM7ixKWmyvAJof4o04q2T9GTMwd+sC+ZoUExMor1CKqbzXnsz6DhN9AbnJmg
6CEiKQ+ZmxVDScBIVM3plzmcptYFmgHY20WBimOKlhEQkL2VjaG6III1jiZBhLdm6ocrqNCkeWDF
WqVtXB5jwxj2ESbjh4z2CEq1llDhgbb/nchJkpVBPb15dYqHKe/z9ZRNMerPlkkQU5azQuO8r1qn
IGOv6/dZOYC2b8qKafeQ90d/GKEVkQ5YFGW1sWUc3aDDJTs0zseNhCywcTrqlVRG1YGg2PBOFbp4
DksDxHYWEpk100u5yVP5gbSq6A6LXHtLLpV3l5OZ8IqjeSTWANuWquPxjvuh2k1DlfBmHMPb3Kqm
Z/qmhrWmn0qp41nhhoQo7xIEWfgUwzI8jLE0boyRFOQVbYlgN3jKPocyzPdGaiTzRngqm57qJVrP
C3P5oZGifGgnMixWpDVF45pwEXtcJ4XyxnU1YV8rlSWBG3YEcMLB646aAn2v8yx6YrZmXwWzt3Ry
a1c/OoHAHe7XDE43PcCNb0I7FMIYqAFrRFVZbjOrmmGGWS5JM2DFlHYfU0xDbdo79sohc+0s6GpF
vCdp3aLy7IebPoqsK1BT1YG+CFOxlBRXNI+tuqNiL58UgU37IfTqT5rJoWiAGTI480/80sUWPa6z
ntoatOeUj3ehbOMTUW/qMUJQ+9Lbc0GioB6tz2mlzCtjLnmVN43tnXQ+Bjsnrb/iNAwPKAaabTxm
qCZJtXoIMr9/IQ8jf54osJ5t3SXu2m387LlB3UUOG0+YNDq1Z5pnbQNPd7uklle6IiALlXm+T0EJ
3pRB6Z70SGAb7OIsrbHBBAbMuiQjfRO5FtsAM7ktw3TEOFVTawLasrmLmXHGgFTzVUK/cUPi7rSt
dA8+LkSTy3XpVh4+GfJ+zTWwG40mPyg3bKStJ4dG4k1nqA/JrB7S2vC+jG4FPg/bH8QWV9ueC3pg
Th+x4DtXBePTM31JMrnTNtx4SXQMnNa7nrSic1r17cNMAsnGVWb1WfYwQGo9V7d2GMyfmoWJuhKY
4vEz6voqSiPnQxQTWywb1JhL7g5pZHMQXTuW6F87MsPKKsfKnxUEMmZCzNTvqFWTOnpr7Tj5mhMV
vG6H5mz1RLC7Uo+beOjtF4vK/mAbnkWyltbT2RqXsBYizqhWOsvgiXNiLPDNaOwU1RWTMNOv7rK0
haxZdyLYvg+9hzYp8UKFCVOSGMjdeLCW4XqlndYnL0LbD0MX+p8yXdDm65OeAYKfM17ALjjdO0bo
n6uhdN9wSFRXgUSaTJ0jWOd6E5BCJEpmSWz3MGVpeP8e2RSPkzDaixcF7F6jHuajsF18PG2Cqa+g
wl3VMK3PBkC2C5w3FN8Ev6w7c/xM5Gx5L2ijHyMjbNf8pVgoUqw+Lk35fdc449noFhk7spXPTqXc
b5XhfEnqxjoL3GXdemrYtDMl2jYqZYJZGNm1HmP/OrCz7BybQPzYVH+OGcLCR6KEc8bxQ2WqB1gt
5toXKiaCgB1EgiR/l9Ba2pvJHNw1QlVbQ1qxvXYQ/R8ig0TebIgItEvCjSqVQP7nOvsUFNGO5/1z
Opf+fWPRRI8pFB8jJmorEav6pNMMoxV92/zarXBuum05XFelGR2A9RJuLgvZ7ZFiVXfcuQW9/kDf
JqRXfWnGlig7qxY5ZY/jP0UydE6cIZZLXZfryq3ZLeaZW9wWoUE6rjVVRwH6aG3SSdqQT5icDUXI
vSzLat/1Y79x+rF7tUgK2OR+BRHfyz52rfiUNmQiz7wezySxR/B6Wh3fOj4m5rKtwA0XsbUGoNF+
E7Cntr2Y+ofUlO4Wcy9t2ojOB9Nqn3GEET4kg2gvNH+6vQ7shrNI1A32SluQHxQw58fXS3a5io2j
7q+gpMZrt9SflOnkH8HM9v/D3pksV26kTfZV+gUgwzz0Ehe4I2cySWZuYEwyiSEwjxF4+j7IkuzX
UC39ta+VZMqkSF4AgQj/3I/vMfGLj4pRUkw7BdfV979lfvmjp7TihC/A2+meINbo8G9A7oNQYXc6
Em3XT3pR2tGcU8fHCNG4WluteA8KH5BlmWkHYhoaxvqkvC/G0jrjlc730Ea6E6YQ6pJJaB8telX2
nmTnpS3UZggzmy951SD0lxLS82hoWqQrUgHQRebY8ob6fXSWfMfP/kRKllpjlbnHZbYYoTnXq40n
ombYgYgcmPvGcN47vb2fJsaHNeAuTovrgSVaC5WlvRrw1cIsI3+bQ54O3VJ3Y6E3N17b33s6g8yh
g6xYTaFeiWXTDB58InZn2tLSPbwWP8SOb4ZuXpvwaHFKrGW6T+zy2qo07SEYqB0q3Sk4UlKURtQ1
3WPWv1P43vcERkBL0uy7c0tFamkyIshu5YEJfhONKzAtO218qv4mIoOzxXhO86xbbZT0+AWa94S5
JT/SUdhg9jV+0LtAHEQRec8r0LVm3jq8yAS1sbU13S+mEbznleqYqHL70aZydMHN3LsaHa3BSJfV
7Gx8yKCdTrLCrwYcSwvTfPXPFcV7Ze58gwT95b9nqf/dWcr5e9vsLUzvpv7jSernl/zmWTfcXzAU
wjCnQMRyLZPTym8nKdP+ZfOR+jjGA070vzfNur+Y2J74Ok//Lf73m2kWhR6JAyM7yrBnu3rwn8jw
SPd/PE1hUNlmZwjduonmybTgj0q3GKZVLFOQ3xUCkSagkHIDwvepcG+DpLXte9vt+uFAEJ+KjSQJ
GDWw4c5dagPnZpE3HVZvCGECByMWCTFaD6xEGxXHwTEk9J0LzyFs51oc0T705W4sO/2j0lvSFxjs
6tzf9Ubms4JPRpNCC89M4c+HJrBJBWVdca6K2vi0sEKQKh86/7u2DbkkGLCzJ+wubJqUrMoIW8FB
5D2kK+huKyh1GLM5mmBtudPEAadnhaE9hyzcatnaF0/XvvsQlHAcQHIg2+XduBm1U3QqF1dS2PnJ
4yH7tmxSFdJ44IZ97WYPveeLDDaFVHfwHZIgghlb9bHV8hujiK8jqhjwuAjrDUQnzogQabd6lsX9
nuOz/zIQ7i1uHFNqEaWU3m3Oir6EipqpnES0YhHGRoOdKpABaGB9zNWj54xYj7gS6jVRLAcaezZ6
v2SSPno2e65waBRnLsWPf8rdJLusi5SvxMF4Rbu21E9pbc1xQFyAiJJRVMbeGzm6hF5utS+qZ3eZ
ph1uBd+bq7M21DpWL8dvJ1rdV58Oj8WbQqvcsNY02yHkeDKDw1Ig7fQ/616/IsR3oAp67qydicAq
o6DMZJTrk4VEyJao0ors0+tLLDFpLo5Dbk/7JbXcyNmiVqjk3n23ovRjTRNpZKqRfZpb9WfVUBGj
V51xrznBQolPhe3D9hSM4N5xPxZgt5HkoblBJVjJ8aimysgoKCTnfVdr7ZVN/4661utJ99ozye3F
b1l+68GnbamoqB5CBoa2Z4sOyWClStYOdQvUYc05lQF2OFUD9pVEUHIYoqn6Pvgnw6bruQJubN1P
Q8q1Wo3Ze8RDQtWOp8mgfcZd48EAaYYNBMamMOx1tJidJeWWxaLkB9pjk/Q4cto0+6g6IN+7ovSE
x1tcAbSdIQ4OcBIkW0DNz6/mmtpKN6mXN7PaWmwFpkGON3WlTjKlRmE3UPBJeWLp6tlRFZwUj8RU
SiMc6fsydtSSaOORuiVvX6d5fgcegU121s0E1xqIgzzZie8luCUVrcoQuDBmtUk7z1crANIuMim+
3zUZVzNq52qbBNVav4YFZ5b0DlNiThKMl5h3LdcK+WFw9EMvvCnK6OSE6wnzmfijx+a81Lyc0rmm
nGFdJSWnHEN3+6gq/eXVBA16GGk3gGmhD7jfxmK9ZwTzrq1BzTOluQ1UM6dQzs3YWANzhy6rxn06
qeZVUspgh76asqeV3VlzsJO2rw/8RwxQhG6oMmAlUo8QXWRzMh0XYwJyv+keSj0zF4AqiXWymrb/
XPD3ORPGGSt3hvVxFubcHheRGQT/EiUjv9XQPodBv16Twry364XnMbGDooqLlNXMmTBVCNUVh1Va
/rnQgJRH/qJJeSWNhZmYNdRrxHeCL+gnQ1waacJWnGvV7FNOX5G52ta9BocRYMyUlZEbFOaFPFsQ
W36hBbGWtxVomkwaT/Ax80i3SpPrLOy0+N53XvFGPlT7YvXl/JW97dwzgLNtnjVbzmQSVyuuDE6n
pz5N7R0s22KIXc4R/YW/YNNkr6HUh8yGW5WGrr9iZ7AHzSGzo4hdtHpYqJIJlOQEsDMHF0iH4/Yp
FlRGAket660mTiCfAlJonGqy2by3kx/6AEufDAWTBgjZi80tDF9pkCi+Qa2bR9dfvHvXYcyWjomK
RjMDcUOdgU4SeDRjECOUeECPkA91Mtg3ZWVic0ehqIzrpW+a63Vc3eLgd4312o3yNZVyDrDv5Dip
jBzRBfepPmIBmws5XQOnI6yhjOEBw0zBuZr3V3pvSHxg2LbtUq3qWFne6EF35XSXJueO5g7/xvaF
sf/vfup/s5+y4JKhDP//TQ1PP+Tb8Pvt1K9f8Zswbf1CQtq02GaAd/ZwxPzPdkp3f2F/RUZmi85D
LGCn9ZswzR4MUKPpmdQ1k6PZ8Gy/bqdM5xcA0sC3bEhm/6Kp/SeuBrwQf9xPGUhYtgnKi6CEjhZu
bo6a31HLeAK1GUIRpmx2HS+zZntA/tW7L82SOncNOUkz0KCrRjx4i389YLd+deeie2wb7bHT++E8
8TKHxUwBHaga7aQSy00Oc1NkdxR4aG84j9gKuY3eHW0/8VhIHd4qd7XnKOvetnNhVihKpeGdVqP3
zRsC1XrzZSgZOhKfoPLGOtBW17bXyHW6R36PB1PKEDV7rGilSKAR7Nc11SmFbJe+776Ufj0i43l1
VRrnLJAupGgU4zH2Mp3qv6y0zfY82nQc8xTBTdb1UJqKfE5eFatx9hqFAqXSgR3i2hgNuxw7kf4B
5IRyTnBUHMg/QuVe8ZQoTeP5NjwxdxF+9eatqBP/I3ULSlSIz8uBkDHpxNnd+cPWQIQgCTh65EcY
DkI25sXXrZUaGAgtl6QwUOAXnuZhPzP+nuOVGlA/8puC1siGKECdw5oqa2uE4yP9eIFn9lXNOCF9
K83AVeePKXNhLtZUXHdm3RwLc3kuGlTigolAaFRBeqT2gkF7V6XZSy5zOjAU20ics9eN3V8yxNoX
aiLqHfIchjzJxqueA/Lcqfs+ymTB5Lt8XdlN7UyGtEJap1SKZzmPFJwERnH2fft7mgP6sqi0eyTl
SZ4UPuZh4iPVrJqGAg/2EP55JH+zPjA0ofslf3ZL87OBkn1Zh2YJA0G9NXNGhPnxa1MN52pu6iPt
Oi3anhXx4qbtW6FTtq0OFqBb77IU8oAwxXOrazk4Uq2JRTX/4ODsghFYk7slQBXnHaOFwYRnZLCS
SKhJHOzZNkIJX8ckEx/NWNl3KYLYzl4YJtJ/0l/742LGG4bvxMwjhwy2OiG2w2y3bpt7JLb5ULEF
+k5/CfJnr1Tcdo72kLbKZryQ/mDI39w62vjojLl8ZBdUHgjD0eOTt/mxpoARnY42bgbtDkgIBwQE
p68T60K2p20h2ENIp7Ix04LD7C4/GkfQIZyNTYSijhE7nXIYVTL/3iBz4I6mtSFN0WMCvRoIhtPg
PNSwz5xVw86uzyU0qCEPfVM+GU6th30pnrUyOa0AHcJqaNkHjtoLfbI61cOyOGedwyi+tfNPC83w
G1CiXWGMId0pNqenuXM3E64urqpZTBcXfzf5ld7vmHGt2mfDZAoZGJeiEzaeTz1yX8yr2mG41wAT
6dMDvUeY6UtbtHc4JSv6sZM+v2mhAe4tWijirVFrAKs0FU+DW40Ii8aaHvKiMc/1BJwU+Wrku3Fj
IXhT+Ps+lR2W6WSe78CLUm08c1ukwczmEnab+uhaFtU49Wx1ZrJeH82RwhnUSG4tOGzK1eWOkKSz
+YKW8dPoqBgNU1AFe1dOU/YJATvgWVsIPIW23rXLDeje4Sv1kJgNwsyGG2DMlX7J6qA6MN5q2bZq
5oGwB7+ZYOemCqqWsoZVQkLBaPQUVcXidAThaTMldlaMJo1jPCVtYvrrq8Qv9+zlLQ3ahQY2TLyY
a66ToRF0S3XjmR4V+6bQ6ZeGg1AAi8g/ksHvo9xs8+eqL5BF8V7l12avZoYmeEQiHMXGHbbqL8jb
AnkmsIKr1i6bsxEwkfSs+WpGzH6wrUB7xL/rsYl38igVYAzXKgCGM6UU0gK0MM04aWq5V6WipZmj
Xjwm48CuaBzZVWcNKPAcH5Wmq0O/PbWMGtx7gCrWPumwfWvU/OCyn+8YAOZxrobjYrC9BRyHXtT5
qx+qxK3vmb9/pTLFOdpzFbz35nDvSRvdaRDYqyx/fHV/qlI64AnTmk9sTX3GgoaFGwj81GfCfjIu
tFG7KPxFmKPRwWqdtCtRK0wX2K2R0wzWA1/d5EiUt6umz9cqp+WrVhMJjxpBTA64lWfP/Bn5Sg9Z
YMtQX0wyZUUxha3RH0jd9azB4zWW6q2OSamQeTB3IrGcE9tdJ3QXTvKkDR8mfzVD4TcipukTyv/U
BMdOyoOmuuBE/ibZYTPSsZMF1bvaBEl9s1RPm0hJWW0Hvm5TLkEHDE8Mf0FC+kKB1y2DiKTcCeQ9
w1qt/ZSd94VAUROvAeqrPrQ51AsaDzTbbuKsltl+mip51kT3sZElSpp0mFyVWMEW2qdK06tvyVNS
0yK5sLWuiv2yibHrJstqm0DbtdjnQLLDjkmJG3B0gCkvChIqlWC969xv6yb01pvkm4nxm9kIcXHa
BEQptHjCYFhMgAYZV9wDRO02xXgR4hOXSLCX7foNny7Wop/aMqeohOZ5g9YjAEZ8ekH6nb66ZacT
37lLhJnssk2eBk8583I3GQPpKRYV57MNuh/2mJf70mHDMEv7pcK5BIhvIPrj879aewaxLfL5Zz/Z
5q6gpi4Cw1Qh9KCVQ3Ir7gOzaU/6TxVdjHwMiOtTlegRi2nDqp3PL76C4WaP1tYdz3Q1BY1fSJ91
3c3L73joTHx+aPiTXbn7go6sHQprvR+KtboyDXOJR0Up72yp70OWKNAgrhcuAT/DkgkR6/BZnoma
rXcCaDYf6Er4Jcy8ScIxES0//jyK4iuPvRivtxTLU+c5fK2l06IzJScKBpadVgYpx/9yuXPGpPjq
Fe4j9u1lxyTrxsZhcCQtmFIAlRVtjEGGD5oWJftL4AiAChyamBL5sb0mrrnhOdOtPWBhLLZNaHJ3
xn2ZNuaHU8vaiRTXeRtuNLezsXKOXyWt0NLxvy1i0L9ivnov2mS8XXVLoywDqM2xaEeLBII7E4Ip
KC5GvhpnlGkaycw5QFxyHO4IvXro/MB5WBRjkB2rpsYWw2zNnWMP5efQW769Pagp1xRzekPdWu8e
2tZweGRqnG7HfgiobWAi5kYc7h7bXE07b9SvoAUXrwMJ6+8UGJzLJUtQi5os3XWp9UHuyXmsSai/
M8zEFrCiiYpQyyd5an9ODnORFQDHHSXf9W3GSKc708Zt7phsE0jSIHTU1+4dzoxLgheLaj1eB/Jo
aGvB7ezO3kdCIcAuMwePLIaTvzhtb9MslzsR4/gydpC9dm1Dk3bEibmKm9FqHnrLpt6M4qjhRgrT
J0SSNAzJx3ZiDND7YxXNcmBuu01wU/ro98k22cUibcYtP9dh7F3tQJVjUh06r8xfWM3EC6+46bWE
JPQoijE56oWXn3RnYcebdO65q2eEx1wbEuoKoXY/p2ZeqMusKdyPa9afA83kgch0nFm06QZnWGxU
BVbSEKG0axrz5hSEkM4wfEQuedH9dfpw2mU+UvAeXJqiGG9tOmG/NJbTC56/BmS81bmRqByG9uyu
1ucA1GpTcHwYKBYzWGF3nJPA4q5Ba7m0WrVqjvOC5+FCHWlVxf7mGlgSf3VfU7E5CmZf8mb1Jzvg
QezxHYBHwrFrC9u9cYl5fZ29xaUI0Zsey7VWRoRFQ7sua5l/TSqn3veJD4u1WmV5wl9Axs4vUj+0
bbCT+MEwT+hUut0DH6mPsmJ57avgEcdyzSasm77Xmw1Dy7xi745reul/GjV+ejbGaq6ejIypOLFa
87Bs5o5is3moasyiJu3KXautJbi4vnX2y2YPITvY93Q+JhUxoFzEc2HAvapXMFNmQWW9J9M7k8Cr
evC9om9uZZoB6g9wnneuQDwlzJp/VG0WqM3y9i8QC9vNfOOyCK9b7EeKoX8yW9CsfK8fjkWQwc6E
BgPhpZS2RlgI8Am2nbqHk5+xjkqfMXqDYec4ZhBfoepWUwRgpvWOveBZ/A43IYl0rUjSq3zeilq4
hfsixtq7oDROJHcEBR+sPuCGr/AStccJW/SD7EbOAvhXD6uDBD6PFAh2S9+eeu7JaBqt/KotQJcl
5uR9VmhI73oNNg1zKHbig6zap0EESf7VMGxkYlyr14gwsPaGdd0qT3z/B1C39OjSXaKFxkhBa0f7
3/NaLHqcUxVtx8FQiv1gDuubzsb6skAECEvOx43X6gdKBCeAr91437Z5+5pJu3pYFsM50zG97EyE
28jJDNzSRlZZcSrwPcCwZXfQbc5RgUTZI2Pe2HZXRXjc7C8Du8h4lBI4X20Uccq7js057glp9mM8
ld5Ja+s5aji4P4xpHux7oZtvDqLYERh1S2EtnoayYXzo5U12yFNrjvpmC37mdHAiyGbL9zLAeITD
4daSWfDBqOR25ifB6EXbZmua6khhWcdWakqvBEda0n5k4WLum27fBtKJO9ifEOyojwgxgmTxklQZ
Rmte44nUxLeBPT2cWa86anliMXnlTVIvbo2+Vo4DsCBNMSm1rH2T2MyjA0+7Ha1VPbRLdpwkoDYp
phq3ZU0fQLpoZQydNPvR0vR7nSR5zkLbpcekwXsuBhb+qQX1VgKgxZDPVF6MMy+dRd1nox7czDLF
LUrBzlG4OXBmZNRQH5rmnOvGne/jQR0GgCHkEfFweHWBw0NRZtQanX8j0AkpRtRFbJSJHRZlYH39
2f+LIZ4YZgX/4avWDl9x4gh8yf7BhvGgU80zf+iSF6tPR8NJVdikDQ6eIO9AIISyTjcvFy2xhZcS
j1jLN8iaWTxztUISda+QUy5ZCs5j7fCEl69DMW/326Q3MRxnrOfSsmKX2VhYAo44F/ngvAlsV2EF
73rHnhn42IaqLSHB8s5DLu2uMEzU3C2DdzDo1d2ZvZ1flWkq7tAfdD2abLx98UxE5GYY2W8X+mxG
3Sb/UJXbnoKuK+FFznQwFr7+Y6k5ohUQC49QlMDPaZ3JAN5DEWj79zGT49mjTDTUSUmc0bWiLFOU
n7YuoU9TE2c8+/P9KrJ0n+bdd85rbMVUnePGXYvqVE/tTMPHPKgX3CzkG+bl2qIQ6Zmt1FOudR0N
rqN3yVxr2XVyZePYZCRDwP2GdJj1UT1P3wKju14MBcO3MJ9rjSWPXAwhfxeoBVAI/wVNugoteKHM
vvx5h1vHeVobQZx9FealVtlVrtVfx9YbjmrIHnuXmR4r6X5R7I7qtMXd35igLUAHW3NtfwzYYiI9
7Zk6aNWzJMj02baVtu7T2kdBRvVg8y2J0NKCWD1AjkSObtICbETrJ99mfRLknucZ6HGglocOY1HD
fCVJkJ0oRNs7g61yNv+VwRlH4mKYrOChZsEaw9ZyGho+MJbRndxnIwW2PAOuLvqzSbvTsubkPFSa
RFyqlrrbwmlvZ9dGJDAEFEUTeIcRuiYutnj2S2OI6VZrb8gu+if+hT+iWuTTTM0Hu2hYPPwcGkar
i7NyeLkSDHlPRDuBftcERUfuhPvRI8DrlPK85p7gUTeee15JOLXxFU7mpgW2dboDbe8RwHU34sDI
Lm+b/5kOO+F0MFkSXNmDYWC6c/Tm7lvqr2dGqHC981Y/iVS7ToKBvU5JUhWXzrk18NNS5ubFnnDL
c+sg/2GdGHZwhjusKNLcJXZHI9t8T7L/Q69y7vhEOXEg6/vO3rrFKuWdahuPmUe/2oGzCwIiHdC3
i2m/MGkbLmOiUcdCZ/QuLS0A1XqbxnlTGeQcOZz1zjSANUp1lIuxCXXhfLRLEtxTwIcMl+AnyRr1
TaQGytmorL0nyO5Sd/I9cWbjcfEdEbkSw9oOV+nywxm8+ZG1D++HC3DN07vp3HeIUUxEd0ai2ddl
72voLHBS414X4hi49bU9lgziVsueIjNf6An2UqPywkLPxHkD8xvkgvciV+0b3TDNV4fg3NYusK7v
mGKo4QGAq701jDJvPb2k3ZoXHl2lniePvij6K8bX5g5qXZFFREzOPViG2KqU+s4+i0crbau3vDD8
22ax6Ckds+ldy93PtMcnCbNEG84dMvT9Ku1k5+TeUu/aXF+++NKZ7kwzs9ebXvoNTBOvag6ooBUe
uNFqN/cdMNSG0BJtcblkhJ2TNMlX1eJVNCnb1BPtxsh7Z945vAyOFNk8qdT5wg7BeezoQCDApcYj
z4GK3X6ARRn4z4sPbZ4MlvmY6mW7GzLr1qdX962SNVCBKvF3+CPMPCq3WPNlYXxkXcHtHcJunLML
e4hR7lO3b3Z9kbvT2a5Zf0J3hJ0JLH6Rm0jExHBBC2NPU7lGWHO4YXu3NK0DUrbpn/vW7i5d5/s4
+WgjIF6ho/Gptkh2inUBLA74+Jsld/QnBsmGG/m0tL1MAggoj3GCaIRAnYVprYZra2qnK2+zO+7w
KeDR6uocp1Tb9hEvLOZLoBnYMamFpl9zJC/ej9tOiFXmayVc7xvhdp9HeyrGY+vjW+g02bFp9SkN
ClON0nTbt+SjM7VUX9S6aF1y1mAfWlMLnksoRx9OhnEyohGW5jQ0NfWgxExLk8WDFq/dZofzBg7e
0uQVzRa0aqPZaj8XttcxI4J78KEkUBjRnVvhjpHTThRi5El3L9PZfCkKduBka1iw194x7oauYcBd
drP/MDg971PWsuauxK38otn5dLZwYUxhtQb+da+08QXMjn6jU3F4MFvQ0RxeB+t+oFvlIdASji+9
kQQXusvN74oelfM4+PMjZSqIoeTceUqbmmU1rBwfFxbtgDiwabfgoVxs3lj0WcF8t2hnLW5Q+Dfr
Q9Bb5aUwTOXsR3dxuNJVwaSxTwuaqYY7erUIArmqNfFhAJjRqXs4FzZLZV1m6rNk5vc1MQY2aqs7
AqlCYLrJggCUU1rk3cvkOs1+0Xjrpo3Ny4xbKuKwk8d6OhSHVgP8AHehuvSJ9E7zoo9xS7PCVWvU
kCWEZ+hXDRTEL+TsRqJEkoR8pi32zu3thOVk1O5b0bU3jlr8Y0WWIB7mtT0sA8Z9qxXcJVq/jNd+
WVmvqLcaL7GlfdLZ3131TbdQM8HuHznTQ6XRsgeVFfPOD1KmsMwyqMwbqutpDN612TBiFifcx5kz
0uO1GtfBzKNB8i6L8846NZnh35GagM6jnPnsat4KgBjevU1Uj5sm8Hbozf15IGp4jYFQXFHI8x3o
LyUbicK76au3VFVMfm3sN4lfICsaSYVW1qtnfPPJ3sPGE7cmU2aNG/2Qze0AMxYgrBggUu0aUdMz
TZtPlFnSiFxD98LRadjL6mv/NS8h7HNUWI9YUlwShcYw3flegw5sBCVtDI45lw/SyWgvyXjZFI5o
6LuiYP5K87pocRjfoLEa7DSabG8IH0wcOCBqrfjvenI/WFLdLmONDjyL52AwX62UxdrR6ji3LfoM
6SgNaswqBEfyaIF6AQ+IwjJAMs3eNIR9XGyYDGkBGIs4GWBPZxdMZAtS2ijxKQN/LrqXdqCdxE2n
Y6KZTMS78TCT2fymScYgJvZFSyfwqa/skGWn5YeWGFko/emtCorufpm6e7JSpQr1xufVbmwHwazU
bn1yVbtEN7NTx8T8yp61D4q0p+ufto+e9T/MGYMh9AT267g4G85YXs1tK0992f03UgW4OR/VP2Xx
PXCzfze2fsiajx//5zSUb/XH76fX5r++8NfptWf8YmyhKZfYvcvbeavu+tUMyB+BkrR1jIK/ojV/
S+RTa2hyTPXd/2kC+3V2bfO/sx39Z7jfdP4jG6C+2fz+EDnHhmjpPCM2PVS6tVE6fz+27oCkIK8E
zVHDlIfVI2tIO2ARjoE7VXFuOq9LNc/XlBSzz5ra1zJ1thwO+dJmKsn8rJlAUbcrzLFVfVdO+jNk
mRRDe9kV+wYXRbSStDr1hoe4qzRvXyi5sP57Ny0w5tCUxh1TnP4tsKpr9LBrS1sOyQgYYOyZmU0L
me5yxk9CMutz0qf8puJz3HVeC2aobrpQ13jmpUNamiPipQn0O9cYrDDol7fNPkLDXR8rm25CAEaf
Q4kwXWFQir3Gv/EsyXjJQxdM689A1Jx05oeExQZu/rS3TXE9qfXORp7TU/4W/vkQw96bahkbNt36
7mAxLmfjnaKN104NeyYKJaaozHqBDX/Me7TrRYef1wxb97Pm3xij9Srm8s3TV4LZ6fKg9+J6+wTG
CqAfzR6fRcu+aUgRyK1SETaqqASaUmb98zI/pdbysCXgdgz2Uh7y4B2TWnAwMvuYpuoiKJw5rSVQ
Qm0Z+GB0nTxofjazydxJIZ9csgtLa79mljgTnH3ruwJ8t3MD5ooF0LWH2OYX4m3MxFHd2fi29swF
913AG1yzN8Q+E19JAjasTSIpZsMHZWY9oBd2DwxqdN44ImDIos3NZUQYjlNt+yyz6g1T/BJiDhfh
uIBF2r4Xw1D4P8yceSfejeZymLL1YvgpBORZv7Reo+0IbH9a4Iljx8ivhZAXk4tzpKvaJS3Eb9jY
6pkmagzoo1vSi2VpkRj4RnNOdp3x0nrVO8WZRNNzb3cJGRr5VOlOJFWNiJL1dAA1+VsNeTAuTUmh
8HqZzTTfFRnDU9F5r7nUv/uddRvQF7VzF2OvzPG4OlPPpGl+WjvnmOftyI1qHdOKa6TpfrlDMxkR
AteL2yjkHCqAdzA3LMiH3AlyHUmWmZUVtoP+XKfGe2Cxmawky/iYlmciG09dPz3ZsvysMDHudKiO
EROmJysxslDkY0uQoQni1dXI08KkRNznczdql0CY/dp0Naqo7VDJYHuY1/k6fk+SgB63ouW+5l6v
ji7k1lAz6G0gL/ONqutgR7mYisgnzPeWy21XypTdc0d6R0EIOHaems9d48yngZbrk5w1SniAfcbd
2la3OC7VHhbmfMa2y6lMK6330Ri+qbl3rwxftFu5WJN3dtQTZCuigAaFyBPr8pZ4Ded0YoBwGAq7
q59RyJ4ZakOcWu0hyMOKYAtAvBu7Ft96iz4FaHixJC/NbDCP2lH1MQGYDMATEB1UddmnZ78Z2RV6
3U2pZXd1w5gOe99zoxEtGSaHVMbkvMHv7N/rGnxqjUc1Lt2O8miaN9rtiFRtaiuDpuTOGJEFiCp2
MAPNdxwsgC+7CsfpjLtZmgZzXibS/BQbZZDbsCMfGUmQJ9CdvOkgTW46JbxXT3NvJrNbTsncf2pL
f7Fdcf7dS+ffoEP+ZOa2N1gPR0bX5tEnaPtnXE9OMSnYR0FiDu91aE3duDlJb3Knw7NouP8AKsG4
9ad3BkMBXmgWdg3aYf5MXEbBnGpXAS9PedQjuqzOZmlloUv+5R++0xbp/ePbaUshM9w04dngif+T
SX3h0GwVdBxgMRBvEAZouWY5LoxF7Syy+yR6OEH9y6L3Lv9v+qP5N5/lX9FHfE9MSDj0KcDhn/xM
vzNypVYdZD7V1Ec1OhlzvPkJ5l+50yw2g5pT7rbftyzXSz+wuv39ZbT+AoDZejqDDbsMMw3g7p8i
zkCVlhWvUn0cKiSwgmzYHfN7oBWDfsG6KI56IN+XQYLvWOb5XCDuRX2APaTP1HuG6Tit18uUAtsC
RHAMgopT+NQzGVguCyULIVFtDtL4q7umuK7dfl8584Os0mfdySqUE/tmwtK+k00THBwHr1TKpJpj
K8vD3/+m/+YWsjDKmZClDN0x/5w+MBFcAVna9ZGJ3d5uQJgF6x3lOt0/fKIbt+gvd5BtUH3pbToM
TTR/vJrBYuD397d7FVX9NEh5p0gTxTonr7DGaBsx8b0eOUPdl7O6Y5JZ3Wcp71B7TT+7mXV526rQ
gyE48stLyuAuxArwpAXujdXPh8xnuXdALGKnz9xDJ03MqI6pDlVqthskNb9MePseaiGfZc9rfzJz
+zzmfhUvjFMvIGw/k5xRdC1KriLKzUFqBYaL9dlPoV6OAy/v1jpmyjlmGTaBtFo307a8CE8r0VvX
O0/BTwHKYOxB1H7rHTo7PIM91t9fsH+zwhDw36pKsUuaBEb++DmuHIg6G4fQcV2Mn9sJycrmtJin
tMU6/v33Yof9l2vm6LynIKB5gWNuf/67J7A3MQVyMKyPjpgfKFY8Y5r8hwXz55P0p5XFA+9kAy3A
NfoXCDfoVyQgXaeAgQPzfsiRNilPed9W+hznCbNdKo7+H3tn0hy3kW7Rv/Li7aFAIoEEsHibmqtY
LM6kpA2CmjDPY+LXvwPK6rbltt3eu1e2o8liTZnfcO+5ln1gH3thABltCTE54bJ+aZPkk4dXH4XG
gFolS+SBOHkuWZ/TqdL5Nckx32Y1yi2s4/SQSdraxJEjg6m5PWexYjxcPXkd/5mdWXhkIE0sHoOC
FRQ6cjv9utpZDQM56dfWvp+qbmVa8TcHyzD8qfSagRBhqqFewoYoUNlpTQ4hqwWM2TWa5/uyoPWn
t/0eYPKHp+Ki1v35TeG98En+5Ry2bcf67ZtSWBXJhzovDiKjURiiPF7HHcnYLCJ4zqBhVswOk02m
vUvugJAM2sZcIZO6QdP/7OGmwC9a4AAJGEB0SpSbPjLfj0klN57p4rMe1CXoXbVmg8CcxkrwGXMS
VcTEbAAdPZvW+JkNyyp244dJUh36NU+4MaZ9GpnPmkJsVQVRtZfZCKFrvA8dtbCT+Hza1aJUVAOC
SIOw8zzI/GVC/uxXzfA9ZOIPX6T/8CXhzlj+Jwitt36mh40hMoBuHIrD6BUbShxm3yN/jg3bOajC
v3hHhPgJiLHc+h63MMca6mPvd9/J2pZaWnZfHBB0FVuh2nLjBckp4KbyBe8PAyqkt5oGabA4ppKE
CjDMrlVKAdiXgWIkRzou9Jgao9CMK3Hxkhfa+9Sm4ozr8Cbz83YdMZNj18bIRlbtZ6S991Omr3J3
uYz5mIUyfUUzSJWKFi+Zzeu6Jx0UTe6acnVLhpC363hL39pL7D6SsR//R3+BC+NcXidoF3ZV0Her
jFn3cfKm27cmKCimcjOS+IZEcXyMOxpJD5nmeq5p9Zx5fGxYEqy07a98OYC3QY1nxIAuqdYENpS4
QM+1/IOR81+A+POBrPphJ+ym3S5fo3ZyWDuPjwr/ASDV1OD7BEc8q6mWiJG6hszvbfCXttvGcN7X
bHvWpC3UZ9+ZPjcdUfQ9L3CSxdexpGfxJ0pxO7PfJ9FwP5I0QP6WcyC34EQy62nO68VZxxe467IT
TfE+D7hZ4nDgg8m3QzEKBMDzMWrH4pQK5zK0sJBRG66XxoghT8woGqu5R2WfdfZ7q2Fi+udHrvoP
X29qHaIHTayJtjR/uiczLZPasp380Lr6c9EO9/CrLtQXvHgOX+ul/nprtcuOCLHOp9J7+84XUbfT
Yzuu6oQfg726Sbsi2fqpv/GGRrrgfMN6bVlewY6o1wcWYwYNWprDb0OwSJRn+LlGV3VdNUTLzpCw
tygX/TN0AKp8V14sgzMm6fTzICm3zAYZD5SEfj2F7JYzj8o6pDHkPowQka1hti3Onv6xGzhBG6u7
bzxaUkLTroe+v7edPsbRqKYtVCa5qcf5Co70IwIeBsRoibBv6c+qnatdU3X3Lt3BIY3VZeASocns
HyUZA0s137EV/36//kO7/IsJG74QQS3xx8aQh7Lvov9ZvwINjIvfoIt++dEfMzbvHbsLk7mbgtWq
mIv9GLF58h1WVwoKCphfCEU//CHOOwu4qePBylY2wB0+9b/M2CTjN+46h68EECNrMZz8DX8IOZw/
XZ/QNU3HxLjr8XeAk/2pfuoJYixYcpWHCZbOuPWJIGcKUcRQoElV2qmCgxziWOLd+bGE8Mx2Lr6M
ikNwyCKPQEmw0nxQY/kC0kTflsoqHoZWBR/JqZluq1nip3fH2TlUDTt+hOtEmMVLe+amBSa6ccJb
uYGbxJYlArMkz9T5ZAqKkn4REZQ89XOd1duaBQmKH62p8lIcX9NmhnT0rc1RM69cX9u71Gjtmwhq
2m0aBfbaKJkHbM3akCfMcovkUzloPwwZMbhGPofnodTq2iJtu+I4w3PX51KextmTR05Ns9hOrKA+
mPiv/A2C6u4rjyIAP9oFgsigLxjmeVVNBp2LBX/7RruH9KcaOEId8t+YZL9DbFK4buVs5t9i3vAD
ePUJk6KDLUPMcfBlVg4ncCrG9qWaDZffy1/2YkNLeSlGM733U5MQDFJIbsY+KB4rSJY3XdsM+mqq
p9CBDMGUZRVErteuMtwwwdoUNflzc1R5d8hs9Lbm8uCcEgFCMsykwUSjOrl3czxXH0XoebdBRiWD
RaIxxSbwXZsFVzaWO9fLkaMBxpmqvLpJRe3fOi2q0XNi+84B40u1G+D4nTMVgziIovEc9fASpjeK
e+wU5YNAX3Nn0EfQpUTcRNpzDrngTuKOEY8BmNJjDEDnZGSxfYT+Wd4gaxqMh9nOWeS6icDtN6IA
ySDiczdbTnvAadLxnIXcyQJhycj99aFhR/FSmRpXqM/oSy0It/aLMHJv22CkgFqOMPpuwtuKGs32
H7ijwrtJzugC/Qks0dohmpsBXttSM+MuxLxjjK/enAJcaQXi+Uq64Q4XBFbQCZXRIXDrbkYfqGmm
4qA3zlZgDON6RPSylebkFRH2Ez/pjpGTOhAzx6q/dxmZQzUhpvy28gwhV4LJ0FMhtH0dQQsZw7XM
bKghXgIaAjaNaGa5DwkOJyjCSJKx0isE9SmUfCcuvQ+Avxd4qQ8IK6qUDHh/Fiap7TNgWURcnrdj
LT8DuSStwMBHoKrePGY1mPQXq2r97gQdzQGPxcfnvRuExgO7ZUZkaXDt5jn4jKFrX6I6vwS+DM8Z
FYX/OcGYzvbLknlpG6cwN91i46K1enIkwE7W9VyCmB+3QaPTnan4106a2bGew/E5hgSzMfyovIbH
Wm9b7rCkFyxas6VPg9YpPJii0fisVBCqA19v47EIZQBoo4Hi1TsyryC+imoTJ4RyqHQCNta9LaYL
/oaDNmNE2UNv9RuNru7KQPN7LHtmqtov7svZO3eAg0Dnos7wvXI6jXGCemKKM0bLeKZBS+6Zxhlf
nJmTJguadR3Me9Krkr2OLbjuVedeIFM9dDOqFDccEe0kzrNoljxZZLXUsn15w2b2HmcCst+GVhjg
K2EJdk0MXhYgcK0UXoSiXbeJU1yZSA2+Jtq9mLMVfCAmezxMRBogRaa4TYayRT6GwNHO2uFW9IHc
1SVW2DGO9N5W8yWuPfK8bbNbR1Gb7bQAmUViKlYa5gGkgTRltWHl+KEM4CjpzL2ZqwbxeBog/YuY
Vsqy2dcB+IREGeY1kJvxRrUAwXA9f4KXWO/xnnvbONDBjnyFBNIOhrCSYNTDXFLMZMNgnJI8FleY
Q4ZV74YfF2TlJhR0Pqmri43l98iburJ5GZN6PJh52D0x7+n4YIzGPmymb32jsj3rY73tmlE8DsIK
PsrUMfLVFET2EfZnjjmQLuPYK7qFg8xt56ogdGDH/h1SZwWIbV+BoD95AfOGyTDcux656z6euZqS
nNiRzrEhrwxqdi+6rQt6QxhZydar4w62Sh08+zUZJNLJgy13b3RBUFB/KsplkTtPcfq+crMcaCXN
dBBb3i5vO39fzkP1AeGP+QIVx9h2AyrGcizmC1i58kqjScGwm3t3uH6K61ZNxg2t9LNLQJCJPKcG
lNPCAG3Itp9W/dSl4uRMSXj209zzmZEt3owu7t11alE1ErCBqNkekeE73WL/soS8SFhPK7zQExZ7
XP57F7v83q3c9AQ1CBF5BQmoBiL4DPi/hfaGNHkT96CvTNncqyAp7xj2mxeZpMXG63il+4yPgU0E
8mS162lZ2lgWk+OhtQ1s5m7yVbJF+9rnDXO4SObzGtHe6HAPKn0qGJPIdaJrdLZ4pp/KqB/uI6hk
X1gjh1v8GaTPBdZHw++/xXERvlcWfGbgn+a6tZ2nwnYMtLotua4SfdwgOOdmXQdPYWPvGbB+DFT/
2bNqZz+XdreaA/yTABHe60H7my4rrY3rNq91nmFVkejGAKNtG2FVX8MAs2iaGOQjeDI5DOQZlGtr
1jYLikDcEvLVbNN2TO8KoS5FCMqWEV+/zTsLT4sFJKNbj1EzVttW5PMl1F2wrfL2S59Ej6whKKWo
L5jGoDWSQ3ZwRQIblo14DRGEwzV1FqmirD2MpdBKJ245PDlB/Gql6aNhKfZnY21+jCw3PmCDc78S
aXPfD+JbQPfhNTGJWIb7AcesCTGJeJMpNd2Tr4P5XJk9+jtZfwAyUu3IXD6NRYpZNaqqLSGYuPvD
QR6SSeeoFqujo5GQJko8xaNOzxmfeWyJSuwEZom9lXRgqs1k3wxZdSq76cGeo3Yn5qhgs+msSaCa
v3TUn+tO9uUDY3vCMSAUpasgl5p5SjFsyf1BZF+0+W7qySZpDO9zEFrvBQ63D2btyBtAJtmaZB/A
XB2fK+dzbiFxjOeeRVsUV1fonN8iG766+UjAtPjC1LOOADsi2hJFOx68iiTk1q5sVCMQIgZPRXsq
FveejJAQOcKY7HA4TzdIIYPbJiiRrbEEzZp9DG4t0i3eSrfiI8oGD6XGZG0akZBfUyVPEzontqpR
v69QYfUrF0PtfR+RBpXQCrqD4tmFcMe40s9G3aoNidHPXRLvl2KzFsUNdo8QI6lPl1d+A5JxYIEG
UtIwb4KxvZkzNEwRWuimRaJX5R/ZixaIoKbHESlJJTr4d8U11Vq85hczaetQ6Gk8q9SAPfLJhK85
LMwIDjb4B1ZVru2cYYl7Z5XXxTrCtWNplzxXxlzzrdUU6T/JwP+VtGLp3mi3/qrx27ymZfe7to8f
/AEGwOJvo5Bw2JxgU1HLgP8HZ8m03zFFJkqSsSU2Xodx3Q9xhfPOx8Lve2xbWAu4NIs/tBXWO9tz
2KIpZENvneTf6fssufR1v5ozE5hI92iagj0Hq1h2Or8dmyKeZWwU1MYVTOvhDk8ycVx24xzzbE63
btW3G3MerHuZKXjOJfB8waF79IRHVZOW46Omb7uSLTQOUXce4wgTDXuQIAQuSkSsriqibdqFGKXl
wWb5DJhkgenbxfPYp7eobrsVVnWgcmhTV0IlE4PZZWiW4x7EXYB8Gtej9dAViCCrylpsl2F+wYnb
PoJHosZ2SSDXsGi/mAb8IU8+sYf6Jquuhiba32lfU2SWytnXo2MXK5n0+X0MgPyEb6K+0m7E4HGq
83QPHQ3lNRLEsx6Ve8zDCXxKMncnuwn8Xdf2nB5pOSuyqkzzgrPKmlajrQM8WPRGK3eqWTFqs9CH
2WzMLbkFlFlO7ZzNxjvAdbmvTOESTOCL6zxFEBZMOWNI+KGhB1AkjVIN6NMLdohL8zUfmHLrFYJU
sDBFOkKFD2uzWfNm5VdzZ6c71zFcGFQAPIOSnq633Wo3WSH57lMhBfTPls4mzeaH2uHmH3X0TNtq
PaFXUcfJdocPhShx4MCZ35jg34NLhSbO3GZlFDf+ujYiYV4NRSDnh6IBxdhv47H0jM9pNgmm4QQo
oHnvsQZRlhdlO69Np7RpRuwONi1MY31PUKV38UMfy+6ISmGiaR9qJouIjQ8M+qa9mxcUY2iu3Zsp
J4LAYLnFLRIbedStvLmVA5qD2EGP3JCxLijFtlAi6GK7weeATXo7vRga35zBEHUiWn0PwmZumuuS
sacRYSst2d84dGFDi2WhGqZiLk5uUHSq+VBagXPfzBz5KZd1GRvJosApm2S8I/Ig3xc1bqjwBlDs
MIw7QiHMft7b1M9LzUjLhybe7FvzwRg0yK+t4SdZ7q+tMO8na2eyOKKpID8NhsR0PcaFrupdzc62
x+Vuihd8SNPdCMIyX+mkqGEexgLzcWqgq0UgDynd6Fv0GLEejOcodeIUBo9L/depfLpOBcgQzDQ1
fUpYQ+6BenGPqNSoyEZzajII0ip6DpwizS9Goi2xzmH33MzDqMhoxHkVrHvQUgUeqKI4Yc6NDmWR
GVv4tzJcj16PpZRZQriC2Di9pLj8YLHWSn6sI9vaZGEe3tQEY92oGu9+h6JvTdJYMe75A0AQma2z
zcPa3E5FNh9iDclKEdL7DEWJ5sytxdLQIKZdrDKiOVpJEhwjTwX4RlyD0XnbudCyOlxswhDdvDIF
7oZumFMccI7s9EoMkbWNzLajVnKL2xpP196t7VUkBufGT4bwMciYt1Y0lQ4lcDh/z8f9ZxL6V5NQ
yTr8zy7Ex69F8bVtv379tdBQfv+pX25DT7xTDtoBsDZvl9ovN6FvvuNMkrgRPeIoIeSwSfoxAgWe
40Gs8WwLLccyOf3XVSjtd1yQC4vQZ7m0XJR/5yq03d+t4sGQcAvaJut404fU89ur0NUNKWajUxyN
gZFPtR8YiUBnCYwRr2KXM3jggnKt8dxZWq8Xp95GtJPcu7QZhzq3Y1YRAUxq5rji0ta2eqRiT7eK
IeImDLEYr8cG1lWopvecVzV4VenIVz8sxNGqzGzd+w5zrii02cy6X/qi6o6DbMO9Q8e0IYmyxhKS
AiQhY2avB2g2NF02gaH+1O4cxjTrrPBw0yfAx2xw2q9F0+bHnoNxZ8Zq17dk5Jgd2qAhicMbgcn1
UOg4e7TIYsCx1tpEz4FpLN9HAp+PNRjzqR2yZXphKfUJGFuFKjhHNwnnKgyvy0Z3T1iIvfPEVu2+
HxtrU2TuHewF/9pMoMd6eRh+JGMNgwdt3WF2+wE6Kc1HkJgNtAgkLGNMyiXSqbuyKoFvE0WzUwY3
4UwbdFO4/iks0o1TTumtQX/PjW6x10GzviVAqAREUDsPDVFL27G2zbU52/bZT6b22LezgdgZyI+d
RsaJhXAF6LuGLwduDLa3WV7XKnKjbe0Z2J1HBBMiprewQPufQzzAe7sS+c6qpcNvbee7arDaazc2
6LF661FN+fRZM37etiNuj8BNW2xuNCijVtlOEZu9gY8NiTlO3E899XxV6I94JNq9qGhD+yG09hR/
wfPgxeWOA1B9AeyXatblVnIdOvmyOaomjBRTh705z4ZNzIz9QLva7EjbRGxu4vEm8N5aqgciOXXj
f/KaYvwWMuXczWYxecyu8mLL9wZSJhuw7KyT6gkObIIVp9SvBroXFCazY14bZTpceQY9Ygn/MlrF
flRtq5BZsrICbxMxAz0FpipupBjKa2LXniL4390KxVF98PoyvZvK2jh5AB1vrLwh57COae+rzMY+
ETOCdQ+90cd617Qo4yHz2CnA4n4aT8w1dkmB/Z9JSyN3kV15a4uucRnFWflB9x5DJ0gI4Yrtg4m3
zOrxzhJgYJFUCHqJtjzGvTHnt2SsHHwHklOE0eS6UdZrmdVucK5lNkVXQJhfFF7f+xwyMPk/wji2
cW8H1j7rmIC4q8EfC/8zUbw1wuJAz1yWU3vb9paXf064CsV5SXI2pGqf6ODt24aYKQYFWeo+2kHL
PrHpMTpkhX8aSxfOlR+0mSY1WFX31WTkCdmMeggPFfaP5snKwOrgdDFTEIqbQrmleyKnwGsNsJ+J
ZVJ1KF73fKjmXYCdkyFFGQbmB1hJY4fzxwgvtXZz94U6A/v9tnW0uCsoJYMvSYDE0YGADRvD50a0
DaREdO18csHdoJgmQcEnTDtdT8MSimh2fvLJxR5jHLxiIK/HKbMRZ7zX9+lm6JcY6qU1tq/HMPeJ
AyYhPV34AjibCbo5Coy3w6qox+mWRCn7C9P3Lt0zRQdQiOyH0fBgxFQPwMcDf1s4KQ8J27gBvjmZ
4lFCRc0Zr2e8tuZYxXvOPh6xS+Ewriy/BSqYh3ECXCj2i/KGAFkLC6SmeJHdVUpwggn7aECi6U5u
uAWrrG6mQU07QD38q5kNyapxeI0ZpAf6MRs964q6HbNbCg0ernvujwg7pboufLs+prHP935ygo0D
sLtDuyTdfS+saF+4OH7LqElvCys7z2/G4EY45XmKHHheVeWSVNPZEYsqz13Ag/DNN33Rw0BMlHXC
Vr/H0ZEs31XKTBGqeIuVSRo7c2GFuVmVbBWmc7GWI850ZRQFoue+vPcGl12uYv0Ew8FiIiX9K7I6
MHXUDaDnyQ6RATE3W81zj0E7b2f9udb1J+6oBtCBrcCYLCRHEoq8lWXW5kM4i2A3kVDx5JCUfWdD
E+RyKLJjFrrtTdl55JYa2jwNZJZ+nmlZkfeBR3DRc3N0BoecX/U+dUW8aXPf+zAAsi/JwbaqQ+LU
05U7L3A4B/h9WE/o7jFNMd6STDfrkgSicNox7MDH3ZlzwjgpEtSqgwTdw1DrFrFbAkPG37c48J5m
t+yOWg39XjTFvHegLYB6FWyC5hZ050ijcuOyg0o2zWR5V7HkiPchCW/YLxYrlC7Tw+RD5LEEq7nQ
CqJb8JHjesAPsLUTP9wrngC5JejdV2K0I47G2X4vsQov7m2/eh08q7um1xFfWSiUO6fDQZSKQBxU
W8sXY+LxLL8MN5Vowx0h7RUJ1F12Sc2xfu75Hl4z525uHSIQz+hHizXztOTMaDLe0ygOl7R05rWD
tPiQzcPH2sOmrWF/vwTsKy5BIHx+SauoBPIZbr9Xmusyl+alnQCMrmO++bdO4k5731LNK/JBgC0q
3UhmunfoPqd8ZeeeOubMIYHWLsp1etdPIxFs4Btyc5tqQICRGb6g81BM2BhLZwxxl0AmiakibTzq
bhJui8DcYrurrp04NslXaulquP0JxTWwbNpMiZHeiO7JsHo8bH0bsj6ziRT3YbADDpsUrSRi0jUz
dcyBRWghIMs9NK04Z5WAzMf33pulx5e6GbpNidTw1ZoYbk02Y8eVayacBE2T+oj6B5ZJ7oNsEo+A
XMxEcRiBC9NVfPdWtP5T3/9VfW8zdf+z+v6pe41+U9p//4FfSnvij96hIMCuY/4QJPxr0CWWQRcC
adC5b0Rxhkw/Bl3IGMhzEjTi/67r3XeYP0y5TKOQPACu/Dt1/Vtg568nXB77TokKbdFXgC7/OSC3
ZLSKJ5vcOx9E4QwUhTWq3uVq5ELLbXlMJ3JU4DmF1VXr2OyMtWbWTgVzq+uiOTRkhyyjXXRffe9v
WXdN95HWzi2OzZYSqswmMtkQtTMQgJuQ58oORoYZeirAIPgD7qonXNd+DuUkB1StwnFglmVmgXHj
5/DOTkwdGMRT+IjSY3Ll6rg/jOhFpuEYuj242GNArkGCRcOrh4dq4EV+MArqjG1lR5a9DZOx4RsO
vBB3c0q5afKwHHoVvMEwt/jOh/bMGKzJ7RzHUhZfgjyP9rWLKXI9Fip4LHILSjEI4wNPCn8FlqhP
IwrKRy+xMRtD902o8YAcTxCPZmbcu6gM+ldfkD5Ak0HlG+NzR/iUsH0vB1aNKM5mJumnhCWKwygB
ljupceNoDvWVheG+EOsEF+clCtPBOE5jCWgqZf6hHwwt+hnuVpgmC7Wtcix3b0Ei74kiMMuuPhCZ
HYjlHALGmU73hC3EzXUFcZvuB/uuhe71+M+J8N+4CyXsfXRCfzwCf/7a5GXR/eZQ+P4zP0RP4h19
No4BLKRvqb009j+MhZIoN9tFEGV/n2PzSD8OBYdDgTeKi+Bfk4J/j78JLMD3gJOVsQA2ob9zNvwk
5OZA4vr1Xf5CxhGYHH8ScnsCWj5CCkxbHsrSPIq8FQo9+V0694eq22Vu8KsDCIekwEugOPkQ3fJK
/DRXCHpyNSUV/KFPCiIwB9MHjwMe/GPRDdNtrlwiPQmXbTbl3FXfh1V/+NjL+/W7ByeXCVU0L5vL
i/3boUaksmySqecfQtsvGRs37cjEGklWTv9xj329fA05m+D1F9AbqSDjr5PBXBCGgpKbDPkIAets
uzqgIWtZG/WpTym9Wi9ZCApZADVXNyxIMRxfM2II7nOVjZtffahuv79U/wPF5LaMi679v//9j0/C
5fBm9MmlYKmfXkGzsStS32YQijOnyGST8JobOcIhd9RPtSTvOBCpK7cGAfdrciKqD2AxPAYH4ZJd
EPuL2MqabksYUGBmZnZ3PhDPgWnJkUSDdOcNaA/yuEcrCt6bRi9no/7nz4Hr7HfvA9gkHxy/h8zv
Z0NJa0ukQu7oHxhYj5vGpKqDhK7Z2yff/vyRuLN//0jeYn5iKub8bozloG5ZsIn+YZChiUmo5s1T
Xn1qOlnfmQ7Kqz9/vJ++RG8fb588aBtY7YK7XD6Bv3JDWKItCnKoeLwwbu44UehHeqJp//xR/sPr
x2AOKTlIHeSQ9k/6RL/huKA19dCSjzGbqORbJf34kLbe458/0ILj/vn1cyxG6C5fPNbaPx8KSYgf
Y+QzeMCykh1nt2Xa7POZ0Zo3Tudg7JEWq5aEjy69B8vsnauM2ttGXHfP9AHJruPUd41WyFPUwGa2
EizFUDVIqEpLkHiZETka89l8GkLiD9foAm2a2GRE42SHPMhU2daWkPL40FqqfRnVHB/+/EnKNz/M
bw4lcNcYNhzXciEm+M5Pe78lyBZHazMdRtKdAEqV6JJDcrsAYaW7Mm1B0sjy25Q1xtIOs+XRbnLI
8qTfIc/odgCgmkuVxpBzuwKlsirMF0ECysVhLf7RHfP8hZUBKozRehBYKqnixwwCGmiHR8tM/V1E
EPAGyMr0FIUFk8Mw1nuCJAXz+48cZ+lBdY5zE/YWMvW4pAJTfkR1EkDToH8+EPOg16UT51sqILFv
Zek9NoGTHBMDKlEhanZIqA8+RwyUGdWm+Fgq8M9VJsZ6Ncyufc69OqOkIAiL4R5gDGwYa4XIKFt3
gqTElFzL545wkgwN+ApskHFDV6i/aK0XhWDUQXjr5N4JbBSriYosYuIqtYFfYd85kTQfWZ3mL24Y
pd8qEZVwzE2fqbHfMD9ajeVSOBbR9N4lnnzj5lZzcHw/OyY6mc5z7asblaHv77y48Fcyj8cbgGCo
kpLMeTXrdkuiR7KOgvSrAZPwGqq6QdBTzB7KbU5UoPzVStSMPP3FDVtcyqAKsLIXmGDCBk+r4RbQ
qZPz8nqikkhYHOHNwq9ITJ3I5QcnUuMK5yopLWmen0mu0E9GlnZQLwjavojeoC3Tyx7G5H4BpDPK
PbZf70gPLV8bUg1vE14noLiUopjhW/mY2juCSPlEDChH+lrK1xLLwC6NLAPfxuTlq4Ub8QTmpofJ
QeLVEBBXDK8tPIy630WRvLOCvN9ytg1HND96pY2p8zAWWl/oCXM8tqK60012HQdOhMV8YIAVZgS5
gMlb0TT368YEPGORvmGGNow3fwofIHdfIzX8GKGxPERdZ94HYtbbpFEvsOFeYVUXsKDaZG0kyn/u
nMDbyaaBZjv1Iymlqb8qh3la56YMV31SGyyqgMa7MFE4okgsEflbVFi5aBFDfw+8rVhrRtnA5CLN
HzMFO3KF7DVq67IkkaUe+HABy95wDaW7OPQUXpUxhnUeKmvftK1x5aC9O3cGA4EGHulrgj+dfOjW
ZSOomQdixkqqmxnyIMdUK1hxa2EfQQFnByFj8+CWfF2UQf/P4rOGCtZvLXIqQc1G+Ii7KFgzHio+
N4Mdvk8C0X9Rbqvfy6EZTzkQo2M6+N1qCCv73JgGedUM69ZonoZjD9X+xtDwAPtMg15dQRZtxREF
uTvXG1GrfJubIbo+Y56e7MEsdmyOoqOZEuAGmNpGPoYPypc4IISqi3MMVw8KERQjB9v4OSn6FN2n
muo3LNlGlb3eG4ohdd2a6S5IBv1tQENYXkyN/i2AcLeeBw37vISbXVk4KOKQm0PMxNpbZl9t4c1Z
W55xc3IVG/gRwerGikzNfh3FHEBl+8bii3rRMViuTRp0+FxNUM1fRdKMqKNNoDCE13+OYHDuCOt2
n9/C0Au2P4+GSX0BmjEi7mmkOhko+Uj1MOn+2BRvgoz1z6rHf7qdTJXeZwhE3yeJTDepOY8bdPHT
reFUiDtTIY+jXadwt/z+uexapLRwib7MRmQessTm7Gl4knVF+aWykoR4uAIHrWV1kdEcnNwWc44e
JZpyJYGPJaSfMK0eeObE897Ajx83Ti+tLWJmIqWYCt7MbgWND90pP2P5GcntwMnWfSP5S9LeN/fD
0PGUWCAwqmVBTpAUsLktYgznRnAwQLNEdVl11gxcVmVr3+2DE7WKQ36P8pFuZc1pUHxehYSDRA08
PMdDw7leWvUp0WTarqhtLPiFeb0npta5AhNq3GseINoQJ0R5gfaaP5uQoY9j4EC4w4Lc3ZtuxT/h
wbpvTNTBjRuJ96bnXGEWS/bQ5cp9m1iY+6gX5ZUzmXukCuzjm15eCP2DbBbV0zFPLbUesoTscRlE
27JgMwQ1Zz12XQyrY3S2jGwRmBUEYQE2HPZNNehoz8vvpp8b26ujMw1xTbaQxpwPF5xAzS5vTPwR
qCnPPrulipNVtwQueJYdXSDET/n8T8P632m2HGwyv6qEfpcw/hw3IcaU3+q1vv/Qj44Vy42t+E/E
pSxZLYtH8peOFZ8O2S5YZHxMN1TWksrxx5baf0dDyn6asZVSVI/+v6dZ6h2/jQKMetKzLHalf6dj
dcXvttQ8PDA+fiV/BUKPpRz/VbntDaosSx0KelYI69BESpLqTN/ha6frc4yvl6ntR114zjI3DqMn
zjr0iaYsr+Io7C+yVDE7IAD9jhuIYNtgTL+NNNOvRhXZY1loChTa8mMddI8Bt/AynK1fTbBgTbyB
tRs+tY1RPFsdE7IqH7lnBtwzX5ygKK8AavtnW0/Oa2ES9Q0JDmSprKj6Vkv38Nyp0viaTu70xIWX
T19Z7ftucoqJM7qAx9s2+Dm9cEquTDQs3l4NuF2wKwKcAVDX4/7vmJJxSpfGo2E77CCZqg/bCj4z
yhJ40m2+gDxcS04X0UzIoNPI+5ilGZuflg6Wl6W0rAPu85BwdAEzNVXLLI72fBt4I0ncoia0K2jT
T3Y+F1dcGBXqy9neOI2dvm8SbKyOCGzKPI7EDLr9s2WhdWKtyDbMbhf3Hj6ZW+IdTHf/pmBnimd8
4NjmCsfc/4RuJWIJTtjpqp6H2n2uWlwWyOQmcrTmBsPOakoCs94F/uLyp5rsrJsax1W9MzCCPTZs
Cl575n64s7Px/9k7r+W4kWxdv8p5AUwg4XFbjlWsIsWiE6kbBFuU4F3CJp7+fFmaPrvF7i3FnOuJ
juhumSIKLnOtf/2meXViByZoKMTjjB0jV5nFLsZpMBSPYQ5Us1IWrW2c9mymRaMttnu7oBuRdQ9H
AZWCdkfvMDy0mwo70YDuEfe7BF/6tSHbKt9NRBccBbkTGirkfwuRcV8jHFa9FUpa/p5KSj7j2liJ
nJqK3tsKlxIKW4+Va+YE2LJdwsv60aEhKhJGUJt4dsNnwhFsJGV9FD5TUEI+kIHWs+jx5CODeE6j
HEaUpX4N9YqgdtLQkt59a9BjdVdOD0EaP4JuOYY4eHOepaBJiAVQbgZPq6MI46IwHnWyY58vRXJN
dgFfYGJkFeOYCUeMnL2oeSWVGz1aHI2k97pQQLJNMKPu3wQ+GrbbaCymaNf1eEYd+mZMcVbDsfwd
fQ5zNXQEcJngdZPDRzVbXBXYm7dr4lgRyDLHI6RmhbciP3729MkHYAvLarGg5a3lNPM7Swv443hA
GTPV9ggvGAQIpzZj7RgNJxGhzLkL0tE7XY7o+UM+70bDYysuYCys2lGnTmZTHD1P2CEHa7imzMWd
yRqXKwpV582kDg/WjN7qo2fK5rUllHBcEc0h94xWXeccZ6Daua2zBlM7RU8M2d62162FedAqtgtO
S1H5nRJc1j/jyqeM58u3DECJ432hHJJpIPfwZd3G4ykzmPfdhrIgN6LIO2ZxnTdxn3NU3MsD4hNA
qLrQtxQapb4mmcLevlehTqru0E7Iml+HSs/bcRTs8G+oab7z2uCBoJFE6TAVrFB+1sq9U5pC7dK2
Kb7j8c0TmXmGfqaE9qiPXSMor2oyDIi4E+U8IJLK5/Xs5/206UPKEzQY0z0DqPluzFTzil0OJE+z
HpAhFUlVilXohM2pD+hIGjdAfWEZLS7SFsy8oUSYtFaQunVccnTMQhU+czPxLbcptu4xLIK7Vsiu
ee2docOGMLPmh5Gn+CrD932HaICk5zF2qd377mtmoMmE9MFrUYTF/BB4Rrn2LUQMK0tOkpPhApw8
cALOjuQNm8QqEiPX/SQLe+OGFfa3XDLmDzOt/n4Sof+1bTIgMVHVgb1lJIFwyOoQ28Vx5hzQzXF9
FeZFz9L3WUEGBrQcsJw+TcJ1tg4UFbrJHlsIXIIw0yyB4A72TMRUXQRJssbPJUY10VT3xUgSIJqa
IqtJW02sJwwO/R02Quqb45f2dYSx2T4bA/FeuP7FNWT2dyZL4KnFZPeb3c7TI8ZH6tCUpBopIMU1
dMwn3MzkM719t0HPgNNuEQYUsgK2jjUbxUnQzPJ7c7UzA3SCVWwu34jIRK1nT0V3DNzJRyWQ+aQz
YUhiv5Jnj7XvROGII5UvaFSxNmNY4G7cadIV5NxT+KXR4p/cuIXeK8tvrhsmKEUCWlbEGy0yl34O
bgGh7kUJ+3cLVAkll1TYTpwKmC3tme4XUakZgpZCQ1hGDNlJF2tu8CMit8oYortqlKwmykeAYTTD
PW6dOD5OmD/1YUfmEWE69qnJ8VN8ihq7fp6SQj5AF7lL3LG9VxbsiCnuBF2q8B8qH59G8uL74FOL
FmWPKQldTZyYL7E1zUcnCh6X2PI+DxBWr+rZRe3lTlUd8n5AjtyTjKBffCRnTchcqLHuug6hg0da
gLvFPN08TfWCgXnU9uaZpJ96O1vkHxaZFLgC2HJeJRhFNttiMslISKJk+hIxXC7W+OS7yDHKYYDC
0xbFsDaEU2wpsut1MJv9o0UY22tqwT1nK7TNT0PmYORKO3kYPZunekLyM7O9H6diGG57y/wy4bB7
04BO42w7zY239quoPyGYyDYjoOSDwjrjqOZMnHPh9d9HZ5ZfVBjX7Rtcg2I8E5saxfQRS36IixxL
4la+WGqJzkkiiAjDcWJFKYg9ZS/sdQE3FeaFvB462/gkZQ/Py8KUj7CR8hv+GfOp1QKyyFW4oaf9
+Ap5K9rEREjehU3ofgIbiDFGrRJkPAi4m1sINvmNGRHVtkmw/z07DP83vjNMWy4X5CPHm6+brqy+
gEAjVKmbp2hozOvclM89W+IWc3NXs9ZehRUfsinrToZynZdpwiuUd05JiIGdgKhIum8X08LZgA83
gy9hZwH55L6F/YuJgHDl181MdmzSO5xhQH+XOHaxiRvG92x+xq3n8KiYyHvLKcDUqhCfo4ygwLjw
UPVYNOlASNrBGutTwSCStRDWXMKYn50iJFGFPharII8tfIe+wZxXltXY5yB2vLuAWI+HWjoET0jU
PpxP0q/zZd7B+x5hE+LJTq7Jk2e2kOOR9m2EPTdrfI/dXdiX5QNxYJjaZJQfO4vkW4zMCoJCG531
NvTop1f4tyd3WNXZu9w21aMp5XhUnW1+NiQfHBHx3LACjft07tJu05fh2e7N8aqphoRfWk5zRNXW
3icufLs1YqZpO9QV5JFkqsX14GTDmeAfGrnIO8DjCU51DoJrdgU+JeSKPidDAmBSgoa4IqCgmMf4
aUT5hiXyjOyh7exrrynn/WwSXuOESQBR0OM+9HDO4UOVGEyR1zHgeaXyxOVNKPt83cxuu8Ptkd2x
wOdkRTRMgU7JCZ5JZ8CoopnlA1o+f9fNbZQBsAikUlmXblpN2sZXfmXOUtwnZGx1K5klzmYh8PCI
M6EDQJOo4ThLB59hy5oRl7KeIvydk2Dts968Z+3gfQfqnPBN9Nxln4R98bXx/XYfyjDaFrq0Qg4n
kYkpsCOMm+s1CLGH5r1tSGIYCY0aguFmaoS1iVTRr1EAQAH1feuYZ+V4u3RBYz+xv+FwVeHQNq7L
cC7vsj61113uIsMq59i7J8OC5HrXCHUIUkZZUE3OH7mwzHiHHTrs8NGkFoRPkn+K2WTjsZhPGMJ3
W1RU4YyMK8BolzLgxiqgagGT2fGLX46ktCw24C1Jua8xId/3S4TdD1B4smvzQZ3cznVv2yppJUBZ
a5AI7WI6XRf9cRatugqqdL4Tbt89JlOJ63Z7bIJl3rSh1X4qu7r76rFaXo19K68hpkdXMg6eKdSm
HZDMZvSlcwayIonLHfM832WYnBW4HC/YOKbhsii0JZK0C2YFeGaXlrfcD7bZ/AEWwW4FMwvhCFnL
6MzYx9MLQzEfpEGYmCYuGiEURgN4HzZjk7rDHxj3AkirCqqj/EF8LA0Wt0M04wmG38J9DUOyuXAl
qwtv0q7Mt34Km5sZGcEKw8p2OOQTXt14Dap8i1F84t+HGLKYn9OS/5PTSmKPeFc3xNm4TOclaly3
mT4vCYpVx5ZB7N9hOdbesfsd+pIddPrNTOPj3At3WM0CFzajVuE4H4eEMbZnCgGM3PtSOofJphN1
08R6XJTfvYdS/Hai93EkRVy1LQLXYnZsQmpzPwy+0OQpWBpdva8gvZ4wGWheOxbmt9zoYS7iP/s1
KXCqusXubsBhlnlqpNadMJLyhlCmgpWPF3sL1unIT6UcxW1peEtzLS3IX2PSh9sxR2y9chYYp4e4
9Ag0iE07pKF3+uXB8owIf8kZN4B0GCgzycZ5wwRz6h/wKyBbdOkFhhLryoMX82Whn0BSGMw0bHHk
2tT6Mb1IzorxWPo2A9NCde88MtX3YBmrBzuMqej7VqefMMxsMMBwyIuO6Y0MvXaaNFiAfefF6IZu
F2Y0DldBXONMwF+Un5y6Ed6VTARWNp0I6tdLL1x6rbj9C3zzD6Phj8NHBo+u54DUoEzDlPCjIWFO
hcy0gewFF9SXTjMlmBVgtaBd+/WBPk4FLwcKMWEJwD5s6+PTFUg6uLbgQMTPcIubgOApRjLcHzta
nLcuDeit43qmCYG6+Lsx/t+PzkA3QJ4QOCZO/loE8VfQp4EU4xNVQbxZ1sA/n3CbSttUUT8Wcl/P
Bkf1ep8mwJhK2rZfn7qApPHTRDSEPoD8Ag9P4dswCvW3+wvkNGWugchM1vtOkHyE128MI9jPW+ux
yjraZsgPnPzoKHx1CfRjwCKrQadhxX4B72AWP0a0/2Xo/Y6hx5vGtf/f+Tifv3X9//lHjPPHJ//E
OP1/+eCQHsa+0GzgvvBD/8Q4LQQ66E4dhDACypzFovcnK8ckxtoUTPpxsLYDlC7/g3H6/4KS4+mZ
OYsiJLvwP8E4veDjyoqqB0qgo5VCRJ+yoP/8wMXKocfP4uTQlf5wrIPKhVWNY8nRVgSzQc4GZyAa
R9yzmoL8xNBICTneIK2b9nkiiRyM8OrbyT6UDyFsf8ZKRficIpUg1pMwA/tSUdEStbvhUmfNuuTC
BtuXuyEbIl1tOFRl6I4Kd+XkLpnBIeMhVxdwbeRcQzUbANEUeaBxGcRPaNSxaBldGa1DL3sJp+lZ
XCpD1AHqaUG+hkK8AKoYDXPT61oy1lVlfykwZ11rEjtD2bkYUXvvokI48RF8TiRp11cEcJ/TqMm6
TTJn017SR90sk6pWs65uUTyOx0xXvExp7R2QRHIHdx7P4JBY71UIENNtrdJLURZSO2PPSzWcTKp8
iBMiF4FKG0ok/tjXlXco0iesLwgxDajKA0fBjaFwM1qz3sT0IvGKDM/+IQdbuCOr0z5HlzK/vpT8
tRp0Pl9gLBvECCGmxSOaGt0nePSBRMRxCe2OFsepIfRaBoTjaLYJO8mbPTTtk6+7DzEkn8gBgg1s
KdMpNj5j5rXjTsSQFfHiMPqU2pau8hCJekuPC0G/R73RPzkd47hVky5ia4yWJHdM0R7JrnK5H+5w
WgJr39NE4R3jbgbdVzHTe44q6O7hJJ9UrhzciczqiyT87loklIqlQuaMYSkZFr27KbI4vu+cykbW
4NfFTZCV2Dhf2rywKBN/1ZS1B2Wh8wjxNCKdATi+RjKyzgo7260be2iLl+Zbf2kmK7V426hN47uF
ju56DqmZMs9e4/o7Y6dER1oI2sqhYpcVdv+C4ImkNMSRh+TSzE6Xxna+NLnosbovEM9x18hGcaaF
d4+ayPaQezhKGm41UM12rbfux5JLNjWlvAFZ/DLNznBrNBapupP5zalKmBsT/jEkG7aHUXflhe7P
4XOKblNKFbwyUBgeF0O7I4xRQfECjQQhhW71zUvbH3loSSGTT9MXoN7a3AiFNde2wzoBDoTGDlDZ
WFvXR9mU4uNnnkeNMuQab2haRh94jyjCFYEjJle8Ll34asqB0bgdMqowYdGGXtqEa4d5tbzCX5h+
VYMcjOYf46j5ZhLxhRuPhkIYx5l7F5ea4BNB7A2K2UC7p3vWPmbNuecnMDWwuwStXnqEJDMdZpjw
EHsI5Z6JU+sm66a7wDJBhHU3I9DmtbzANlIjONLsdpnGdPB4YXavcR51QXw09jMAAtFjJYf8AgxZ
C0qi/RARzU5PpLIjLWqGOVgH6r6azdq96Vw72vo2EWdJGYlt2/TkoPgkTonGCz47slTuql+Olekb
+7jvkqs8KPTg0zJ2boT7TmiqaVc5GUnWc5G/zODxmxLTnWOQ+jsH2Tj2ozBrsQsm0juXmXtO6pIM
Tw/DFQ+u7zoY4SFkbckMNid5pKamvBoxt12PooxvphGzsvWQLcsjVZB7cMHfb8ByjOcJ+42hwEU4
jzdl0TUFvpF1sEUgUO6y5uip+QVBkLepZWcdZrxbti5/61i4iPBEYbeMVR0DF5sWGbPJLBqZ6CH3
RtpjX7Znm5SdR3huaHi8Bi2ai6vjWjWLQsZF0Oo6LPKcoHq6IWf2pyMjOth7cmTmE2TgU0NCwoIf
yp3F8EQHwN8WS6y+w3wijmn0/V3ixk6xInsbP/So+0p4Nb5SPtY1q8SrxKaGKXAgTqZY1xRAp7QY
vmgT2N3UF+O+WtqJt5R4woWspmmCaFSm/VerYrfZ+o7fnZwS64AxFg+xD5/MNggNTxlTr2UVZFeF
j8sRPdq+a8jyEWyw28qviZupjHGPkYd5MJW2ggvz5OBNzowZGnmBXg+LgB072HUNqSsDlmLHufJT
wLniPtIOIn4X+1dTExL4Scz694EEXJ2TS3Bu2bD2TmIsNrD42kOLCSvevzFx0+Zs30lRa7c8S61d
XtGbpInT2xTXk3VeYDxKOEK4cdGpX8MojHbT0B7nsmy35jJ370CLM87PzbTNigLE3IYOswxOcpAL
ukTgm0Psyvc2jIftkE9/QLsftqZQBPwMbDdCJodAdvEebrqN/21wO0Klg3uFy1Fp4XA9jO6Z3Idy
J40OF57sfjA74zwl2d3Mdb0mdcHibSxuY79cdrOXY7BCcpkL22LsvJ270HA7pElX9NpDv5ZMbJ6c
nCDraeC63rdDGnvXS9ar4UZ1Zlyj61lwXoB0Tphnb9oKPaIz1crcEmy5mNskCpvlgWy50HiZOmtW
mxQMfdF5URrTzysMEuZcFAVCXnowtSeb/cH1pZdhVrhQynToy27HnKkaFDZwfzTwgOemAHNWxIK7
K8wG2k9WbRnJpsnk8tkmu/pzWZvztU8s0nFoq+6qVQZqwLH0Cdwg0W28hkgysfQXFdeA9nGvoGpt
RcmKGeSG96ZIsd3Ass6uAagHm2GGT0DhMuBebZYdUwuoDX447RQxre+tNRhXHak9d50K2h0GDqQJ
YAFWrcqK5TVvbS4QJmPzDhFR/IwNRoMLsk4ca3Jcc8LS1gEjizPiHoKnzsRMZVqxu0G/qOHyHmUz
kCPaWxINBf41A/QYdi5z5yJxxQVeJQg/O58gzSVncqc6gQJ6CbpxIKsQ0KpIcgOmYutR+EUmBqzI
P8JPwjW8fl33S5vucrcl2CQIF7KK7IF4YRwJXjs3I4xhzszsHCSyvc9C2FOr0FMprmaI/zp8EXcS
fct+EckMZpfPo7kylfTpdpE7fy5wVt5EXShOZRbo5Bdu/gtZD84OdfeVTbp6u0qRZyuNUdl8Po3W
XU2EfYwNJO4YaUeU3mzgX6I8xllUQET+lqjiD07qmJ+x9NLhWWaUrOPBDiD9KKdi4JT3Jm5uff/C
4r3gVNZ5BMmIPxCTEtLsuyaWjtRbZMHmOs4Q62KCPfohUys5uNa6x8q7WTteQhZG2wH6enkybMkO
uGncCR+1qexP0+C7By8JGlLL7cA9d4UccoSlVXHlaP1pyE27DoYO+K6oHPU+R0HyJaTmfsIKwz9G
DtpLLXH1Tx2GMt4mikUc3pBmYq8t5b/0pd19VnBz4D+5DhJDSEPW7JoHCQiPqwk2Jq9242CfCCII
nmH7rAOFFd4U0Ai/WUbEfKRNxRvraXqdTobYkv7hvYzo9BX68dKPdkaLRHqDsBBJNIQbiNy9fQ+q
Z29db6pWtfLzbe5gZwrCOGzdeRyPiz9OWMLF032HLHeVVRNgoUs0ZI1/xhsmbnNLikzt7ERaYyDZ
iAa8BaPqdVnPKW1/32IZnng7azT9dwuC+Ylh/nIbEDvy0Ezocdas59l3Ju3dY1iZxUsszCIGZ89C
Ul/i6JqBjXltNlFLTKTbHs029s720mMiCc/sYC0mB1h0VrHvNFtV+YLa38SPyo2YSDL8yVmay2o3
eY17lRVGdZhNIPcG487HmrngzjDltm/a7FMaywR7bSDXTIOvLBIjftjg77WPlLobWflsLeBJNHCb
awhXXdDcXAO7tYZ48wvYS57atijNlgIKKDi5oML+BSDWUPHY19M7BiXgx42GkscLqjxpgPnS1P63
//9d/09EBNjML/r/N7xX8amrq58lOZeP/anTE96/AEldSHs/LKlgfv+7+ReW8y8fYpFmPf2l70fX
ZxJEoPFVoDbX5iv8qcZx8TRmh6JcttDP4Jj1n/T9P3f9MACBt36gDvh9WMBsP3f9S720A3Cidy7H
An9B8PXhLLF891aYYnZf/nJh/gE41D/sf/jvl4Phgq8jW0Kwjr+Bt7E7O4XPHOycGIz+K6e2HlU/
hs+YwmswTUOesek7b+GYyf3/x6FxWEYr6WHj9RHMS41czD1p4mecOzh0iPvsdlQTslnGP6jiCTe0
Vp0podwAScCR+PXhf8bJ9Zn7lgNFDXP+kBv38fCWncYVJFT7XJQG5JHAYEaxNvsB6Dmt9eFmTff4
9TGtnyHEfx+UR8VB6+mBIn7Ayqumioa4Ca2zy0KJcxfuymASsJpQe4XPTY+KwkltDj6IASg56Yf+
3WM5vSoMj+vQwq+9amDtzPsOf8touyyArl5gAXlG7miK46jbm026aIPUDvMOwmuLCh7Lr89DqyJ+
fmoAzjTxDmAMfwzngwolmAJ7mP3EOsNY4lkZiGyZC83JCTpQTrLA6uOcQ8/99VEhD/79qGRb6AKf
A4cf4DDPMP1sdqU4Z2IUj6SxoyH3q+S7mc3tWYllvnedRtzS6EALUwkstF8f/+8vps+gww58TCN4
bj4OOsYwrHJqIYAFw5vvU/3CEOs838Xjb/H8D1jz5UGxBWA7vTkH/FseTqT8vjLNQZzZq+d7aPJw
0MZUQG2LbLt7n3PHeRtNT7+dJiyzxp94WQyk8HfYSxu/ud3/dOKED7JasltTdHx4ai3HqMOWCvM8
wBVuwRxwyT6RrGuOq7TKfydx+qeXRAseeS/5x2ew9PMCKJrMTA17tM6yQ01PODk8sQtza/DN+lhK
TdwZ4Ui1bcpTHhYLI6MRGQMukRg/r7AfrY+GN873Mfwu3N9MC8djCPtb0cPVTJIR1nSlMt4yQm6x
XwlxNSt+7M3/q+Dwgs1+eEV8i/uHWMvF1vMiPPrLsCAr4mgIVCjOETY/7Q5IVe4vz83cl82rlEQ+
FQHMRfJiQkQ4pNvFKSaZ606F7b5RJUVimjtoc5ZpIWtdRGb3Hkhzvv/1M/0Pq6CPuot5CnMjxpQf
3mSDzN/RixxxdokOgqanCXIUeM2rMCMBxiF/N6nSO+hPb7EH10NHooChI5OHKvzz3S372MrMXHXn
CWbPEXqk+xaFMGUx16YXGEx7vpO2B+EtSiMme+aY4cA64efzkA7aOMWuVP9u10gDMpMVwDR4CVIb
+qejn4nLJerYNbwVUGp46oAoj0rYmJYaGKtbPie0gAT8JuSFM/h4WpwJ9xlSm2MhbPzIR16CPPQZ
RcXnmqdkjUSKlivzjewT1juq31djQlmf+WMGoOtC38eOpIySXZhAP1yRcGSbawUDaW1l1rhF7uHv
xiU2+j0Su0FAVYqVvcK9BnKJaS9QIMxkMp4aAyvpjenXtYQQhRBgDWsaGodpmbwZWTcNdL6474A4
wgR0gqY6DxjBHIOuzE5oQerbMYMLtglqSfYNCX/Gi6BD+CRqVXw1805sCuoA8iPVQu+k6KffFdkb
3nWvkmqT9uzf13CuS3o8O2vuWhMwjSjAkIQzp+6AsfwkQGfm+0bzPFRFNm3syPcfQkKBEGsAuXjQ
aSBDoFePJZnAXgiJBxVK8AdhIzKA49f1+X7BzsNatcPgyIPV4ox4iJhOnqx4YNzWjBEtfxji2T7C
ZPah7MmzMWFrik9eX7k4gli4hZVJ3DR3flwWco0hShJtggznA2Bctt2cZ8SHJUFfVqtw2xI2EgPh
ALX6WO/x7WrXfetChzIB5EPcUgJqunfDLtClio8xWi+STWSjBSaSDlLzzIzBPwW5nw/szCIRQQMx
fQD0ukaNmqkbVIXtCflaIHaxqsuETKp0pv+N0wRIJOy/Iojz4DuixIGIlEmgqjLGKduRO0nkIm4O
zKpNc3kRXUB46BjMGxJqyfTu65rxL9RgP7SiHdYG9RfsT9wXfHawAfSa5J0HZf4WD1GmaeNxtTEH
bg8qur6CnNG4JKz445oH66LmIt9nDtCYGfTydf/utKa3nnE+aB4NN0hzvDED2JTXVUUG0aM/RrUZ
8gAQiupvSr8MtE2lIq/MI4QIP0eL/wp0VqT00IQaZGWSeaBIvAhyETYvRgLxja+bZ2QrwzQsA3o3
Xfws7nxfww9BLUJWBjmvSGNZ7Q3nrQ0m2J0dHHAFZSUqnmaj446pCF53if5nWI9+qCmzmj2bKp7K
VRIINlMHv0lcGoTfvIay4856SKIAbTWj2TRlsJnCicerimHu447Dkp068XkA4OrXi/KctwjG5CoG
x5y3faHjkMqJyMpoCZ+hEXXvHYwP3MQ9Fh6Hdch3SkwzJNGbkJcSqMhlafPjsQrny9Fx1EfKuuh5
APHd5Kqsj3mVW48teX/8pbqAV9HjIYWXjA+ZqXDCMt4I0fM7MQbvHc5QFD4/mMQocOAWB0zu3qTF
Tr3qC5u/AQkhu8UUjCWGuXpwitsyPIV+Pd+DCbOp/xBb6TWSGi44RejrjhdycVQHHZilvpQXTnqH
BexAwcG3Zd4B7cYm3POupuy0VoObqrv2UovkhQcBApIuBOsYUscAD+N21LNxpan4o1jC7UU0MKS0
G3aRWcSmIE5P+lnri3X1qCyuvUByivU772+G0mjs3tOah4H8pu59lApyBhR2B/nc6L4hjA63mKB0
703BbgvO2r5mOTEm6znt1P2lUFjytlLXc1Z4bxeDHQw4ubUtXwb7pOwdGiDU2BRF9AEvN/MWMy1j
7dURjkOyyOsTjxH3DsodxXvdsvF0cD26iG9kZiZFeE0ICNKIvHmNBh3xq3I0IdvICqnSuwUGPCxh
VR/aTvLNRz4zaj2cgkppSCgmlwJn0KVKDhD7/qP5sfWeDFiCuJP8OQfXYCNvs5XfeNqQzFVw0kvX
eUt8JNlXbDt8QRSVsFoCo5qybVOK6A9CZDh4dXmFBPpg2PN4mFAGsfP0GzmdA2fq3ouw4x41UUBx
xy/DWLAB40rP2lbrVoXgEpSDCkEBy4B98LjTtwS/+AdOpz7aEPLvQdlBlLGd5dvC4pV7aMXitteP
JyiauDXjjJ0pJ6NYbrORctWB+T7cNFNsJPsyIeWWgLSKp5bZBIRtCC98mcjlAcbtV1NxRBA+z2Pq
P2Y5yuVt35rpFSaCPCMXRkpSTlxTnIg5/8siQF7jfK8YsQXrAmuzk6dg/bSkWh4bTx++nJALXFQF
RS+a10wgsmaYKPeU+y1Dbpu7SppDsCnYyLkOEyVoWKXRs5Go+W5WsfcmAxIic6Iq8bxMFwNrZJc3
XsqOb3J5EklKEd1xSlkCXEGNvgXyZvFx4jbu7sI5sqZDUOsblLVk6O6sOmr3pYT+lPbLHK562tEO
q/6eosgKdMKPhQ/dgzJhOtlZhrwDhj+RMhltiENMx+NkQzvDxFIH9LDOM1JVaagFFQ0vegtz+O5y
huxE1MidhmBljT7y0vAuk9G8LrDLHkcE6Y8pS7e5mmhpHwfQ7scaE1J7yzRgvlsCLXr6IanQ26YC
qJs2TWGgUAkuKg63ISHMQlGdDRbK5GGgk9FXDbHgHCLoFcWyQRrPS+9xFqDEzlszMDUh9hnWGgRl
XqtF2dHGtxd7N3QFigQXc613kuF4uSwCT4n57SSzhIRHnpxgbH/ukzTy7O00QtBUqYuaxyVXzL2f
5VRJiLsO0hhDmu7bvxUrKcKbStvwwdB2DjnRIvUWV9SpuC5Hj0/jD2C1D2hUJyr2CB34mjBrcUtk
il77ZiszrupYsMhTisS6JXd6+hWU1vVx0Rfgx1qkG/cxs1gX9MIqY58d5/LsRvHMtjb34L2zn6o/
JNvQ+fJ8OoxwrwiGwfGnap38xh8CHpHAJNjacRl0JLHCn+zHA1FOZfC98ccc7qgc5d7IKuKytU8h
qlXxeHkqvDnXVDfCNuA3Y+wh2krcZq5GGxhWpPUaEqkgKNm9qJkWovb81gKEIC4SfU+qT+gHrYoA
SQLUnYk/UxRCckPvKW6FwynwyIlHZPP1tBFFzJvlRy07DEo0e1c3PDRDVrPa26n4hCXDcqZT56E2
DYEAq59YtC8rIAbp0KmIa+FiQwjR2zeOgfBV/InXRm9A1QpptZrWzdizKNQxXIhda8Ct3la4tDDN
G8h+29qt4rhxo+b7Ujm0BA2tGg7MaFRiN+a8BzUyc5xwXzc2WDzNYiWphZaHUQTpvO+HsUo+Ce2T
eqhYRm8lU62YprHX+qe05mk3RbTIx94dKEJiIw+fL/6NVTPr82WMdOcMlv8wBHP5CVO+r4kRGes8
zDrm8S3GtZKVfcrj7Hts4+Pq6yRq26OlXo+1zQs8o6nDUo8dSaXTsu6BPEMqFOU955niOqcNN7R2
p2W+MobM3plVwAg8bkmhSMa5PODGl93YTifEml2zPNDZz3utViFfoWmqm6jG2yKcC+oFz5pZDCky
oxUD6p7B9dz15jXh4gyesog42zW6Y2qqwSHq3CrwSjRqCxQGlG0glQphzUOcWdweWTb8m6EqF8l2
l/kOBHBaBTZZMBgUsC61MBE2pS7p2iSY7/OYTA+E4MZ60BZjl0Y5h2F4nOyQVzVMWqiMpuTrwUsC
bLJq6gOEPHzT+bKZRPgnvi4kQeXfampMdhfkB1tEP/YBnUz0HBG2Ga8ujWFskhNOKnSGRFr2rGm1
N6NaAk+DLota8JSGMZzZJhS3F22eMPru3VpUsPFsrRnicbJ3lWexfxISx9NaxqxWi5dajyNHXl/W
zTDLWRyRzdqMZ3BOQz7Aot5EYXAqZZCWiPKBr+CcNK/YyDMJ7Fn3JIK0277A/DONDMJranfnxXpl
XpaaHYjeLtlbbpJ+c0bP7I5uM/DG9dqs1s3JHTN+VBgt6SFaFVfmVeAcfB/55YGGbe51XCSkh2GQ
V4jnh13hWFZAr4KQ0MwX8RgEyAZnN2RVAufhkviZwbYRRRadxIWv6sHyfUxArDcXsV7jzrwPS8xm
9KNkZvz23YN3vgIlK80dhhl+sPVUb+04cvKITez8RCb8ckpI0n1C4pAzhfVDVme6nWXHhjj4K98r
TWutnMa4k4ZHHh7ldBVsbWnPewsh29ehsd13aA7Lt4Kq8jumcx3l9gQFhLrKArnozJOgKLsqAFde
ECp7EueLqMBJt60y0qxqjBNcBFy3qQ+PIs689DN0gPjBo8aH7FJiV5t3rnlFPJu6De0mekoMJO11
q/hJbmWmHZVyFcJWqgw6Vgi2k0A6ako8VsPRe72gM/+d8PxuwuNdAJRfTHjS7muNf8LPA54fn/r3
gCfw/nWBiaF2kkwfYDn2/wY8ofUvHmgPSB3OJ2CNxv7/ZHdiugivmagS/sRCXw74+OeUh8iREI47
7dGFBQzE8x9ETX4E3rTXEFlwsOb5aeJvdowMJpJ8YKf8UWzKEisyV7BaLEqx6vWS1uc/Q/r0AUHt
mfNo3M0TH1DVnLNurKZ0jzbGtBsxYgKyaPTaKwIGmXALfkNJ/4jzXY7neFwvxitYCHzA+cLMg7TG
uOzo14n3lunW4lKsdi5q5l+f2kfsjUNxqxkJMJAwESF8ODWZTCj6c+H8X/bObLlqJG3XV6QKzcPh
XrNnY4zBnChsDJqlVKbGvPr9pKnqDaZ+iN7Hf0d0dxlca0k5fsM7XFQmBy8iWlXo1HI0hTChrwdN
Th5VJeeVSdR+/9X/8pasJFqI6H3SRnsL0Z17esO2Jf0L5VKWbmM4PhuAhlxwhM9/khj7pSvAi7IC
ncTAtCjnvC0yLl0NEngp/Iu5o5lHCkhEsplLm2B4GiJui5YyXH6OrD7pzipJkjkDO9KWBSuQrQ0k
6w8NrV9fH7RzHIYUctF1gBXwczEXzwzy3Cz1L+IZ2OT2lZhs0047/n9+F3xOGq8sYRbOmwWVAe6t
URz1sdmZqSf4lnoBPbncjSas/v2smgXzY/EehgF1eyOuGNksrbednoJonOtn9C+mNP/2nejsUrD/
/Zf829hxCKG8yJdxSr1ZtRS2/Whwa/9CVxSuy3gimYnxJ906xN5/6nY6ZnTevpIHpZe+neldv3V1
iFNU6zVemxeli63z7rWBgqQL0fcrOzvuKzKicGWTmobTmg/eWTZhA/v7d/6XFQw7m2PPNlvVBBk/
L5jUhaiShpV/sWD3c+5VLdjs3oRGwlKsUBKfZl9VLrH6qkc6ma+bF1Z9ceQE+VMH+t9mwPc96Otm
pumB//wwVZ1gYVAJNi/6HnevceqruAOZTLL//Yv/21fBMIrpoHG1/NJnX0RMih313kURMLzJq6qF
VRvF3djQ/X//ZT/fLRzfyPXRO0x8bhY6T2+Xr8gHVP97YZ2n1Ag0ataSPpNHoUu/kvwRF4v/sJaN
JdgPy8t8JYKEkVF9YTUjT2ge6Yd2l6g0uogOThU2YMsjag8E+koqdGlni16pQmoXxBbZAJA2qgoZ
2gEN3YOLyGoJ52EOY6ZpguXXE+R7qWfVVFNw88W/Asw+ZZnfDxLqMz8/Mxc/ziCmiQ2kA6Gb8M30
o7tb+gsQvXNV283B1mhVdUVoHTJHVeOms5uVniLJguzg4pdiDfcOH/ZOUlx5ZeiTeUJ05exNg2x4
0UhzvixuxdL9ntW69DDyHZEhVZjAIc1D8p464GvSU4fINtgl/5o0lbQISruECuwiaOGW/eNgulbQ
hTFrLhnADbT99RaZcGqJwFaSB7zXLYTvkrR3To4K+GgV5ahxNUkeVttaFqm3yeDQh8e67fkOU6AK
jR9136OHuPEnH6kzCklon+QdK0T4pFDU7Ad9tAi5w/PX3pwasoY6vHTa/Bz84fBCF6l/jAQUlPPG
MbQrMPq3ljtYKHbAdyo+O2vClEXaC4HkzdSHHnrUvx7boQqfKvTU6ePCOnhanYQC+SuJKpwo3DaU
Sb8InbqnqY/6OxkODRR90t6oyHDTclWCmdqcBNwwr9VHC+rHBTUNen4pZQpv8Ze7mnbhw+q7xfG1
Qf7aOn7NUBH0YnwSNA/uIPbrB3eitCwSUw54Fb92FqleqiZzjdQjbEOtUsjv8SqRnhcrv4UtBB7Y
acunNCbt1gPjhg8HadnrLddyUx+ECmsPDk4uS0P1Qpl9jSKTqOahT2cClkN0npvA5LVH/1p8t5HC
uKvopi3IDFiUDV8LpH3Rs2rAxQdPUVgxmrA5BADXDpmjLap6UXj+mkpa1LfUUfkTLWJ3MQAQRC6r
Zi8H7sWwy9l/nZ2t2b7RsXOdWzS+dmvQUJKhoE/lAkkI7pvvHhNO67GWJ1K+BwU/HwrjgGws0PXl
Vjgxd9EA32I5rDX3MjqXcKm2AtOKKx0BI986BS1c3K+Dp5BuGpCdViY18D5Hvs887Z60Rgdg52ah
/7mdpvY+1sV6hZl4vevRNXQ21AScGHChLc+LukPsuzatBFUv2KG3uht3tkpDqnO6mDd2SF9sEwXl
eh3D1rto/LyDq1wlybYIFIV+2h6Q1vV6XyGhC3M9FwIBASO6z5rEKRZY5jtKRjEU+nRsKBjI4Vvs
axw/3Gi8TsIAB1sEFFAPHytOpq02VV1wiDCrBwAfn9CjlOqA1Uj4BWVvPCHQCL6k1SmzgwFyzNi6
CDj76Msdp27srhOIKBjIa5V/zkwHLuoG+BHAJY/0IdILZx2i/hirOXwUVNiAawr9GWn07tzzG6QW
ltnXn6EiV6AdXb1VgNblLgbqs0VQr/1cwj8advSWUZCwZXQ0wSgY3YWe585ADPY9MeAG44bmgN3A
YA4mugCIIt6NlPzOgLOIs1Jic7oG4/o1Rf10n1uFhV1g13wqqsnf4ms6bERbYJreqwKVBfkUDZiL
xxS6d6nb5Ntxks6hAahZytii/kzDEuZoio5jJbG2gEZA/wmJA0NqwScXcE/WmZkX8yWRbnxCJ2cN
dm0xIbWZpnyRXyfpDn0E0PDQqHECRSpKdyvknKYbPwikqsR2atVhhJFEpdj+Ukeq+5TUhYtlj7Mc
lJV6u7HmOZJ0aN5xK2ksjDneL0O/n7FKtpnRCBTCJfWH9hbIl8ACFzbS1gqJyJ5e2waWW7IllGnt
7DsxuOVFuJgykust1NA5bYeXTNocSJ1OnPvV1ixZe6CTJaMRzEk8AuvdIy24UFDtepseMq04vaX1
3z2mDg2z14pXtMJbHSDXUIsZg5QehuujHiZr82nOItTxOw4PpIRxaUV831rIo5SirbULocbdT8Jn
64950J/8BS/702vzSQiWrUG10jepqNU9ul2fEc/l+N44CAx2RrtX4cIKEjwW31Yx+aa1iK9vjQzW
vi39+SuYlD7bBpUVfKSfn5zJPFEnBEdhAbRLVsCJcsr8WU3DU0lZdR/4RZZt8cju1acaZpT1vtAC
Jf3YzSEyUC3bhjXWhfk896cSgvdhjY29SZI10SaJ/PkDrMHmjhbFN7fWnxbUbG8QWqVwFdZ45roJ
NkM+4iwv2ZBnL7oo5vfZGDFz7Phy31OXTWhFRLPeTHlhPCRrFZ1jwqy63TLXWEkqeOKApEdwzqch
WewLv+/Wq14Bjw7xt7Y2sqlGGHrMQgnCiS4T8lVLu8fWo75apPRvULmqb3pUXe6aIu63snMgykxW
vQdq7z13SThdDKEAeB2kbhFuVOxh/52DnphHPSMd1NccF0kaYMcd++fAFZ5TYc3v5yGrwNGN9pWE
rPG5msMq20pkLrgrEfjYUMPOrhOKZlcSNtO5lcxJSHk3U09uMYsLWOtYCiFucOGEtgXuYlCNRDRy
LRAfarEaA0XpppvCxzzhkIMFvA8rgepNi6WlKPL00l5H/W7I7W6TTNn8ONZDDytFKb84X4plCbaY
rlghIhpzXF2HCwXuY5KP6kSWa12Wke4+YDzgJjiXIgZlsPx2RV00nq9nbvhvztSrq1GI6Yj213oB
UbqpdyLJU6r2DulFzuF2rHycDGgpC5qt2RRN7zJ3gjfQlikqkZivycdqGTx4pnVwuRQuxyg8zwQP
FTG1885t5JhCtevcqyFadbABQYVfe1xHPgeiM3/t3HBMD4nVa3oB1Hd9v0dmsw5Rvhqj4k41Tv9h
dFb1ECPjtZ8WzDF0CbS9QkYew2PK3lCmygh93jkq0JjR+QsAHe6hwUZnPbWmot75DNXtpMlTsHuM
JOo1aXEDPmz5YMvZwjdmgAtUeL13iC1Por4h2uDQqwiru84tEnUcWbvfKFQuH0XsDV/mAO+7ORzC
4mDT6FVbml90XcqujjBgj6nba0Pw2MkcNNMpGsS3IF+yW1UCK9joQg3n3rzkHd1lbE9x2+nXjQ8E
DZepVt5Y+ETvXTtMh12SGXc5vS4LiKIuwmR5RFPuohpx/rb8aPqU068GVpPp8oa6cGRvUrh6N21S
18MGrL8FcNhj1pBNcHyEqed6GR8WJERTf/Mar/9vLfQPtVBcGE029T/XQk9P81NR/Ih0//tf+Qfp
HvhUQsnNuF9BcILZ/U8hlCPByHwaxLqhmdsG0/53IdR1/+LmBXYcgAvE4SZO/lMIdeK/Eqqgse16
NgWFOPnv4O4/p47GDgLRCoqqJGBUtIC+/pw6At6qdRlk7nulhACFphu1IhPPc5roiwaqD6IrL2r5
RURgYnJIT3dugvRM6xORbesiRoNSLaivIfY87xDkRUXMEobcIh6VbfM5oYWO2wboUHFbykVUG4sr
66zLl+owUqTYC6dMLl3LJj1NOFGKslqPnbtWd7pErZ49AmrIscavxjkHFW0fTWRrQTcYb1c0XnI1
zPhXivUpQsq32CE9BmERVVwiZ1lJfYDfQtdhtcTz6Obl05DN6y32jih4An54XHHrBTCYVdHWW/Xw
dZKZs3EFqJbMtZ13WR6+M0gfQF+1cj+MmFtVux/Wy+33KtCPxhKvAN4fikNmCqidR8wqPABMqw1s
/YfsvdG+X1qpCt9r6SVngTeiBu8aDY8EUQ08fdx+iDaF2yS3XSTcy3Z2eTUIuV2A+iPiUTovV2hz
QXeW6HG60kiPX7t0Cl+corI+tn2g8Aqylj26JOXVGAwAv+J8qB/qOo2PWS4FzX2vu4lj+QG0UnBC
MecyymYXU073CA0VDaawf/79SydvQOyIO9iRWcBUbikZI3P780sL0jbsBEX73u+a9NExs591nfMJ
eghxVmTLM3qq8gzXwmEPsatxN41Fp0p5pb5axsV+FpXDMCTBvNxkrV+dz50XvE9X/qn3XPcrZknO
RWa5800On+HSw4vtNojTB9JD95gURf1QtYhihzQ7T0U7txgHS4sbywt3ayeHvbZRsN8Yca4LW3sv
bThezoji0JZOg9MKU3QgYPZ2xYIQ0RIg4m1zryI69FiLpDz3/W7+guMTcoqDN38Rksv2NdyUA/WI
FBQ0zfPxMBTzcsemrK6jCRRgDRLuVHncb0UpN2EqQzKLUgcXsY9hBgZPy7grCtVvuqhMjraW7tYt
yBWjFqwGTk/ILQxtUV41uddfrnHtoh/fiq9x3Tdy04IYQCQsAFdjcieE8JU6wf0oLmok569SAw3B
7Hu6oqXJy7neSJ2lz3V5opRdJlvtZ+6dBer0RsEnvfRcDJgKHevTHJi9iSs2lJlZffSx835Osiq7
9H1MvO1sWf7U2/j5zAImHaPuAfMBOUo4wm7i/bx2XEqjKZGKdZdDtXs3JGN7tFC6eFgXJGlIAQje
ErN2ZKe/zG5M5jYoSIU+BuQvJXH8tcBT9BxFwf5j1PtiB3bJPvax+AQ2tdr1qHF8aHo+pZrAWhhz
wPZYM/eXHdxI8oxMQ0rMlj1AQfdusWXlbyIKFigUW+sV4FYobI61HibkmsyB2lXnMhCDsw8Gy90X
9ogPRblMy7XEyf3d67IVZU8KXYTrlewD59IRXUp3NbY/xVajPibglz5CuOivC1XQ6kQbEWaJh3zm
c2tXx75Dcms7LsmYb7xxDI8+NOloX8V5fBPbxNl/KKa6PxezzfDDtIoj03lw0aCOzNb+4byae0dh
aC3TO1eKECEm2DabVfbW+1InvIFTuvY27JV1X64FFmABwGokvCROE8eYFu668diD48at+/Q8Btz5
VE2hXNE3m9GIFngCP0qfrvXGpneP0PxoHX5/9vzbC/jmeqX+z73sBm/WT0vJXzp5Ft0RhQ574GHL
Ndr12aFHIlpSQeGcSSFe3gbIW1G7yANrT+VDPNGcDy6cOUy/sfc8A/Hqnrwlci7DeanOc1cQ6PZ1
nN4DYwQgkbdZHX+Pw/5HZsPrffz/LovXwfeh7TvkDWCIaSa8GfwG8Wvtz8FdNwYB0HyS5G+sZnyU
JSDJB4c86Qr34eWmjqb2OAACLjZu2yIXKIrpvGtQn5gTV57VwSzPuqi37gdMKI/J7A/FViKmfAPF
ubiMXN5/bpKakpOa1beJa4IpKvxnlc4QoLWOqYL0lJRHf67aYzQRdiP+BenclRxD45h+dAG9nqzY
is9VQcyPeXN4qJWXHQSB9iNC36gDz1N6Vqy53Os2auPtAFvzq5ORRG3cxsdiUwnX2WtPJAevq56d
Brxn7rX9xiONOqv9KX1sI7Y6MQEAGrP1UqR1XiQqlNOeRgePByrtXC/SvatdtY7IUXgT6qs9WQRS
nofSztNHVt701a8bc4KYoSmj9HwsWlxEbUNFoxbk3olC2uhYN9W9LVydbdCYLD5FTfkFCXEgpVm+
IE3nqq2ULvhtv3Yv82VWYPDr5bp0NHfJ7xcxQSIz/dNKwFibmAHxt+A1HHwTNnBWNyO4CcQia2eI
tojGoDPxejbXkIaP1AJyJBRTXiAHaX4gFBNPoTvod9rhTNpnjcJOtY92oEXr876o1UwF1S6AP1ll
0WyyrD0MfWW2K7Jfz+ts1x84/odnd/anr2MR+daOil2DAXIeg69rCceupnYI9g0qYawDNGrqTe3V
aX2oHaDpGxS5x1OcWcsOAZrobPGbD3juUe4Fko24hUX1OOlD6x2C4Ou8U6M9vvQB1wrrK99JQPen
xdGobpvcMaoLE3KaeRVzMXxUS3UKLCpwu4W+BTjk9aMjRLvDksfb8Dx5g1wsGwKEEYu1dBVmO3Ec
ffGAhu8kHO7zzintk07qFfNbT/dH3aPwfoU5ip9sxVjlD9wDxYOyEJeg3j57eGkUTflRxX4CEqXq
w+wEWMXGh4XcDxH4HLC/Rc/6zppmE+CANju3kb47WqoJd1IbMJuXj8N+wE3V5nUrjry6UwyUmiX/
nA4j22DNXZ2aNpWP5pR22vsM4ZWz1Pa5dbRTes+5lxbrNnNCUV1Yw2DCn2R9B6yrs/YawYHnhiaA
oa5jPrJysttbq9XOZRbM1fnKQsAmd6a9Y/lrDnfB8bxPDmh9GtjoP7wDyJiOUL/L5U4SW55wzoX9
opTW32ATxGfxqC0wmg1UkjhM8eKwpZ73/jShMIOcE4IpMo02s4T+s4EW4XWgxiS61xS2NoFI7R2i
8vW3KJrvqNPRyyH/7XAmqvCSreequY6iJr91m2im2F8njAyaku9eN9L/ZrZ/ymzhnP1w5PziUvF/
apgVTz8ltq//xj95rZv8BboQRSLcpG2fzfJPXkva+hctUOwnaLQmRGrkrn+ntZHzF1wwfh0G1/ds
+D9pbcBfBcBjYkB8oAsQhPtv8D1vGr5cjyHUTaAvPEQE4fdNcxFzedpfSBA8L+ngAaub6MjkwY5F
jr7sRo1yiPUfDuQ3qIXXr4wT49dBH4agyP35Yl5F28b2EA7PSD2I8hviU0IYNXXLmqr/+qvIm0zc
GwPtZTjf5E4ubCpchbzumbqiHFKjFeVBzFkEiIL4D9npWyol72VAL8CSIsBShH5vesvKJrKe68p7
XrwGktbFmDcUNbYBVuN0AHKwU1YDPL7rq6cRtgLZyTjVPT6N1O1VeN0ij2Hn+yRHoYFTsZsRmt52
i1rxHmplpgOkmqNAdYQcYT/z0w9r9l+S619mhcsCMAmMYdwvUeM1f/9DrLpIlNmyOQqehsJZeI4Z
RntfHkaQjP7p91/1y5pDLxCHMug7CUkq+evPXxX0ZeG28CGfkFX2xvWUrpDcCMio6bvbMM3wmP7D
y7GRfogACAKZmCh0CcJRL3R/gXNIDtQ4C7z8CSuOkU8fYNro27GAx3SXubAM1l2ahNkwALXm56+1
S159swwwVs5+/+6mVPXjo7D9WYoIW4GM4pT4ZZUgsrc2zWj7X3Nbm9Vv9O7t3Uypoh92w1C66wOk
3GI4qNWr6QeoNQi+LGkt2kunw1vLPQgLYRVEfWKrq1BJSxGgweIOr/IP0m6sct1KX4Q63CCPQ21n
i8hZ709brx5XTRpejsq9wXpUUKDNbCr7H3IydYlQ/AgQfufTGneRDR4BHB09lRV9gDpTGSSSe2bB
C+3QTqUSUIZUjtvTn/AZP2dMPhAH8lSOJP6L/7H7dg91KnQA/urgq1DzBLK3yaIcBzrpe151lWRY
J1jbxSna5lsfymK99yPQkxJh9FHyPq0zZ8uH30/YmxyIR4oinEwhHbNgEXV9C50jBFqaTsnsBZna
oLoSNJCqc+2P9BkphYQFm7WJCiJ4eF8iHuGwUrmLNqUtuurp7/0bjbR/znFyMTtcp5ked7pemIr9
AEZCP+Q4LVJ3CqF9hddaV6Au903iq6DH/Y7qf/KH/fB2s9sMMsXMBNCNkwAwdX/egWle0Uqi4/bV
nuE1vg+wN+juGrTR9O3vR+/txqP0wPngE94aRQK+7+cvWuumTzQtyRdkTV3H2wuoKb69cW1u1MWL
Sv9mVh0bc7OGQW0NJLVZNN1VRdD+yWf17aHDk+CnZ9jcAIBA/7w53xwcAexkKcOXScUyvA7EWrLd
aT5Tjz6HXWTO19+/+y+DDJQHIBVKBA4VPASPf353y8ksdCcj70s94p247vpVmBtuinW6zn/4rjfA
poj/hHxTYIM4TFBleXvTQdJem6T3x6/rXPbZB4pBAcKQLqCOEX7XtRtO1UwOrMN4F8ug+5aDuafd
nLpiPuKkoh6CpM4u7WiuPrjSH4vt6FQp7AFZgzjKymjr9+iP/OGpf0Y2+abWD3qRa5NtGsNKf7MM
3aKtKwTP3ZeFTLbwv7pIV+b5WSpGdgt2EGZh1GtojNz/26lh5cPwD9FUABT29gaCgagk/Af1ZUGK
i/sAAcp4ukspF7Mmfv9Vzq8LD/0elIBDoJOEeG/ReyW12mqe3OZF1T5J4KkAo/OhdgdO1u0APTUT
N0uiU7u57ArZhvY+mPJKP5QqMmFRU3OMQyzBqyB5h/AWSPBtPrVufVnBII9XVPh8n2T/9w/9y8Tg
1h0ktI+ZHftX1LeTVDFgHbv9goiB5CnQvKnKb5OzWjC0uybsvF3aTDBC/jRYv+4Z8C60WEApG9Wb
t4dtajnYQcvAekZIywFJkkRBQVcxikUu7a3jUZqokRT1q+gJvQ0Yp7teSpmIbYNExHRfNHqW6OXG
UPGfs5Z2ycGDB7NeBBCr/hjxvVU+NsWlMKLxxOZOjPnc27kNslnIZpTdcx4XgKE3ZYyP0K0KF8mi
0ivApumYKEBX1xbJJ2eAan2fK6wN19XEepWfrV9YgE35LaQFxCdALqyQ3ZscHy2y79cGfq6cicGC
qegnlSWgRYyOYMVKRetXMTstnicEDy3QWWYEgqa5WCz8NfhCd13q+F2ai2F51Ktpu216ZD0ZC2QM
PUJLxClC4jzX7wNOpT6fC9BU6NA2X8N5dAqHyn5KrMShlQSfWkhf+kFqwHggNESZtOS87eh8Ahos
ynY/4jWiH/TgRdP9JHuiK1XyJzMVvpJzb5NDuWPOXCo+fDU9YDAQ29ITFhs9jfkMfHbtsqQIg3BD
2AYk+KXLb4YOUEFY+GFESeAYTEs+vBvmqOEKXvul5OJQKJ5lWMFmCV9tFXPCr2tvNt9mZasIr2Fp
Ff1jHxfBdEqBoxVXtQ8P7Tg7uLxe5L21jucj/RLW0hKjno5MJEI260U8KROP2yktiGrTx4CJ5EnE
vYlVO78VVXX6+wWCcsAQgiDdRlR6Z9upxYAGdsvyU0tmDrGagg85QA9QjP+D2rM2CCcKdHb/+Yxe
9IAnPUxxKQmw5Lp5ofahA8Zg9IqVr14EmMpzchreKfs+qj4gK0YuiJFpNExmpObOUZof8XRw8sR8
o2dFxJorjp4Mi1gjat07riezXLpk4K71Krwz1b5Mw7K5ozTVIbZa0lZguYigRN50M7UJ+J9d5kIw
xwR7sflAkGROGh2GbIC2cW75S7F+6ZtlYgy7BZwenhIcjE76Pq7hRaCnCTe0ns+wN5lINTMNUTDe
UVT2+LuVkrJ5iTJBr+Kq99KpzfadRT8oh3E4cQrspYa73ew7irg8iYTQz09ZDFphOk8U6VK569bO
ZyvQEYv5ycoGuKZod3QDj7Ty9vzhPJbmWfB08UiwwihiC6KaWbFSPB2G/mkKY5MJl8BnTLSZTthf
XSuEgIJPmHHww5aiGS3UTeknZoz7Cdvgb+MyjwynxoiOT6oJXP1TOSzgWQ6ZHZolahKC6V7ELf8L
8oNmErZoA2cDAS+MvL0/F+zzVa70ipC8QB7hqeyR8WRL+zQ4u520fYeZCBTRLngt4XjTfVRA3cdW
m4anWk/TYgOtuJpAQPKBPYVunk8TQZpV7RWFHHaiQi41OC1xjancrrTvkzwokmlH5z0yJxPpZ6kP
YHQOMN4y4R2Gas18ZNBzXPkQFbeFvg3WdWH5xyp2Q3+fNGilt4Q3sD2uwwCHFHrP9gBzlGSu9Iqb
zoHrjKFhOZoZBkK32s7BZS9P1lmhYIUAIJT9gJL1UuOZPF9UqYp4RpJ05qb3Y1ihTy2qorxMm5Zr
1r0Hf536OGWrLkHyNrQL9Nr3HMQcN3sgLOUKF1GMXZKgUBbGiIOi6THkp9QrxyCDZVlxzIZfNB05
CNEctivvnJTg3HEQkvmS59ll1eWjE10PS6LM4ilKc6REw7z24lCtqVmX9rgo1lDqFT35fmck8cSh
d6dRot4TeByVqkd4BJZNxXwgc2tbzthfA6M0qXXZ9iOz1DrQuPCuXZuZz0LAypyCgAYTVq5diHSY
DjZ6xfwmiVfP3w0yNecSDe1meQfj2MSxOUBEjifhLyHjN+QWp8PEKLIXHHdQLKiplx6SDsx+v9In
RRDAP8W10jx4vlgjX+07gP3EgeOS62haRcQt3wBtYufFfm0u2WEYe5bjAmCtg3Ydy5XzAdF1y79Z
7FXCVuWIolwgelTB8j1yPQj+6MY1IZZtzdX6BRt3cqi/sydOfTM4c9d7HW7bklMVeam8nLG6MdrV
EqJJ7GW7Pp3bdO/biKa+h6fNyxcdl//6KsPHE0flbDFKyNNEbOxy1CQBpxjTAEbw72WNJ7v5O4RV
PBauLhYT7uNuao57ZcVcWjQibcbYi6RxxyESzWz2p4UU7LD1gbJGzmbOkWG5pp3bIs2bVECYwZA7
a/gZAQuM3+xmqe8TqlEla0gCkD4PWzHBWe6mUXwRDXcMjPrG8q9SntTb4u1c9J8Lzlx9oI7b1S8+
Zp0Se9KwkU+zdur5RidWDfPbqkHGU4mZBfrKlJoRpul9GNPjYZ6DeLqWfZ4uxgzObmg411yrNJGG
ydn2zBESvd2CzCkK2/jZ+Ug/LxV1/M2k5byijEC73U02UInW4RFPkdF/H9ao4WTIi/sVtlW0tta0
2wiEZjCg7dY0G86GnJusxvC0njX2AUWtbXlI8Ws2inorlfBwqK4Q/nHEYUqiDNNDAjR9n5W0Crj4
cD85V+s6xnQ4B9fZrhSm8IinAqOSHXD4qNxiH4MrQBbU2Qla/rDrO3vWFynKrPbRmZ3cPaQCAXhc
m0F300hOvcC6FVXX+B9G1cuyO9oiWkW/TxBiXu6XYfGGKwsctHXnW77SDwPcY/ycZBjKDzqCBodr
4RBGUhzjJUCuZmNPaJfskkXX1TEtBsjUuvPjBgAijo4uLSOpVR/Taivj9oWeJlpfuyoc1v5rglzB
iF1tJLoIfIAKBuyrU/Al8W6s7KAOjynJVHiNrI9VVccpFIS1+dc8bkH2O9sOuwq32+FWtWI6ANrf
s4ymEi9T3v4dfdsrRmbOHfoaHdjZuSvMhSoarxHBh3kNhPB3Ip1lim6LbWfEKIj9BkRjqT2zYeSy
mlgTanBJBCW9ZTLXSsJBwubuYxM+Si5wtkPu009BKT2wTYSJliAexIdyrWdMPHgxMccXus8sQtIg
7yeuniBvSm4Z0PeZq4+QC/hMINCdif4gL5vMIaLLx9Ou/tTUyXHsmyL8hDumsSF3BCzm5IigGBUS
MfaUCg+BUkT2RhRbuEffxZfhEx02E0Un6yw4y8q4MJdGas3pzB3eKCDN4LJC7Z0S360JiVq625wp
zdhgdWOA/OCZMH7DIoEDEeVi7mikIn1CE/TbBgZItJG5OSEgLDypzHLgREAfsQrS70ErwJjZdqjB
8WF22eFFu1FoqvP8KinNOVn5Uc2vuKWT8ERtKpQjnxKZmHg1waMWdscwyvAZkHHbHeDpR+0lRrUT
1+IghImlWhGZkAUPNzNGKMiGg/NttBQqfDu8ZKcR2hJ0CNuBXInnM5pkNvoXzRVn+GpCpNciVaga
c0v9fYPBsGQcq842dRbsE8zTO15qMZCgTcukO65FQ9JRo5VJ4Bpzr/AEo7Jyls8/I6F7ttCGorAm
IkXUkk/sGvri/q5yWoA0GwIisxQLiHXkLM2SBp8Q56Ni9n0auTAd54H0bxzu4z5Fz+TgAR9mjkaA
3Y68brNqmnNjsmGnyeNUwaGoTrkIs2Y+gzEcTvca9jBv5WiK+MteSlyH8zNhYwzicFGiqkGdw11N
Ih+HSDR/aqgyOsu2oKANCcFHmIHA2U1NND91QsrgZItMTfGtHnKX6noIepTnWbVv9oHnSZtXndBQ
n+5r5ZstguuCKdNB1OcX0sk3gZpTkxoXvWMWmJeOtPGPvRuBQ99l32/XfJoyLs3xe13fM/rZ96En
Tbw5hGY9ptgRE1nbjED5DQ2Jlh/4c9MFICqR+nau44jr0sl5Lneb55EJDatwNNVrxxPmab9vj2oI
mJd6nDsmFXKbNzSX3uJN2ecpnjP0IGD/ARreNj1roUYInJigPPgSFBLQqtZN2qsGk1M8XbIaBXJs
9HB09Ahq525lbkdrop++b7XkFWzjskyxAqxnuUuQjaKgHiWFfJokxC56ydUoBg6Xdfa9S392hqrd
pIHLOkNCwSSBoPLJ2GARmAlRfkJ4SeLJPA9roNcLb3bJn2DIrQvYbNejeTLlzsKgpN8jH5XZE7GG
6mLJ2xZLgs/j/u+MONZtQmCwZJlN9tVmvcdPGTmL3CMVZy1fvGns9a1tTba9RecsJx0Bv5Ep6wTD
1RvvQ117uDtbs8P4W/hMmJg9jE0UhgqLSfIjvJP5wwwOwXSfqjRj1oaGMjSAfpx1ACvJKWiJUZKg
0w+MujlxtdOT8571IMmxfCN/YDmFAV9PQTLV5qgUnMnhSUQBPQh8JhaW/gk8ZE6qUsXEUd+3XjvV
JrSqrQYxC0TaQF72u2GaMMDG0PS1rQbJZDVLEpDS3N7YuMK1PQOiTcYdJNbAQKJ9brY42XImrkKw
IEZ6ci6zY5q3aDojPaIV/evFqU+xcskpuNgsn/gAjsnE0QnXqONjEn+QnFVl35pI1G1dTnGYUa9Z
I9pBkEzOelhGHFIE/GO4VVSu3HqfZJPJAr8nFnWqTdGr08u8Zlt22Qo7ng4kGa8/xSULnSTJZvXP
edsypQX2Qzz6iDxq1uyXfEyHYW8toByvIkFxhF/UKysK3qI5sAam0cq3S6WKot0AWVKafgYwmerJ
6xaToa/fT45kUSbQbZzKrMrf19belrjo9QaoEZteMA3XXyq1eB8t05xk3mdyJEJZFFPImv8vd2ey
3DaShOFXccwdDOzLYfpAUbJkS17astz2hUFLNAEQG7Fxefr5CoBsAZKpbpdjBjHojuhwSy4Ahaxc
/sz8003oAfWfudMQeaReSwWzoniUuxGsDxKSawwVZQyh9oWJNw5DO7NIhApBiOd4zpgmYcWOv9qg
VJUCMZIJLh3phkWehHC2j3iXoXsgnbzPv+QJaLt/mjNsj23nI+35FPN8E0Fd5AewxHgncOjDDPUc
rvtoc23SmPTJ0iYNmYZl6P0nwGulxidzki8wd+5XySkZgQOTEZgL6oUvWzVa574w1XCnC3nqQDoF
IgbcndimLNS/2LabE4eWCDmBIvfId0qpJN7LIaLATQwF2UI4OHONUnG300Bbl0iPs7XE4YWgP2Vk
rj9XSf1S/EbmP5yVTkUwq23z3TbAnAAZnLo4F3rJbMd6wzySdK0IXV/UdE3tT5QcUkRgLdos+WZ2
FqBrncIQKifL8ozHclrAsMDVwAGhGV0o8dAtGwuka8J4z0OqgokiaSZi/91VmIOU6PWOiprXfrIG
Jjr+/R8JnAOprGpbtB1RNfhItCs8HV+BCu1z6m8MbOgqK4VL5h1KoZE6CO34LUWu+EdtF3kDku1e
gxnDFQIL80DGAe4ZcFO428/eyhaYRxV49vqKWkx9rbxRC5UnEJ16FU7djkYePgRd0eJpjj/G8M1p
zKaXHZ4ej9cmfTnI9SSMBd3yLf3P6xQ45lUQ52X8UafOLb/Ui/KZst6hkBsYC0HxbdqQv9AQMRBy
Cn6hX82K4kvN0PjDjRU6QizovxWa/vh76YMjzeoUG8LuDWuGqCNWBy+22u7UKEpq/WMCz5Y7mwOn
lKszSC4CPO8g3OIKTkkbxvzHIYBELneCvAzn0YL1LQNmIiTEBRNVDNSCRdhFjTJ+LH6wwmPymeq1
v6W52xdh9k4RYYlbwkLHYHbXFrDVOgatva6hhODllLUFvLBa0VmNWqlhFcbL02B031woCno0OqNr
dGVeHd+EwX6zB0zRNFTOqcm8hUcZHIu2eS+2IYaq4lBgwfMU6JTmjG2KJ3/8VmKW40N5Ft8U5WWT
trZdcMahPG/TDIxHM+fXrpk296osoByKF4XrUaHqUUFtBjOitIhdoJpQoDbdn/K6EhGLslXZXMt0
BL6Cb5qh6fQYyt/thbIOK+VwWXBUbRD1LF5vX0KaigN3ykRg3HVK1YWb1CUiQK8FqK1AJcrZObgq
0xHP6pQ5Rcb0YIXcRWmydU4bKtHHJjAnxfLFlww16la2U6dG8aezMg8E0NVB+pxIZDcEg8XuzZnO
woJ7Ld4Skh3fUrf/+ciMQiatqzAVeRa2kMLgvk3Y8Aa1y9yW26g2nL/CnMbwM510zTl1eZkJ5uiX
Zytz573eu0E0n2XmPDmP9XV0U0ObW08Tl6p5r1gZU0/Zu8XU9svNxzn+dEFzbFH7J75b6+eBF76P
gf5vRacrjD45DJInYMv229qap699yrmvsEj+QXDE1uuZUoTGpwN5rfrVnAmGFgycnmrCzWytb5SD
UuKsRDuGpxVe/s7EKsEEDGPlFeXz9azM9ptTcnTRjU9OEZ44HdQyzErghXS9JaVQatEXcs/Wa5gh
qCesDhtVoy0wd6517PMi81PNYtqY7RNSrYripR4myTUExdVNYBg+1SSqYiYzhiND/VbBgRApWf7B
NouCwph5dR7uqvAM2HKfnSTg17uT3dajM7Uy4/oV/Y2n5dajS9r1w/BTRWk8KN68Ws/KbZ5eH8KK
EN1kqjLog2KeqLb63iz36ld9XxZfaIE2P/qVVZ34Ozt+vXaK4NQM9sFzlBq9M4ZAkOZCmVm4CoI7
a1iUkBKOOhtrldzxveAY1eFMOLWjtAz5bKr98Rnxe+JmDAdo2i/w4YYeCdOGce1yL7mDEiqm0mKn
XmsJeM80jtdXtWlU+KOrNH5PysJZP+OPPZL85jWpeABCRokPq2kqq/DStZnHd5skwZGGWgV6hNjQ
KB86/pLNSj/McLOlNKCRCPWYQwtTzeCM7Sj31mty93faNuXMGDrmYppS8hbMoNl2/kz0eC7oVZRs
qkaWl82MOguil3XArNYdjLYhRJWl/Ta3c+9VQq31R+wtffzgHOVNHOO86GUSQyhbauZ7GImSbzET
ty4T4KL3tb7X6fygUnGqpZqandBR89aAYsSfKk5sE02uyQ1o8HKcq7m3vwvTVQm0WeVn2spSFyot
uycHvt8zvtCAyUgUZOAG4AaxL1AZ6UOXQFOcYme6+8OdWYnN9wPDf2mkYXS+O+wWieZFnw3F280q
fQUIu4HI6dxM9lYyO/5lLLHzvS9DW6So66OkivIbJtj0tR9VHDFwpu/crSqATML7fD3duQwfmRWg
tuWsNhmS68QltLSBksWgz2l8nhJHX0EcX5fTyFkpbw/ayjw3DgyxZWau94W5iTDW52vlKtgnzuXe
oMnRiI1rMJnobarw0ejJ2uz2J4dyBwwcpsX8xMk8hxH0lF+eMRzw294OgzeGA5EkjBDWebBKs7ex
VUYlfKpF9XUf+dVH1dLX75XExUDYO217Zujltpoa9J9fbyOP4Wv+Blbo2t9p3rQuV0CSTrgJAWax
iR9MS3EvA39vftJA2eZTQFBr94zYi70b7q1JfamDkaK6d0iNVQFR8d2dOUS/pvVGYbjATRYYe7gZ
N4n6RtsSSzxzR61fPohU0dIiaoWpjzAoZBp2A8LvG+UxpnMJp4b5ijCeqZTzaq+8BjgJzwBGSzQ9
UwruMmjIboLVrrwMAk99r9SecXZctBriof7r42qiPnUXwi5bG5ZU5dvYKtxVkixXOwBPkn3p/Eua
H/x6thHzTzeqviZtHadwnUJi6u9nTHO1zn2KCmdUynoejOUK/Vl5ajt/BYzoFFAUkF6iFP7V2g6K
841h7N7YlQ8nhOWsTLr5PH07LeBd8UFc1JhBs0yrP3Fhac1eKmzLWbgulSta4uimophVuWzYhOh2
w5yF8NCerbZYb8YHBuvLmLQTHqUBA9402kQJKW4mCZ/WJGFurJrQFF+k+FDqu+TCjyMjn+YO6Xsk
Efj6xAaFeGd4QUIKiAqfHRkWcO7SjqLVCXyh2dWWiZ5wBwSZTXWiq6fahaBdyV+qkI9+KvM0+KtK
tuU3M4DmDO6AcP4czPBY/yApHkU8lNLYfJ+hSjZ0MjPr3Xa9ZKyVCnnF1gu/knXek8XgkxFTOXeH
oppf2InydV+HTN3b23UW/4LAQtmI22xQ/0cH96DYl8qNIi5g4FnOY5uuouaD2IfKjxjPapcUl9Xe
9YYB9GewzcxPM2++++y7eZ0hJ/CGHJfYBvHoSyzxksC6UB3Ufg3rHmmr2dYp/NLLlaPaHza2VvzJ
MBFl5gA0vcYuVm+qaFO+yiAJvIh2hnZVJg6GzInK3buAISGUddILexkolfGNev+NNXXh+P7QPOX/
TZ9F9yKiD+I0KYNy/75a5vs/lwV6vbinGhU/fZcGSXmd/tovHV/oxbK58/U+W/77X4u7OGCMS0EA
cVs+7MOg34uC1B4lQfNMzQMfWyKiyr2s7ljbcCa6ZdrE9cR94kIhR2mCN9L8WKHofwI1jzhgMCSK
6+HHPrYLx1+w3c7jv3PsDdr9ubj7979EeoOHltsFJgfSQewQP7UvCUzwcBccb0J3nejOh2dTXFhK
bvhAUn4mC8ff8B/vwm1aJaUQRnjNe6S7umBb/Tt7MFjhgSR4E0sAi0J/NJfR3wOPwYsaPrbgaWyu
9ob//T346XEAAjYBrv7OLgzWeLAL2qSFncC5mmtwHtgFoGadonkK78WFvv+fSMLgDX6cB0pGpI+D
mLEJLgYXfvuSHPrecbDYJNc2wejan7e7PiJRwA67uqwo0NeGziO4hZlCXIMDAbM1yQBiDrhZmmt0
BwIR5pnlzoM+cSgKpKdooBIFr7cJYkoM+F1GxnUQIEEVWJnU65vmBIXn0enQGYbBSXA9RtRCzgMf
dCsD7X6P6CQQoduy+sDUJ54Bx4D42s01OAmONYFAAcSTOLy5/lfm8adKkR6nVlG3/Arf/ZZ/4CmZ
2sQSyBr4dbsJA8tAs6tjiCp5fXTakOhEHF+5k4AMeKQ/acNpvzH7+dAmEClPyPvC4AN3UXM1NxzR
SQAQFSG81C7gLls09Xp0eD65C447IS6CeZnR0c01OlmAtV3aRzInDd4L7Nq+5MA0aJo2wWaQLKcB
SVyt/hmRKNAhK5rRpURB6APCIgMgtNUH+BsPDwSeIh0zwk3s3IcRioIlaxkMOO3EC9Ip8eR5YMQH
cDl83NDUNdf4NoEuJ1knCS8B8IdvfR8jD3WjhhshRkaAy4xNKzLyvbXWv24ZDYgIaXe3GCTQfuSB
ZdRUwmtyscSOY3t7BiCY0l9fnwCQgFVT8tRcg9eH64JWTFxlt7XBI9KDdG6ST5FSg+LjU+nlamJE
z0P95zDCB2TWo4ijVQ3jC49IksoGibo7gXQJv6f79kP8zEUBujSt0v/bCsfojgBcGKKQTU4I9An5
V6ZPUCL01BFwDYhgAJYghBjpLtA5L5gppXbBNCaUI9r0e3cRAt+6dyJEBAGqAglEuwut8I1IHwCb
iM56uV1QJ/Q2g8RZXRwwMIaEzNzGhq3gB7jEDUe1CyQ7ZXdBn0DYS6kg2enmGsiCZ4C2giNrkKQ0
1+hCZvKdonJEShZEuETVBDRAQyGwwM4Y9QOl8ViNA5O7pL1jF+Uv8tm8aXMNPAPPxW8EVAd2/x5I
jewoeBguWSFQJ5AZI+toxvbqq0VPI4YQNFZupzBG5yhA1ODJOsnECK7IWOMptZvw+ETgP3rACt3P
x6cQBFWzpCyYFrxvAht4IPEPTaTtTaBGIplPUWNzjU8WTLAPyV0wiIfot8M8tGph6DR6qE2os1R6
QNtdGF/SVcWrld0FIgdhHawBpu7YE4fyHxDnTgba7R6Rg0CeUZSjyJlGg7iJV0S3tEIwcBBcFa2I
vwyY1srA6PSBzi7Ihk+mjT5oSiq7wGBoIc0JZX0GcdrofGVG1Un7ygTP5NboJ0Hcm4sz9VAdIgQ2
CKNBOdx3IRmXgwDPmiorBAaZE/aSfqZO2w0UAhEDSDKUjRQbNtfojoJQCNJxkwlUiukjRHxSFpAA
RoGonJYuizEihYgUSKsCzgJZFXBidGtzIVYPz4KAkhkEzaSTTiGODkol1SqNJwGoYxJ4S7PLKgzM
At1XExrP0AhiOsjYdAGNcZJm0QQ1JMPKDOen42a6XFCZSBvzc0f3/tipViglsHTqiyx6M79Xog3C
BE2zUYaUosFd15yS8UkBnZGyrqEJhoSIU3fxtC5wyKdgLiD07SzG+GRBVM3IngUSB9ROw+nfveVA
FkgsQDtKARKp1uYanaNM/5F0ggFZoPvfwk18ui4RhB3GOUF+ei8Mo9MLJqCwrCwQLlB/Cm7aAWYD
HwkUn/ILooWu+G9MzgG+WyuZv64WEQLXo0q5ixIelSmTbIJ/1xVAW3sUWm9sRLtAb3FXGPTruwBu
4AI/YPu7fRi4SNTkCZ5hS4wdv3ehxuUiAP7oskiagYkk3UoipYNPBrvQlJ844Im6Pb5AgWhJNlwC
SVQpSuWfgW9IBZrN9tJZTcmiuEbnIaOlxfQaKeAED1GwOxI0/yROajShSF50gcQ/8JD+hr743gFy
wqzDu1PRphEsi6daRH72C/ctAY9/3jU8NF0N1PP3flG0grT3bku9xZ//6NU7Nim0Bz+8T6k19+n+
eveCj2/du9f9W93/z/NgmS/yWx9iIdEP0z3mm0VMAwnTQb4u4sXDthR8NiTzx5M86mD5/v2fWfjp
sSM/74z5e+vmAR1g/QduauKkHzhfw9K5KO5fXXxGzRMlVrIrnyyi4FuaJ0HvqdvuH+m10yjNF3fp
/VOKp25rguRXps/utgxuq7K3eFOKK7v4bBkxbzVfPly57XyQXrlrtHqRfntxkjKy6Gt/29uaGdm7
nLHrwV3vewIEC/hAduWXyzRf9R+5K/GQXfnnE24lj+TF3cLvCaDWFuXJPvBFFAVJGvRPZFviIL10
chcsBlqk7TmRXjnd9sWC3nbiadllXz/WTW2GW3phFqhu1/v7R2zUXls7ILv0ZVoxyHK4zW1KWnbt
q0WQ9LQHeQaR3pRfl/nni+TufqXGmLfZMvmli2Jxy1D3ZVn2ZLqrYpReP7iFnGzR7ytsU9/yS2ML
irTsSXaXQJJfuygC/s2yoLfpbWbid6yeVvlwaQF3Sy+dJuVAuHWtgVBlV36z/JoPh7Z1Ne/yS9eL
vt0C4hGwp/zC2xfnizgr/KBv1rvSvN+x/qtlXix7mgrMXqCVv2Pxq+UuuO2ZsS4h8DsW/5zm6/vH
bFRK29YlvTQTrP0XJ4s8xVL2D2fbVv17bjBbrIdnn/Qp+Kjs8m/9oL/jLeAovew6wiPpRzVgmaLw
Q3rpfLkatm438KDswu+WScJ01HoxCBOYyyLgN9nl//TTu+WLi+KRbWuBbtnlP6TVTwSxK7b4PTd4
LIhd6lZ2+Wt2fwlBWM+l6DA/+bV3/aiya3SXXfdjufDvBUPolA6ck132ZpnHWLbeyi3sJb1yQGQz
EO+uq0926U8L7A7zWPpHs8OrpBdfFuWLm6cevq0hkV4/KG5T+ON7nlvX/iy99j6FfWTV+5ptO+nx
lZ9Cmr5XeT/Gn+6ZMJ76a31wTfzGbbRc5H/8BwAA//8=</cx:binary>
              </cx:geoCache>
            </cx:geography>
          </cx:layoutPr>
          <cx:valueColors>
            <cx:minColor>
              <a:srgbClr val="CCDCE8"/>
            </cx:minColor>
            <cx:maxColor>
              <a:srgbClr val="385F7C"/>
            </cx:maxColor>
          </cx:valueColors>
        </cx:series>
      </cx:plotAreaRegion>
    </cx:plotArea>
    <cx:legend pos="b" align="ctr" overlay="0">
      <cx:txPr>
        <a:bodyPr spcFirstLastPara="1" vertOverflow="ellipsis" horzOverflow="overflow" wrap="square" lIns="0" tIns="0" rIns="0" bIns="0" anchor="ctr" anchorCtr="1"/>
        <a:lstStyle/>
        <a:p>
          <a:pPr algn="ctr" rtl="0">
            <a:defRPr sz="1000" b="1">
              <a:solidFill>
                <a:srgbClr val="7F7F7F"/>
              </a:solidFill>
            </a:defRPr>
          </a:pPr>
          <a:endParaRPr lang="en-US" sz="1000" b="1" i="0" u="none" strike="noStrike" baseline="0">
            <a:solidFill>
              <a:srgbClr val="7F7F7F"/>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380723</xdr:colOff>
      <xdr:row>1</xdr:row>
      <xdr:rowOff>118072</xdr:rowOff>
    </xdr:from>
    <xdr:to>
      <xdr:col>28</xdr:col>
      <xdr:colOff>39638</xdr:colOff>
      <xdr:row>37</xdr:row>
      <xdr:rowOff>78884</xdr:rowOff>
    </xdr:to>
    <xdr:sp macro="" textlink="">
      <xdr:nvSpPr>
        <xdr:cNvPr id="2" name="Rectangle: Rounded Corners 1">
          <a:extLst>
            <a:ext uri="{FF2B5EF4-FFF2-40B4-BE49-F238E27FC236}">
              <a16:creationId xmlns:a16="http://schemas.microsoft.com/office/drawing/2014/main" id="{46763763-3643-7B6D-E752-68F12EEE9244}"/>
            </a:ext>
          </a:extLst>
        </xdr:cNvPr>
        <xdr:cNvSpPr/>
      </xdr:nvSpPr>
      <xdr:spPr>
        <a:xfrm>
          <a:off x="2799771" y="299501"/>
          <a:ext cx="14173200" cy="6492240"/>
        </a:xfrm>
        <a:prstGeom prst="roundRect">
          <a:avLst>
            <a:gd name="adj" fmla="val 4267"/>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594681</xdr:colOff>
      <xdr:row>3</xdr:row>
      <xdr:rowOff>10077</xdr:rowOff>
    </xdr:from>
    <xdr:to>
      <xdr:col>27</xdr:col>
      <xdr:colOff>483810</xdr:colOff>
      <xdr:row>36</xdr:row>
      <xdr:rowOff>50395</xdr:rowOff>
    </xdr:to>
    <xdr:sp macro="" textlink="">
      <xdr:nvSpPr>
        <xdr:cNvPr id="3" name="Rectangle: Rounded Corners 2">
          <a:extLst>
            <a:ext uri="{FF2B5EF4-FFF2-40B4-BE49-F238E27FC236}">
              <a16:creationId xmlns:a16="http://schemas.microsoft.com/office/drawing/2014/main" id="{8AABE03D-C793-8F33-8321-8C69FC37217C}"/>
            </a:ext>
          </a:extLst>
        </xdr:cNvPr>
        <xdr:cNvSpPr/>
      </xdr:nvSpPr>
      <xdr:spPr>
        <a:xfrm>
          <a:off x="3013729" y="554363"/>
          <a:ext cx="13798652" cy="6027461"/>
        </a:xfrm>
        <a:prstGeom prst="roundRect">
          <a:avLst>
            <a:gd name="adj" fmla="val 4267"/>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566863</xdr:colOff>
      <xdr:row>7</xdr:row>
      <xdr:rowOff>181427</xdr:rowOff>
    </xdr:from>
    <xdr:to>
      <xdr:col>20</xdr:col>
      <xdr:colOff>342699</xdr:colOff>
      <xdr:row>20</xdr:row>
      <xdr:rowOff>151191</xdr:rowOff>
    </xdr:to>
    <xdr:sp macro="" textlink="">
      <xdr:nvSpPr>
        <xdr:cNvPr id="6" name="Rectangle: Rounded Corners 5">
          <a:extLst>
            <a:ext uri="{FF2B5EF4-FFF2-40B4-BE49-F238E27FC236}">
              <a16:creationId xmlns:a16="http://schemas.microsoft.com/office/drawing/2014/main" id="{78427508-8A31-27B6-0878-E34EBC14C504}"/>
            </a:ext>
          </a:extLst>
        </xdr:cNvPr>
        <xdr:cNvSpPr/>
      </xdr:nvSpPr>
      <xdr:spPr>
        <a:xfrm>
          <a:off x="7219244" y="1451427"/>
          <a:ext cx="5218693" cy="2328335"/>
        </a:xfrm>
        <a:prstGeom prst="roundRect">
          <a:avLst>
            <a:gd name="adj" fmla="val 590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557992</xdr:colOff>
      <xdr:row>21</xdr:row>
      <xdr:rowOff>110873</xdr:rowOff>
    </xdr:from>
    <xdr:to>
      <xdr:col>20</xdr:col>
      <xdr:colOff>332619</xdr:colOff>
      <xdr:row>35</xdr:row>
      <xdr:rowOff>141110</xdr:rowOff>
    </xdr:to>
    <xdr:sp macro="" textlink="">
      <xdr:nvSpPr>
        <xdr:cNvPr id="7" name="Rectangle: Rounded Corners 6">
          <a:extLst>
            <a:ext uri="{FF2B5EF4-FFF2-40B4-BE49-F238E27FC236}">
              <a16:creationId xmlns:a16="http://schemas.microsoft.com/office/drawing/2014/main" id="{78526F3C-1234-251A-3A17-B4C134E6BABA}"/>
            </a:ext>
          </a:extLst>
        </xdr:cNvPr>
        <xdr:cNvSpPr/>
      </xdr:nvSpPr>
      <xdr:spPr>
        <a:xfrm>
          <a:off x="7210373" y="3920873"/>
          <a:ext cx="5217484" cy="2570237"/>
        </a:xfrm>
        <a:prstGeom prst="roundRect">
          <a:avLst>
            <a:gd name="adj" fmla="val 590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473730</xdr:colOff>
      <xdr:row>7</xdr:row>
      <xdr:rowOff>171350</xdr:rowOff>
    </xdr:from>
    <xdr:to>
      <xdr:col>27</xdr:col>
      <xdr:colOff>302381</xdr:colOff>
      <xdr:row>35</xdr:row>
      <xdr:rowOff>120952</xdr:rowOff>
    </xdr:to>
    <xdr:sp macro="" textlink="">
      <xdr:nvSpPr>
        <xdr:cNvPr id="8" name="Rectangle: Rounded Corners 7">
          <a:extLst>
            <a:ext uri="{FF2B5EF4-FFF2-40B4-BE49-F238E27FC236}">
              <a16:creationId xmlns:a16="http://schemas.microsoft.com/office/drawing/2014/main" id="{26DB38F8-1E0C-5445-1D78-269ABDDC1AB8}"/>
            </a:ext>
          </a:extLst>
        </xdr:cNvPr>
        <xdr:cNvSpPr/>
      </xdr:nvSpPr>
      <xdr:spPr>
        <a:xfrm>
          <a:off x="12568968" y="1441350"/>
          <a:ext cx="4061984" cy="5029602"/>
        </a:xfrm>
        <a:prstGeom prst="roundRect">
          <a:avLst>
            <a:gd name="adj" fmla="val 590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211666</xdr:colOff>
      <xdr:row>3</xdr:row>
      <xdr:rowOff>161268</xdr:rowOff>
    </xdr:from>
    <xdr:to>
      <xdr:col>12</xdr:col>
      <xdr:colOff>40317</xdr:colOff>
      <xdr:row>6</xdr:row>
      <xdr:rowOff>20158</xdr:rowOff>
    </xdr:to>
    <xdr:sp macro="" textlink="">
      <xdr:nvSpPr>
        <xdr:cNvPr id="12" name="TextBox 11">
          <a:extLst>
            <a:ext uri="{FF2B5EF4-FFF2-40B4-BE49-F238E27FC236}">
              <a16:creationId xmlns:a16="http://schemas.microsoft.com/office/drawing/2014/main" id="{360AE87A-85CB-334F-495D-6C368E6B34E4}"/>
            </a:ext>
          </a:extLst>
        </xdr:cNvPr>
        <xdr:cNvSpPr txBox="1"/>
      </xdr:nvSpPr>
      <xdr:spPr>
        <a:xfrm>
          <a:off x="3235476" y="705554"/>
          <a:ext cx="4061984"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385F7C"/>
              </a:solidFill>
            </a:rPr>
            <a:t>FURNITURE</a:t>
          </a:r>
          <a:r>
            <a:rPr lang="en-US" sz="2400" b="1" baseline="0">
              <a:solidFill>
                <a:srgbClr val="385F7C"/>
              </a:solidFill>
            </a:rPr>
            <a:t> SALES OVERVIEW</a:t>
          </a:r>
          <a:endParaRPr lang="en-US" sz="2400" b="1">
            <a:solidFill>
              <a:srgbClr val="385F7C"/>
            </a:solidFill>
          </a:endParaRPr>
        </a:p>
      </xdr:txBody>
    </xdr:sp>
    <xdr:clientData/>
  </xdr:twoCellAnchor>
  <xdr:twoCellAnchor>
    <xdr:from>
      <xdr:col>5</xdr:col>
      <xdr:colOff>161268</xdr:colOff>
      <xdr:row>7</xdr:row>
      <xdr:rowOff>181427</xdr:rowOff>
    </xdr:from>
    <xdr:to>
      <xdr:col>11</xdr:col>
      <xdr:colOff>433412</xdr:colOff>
      <xdr:row>15</xdr:row>
      <xdr:rowOff>70554</xdr:rowOff>
    </xdr:to>
    <xdr:sp macro="" textlink="">
      <xdr:nvSpPr>
        <xdr:cNvPr id="13" name="Rectangle: Rounded Corners 12">
          <a:extLst>
            <a:ext uri="{FF2B5EF4-FFF2-40B4-BE49-F238E27FC236}">
              <a16:creationId xmlns:a16="http://schemas.microsoft.com/office/drawing/2014/main" id="{3EB2E5D8-E437-B7BE-66AC-3772013EE061}"/>
            </a:ext>
          </a:extLst>
        </xdr:cNvPr>
        <xdr:cNvSpPr/>
      </xdr:nvSpPr>
      <xdr:spPr>
        <a:xfrm>
          <a:off x="3185078" y="1451427"/>
          <a:ext cx="3900715" cy="1340556"/>
        </a:xfrm>
        <a:prstGeom prst="roundRect">
          <a:avLst>
            <a:gd name="adj" fmla="val 10652"/>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243111</xdr:colOff>
      <xdr:row>8</xdr:row>
      <xdr:rowOff>61682</xdr:rowOff>
    </xdr:from>
    <xdr:to>
      <xdr:col>7</xdr:col>
      <xdr:colOff>211667</xdr:colOff>
      <xdr:row>14</xdr:row>
      <xdr:rowOff>161831</xdr:rowOff>
    </xdr:to>
    <xdr:sp macro="" textlink="">
      <xdr:nvSpPr>
        <xdr:cNvPr id="15" name="Rectangle: Rounded Corners 14">
          <a:extLst>
            <a:ext uri="{FF2B5EF4-FFF2-40B4-BE49-F238E27FC236}">
              <a16:creationId xmlns:a16="http://schemas.microsoft.com/office/drawing/2014/main" id="{FB49F099-A98E-3696-77CB-5AE6EBA1FFAD}"/>
            </a:ext>
          </a:extLst>
        </xdr:cNvPr>
        <xdr:cNvSpPr/>
      </xdr:nvSpPr>
      <xdr:spPr>
        <a:xfrm>
          <a:off x="3266921" y="1513111"/>
          <a:ext cx="1178079" cy="1188720"/>
        </a:xfrm>
        <a:prstGeom prst="roundRect">
          <a:avLst>
            <a:gd name="adj" fmla="val 10652"/>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308629</xdr:colOff>
      <xdr:row>8</xdr:row>
      <xdr:rowOff>62890</xdr:rowOff>
    </xdr:from>
    <xdr:to>
      <xdr:col>9</xdr:col>
      <xdr:colOff>296134</xdr:colOff>
      <xdr:row>14</xdr:row>
      <xdr:rowOff>163039</xdr:rowOff>
    </xdr:to>
    <xdr:sp macro="" textlink="">
      <xdr:nvSpPr>
        <xdr:cNvPr id="16" name="Rectangle: Rounded Corners 15">
          <a:extLst>
            <a:ext uri="{FF2B5EF4-FFF2-40B4-BE49-F238E27FC236}">
              <a16:creationId xmlns:a16="http://schemas.microsoft.com/office/drawing/2014/main" id="{F4711139-6485-03B1-AFF1-984026F5A816}"/>
            </a:ext>
          </a:extLst>
        </xdr:cNvPr>
        <xdr:cNvSpPr/>
      </xdr:nvSpPr>
      <xdr:spPr>
        <a:xfrm>
          <a:off x="4541962" y="1514319"/>
          <a:ext cx="1197029" cy="1188720"/>
        </a:xfrm>
        <a:prstGeom prst="roundRect">
          <a:avLst>
            <a:gd name="adj" fmla="val 10652"/>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393096</xdr:colOff>
      <xdr:row>8</xdr:row>
      <xdr:rowOff>84258</xdr:rowOff>
    </xdr:from>
    <xdr:to>
      <xdr:col>11</xdr:col>
      <xdr:colOff>335037</xdr:colOff>
      <xdr:row>15</xdr:row>
      <xdr:rowOff>2978</xdr:rowOff>
    </xdr:to>
    <xdr:sp macro="" textlink="">
      <xdr:nvSpPr>
        <xdr:cNvPr id="17" name="Rectangle: Rounded Corners 16">
          <a:extLst>
            <a:ext uri="{FF2B5EF4-FFF2-40B4-BE49-F238E27FC236}">
              <a16:creationId xmlns:a16="http://schemas.microsoft.com/office/drawing/2014/main" id="{78743ED3-8D64-7091-798B-6175559E5E5F}"/>
            </a:ext>
          </a:extLst>
        </xdr:cNvPr>
        <xdr:cNvSpPr/>
      </xdr:nvSpPr>
      <xdr:spPr>
        <a:xfrm>
          <a:off x="5835953" y="1535687"/>
          <a:ext cx="1151465" cy="1188720"/>
        </a:xfrm>
        <a:prstGeom prst="roundRect">
          <a:avLst>
            <a:gd name="adj" fmla="val 10652"/>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201587</xdr:colOff>
      <xdr:row>6</xdr:row>
      <xdr:rowOff>20158</xdr:rowOff>
    </xdr:from>
    <xdr:to>
      <xdr:col>15</xdr:col>
      <xdr:colOff>151190</xdr:colOff>
      <xdr:row>7</xdr:row>
      <xdr:rowOff>110872</xdr:rowOff>
    </xdr:to>
    <xdr:sp macro="" textlink="">
      <xdr:nvSpPr>
        <xdr:cNvPr id="24" name="TextBox 23">
          <a:extLst>
            <a:ext uri="{FF2B5EF4-FFF2-40B4-BE49-F238E27FC236}">
              <a16:creationId xmlns:a16="http://schemas.microsoft.com/office/drawing/2014/main" id="{3D737B29-43CC-384D-5F77-C15B4B8F0FAF}"/>
            </a:ext>
          </a:extLst>
        </xdr:cNvPr>
        <xdr:cNvSpPr txBox="1"/>
      </xdr:nvSpPr>
      <xdr:spPr>
        <a:xfrm>
          <a:off x="3225397" y="1108729"/>
          <a:ext cx="5997222"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F7F7F"/>
              </a:solidFill>
            </a:rPr>
            <a:t>A</a:t>
          </a:r>
          <a:r>
            <a:rPr lang="en-US" sz="1200" b="1" baseline="0">
              <a:solidFill>
                <a:srgbClr val="7F7F7F"/>
              </a:solidFill>
            </a:rPr>
            <a:t> summary of sales performance, shipping trends and regional distribution across the U.S</a:t>
          </a:r>
          <a:endParaRPr lang="en-US" sz="1200" b="1">
            <a:solidFill>
              <a:srgbClr val="7F7F7F"/>
            </a:solidFill>
          </a:endParaRPr>
        </a:p>
      </xdr:txBody>
    </xdr:sp>
    <xdr:clientData/>
  </xdr:twoCellAnchor>
  <xdr:twoCellAnchor>
    <xdr:from>
      <xdr:col>5</xdr:col>
      <xdr:colOff>483811</xdr:colOff>
      <xdr:row>8</xdr:row>
      <xdr:rowOff>51605</xdr:rowOff>
    </xdr:from>
    <xdr:to>
      <xdr:col>7</xdr:col>
      <xdr:colOff>100796</xdr:colOff>
      <xdr:row>9</xdr:row>
      <xdr:rowOff>161270</xdr:rowOff>
    </xdr:to>
    <xdr:sp macro="" textlink="">
      <xdr:nvSpPr>
        <xdr:cNvPr id="25" name="TextBox 24">
          <a:extLst>
            <a:ext uri="{FF2B5EF4-FFF2-40B4-BE49-F238E27FC236}">
              <a16:creationId xmlns:a16="http://schemas.microsoft.com/office/drawing/2014/main" id="{4A4FB3E3-4D0C-8547-B693-53C3440065C1}"/>
            </a:ext>
          </a:extLst>
        </xdr:cNvPr>
        <xdr:cNvSpPr txBox="1"/>
      </xdr:nvSpPr>
      <xdr:spPr>
        <a:xfrm>
          <a:off x="3507621" y="1503034"/>
          <a:ext cx="826508" cy="291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F7F7F"/>
              </a:solidFill>
            </a:rPr>
            <a:t>Sales</a:t>
          </a:r>
        </a:p>
      </xdr:txBody>
    </xdr:sp>
    <xdr:clientData/>
  </xdr:twoCellAnchor>
  <xdr:twoCellAnchor>
    <xdr:from>
      <xdr:col>0</xdr:col>
      <xdr:colOff>0</xdr:colOff>
      <xdr:row>13</xdr:row>
      <xdr:rowOff>103212</xdr:rowOff>
    </xdr:from>
    <xdr:to>
      <xdr:col>0</xdr:col>
      <xdr:colOff>0</xdr:colOff>
      <xdr:row>15</xdr:row>
      <xdr:rowOff>31447</xdr:rowOff>
    </xdr:to>
    <xdr:sp macro="" textlink="">
      <xdr:nvSpPr>
        <xdr:cNvPr id="26" name="TextBox 25">
          <a:extLst>
            <a:ext uri="{FF2B5EF4-FFF2-40B4-BE49-F238E27FC236}">
              <a16:creationId xmlns:a16="http://schemas.microsoft.com/office/drawing/2014/main" id="{7BCA28AF-DC1E-9C7F-6518-C9A0BC4F9E54}"/>
            </a:ext>
          </a:extLst>
        </xdr:cNvPr>
        <xdr:cNvSpPr txBox="1"/>
      </xdr:nvSpPr>
      <xdr:spPr>
        <a:xfrm>
          <a:off x="0" y="2461783"/>
          <a:ext cx="0" cy="291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7F7F7F"/>
              </a:solidFill>
            </a:rPr>
            <a:t>Sales</a:t>
          </a:r>
        </a:p>
      </xdr:txBody>
    </xdr:sp>
    <xdr:clientData/>
  </xdr:twoCellAnchor>
  <xdr:twoCellAnchor>
    <xdr:from>
      <xdr:col>8</xdr:col>
      <xdr:colOff>37096</xdr:colOff>
      <xdr:row>8</xdr:row>
      <xdr:rowOff>72974</xdr:rowOff>
    </xdr:from>
    <xdr:to>
      <xdr:col>9</xdr:col>
      <xdr:colOff>126598</xdr:colOff>
      <xdr:row>10</xdr:row>
      <xdr:rowOff>0</xdr:rowOff>
    </xdr:to>
    <xdr:sp macro="" textlink="">
      <xdr:nvSpPr>
        <xdr:cNvPr id="27" name="TextBox 26">
          <a:extLst>
            <a:ext uri="{FF2B5EF4-FFF2-40B4-BE49-F238E27FC236}">
              <a16:creationId xmlns:a16="http://schemas.microsoft.com/office/drawing/2014/main" id="{E67598D9-7E91-140C-8EB2-0F4EC9862335}"/>
            </a:ext>
          </a:extLst>
        </xdr:cNvPr>
        <xdr:cNvSpPr txBox="1"/>
      </xdr:nvSpPr>
      <xdr:spPr>
        <a:xfrm>
          <a:off x="4875191" y="1524403"/>
          <a:ext cx="694264" cy="289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F7F7F"/>
              </a:solidFill>
            </a:rPr>
            <a:t>Profit</a:t>
          </a:r>
        </a:p>
      </xdr:txBody>
    </xdr:sp>
    <xdr:clientData/>
  </xdr:twoCellAnchor>
  <xdr:twoCellAnchor>
    <xdr:from>
      <xdr:col>10</xdr:col>
      <xdr:colOff>62897</xdr:colOff>
      <xdr:row>8</xdr:row>
      <xdr:rowOff>64103</xdr:rowOff>
    </xdr:from>
    <xdr:to>
      <xdr:col>11</xdr:col>
      <xdr:colOff>284643</xdr:colOff>
      <xdr:row>9</xdr:row>
      <xdr:rowOff>173768</xdr:rowOff>
    </xdr:to>
    <xdr:sp macro="" textlink="">
      <xdr:nvSpPr>
        <xdr:cNvPr id="28" name="TextBox 27">
          <a:extLst>
            <a:ext uri="{FF2B5EF4-FFF2-40B4-BE49-F238E27FC236}">
              <a16:creationId xmlns:a16="http://schemas.microsoft.com/office/drawing/2014/main" id="{B52F1164-1CB9-58DE-AD32-7742ADB0EE10}"/>
            </a:ext>
          </a:extLst>
        </xdr:cNvPr>
        <xdr:cNvSpPr txBox="1"/>
      </xdr:nvSpPr>
      <xdr:spPr>
        <a:xfrm>
          <a:off x="6110516" y="1515532"/>
          <a:ext cx="826508" cy="291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F7F7F"/>
              </a:solidFill>
            </a:rPr>
            <a:t>Quantity</a:t>
          </a:r>
        </a:p>
      </xdr:txBody>
    </xdr:sp>
    <xdr:clientData/>
  </xdr:twoCellAnchor>
  <xdr:twoCellAnchor>
    <xdr:from>
      <xdr:col>11</xdr:col>
      <xdr:colOff>555575</xdr:colOff>
      <xdr:row>8</xdr:row>
      <xdr:rowOff>11287</xdr:rowOff>
    </xdr:from>
    <xdr:to>
      <xdr:col>13</xdr:col>
      <xdr:colOff>574525</xdr:colOff>
      <xdr:row>10</xdr:row>
      <xdr:rowOff>51605</xdr:rowOff>
    </xdr:to>
    <xdr:sp macro="" textlink="">
      <xdr:nvSpPr>
        <xdr:cNvPr id="29" name="TextBox 28">
          <a:extLst>
            <a:ext uri="{FF2B5EF4-FFF2-40B4-BE49-F238E27FC236}">
              <a16:creationId xmlns:a16="http://schemas.microsoft.com/office/drawing/2014/main" id="{F3C51080-7A2A-7BF4-F483-8745AE0BBD29}"/>
            </a:ext>
          </a:extLst>
        </xdr:cNvPr>
        <xdr:cNvSpPr txBox="1"/>
      </xdr:nvSpPr>
      <xdr:spPr>
        <a:xfrm>
          <a:off x="7207956" y="1462716"/>
          <a:ext cx="1228474"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385F7C"/>
              </a:solidFill>
            </a:rPr>
            <a:t>Sales Trend</a:t>
          </a:r>
        </a:p>
      </xdr:txBody>
    </xdr:sp>
    <xdr:clientData/>
  </xdr:twoCellAnchor>
  <xdr:twoCellAnchor>
    <xdr:from>
      <xdr:col>21</xdr:col>
      <xdr:colOff>2418</xdr:colOff>
      <xdr:row>8</xdr:row>
      <xdr:rowOff>83052</xdr:rowOff>
    </xdr:from>
    <xdr:to>
      <xdr:col>26</xdr:col>
      <xdr:colOff>90713</xdr:colOff>
      <xdr:row>10</xdr:row>
      <xdr:rowOff>123370</xdr:rowOff>
    </xdr:to>
    <xdr:sp macro="" textlink="">
      <xdr:nvSpPr>
        <xdr:cNvPr id="30" name="TextBox 29">
          <a:extLst>
            <a:ext uri="{FF2B5EF4-FFF2-40B4-BE49-F238E27FC236}">
              <a16:creationId xmlns:a16="http://schemas.microsoft.com/office/drawing/2014/main" id="{64633A48-3674-AEE5-763B-018FAC445FC1}"/>
            </a:ext>
          </a:extLst>
        </xdr:cNvPr>
        <xdr:cNvSpPr txBox="1"/>
      </xdr:nvSpPr>
      <xdr:spPr>
        <a:xfrm>
          <a:off x="12702418" y="1534481"/>
          <a:ext cx="3112105"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385F7C"/>
              </a:solidFill>
            </a:rPr>
            <a:t>Shipping Distribution by State</a:t>
          </a:r>
        </a:p>
      </xdr:txBody>
    </xdr:sp>
    <xdr:clientData/>
  </xdr:twoCellAnchor>
  <xdr:twoCellAnchor>
    <xdr:from>
      <xdr:col>12</xdr:col>
      <xdr:colOff>23785</xdr:colOff>
      <xdr:row>21</xdr:row>
      <xdr:rowOff>144738</xdr:rowOff>
    </xdr:from>
    <xdr:to>
      <xdr:col>14</xdr:col>
      <xdr:colOff>524126</xdr:colOff>
      <xdr:row>24</xdr:row>
      <xdr:rowOff>3627</xdr:rowOff>
    </xdr:to>
    <xdr:sp macro="" textlink="">
      <xdr:nvSpPr>
        <xdr:cNvPr id="31" name="TextBox 30">
          <a:extLst>
            <a:ext uri="{FF2B5EF4-FFF2-40B4-BE49-F238E27FC236}">
              <a16:creationId xmlns:a16="http://schemas.microsoft.com/office/drawing/2014/main" id="{E94D089B-6849-4711-8ADA-A1C1516C7DCE}"/>
            </a:ext>
          </a:extLst>
        </xdr:cNvPr>
        <xdr:cNvSpPr txBox="1"/>
      </xdr:nvSpPr>
      <xdr:spPr>
        <a:xfrm>
          <a:off x="7280928" y="3954738"/>
          <a:ext cx="1709865"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385F7C"/>
              </a:solidFill>
            </a:rPr>
            <a:t>Shipping Duration</a:t>
          </a:r>
        </a:p>
      </xdr:txBody>
    </xdr:sp>
    <xdr:clientData/>
  </xdr:twoCellAnchor>
  <xdr:twoCellAnchor>
    <xdr:from>
      <xdr:col>5</xdr:col>
      <xdr:colOff>236662</xdr:colOff>
      <xdr:row>16</xdr:row>
      <xdr:rowOff>105631</xdr:rowOff>
    </xdr:from>
    <xdr:to>
      <xdr:col>7</xdr:col>
      <xdr:colOff>503968</xdr:colOff>
      <xdr:row>18</xdr:row>
      <xdr:rowOff>145949</xdr:rowOff>
    </xdr:to>
    <xdr:sp macro="" textlink="">
      <xdr:nvSpPr>
        <xdr:cNvPr id="32" name="TextBox 31">
          <a:extLst>
            <a:ext uri="{FF2B5EF4-FFF2-40B4-BE49-F238E27FC236}">
              <a16:creationId xmlns:a16="http://schemas.microsoft.com/office/drawing/2014/main" id="{51EEEBB1-7567-A881-7416-E0005BB9F388}"/>
            </a:ext>
          </a:extLst>
        </xdr:cNvPr>
        <xdr:cNvSpPr txBox="1"/>
      </xdr:nvSpPr>
      <xdr:spPr>
        <a:xfrm>
          <a:off x="3260472" y="3008488"/>
          <a:ext cx="1476829"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385F7C"/>
              </a:solidFill>
            </a:rPr>
            <a:t>Shipping Mode</a:t>
          </a:r>
        </a:p>
      </xdr:txBody>
    </xdr:sp>
    <xdr:clientData/>
  </xdr:twoCellAnchor>
  <xdr:twoCellAnchor>
    <xdr:from>
      <xdr:col>7</xdr:col>
      <xdr:colOff>555977</xdr:colOff>
      <xdr:row>10</xdr:row>
      <xdr:rowOff>56141</xdr:rowOff>
    </xdr:from>
    <xdr:to>
      <xdr:col>9</xdr:col>
      <xdr:colOff>146756</xdr:colOff>
      <xdr:row>12</xdr:row>
      <xdr:rowOff>96459</xdr:rowOff>
    </xdr:to>
    <xdr:sp macro="" textlink="Profit">
      <xdr:nvSpPr>
        <xdr:cNvPr id="33" name="TextBox 32">
          <a:extLst>
            <a:ext uri="{FF2B5EF4-FFF2-40B4-BE49-F238E27FC236}">
              <a16:creationId xmlns:a16="http://schemas.microsoft.com/office/drawing/2014/main" id="{A916573D-F86F-309B-3B79-EC5EEFA8C3AD}"/>
            </a:ext>
          </a:extLst>
        </xdr:cNvPr>
        <xdr:cNvSpPr txBox="1"/>
      </xdr:nvSpPr>
      <xdr:spPr>
        <a:xfrm>
          <a:off x="4789310" y="1870427"/>
          <a:ext cx="800303"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2E5707E-D45C-436A-876C-C9363FD2F869}" type="TxLink">
            <a:rPr lang="en-US" sz="1600" b="1" i="0" u="none" strike="noStrike">
              <a:solidFill>
                <a:srgbClr val="385F7C"/>
              </a:solidFill>
              <a:latin typeface="Calibri"/>
              <a:ea typeface="Calibri"/>
              <a:cs typeface="Calibri"/>
            </a:rPr>
            <a:pPr marL="0" indent="0"/>
            <a:t>$18.5K</a:t>
          </a:fld>
          <a:endParaRPr lang="en-US" sz="1600" b="1" i="0" u="none" strike="noStrike">
            <a:solidFill>
              <a:srgbClr val="385F7C"/>
            </a:solidFill>
            <a:latin typeface="Calibri"/>
            <a:ea typeface="Calibri"/>
            <a:cs typeface="Calibri"/>
          </a:endParaRPr>
        </a:p>
      </xdr:txBody>
    </xdr:sp>
    <xdr:clientData/>
  </xdr:twoCellAnchor>
  <xdr:twoCellAnchor>
    <xdr:from>
      <xdr:col>5</xdr:col>
      <xdr:colOff>390271</xdr:colOff>
      <xdr:row>10</xdr:row>
      <xdr:rowOff>56141</xdr:rowOff>
    </xdr:from>
    <xdr:to>
      <xdr:col>7</xdr:col>
      <xdr:colOff>90715</xdr:colOff>
      <xdr:row>12</xdr:row>
      <xdr:rowOff>96459</xdr:rowOff>
    </xdr:to>
    <xdr:sp macro="" textlink="Sales">
      <xdr:nvSpPr>
        <xdr:cNvPr id="34" name="TextBox 33">
          <a:extLst>
            <a:ext uri="{FF2B5EF4-FFF2-40B4-BE49-F238E27FC236}">
              <a16:creationId xmlns:a16="http://schemas.microsoft.com/office/drawing/2014/main" id="{48B84B9A-B491-3D50-DF88-A5A7A0479F19}"/>
            </a:ext>
          </a:extLst>
        </xdr:cNvPr>
        <xdr:cNvSpPr txBox="1"/>
      </xdr:nvSpPr>
      <xdr:spPr>
        <a:xfrm>
          <a:off x="3414081" y="1870427"/>
          <a:ext cx="909967"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C87FF3-2481-4692-B10A-65076F8978B1}" type="TxLink">
            <a:rPr lang="en-US" sz="1600" b="1" i="0" u="none" strike="noStrike">
              <a:solidFill>
                <a:srgbClr val="385F7C"/>
              </a:solidFill>
              <a:latin typeface="Calibri"/>
              <a:ea typeface="Calibri"/>
              <a:cs typeface="Calibri"/>
            </a:rPr>
            <a:pPr/>
            <a:t>$742.0K</a:t>
          </a:fld>
          <a:endParaRPr lang="en-US" sz="2000" b="1">
            <a:solidFill>
              <a:srgbClr val="385F7C"/>
            </a:solidFill>
          </a:endParaRPr>
        </a:p>
      </xdr:txBody>
    </xdr:sp>
    <xdr:clientData/>
  </xdr:twoCellAnchor>
  <xdr:twoCellAnchor>
    <xdr:from>
      <xdr:col>10</xdr:col>
      <xdr:colOff>77812</xdr:colOff>
      <xdr:row>10</xdr:row>
      <xdr:rowOff>56141</xdr:rowOff>
    </xdr:from>
    <xdr:to>
      <xdr:col>11</xdr:col>
      <xdr:colOff>211667</xdr:colOff>
      <xdr:row>12</xdr:row>
      <xdr:rowOff>96459</xdr:rowOff>
    </xdr:to>
    <xdr:sp macro="" textlink="Quantity">
      <xdr:nvSpPr>
        <xdr:cNvPr id="35" name="TextBox 34">
          <a:extLst>
            <a:ext uri="{FF2B5EF4-FFF2-40B4-BE49-F238E27FC236}">
              <a16:creationId xmlns:a16="http://schemas.microsoft.com/office/drawing/2014/main" id="{580E4DFC-97FF-9EAB-FAED-0B875BD4FCD2}"/>
            </a:ext>
          </a:extLst>
        </xdr:cNvPr>
        <xdr:cNvSpPr txBox="1"/>
      </xdr:nvSpPr>
      <xdr:spPr>
        <a:xfrm>
          <a:off x="6125431" y="1870427"/>
          <a:ext cx="738617"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D35393-92B7-4017-892B-8B5E9ED84213}" type="TxLink">
            <a:rPr lang="en-US" sz="1600" b="1" i="0" u="none" strike="noStrike">
              <a:solidFill>
                <a:srgbClr val="385F7C"/>
              </a:solidFill>
              <a:latin typeface="Calibri"/>
              <a:ea typeface="Calibri"/>
              <a:cs typeface="Calibri"/>
            </a:rPr>
            <a:pPr marL="0" indent="0"/>
            <a:t>$8.0K</a:t>
          </a:fld>
          <a:endParaRPr lang="en-US" sz="1600" b="1" i="0" u="none" strike="noStrike">
            <a:solidFill>
              <a:srgbClr val="385F7C"/>
            </a:solidFill>
            <a:latin typeface="Calibri"/>
            <a:ea typeface="Calibri"/>
            <a:cs typeface="Calibri"/>
          </a:endParaRPr>
        </a:p>
      </xdr:txBody>
    </xdr:sp>
    <xdr:clientData/>
  </xdr:twoCellAnchor>
  <xdr:twoCellAnchor>
    <xdr:from>
      <xdr:col>5</xdr:col>
      <xdr:colOff>351164</xdr:colOff>
      <xdr:row>12</xdr:row>
      <xdr:rowOff>179814</xdr:rowOff>
    </xdr:from>
    <xdr:to>
      <xdr:col>7</xdr:col>
      <xdr:colOff>51608</xdr:colOff>
      <xdr:row>15</xdr:row>
      <xdr:rowOff>10079</xdr:rowOff>
    </xdr:to>
    <xdr:sp macro="" textlink="salesyoy">
      <xdr:nvSpPr>
        <xdr:cNvPr id="36" name="TextBox 35">
          <a:extLst>
            <a:ext uri="{FF2B5EF4-FFF2-40B4-BE49-F238E27FC236}">
              <a16:creationId xmlns:a16="http://schemas.microsoft.com/office/drawing/2014/main" id="{3BB449A5-DA25-4751-AA74-DE2C6646486D}"/>
            </a:ext>
          </a:extLst>
        </xdr:cNvPr>
        <xdr:cNvSpPr txBox="1"/>
      </xdr:nvSpPr>
      <xdr:spPr>
        <a:xfrm>
          <a:off x="3374974" y="2356957"/>
          <a:ext cx="909967" cy="374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C28896-67E2-4AA7-BE41-BB6A9B286B99}" type="TxLink">
            <a:rPr lang="en-US" sz="1100" b="1" i="0" u="none" strike="noStrike">
              <a:solidFill>
                <a:srgbClr val="7F7F7F"/>
              </a:solidFill>
              <a:latin typeface="Calibri"/>
              <a:ea typeface="Calibri"/>
              <a:cs typeface="Calibri"/>
            </a:rPr>
            <a:pPr/>
            <a:t>▲8% YoY</a:t>
          </a:fld>
          <a:endParaRPr lang="en-US" sz="2000" b="1">
            <a:solidFill>
              <a:srgbClr val="7F7F7F"/>
            </a:solidFill>
          </a:endParaRPr>
        </a:p>
      </xdr:txBody>
    </xdr:sp>
    <xdr:clientData/>
  </xdr:twoCellAnchor>
  <xdr:twoCellAnchor>
    <xdr:from>
      <xdr:col>7</xdr:col>
      <xdr:colOff>483405</xdr:colOff>
      <xdr:row>12</xdr:row>
      <xdr:rowOff>170946</xdr:rowOff>
    </xdr:from>
    <xdr:to>
      <xdr:col>9</xdr:col>
      <xdr:colOff>183848</xdr:colOff>
      <xdr:row>14</xdr:row>
      <xdr:rowOff>100795</xdr:rowOff>
    </xdr:to>
    <xdr:sp macro="" textlink="profityoy">
      <xdr:nvSpPr>
        <xdr:cNvPr id="37" name="TextBox 36">
          <a:extLst>
            <a:ext uri="{FF2B5EF4-FFF2-40B4-BE49-F238E27FC236}">
              <a16:creationId xmlns:a16="http://schemas.microsoft.com/office/drawing/2014/main" id="{3AD56608-0A24-2257-7A0D-F29AFF775026}"/>
            </a:ext>
          </a:extLst>
        </xdr:cNvPr>
        <xdr:cNvSpPr txBox="1"/>
      </xdr:nvSpPr>
      <xdr:spPr>
        <a:xfrm>
          <a:off x="4716738" y="2348089"/>
          <a:ext cx="909967" cy="29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97A490F-1271-4E1C-9BC6-59E604DBCD81}" type="TxLink">
            <a:rPr lang="en-US" sz="1100" b="1" i="0" u="none" strike="noStrike">
              <a:solidFill>
                <a:srgbClr val="7F7F7F"/>
              </a:solidFill>
              <a:latin typeface="Calibri"/>
              <a:ea typeface="Calibri"/>
              <a:cs typeface="Calibri"/>
            </a:rPr>
            <a:pPr marL="0" indent="0"/>
            <a:t>▼57% YoY</a:t>
          </a:fld>
          <a:endParaRPr lang="en-US" sz="1100" b="1" i="0" u="none" strike="noStrike">
            <a:solidFill>
              <a:srgbClr val="7F7F7F"/>
            </a:solidFill>
            <a:latin typeface="Calibri"/>
            <a:ea typeface="Calibri"/>
            <a:cs typeface="Calibri"/>
          </a:endParaRPr>
        </a:p>
      </xdr:txBody>
    </xdr:sp>
    <xdr:clientData/>
  </xdr:twoCellAnchor>
  <xdr:twoCellAnchor>
    <xdr:from>
      <xdr:col>10</xdr:col>
      <xdr:colOff>20964</xdr:colOff>
      <xdr:row>12</xdr:row>
      <xdr:rowOff>141915</xdr:rowOff>
    </xdr:from>
    <xdr:to>
      <xdr:col>11</xdr:col>
      <xdr:colOff>326169</xdr:colOff>
      <xdr:row>15</xdr:row>
      <xdr:rowOff>804</xdr:rowOff>
    </xdr:to>
    <xdr:sp macro="" textlink="quantityyoy">
      <xdr:nvSpPr>
        <xdr:cNvPr id="38" name="TextBox 37">
          <a:extLst>
            <a:ext uri="{FF2B5EF4-FFF2-40B4-BE49-F238E27FC236}">
              <a16:creationId xmlns:a16="http://schemas.microsoft.com/office/drawing/2014/main" id="{36795EAC-0BCA-597A-6046-4D1F0ECD60F5}"/>
            </a:ext>
          </a:extLst>
        </xdr:cNvPr>
        <xdr:cNvSpPr txBox="1"/>
      </xdr:nvSpPr>
      <xdr:spPr>
        <a:xfrm>
          <a:off x="6068583" y="2319058"/>
          <a:ext cx="909967"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D98E993-B3B4-4270-B101-2AE9C79C5F42}" type="TxLink">
            <a:rPr lang="en-US" sz="1100" b="1" i="0" u="none" strike="noStrike">
              <a:solidFill>
                <a:srgbClr val="7F7F7F"/>
              </a:solidFill>
              <a:latin typeface="Calibri"/>
              <a:ea typeface="Calibri"/>
              <a:cs typeface="Calibri"/>
            </a:rPr>
            <a:pPr marL="0" indent="0"/>
            <a:t>▲11% YoY</a:t>
          </a:fld>
          <a:endParaRPr lang="en-US" sz="1100" b="1" i="0" u="none" strike="noStrike">
            <a:solidFill>
              <a:srgbClr val="7F7F7F"/>
            </a:solidFill>
            <a:latin typeface="Calibri"/>
            <a:ea typeface="Calibri"/>
            <a:cs typeface="Calibri"/>
          </a:endParaRPr>
        </a:p>
      </xdr:txBody>
    </xdr:sp>
    <xdr:clientData/>
  </xdr:twoCellAnchor>
  <xdr:twoCellAnchor>
    <xdr:from>
      <xdr:col>11</xdr:col>
      <xdr:colOff>544285</xdr:colOff>
      <xdr:row>11</xdr:row>
      <xdr:rowOff>20157</xdr:rowOff>
    </xdr:from>
    <xdr:to>
      <xdr:col>20</xdr:col>
      <xdr:colOff>272143</xdr:colOff>
      <xdr:row>21</xdr:row>
      <xdr:rowOff>21972</xdr:rowOff>
    </xdr:to>
    <xdr:graphicFrame macro="">
      <xdr:nvGraphicFramePr>
        <xdr:cNvPr id="39" name="Chart 38">
          <a:extLst>
            <a:ext uri="{FF2B5EF4-FFF2-40B4-BE49-F238E27FC236}">
              <a16:creationId xmlns:a16="http://schemas.microsoft.com/office/drawing/2014/main" id="{E9FF5FA5-A305-4BD1-A333-C3086D07BF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575732</xdr:colOff>
      <xdr:row>9</xdr:row>
      <xdr:rowOff>71765</xdr:rowOff>
    </xdr:from>
    <xdr:to>
      <xdr:col>17</xdr:col>
      <xdr:colOff>604761</xdr:colOff>
      <xdr:row>11</xdr:row>
      <xdr:rowOff>40319</xdr:rowOff>
    </xdr:to>
    <xdr:sp macro="" textlink="salestrend">
      <xdr:nvSpPr>
        <xdr:cNvPr id="40" name="TextBox 39">
          <a:extLst>
            <a:ext uri="{FF2B5EF4-FFF2-40B4-BE49-F238E27FC236}">
              <a16:creationId xmlns:a16="http://schemas.microsoft.com/office/drawing/2014/main" id="{DE4A286E-4C89-4ED9-1C26-F458D171359E}"/>
            </a:ext>
          </a:extLst>
        </xdr:cNvPr>
        <xdr:cNvSpPr txBox="1"/>
      </xdr:nvSpPr>
      <xdr:spPr>
        <a:xfrm>
          <a:off x="7228113" y="1704622"/>
          <a:ext cx="3657600" cy="331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E31BD51-A21D-48F5-B9AE-0E7A04B2967D}" type="TxLink">
            <a:rPr lang="en-US" sz="1200" b="1">
              <a:solidFill>
                <a:srgbClr val="7F7F7F"/>
              </a:solidFill>
              <a:latin typeface="+mn-lt"/>
              <a:ea typeface="+mn-ea"/>
              <a:cs typeface="+mn-cs"/>
            </a:rPr>
            <a:pPr marL="0" indent="0"/>
            <a:t>Peak Sales Month: Dec with $121,818 in Sales</a:t>
          </a:fld>
          <a:endParaRPr lang="en-US" sz="1200" b="1">
            <a:solidFill>
              <a:srgbClr val="7F7F7F"/>
            </a:solidFill>
            <a:latin typeface="+mn-lt"/>
            <a:ea typeface="+mn-ea"/>
            <a:cs typeface="+mn-cs"/>
          </a:endParaRPr>
        </a:p>
      </xdr:txBody>
    </xdr:sp>
    <xdr:clientData/>
  </xdr:twoCellAnchor>
  <xdr:twoCellAnchor>
    <xdr:from>
      <xdr:col>12</xdr:col>
      <xdr:colOff>20158</xdr:colOff>
      <xdr:row>24</xdr:row>
      <xdr:rowOff>120952</xdr:rowOff>
    </xdr:from>
    <xdr:to>
      <xdr:col>20</xdr:col>
      <xdr:colOff>231824</xdr:colOff>
      <xdr:row>35</xdr:row>
      <xdr:rowOff>52160</xdr:rowOff>
    </xdr:to>
    <xdr:graphicFrame macro="">
      <xdr:nvGraphicFramePr>
        <xdr:cNvPr id="41" name="Chart 40">
          <a:extLst>
            <a:ext uri="{FF2B5EF4-FFF2-40B4-BE49-F238E27FC236}">
              <a16:creationId xmlns:a16="http://schemas.microsoft.com/office/drawing/2014/main" id="{6837F483-063D-4919-A9E2-EF0E6AF0C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32655</xdr:colOff>
      <xdr:row>23</xdr:row>
      <xdr:rowOff>12498</xdr:rowOff>
    </xdr:from>
    <xdr:to>
      <xdr:col>18</xdr:col>
      <xdr:colOff>61684</xdr:colOff>
      <xdr:row>24</xdr:row>
      <xdr:rowOff>60476</xdr:rowOff>
    </xdr:to>
    <xdr:sp macro="" textlink="shippingduration">
      <xdr:nvSpPr>
        <xdr:cNvPr id="42" name="TextBox 41">
          <a:extLst>
            <a:ext uri="{FF2B5EF4-FFF2-40B4-BE49-F238E27FC236}">
              <a16:creationId xmlns:a16="http://schemas.microsoft.com/office/drawing/2014/main" id="{834E22F7-5E2F-1C8F-571E-BB55234083A8}"/>
            </a:ext>
          </a:extLst>
        </xdr:cNvPr>
        <xdr:cNvSpPr txBox="1"/>
      </xdr:nvSpPr>
      <xdr:spPr>
        <a:xfrm>
          <a:off x="7289798" y="4185355"/>
          <a:ext cx="3657600" cy="229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D2470C6-B1F4-4068-8B57-85C2F0D08A94}" type="TxLink">
            <a:rPr lang="en-US" sz="1200" b="1">
              <a:solidFill>
                <a:srgbClr val="7F7F7F"/>
              </a:solidFill>
              <a:latin typeface="+mn-lt"/>
              <a:ea typeface="+mn-ea"/>
              <a:cs typeface="+mn-cs"/>
            </a:rPr>
            <a:pPr marL="0" indent="0"/>
            <a:t>Most orders (28%) were delivered in 4- days.</a:t>
          </a:fld>
          <a:endParaRPr lang="en-US" sz="1200" b="1">
            <a:solidFill>
              <a:srgbClr val="7F7F7F"/>
            </a:solidFill>
            <a:latin typeface="+mn-lt"/>
            <a:ea typeface="+mn-ea"/>
            <a:cs typeface="+mn-cs"/>
          </a:endParaRPr>
        </a:p>
      </xdr:txBody>
    </xdr:sp>
    <xdr:clientData/>
  </xdr:twoCellAnchor>
  <xdr:twoCellAnchor>
    <xdr:from>
      <xdr:col>20</xdr:col>
      <xdr:colOff>564445</xdr:colOff>
      <xdr:row>10</xdr:row>
      <xdr:rowOff>90716</xdr:rowOff>
    </xdr:from>
    <xdr:to>
      <xdr:col>27</xdr:col>
      <xdr:colOff>181077</xdr:colOff>
      <xdr:row>23</xdr:row>
      <xdr:rowOff>30239</xdr:rowOff>
    </xdr:to>
    <mc:AlternateContent xmlns:mc="http://schemas.openxmlformats.org/markup-compatibility/2006">
      <mc:Choice xmlns:cx4="http://schemas.microsoft.com/office/drawing/2016/5/10/chartex" Requires="cx4">
        <xdr:graphicFrame macro="">
          <xdr:nvGraphicFramePr>
            <xdr:cNvPr id="43" name="Chart 42">
              <a:extLst>
                <a:ext uri="{FF2B5EF4-FFF2-40B4-BE49-F238E27FC236}">
                  <a16:creationId xmlns:a16="http://schemas.microsoft.com/office/drawing/2014/main" id="{04D0B448-824C-436C-9061-B0A909F876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756445" y="1932216"/>
              <a:ext cx="3883832" cy="23334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584603</xdr:colOff>
      <xdr:row>24</xdr:row>
      <xdr:rowOff>40317</xdr:rowOff>
    </xdr:from>
    <xdr:to>
      <xdr:col>27</xdr:col>
      <xdr:colOff>231826</xdr:colOff>
      <xdr:row>35</xdr:row>
      <xdr:rowOff>36639</xdr:rowOff>
    </xdr:to>
    <xdr:graphicFrame macro="">
      <xdr:nvGraphicFramePr>
        <xdr:cNvPr id="44" name="Chart 43">
          <a:extLst>
            <a:ext uri="{FF2B5EF4-FFF2-40B4-BE49-F238E27FC236}">
              <a16:creationId xmlns:a16="http://schemas.microsoft.com/office/drawing/2014/main" id="{ABA17E4C-FCFA-4A86-A4B1-62AE51C79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83052</xdr:colOff>
      <xdr:row>23</xdr:row>
      <xdr:rowOff>22578</xdr:rowOff>
    </xdr:from>
    <xdr:to>
      <xdr:col>27</xdr:col>
      <xdr:colOff>112081</xdr:colOff>
      <xdr:row>24</xdr:row>
      <xdr:rowOff>172560</xdr:rowOff>
    </xdr:to>
    <xdr:sp macro="" textlink="Topsellingcity">
      <xdr:nvSpPr>
        <xdr:cNvPr id="45" name="TextBox 44">
          <a:extLst>
            <a:ext uri="{FF2B5EF4-FFF2-40B4-BE49-F238E27FC236}">
              <a16:creationId xmlns:a16="http://schemas.microsoft.com/office/drawing/2014/main" id="{880D802F-A3C4-891E-95CF-15C7EDA8720F}"/>
            </a:ext>
          </a:extLst>
        </xdr:cNvPr>
        <xdr:cNvSpPr txBox="1"/>
      </xdr:nvSpPr>
      <xdr:spPr>
        <a:xfrm>
          <a:off x="12783052" y="4195435"/>
          <a:ext cx="3657600" cy="331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2498D0C-1E8E-4840-A992-E3D9FDFAC232}" type="TxLink">
            <a:rPr lang="en-US" sz="1200" b="1">
              <a:solidFill>
                <a:srgbClr val="7F7F7F"/>
              </a:solidFill>
              <a:latin typeface="+mn-lt"/>
              <a:ea typeface="+mn-ea"/>
              <a:cs typeface="+mn-cs"/>
            </a:rPr>
            <a:pPr marL="0" indent="0"/>
            <a:t>Top Selling City: New York City (75,691)</a:t>
          </a:fld>
          <a:endParaRPr lang="en-US" sz="1200" b="1">
            <a:solidFill>
              <a:srgbClr val="7F7F7F"/>
            </a:solidFill>
            <a:latin typeface="+mn-lt"/>
            <a:ea typeface="+mn-ea"/>
            <a:cs typeface="+mn-cs"/>
          </a:endParaRPr>
        </a:p>
      </xdr:txBody>
    </xdr:sp>
    <xdr:clientData/>
  </xdr:twoCellAnchor>
  <xdr:twoCellAnchor>
    <xdr:from>
      <xdr:col>5</xdr:col>
      <xdr:colOff>70555</xdr:colOff>
      <xdr:row>15</xdr:row>
      <xdr:rowOff>151188</xdr:rowOff>
    </xdr:from>
    <xdr:to>
      <xdr:col>11</xdr:col>
      <xdr:colOff>383017</xdr:colOff>
      <xdr:row>35</xdr:row>
      <xdr:rowOff>161267</xdr:rowOff>
    </xdr:to>
    <xdr:sp macro="" textlink="">
      <xdr:nvSpPr>
        <xdr:cNvPr id="4" name="Rectangle: Rounded Corners 3">
          <a:extLst>
            <a:ext uri="{FF2B5EF4-FFF2-40B4-BE49-F238E27FC236}">
              <a16:creationId xmlns:a16="http://schemas.microsoft.com/office/drawing/2014/main" id="{936AD5EF-6252-41C0-9EBF-66DC5967B3BE}"/>
            </a:ext>
          </a:extLst>
        </xdr:cNvPr>
        <xdr:cNvSpPr/>
      </xdr:nvSpPr>
      <xdr:spPr>
        <a:xfrm>
          <a:off x="3094365" y="2872617"/>
          <a:ext cx="3941033" cy="3638650"/>
        </a:xfrm>
        <a:prstGeom prst="roundRect">
          <a:avLst>
            <a:gd name="adj" fmla="val 590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70556</xdr:colOff>
      <xdr:row>19</xdr:row>
      <xdr:rowOff>60475</xdr:rowOff>
    </xdr:from>
    <xdr:to>
      <xdr:col>11</xdr:col>
      <xdr:colOff>282224</xdr:colOff>
      <xdr:row>27</xdr:row>
      <xdr:rowOff>100793</xdr:rowOff>
    </xdr:to>
    <xdr:graphicFrame macro="">
      <xdr:nvGraphicFramePr>
        <xdr:cNvPr id="9" name="Chart 8">
          <a:extLst>
            <a:ext uri="{FF2B5EF4-FFF2-40B4-BE49-F238E27FC236}">
              <a16:creationId xmlns:a16="http://schemas.microsoft.com/office/drawing/2014/main" id="{89FF2E43-57B6-4DB6-9378-1C04807F8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124581</xdr:colOff>
      <xdr:row>17</xdr:row>
      <xdr:rowOff>124578</xdr:rowOff>
    </xdr:from>
    <xdr:to>
      <xdr:col>11</xdr:col>
      <xdr:colOff>153610</xdr:colOff>
      <xdr:row>18</xdr:row>
      <xdr:rowOff>172557</xdr:rowOff>
    </xdr:to>
    <xdr:sp macro="" textlink="MostOrders">
      <xdr:nvSpPr>
        <xdr:cNvPr id="10" name="TextBox 9">
          <a:extLst>
            <a:ext uri="{FF2B5EF4-FFF2-40B4-BE49-F238E27FC236}">
              <a16:creationId xmlns:a16="http://schemas.microsoft.com/office/drawing/2014/main" id="{DCB72659-9E20-484F-85F5-B26C0724920C}"/>
            </a:ext>
          </a:extLst>
        </xdr:cNvPr>
        <xdr:cNvSpPr txBox="1"/>
      </xdr:nvSpPr>
      <xdr:spPr>
        <a:xfrm>
          <a:off x="3148391" y="3208864"/>
          <a:ext cx="3657600" cy="229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1E8CD10-1976-48D2-BE28-11828F52557E}" type="TxLink">
            <a:rPr lang="en-US" sz="1100" b="1" i="0" u="none" strike="noStrike">
              <a:solidFill>
                <a:srgbClr val="7F7F7F"/>
              </a:solidFill>
              <a:latin typeface="Calibri"/>
              <a:ea typeface="Calibri"/>
              <a:cs typeface="Calibri"/>
            </a:rPr>
            <a:pPr marL="0" indent="0"/>
            <a:t>Most Orders Used Standard Class (59%)</a:t>
          </a:fld>
          <a:endParaRPr lang="en-US" sz="1100" b="1" i="0" u="none" strike="noStrike">
            <a:solidFill>
              <a:srgbClr val="7F7F7F"/>
            </a:solidFill>
            <a:latin typeface="Calibri"/>
            <a:ea typeface="Calibri"/>
            <a:cs typeface="Calibri"/>
          </a:endParaRPr>
        </a:p>
      </xdr:txBody>
    </xdr:sp>
    <xdr:clientData/>
  </xdr:twoCellAnchor>
  <xdr:twoCellAnchor>
    <xdr:from>
      <xdr:col>4</xdr:col>
      <xdr:colOff>584602</xdr:colOff>
      <xdr:row>27</xdr:row>
      <xdr:rowOff>141109</xdr:rowOff>
    </xdr:from>
    <xdr:to>
      <xdr:col>11</xdr:col>
      <xdr:colOff>211667</xdr:colOff>
      <xdr:row>36</xdr:row>
      <xdr:rowOff>50395</xdr:rowOff>
    </xdr:to>
    <xdr:graphicFrame macro="">
      <xdr:nvGraphicFramePr>
        <xdr:cNvPr id="11" name="Chart 10">
          <a:extLst>
            <a:ext uri="{FF2B5EF4-FFF2-40B4-BE49-F238E27FC236}">
              <a16:creationId xmlns:a16="http://schemas.microsoft.com/office/drawing/2014/main" id="{76FE6FF9-A131-48D1-9B13-153BF32E1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516466</xdr:colOff>
      <xdr:row>22</xdr:row>
      <xdr:rowOff>131031</xdr:rowOff>
    </xdr:from>
    <xdr:to>
      <xdr:col>8</xdr:col>
      <xdr:colOff>163688</xdr:colOff>
      <xdr:row>24</xdr:row>
      <xdr:rowOff>40317</xdr:rowOff>
    </xdr:to>
    <xdr:sp macro="" textlink="">
      <xdr:nvSpPr>
        <xdr:cNvPr id="14" name="TextBox 13">
          <a:extLst>
            <a:ext uri="{FF2B5EF4-FFF2-40B4-BE49-F238E27FC236}">
              <a16:creationId xmlns:a16="http://schemas.microsoft.com/office/drawing/2014/main" id="{AC60563B-E948-4F21-821D-BEDE656E378C}"/>
            </a:ext>
          </a:extLst>
        </xdr:cNvPr>
        <xdr:cNvSpPr txBox="1"/>
      </xdr:nvSpPr>
      <xdr:spPr>
        <a:xfrm>
          <a:off x="4145037" y="4122460"/>
          <a:ext cx="856746"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rgbClr val="385F7C"/>
              </a:solidFill>
              <a:latin typeface="+mn-lt"/>
              <a:ea typeface="+mn-ea"/>
              <a:cs typeface="+mn-cs"/>
            </a:rPr>
            <a:t>Ship Mode</a:t>
          </a:r>
        </a:p>
      </xdr:txBody>
    </xdr:sp>
    <xdr:clientData/>
  </xdr:twoCellAnchor>
  <xdr:twoCellAnchor>
    <xdr:from>
      <xdr:col>6</xdr:col>
      <xdr:colOff>466070</xdr:colOff>
      <xdr:row>20</xdr:row>
      <xdr:rowOff>171348</xdr:rowOff>
    </xdr:from>
    <xdr:to>
      <xdr:col>8</xdr:col>
      <xdr:colOff>163687</xdr:colOff>
      <xdr:row>25</xdr:row>
      <xdr:rowOff>171348</xdr:rowOff>
    </xdr:to>
    <xdr:sp macro="" textlink="">
      <xdr:nvSpPr>
        <xdr:cNvPr id="18" name="Oval 17">
          <a:extLst>
            <a:ext uri="{FF2B5EF4-FFF2-40B4-BE49-F238E27FC236}">
              <a16:creationId xmlns:a16="http://schemas.microsoft.com/office/drawing/2014/main" id="{36FE99DC-79A1-4BB7-8FBC-CC30CA26E4E8}"/>
            </a:ext>
          </a:extLst>
        </xdr:cNvPr>
        <xdr:cNvSpPr/>
      </xdr:nvSpPr>
      <xdr:spPr>
        <a:xfrm>
          <a:off x="4094641" y="3799919"/>
          <a:ext cx="907141" cy="907143"/>
        </a:xfrm>
        <a:prstGeom prst="ellipse">
          <a:avLst/>
        </a:prstGeom>
        <a:solidFill>
          <a:srgbClr val="E1EAF1">
            <a:alpha val="49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100794</xdr:colOff>
      <xdr:row>15</xdr:row>
      <xdr:rowOff>151190</xdr:rowOff>
    </xdr:from>
    <xdr:to>
      <xdr:col>7</xdr:col>
      <xdr:colOff>368100</xdr:colOff>
      <xdr:row>18</xdr:row>
      <xdr:rowOff>10080</xdr:rowOff>
    </xdr:to>
    <xdr:sp macro="" textlink="">
      <xdr:nvSpPr>
        <xdr:cNvPr id="19" name="TextBox 18">
          <a:extLst>
            <a:ext uri="{FF2B5EF4-FFF2-40B4-BE49-F238E27FC236}">
              <a16:creationId xmlns:a16="http://schemas.microsoft.com/office/drawing/2014/main" id="{9F8C4BE0-63D5-4803-B1A7-5C5F1A3F2234}"/>
            </a:ext>
          </a:extLst>
        </xdr:cNvPr>
        <xdr:cNvSpPr txBox="1"/>
      </xdr:nvSpPr>
      <xdr:spPr>
        <a:xfrm>
          <a:off x="3124604" y="2872619"/>
          <a:ext cx="1476829"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385F7C"/>
              </a:solidFill>
            </a:rPr>
            <a:t>Shipping Mode</a:t>
          </a:r>
        </a:p>
      </xdr:txBody>
    </xdr:sp>
    <xdr:clientData/>
  </xdr:twoCellAnchor>
  <xdr:twoCellAnchor>
    <xdr:from>
      <xdr:col>5</xdr:col>
      <xdr:colOff>171350</xdr:colOff>
      <xdr:row>26</xdr:row>
      <xdr:rowOff>141111</xdr:rowOff>
    </xdr:from>
    <xdr:to>
      <xdr:col>11</xdr:col>
      <xdr:colOff>200379</xdr:colOff>
      <xdr:row>28</xdr:row>
      <xdr:rowOff>7661</xdr:rowOff>
    </xdr:to>
    <xdr:sp macro="" textlink="salescategory">
      <xdr:nvSpPr>
        <xdr:cNvPr id="20" name="TextBox 19">
          <a:extLst>
            <a:ext uri="{FF2B5EF4-FFF2-40B4-BE49-F238E27FC236}">
              <a16:creationId xmlns:a16="http://schemas.microsoft.com/office/drawing/2014/main" id="{948AFCA8-6409-414E-ADEA-706FB025A88F}"/>
            </a:ext>
          </a:extLst>
        </xdr:cNvPr>
        <xdr:cNvSpPr txBox="1"/>
      </xdr:nvSpPr>
      <xdr:spPr>
        <a:xfrm>
          <a:off x="3195160" y="4858254"/>
          <a:ext cx="3657600" cy="229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EA7A45-3166-4843-B482-251D3F3ACB8D}" type="TxLink">
            <a:rPr lang="en-US" sz="1100" b="1" i="0" u="none" strike="noStrike">
              <a:solidFill>
                <a:srgbClr val="7F7F7F"/>
              </a:solidFill>
              <a:latin typeface="Calibri"/>
              <a:ea typeface="Calibri"/>
              <a:cs typeface="Calibri"/>
            </a:rPr>
            <a:pPr marL="0" indent="0"/>
            <a:t>Highest Sales from Category: Chairs ($328,449)</a:t>
          </a:fld>
          <a:endParaRPr lang="en-US" sz="1200" b="1" i="0" u="none" strike="noStrike">
            <a:solidFill>
              <a:srgbClr val="7F7F7F"/>
            </a:solidFill>
            <a:latin typeface="+mn-lt"/>
            <a:ea typeface="+mn-ea"/>
            <a:cs typeface="+mn-cs"/>
          </a:endParaRPr>
        </a:p>
      </xdr:txBody>
    </xdr:sp>
    <xdr:clientData/>
  </xdr:twoCellAnchor>
  <xdr:twoCellAnchor editAs="oneCell">
    <xdr:from>
      <xdr:col>22</xdr:col>
      <xdr:colOff>100794</xdr:colOff>
      <xdr:row>5</xdr:row>
      <xdr:rowOff>80634</xdr:rowOff>
    </xdr:from>
    <xdr:to>
      <xdr:col>27</xdr:col>
      <xdr:colOff>303792</xdr:colOff>
      <xdr:row>7</xdr:row>
      <xdr:rowOff>174977</xdr:rowOff>
    </xdr:to>
    <mc:AlternateContent xmlns:mc="http://schemas.openxmlformats.org/markup-compatibility/2006">
      <mc:Choice xmlns:a14="http://schemas.microsoft.com/office/drawing/2010/main" Requires="a14">
        <xdr:graphicFrame macro="">
          <xdr:nvGraphicFramePr>
            <xdr:cNvPr id="21" name="Segment">
              <a:extLst>
                <a:ext uri="{FF2B5EF4-FFF2-40B4-BE49-F238E27FC236}">
                  <a16:creationId xmlns:a16="http://schemas.microsoft.com/office/drawing/2014/main" id="{E894562A-6282-4E0F-B6CD-9ED6BBDDFBF4}"/>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3597235" y="995465"/>
              <a:ext cx="3270371" cy="460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594681</xdr:colOff>
      <xdr:row>5</xdr:row>
      <xdr:rowOff>90712</xdr:rowOff>
    </xdr:from>
    <xdr:to>
      <xdr:col>22</xdr:col>
      <xdr:colOff>151190</xdr:colOff>
      <xdr:row>7</xdr:row>
      <xdr:rowOff>146954</xdr:rowOff>
    </xdr:to>
    <mc:AlternateContent xmlns:mc="http://schemas.openxmlformats.org/markup-compatibility/2006">
      <mc:Choice xmlns:a14="http://schemas.microsoft.com/office/drawing/2010/main" Requires="a14">
        <xdr:graphicFrame macro="">
          <xdr:nvGraphicFramePr>
            <xdr:cNvPr id="23" name="Region">
              <a:extLst>
                <a:ext uri="{FF2B5EF4-FFF2-40B4-BE49-F238E27FC236}">
                  <a16:creationId xmlns:a16="http://schemas.microsoft.com/office/drawing/2014/main" id="{421DB669-B8EE-4112-9D35-3DAEA83F60B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410274" y="1005543"/>
              <a:ext cx="3237357" cy="422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istrator\AppData\Roaming\Microsoft\Excel\Furniture_Sales%20(version%201).xlsb" TargetMode="External"/><Relationship Id="rId1" Type="http://schemas.openxmlformats.org/officeDocument/2006/relationships/externalLinkPath" Target="/Users/Administrator/AppData/Roaming/Microsoft/Excel/Furniture_Sales%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urniture_Sales"/>
      <sheetName val="CALCULATIONS"/>
      <sheetName val="Sheet2"/>
    </sheetNames>
    <sheetDataSet>
      <sheetData sheetId="0" refreshError="1"/>
      <sheetData sheetId="1">
        <row r="25">
          <cell r="K25" t="str">
            <v>Bookcases</v>
          </cell>
          <cell r="L25">
            <v>114879.99629999997</v>
          </cell>
          <cell r="M25">
            <v>279258.92730000091</v>
          </cell>
        </row>
        <row r="26">
          <cell r="K26" t="str">
            <v>Chairs</v>
          </cell>
          <cell r="L26">
            <v>328449.10300000076</v>
          </cell>
          <cell r="M26">
            <v>65689.820600000152</v>
          </cell>
        </row>
        <row r="27">
          <cell r="K27" t="str">
            <v>Furnishings</v>
          </cell>
          <cell r="L27">
            <v>91705.164000000048</v>
          </cell>
          <cell r="M27">
            <v>302433.75960000086</v>
          </cell>
        </row>
        <row r="28">
          <cell r="K28" t="str">
            <v>Tables</v>
          </cell>
          <cell r="L28">
            <v>206965.53200000009</v>
          </cell>
          <cell r="M28">
            <v>187173.39160000082</v>
          </cell>
        </row>
        <row r="37">
          <cell r="F37" t="str">
            <v>Most Orders Used Standard Class (59%)</v>
          </cell>
        </row>
      </sheetData>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50.625570833334" createdVersion="8" refreshedVersion="8" minRefreshableVersion="3" recordCount="2121" xr:uid="{EDA2008A-9B71-438C-ACA2-A0A88EBC4F5A}">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1061483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s v="Furniture"/>
    <x v="0"/>
    <s v="Bush Somerset Collection Bookcase"/>
    <n v="261.95999999999998"/>
    <n v="2"/>
    <n v="41.913600000000002"/>
    <x v="0"/>
    <s v="Nov"/>
  </r>
  <r>
    <s v="CA-2016-152156"/>
    <x v="0"/>
    <d v="2016-11-11T00:00:00"/>
    <x v="0"/>
    <s v="CG-12520"/>
    <s v="Claire Gute"/>
    <x v="0"/>
    <s v="United States"/>
    <x v="0"/>
    <x v="0"/>
    <x v="0"/>
    <s v="FUR-CH-10000454"/>
    <s v="Furniture"/>
    <x v="1"/>
    <s v="Hon Deluxe Fabric Upholstered Stacking Chairs, Rounded Back"/>
    <n v="731.94"/>
    <n v="3"/>
    <n v="219.58199999999999"/>
    <x v="0"/>
    <s v="Nov"/>
  </r>
  <r>
    <s v="US-2015-108966"/>
    <x v="1"/>
    <d v="2015-10-18T00:00:00"/>
    <x v="1"/>
    <s v="SO-20335"/>
    <s v="Sean O'Donnell"/>
    <x v="0"/>
    <s v="United States"/>
    <x v="1"/>
    <x v="1"/>
    <x v="0"/>
    <s v="FUR-TA-10000577"/>
    <s v="Furniture"/>
    <x v="2"/>
    <s v="Bretford CR4500 Series Slim Rectangular Table"/>
    <n v="957.57749999999999"/>
    <n v="5"/>
    <n v="-383.03100000000001"/>
    <x v="1"/>
    <s v="Oct"/>
  </r>
  <r>
    <s v="CA-2014-115812"/>
    <x v="2"/>
    <d v="2014-06-14T00:00:00"/>
    <x v="1"/>
    <s v="BH-11710"/>
    <s v="Brosina Hoffman"/>
    <x v="0"/>
    <s v="United States"/>
    <x v="2"/>
    <x v="2"/>
    <x v="1"/>
    <s v="FUR-FU-10001487"/>
    <s v="Furniture"/>
    <x v="3"/>
    <s v="Eldon Expressions Wood and Plastic Desk Accessories, Cherry Wood"/>
    <n v="48.86"/>
    <n v="7"/>
    <n v="14.1694"/>
    <x v="2"/>
    <s v="Jun"/>
  </r>
  <r>
    <s v="CA-2014-115812"/>
    <x v="2"/>
    <d v="2014-06-14T00:00:00"/>
    <x v="1"/>
    <s v="BH-11710"/>
    <s v="Brosina Hoffman"/>
    <x v="0"/>
    <s v="United States"/>
    <x v="2"/>
    <x v="2"/>
    <x v="1"/>
    <s v="FUR-TA-10001539"/>
    <s v="Furniture"/>
    <x v="2"/>
    <s v="Chromcraft Rectangular Conference Tables"/>
    <n v="1706.184"/>
    <n v="9"/>
    <n v="85.309200000000004"/>
    <x v="2"/>
    <s v="Jun"/>
  </r>
  <r>
    <s v="US-2017-156909"/>
    <x v="3"/>
    <d v="2017-07-18T00:00:00"/>
    <x v="0"/>
    <s v="SF-20065"/>
    <s v="Sandra Flanagan"/>
    <x v="0"/>
    <s v="United States"/>
    <x v="3"/>
    <x v="3"/>
    <x v="2"/>
    <s v="FUR-CH-10002774"/>
    <s v="Furniture"/>
    <x v="1"/>
    <s v="Global Deluxe Stacking Chair, Gray"/>
    <n v="71.372"/>
    <n v="2"/>
    <n v="-1.0196000000000001"/>
    <x v="3"/>
    <s v="Jul"/>
  </r>
  <r>
    <s v="CA-2015-106320"/>
    <x v="4"/>
    <d v="2015-09-30T00:00:00"/>
    <x v="1"/>
    <s v="EB-13870"/>
    <s v="Emily Burns"/>
    <x v="0"/>
    <s v="United States"/>
    <x v="4"/>
    <x v="4"/>
    <x v="1"/>
    <s v="FUR-TA-10000577"/>
    <s v="Furniture"/>
    <x v="2"/>
    <s v="Bretford CR4500 Series Slim Rectangular Table"/>
    <n v="1044.6300000000001"/>
    <n v="3"/>
    <n v="240.26490000000001"/>
    <x v="2"/>
    <s v="Sep"/>
  </r>
  <r>
    <s v="US-2015-150630"/>
    <x v="5"/>
    <d v="2015-09-21T00:00:00"/>
    <x v="1"/>
    <s v="TB-21520"/>
    <s v="Tracy Blumstein"/>
    <x v="0"/>
    <s v="United States"/>
    <x v="3"/>
    <x v="3"/>
    <x v="2"/>
    <s v="FUR-BO-10004834"/>
    <s v="Furniture"/>
    <x v="0"/>
    <s v="Riverside Palais Royal Lawyers Bookcase, Royale Cherry Finish"/>
    <n v="3083.43"/>
    <n v="7"/>
    <n v="-1665.0522000000001"/>
    <x v="4"/>
    <s v="Sep"/>
  </r>
  <r>
    <s v="US-2015-150630"/>
    <x v="5"/>
    <d v="2015-09-21T00:00:00"/>
    <x v="1"/>
    <s v="TB-21520"/>
    <s v="Tracy Blumstein"/>
    <x v="0"/>
    <s v="United States"/>
    <x v="3"/>
    <x v="3"/>
    <x v="2"/>
    <s v="FUR-FU-10004848"/>
    <s v="Furniture"/>
    <x v="3"/>
    <s v="Howard Miller 13-3/4&quot; Diameter Brushed Chrome Round Wall Clock"/>
    <n v="124.2"/>
    <n v="3"/>
    <n v="15.525"/>
    <x v="4"/>
    <s v="Sep"/>
  </r>
  <r>
    <s v="CA-2016-117590"/>
    <x v="6"/>
    <d v="2016-12-10T00:00:00"/>
    <x v="2"/>
    <s v="GH-14485"/>
    <s v="Gene Hale"/>
    <x v="1"/>
    <s v="United States"/>
    <x v="5"/>
    <x v="5"/>
    <x v="3"/>
    <s v="FUR-FU-10003664"/>
    <s v="Furniture"/>
    <x v="3"/>
    <s v="Electrix Architect's Clamp-On Swing Arm Lamp, Black"/>
    <n v="190.92"/>
    <n v="5"/>
    <n v="-147.96299999999999"/>
    <x v="3"/>
    <s v="Dec"/>
  </r>
  <r>
    <s v="CA-2015-117415"/>
    <x v="7"/>
    <d v="2015-12-31T00:00:00"/>
    <x v="1"/>
    <s v="SN-20710"/>
    <s v="Steve Nguyen"/>
    <x v="2"/>
    <s v="United States"/>
    <x v="6"/>
    <x v="5"/>
    <x v="3"/>
    <s v="FUR-BO-10002545"/>
    <s v="Furniture"/>
    <x v="0"/>
    <s v="Atlantic Metals Mobile 3-Shelf Bookcases, Custom Colors"/>
    <n v="532.39919999999995"/>
    <n v="3"/>
    <n v="-46.976399999999998"/>
    <x v="4"/>
    <s v="Dec"/>
  </r>
  <r>
    <s v="CA-2015-117415"/>
    <x v="7"/>
    <d v="2015-12-31T00:00:00"/>
    <x v="1"/>
    <s v="SN-20710"/>
    <s v="Steve Nguyen"/>
    <x v="2"/>
    <s v="United States"/>
    <x v="6"/>
    <x v="5"/>
    <x v="3"/>
    <s v="FUR-CH-10004218"/>
    <s v="Furniture"/>
    <x v="1"/>
    <s v="Global Fabric Manager's Chair, Dark Gray"/>
    <n v="212.05799999999999"/>
    <n v="3"/>
    <n v="-15.147"/>
    <x v="4"/>
    <s v="Dec"/>
  </r>
  <r>
    <s v="CA-2015-115742"/>
    <x v="8"/>
    <d v="2015-04-22T00:00:00"/>
    <x v="1"/>
    <s v="DP-13000"/>
    <s v="Darren Powers"/>
    <x v="0"/>
    <s v="United States"/>
    <x v="7"/>
    <x v="6"/>
    <x v="3"/>
    <s v="FUR-FU-10001706"/>
    <s v="Furniture"/>
    <x v="3"/>
    <s v="Longer-Life Soft White Bulbs"/>
    <n v="6.16"/>
    <n v="2"/>
    <n v="2.9567999999999999"/>
    <x v="4"/>
    <s v="Apr"/>
  </r>
  <r>
    <s v="CA-2015-115742"/>
    <x v="8"/>
    <d v="2015-04-22T00:00:00"/>
    <x v="1"/>
    <s v="DP-13000"/>
    <s v="Darren Powers"/>
    <x v="0"/>
    <s v="United States"/>
    <x v="7"/>
    <x v="6"/>
    <x v="3"/>
    <s v="FUR-CH-10003061"/>
    <s v="Furniture"/>
    <x v="1"/>
    <s v="Global Leather Task Chair, Black"/>
    <n v="89.99"/>
    <n v="1"/>
    <n v="17.098099999999999"/>
    <x v="4"/>
    <s v="Apr"/>
  </r>
  <r>
    <s v="CA-2016-111682"/>
    <x v="9"/>
    <d v="2016-06-18T00:00:00"/>
    <x v="2"/>
    <s v="TB-21055"/>
    <s v="Ted Butterfield"/>
    <x v="0"/>
    <s v="United States"/>
    <x v="8"/>
    <x v="7"/>
    <x v="2"/>
    <s v="FUR-CH-10003968"/>
    <s v="Furniture"/>
    <x v="1"/>
    <s v="Novimex Turbo Task Chair"/>
    <n v="319.41000000000003"/>
    <n v="5"/>
    <n v="7.0979999999999999"/>
    <x v="5"/>
    <s v="Jun"/>
  </r>
  <r>
    <s v="CA-2015-135545"/>
    <x v="10"/>
    <d v="2015-11-30T00:00:00"/>
    <x v="1"/>
    <s v="KM-16720"/>
    <s v="Kunst Miller"/>
    <x v="0"/>
    <s v="United States"/>
    <x v="2"/>
    <x v="2"/>
    <x v="1"/>
    <s v="FUR-FU-10000397"/>
    <s v="Furniture"/>
    <x v="3"/>
    <s v="Luxo Economy Swing Arm Lamp"/>
    <n v="79.760000000000005"/>
    <n v="4"/>
    <n v="22.332799999999999"/>
    <x v="6"/>
    <s v="Nov"/>
  </r>
  <r>
    <s v="US-2015-164175"/>
    <x v="11"/>
    <d v="2015-05-05T00:00:00"/>
    <x v="1"/>
    <s v="PS-18970"/>
    <s v="Paul Stevenson"/>
    <x v="2"/>
    <s v="United States"/>
    <x v="9"/>
    <x v="8"/>
    <x v="3"/>
    <s v="FUR-CH-10001146"/>
    <s v="Furniture"/>
    <x v="1"/>
    <s v="Global Value Mid-Back Manager's Chair, Gray"/>
    <n v="213.11500000000001"/>
    <n v="5"/>
    <n v="-15.2225"/>
    <x v="2"/>
    <s v="Apr"/>
  </r>
  <r>
    <s v="US-2015-134026"/>
    <x v="12"/>
    <d v="2015-05-02T00:00:00"/>
    <x v="1"/>
    <s v="JE-15745"/>
    <s v="Joel Eaton"/>
    <x v="0"/>
    <s v="United States"/>
    <x v="10"/>
    <x v="9"/>
    <x v="0"/>
    <s v="FUR-CH-10000513"/>
    <s v="Furniture"/>
    <x v="1"/>
    <s v="High-Back Leather Manager's Chair"/>
    <n v="831.93600000000004"/>
    <n v="8"/>
    <n v="-114.3912"/>
    <x v="6"/>
    <s v="Apr"/>
  </r>
  <r>
    <s v="US-2015-134026"/>
    <x v="12"/>
    <d v="2015-05-02T00:00:00"/>
    <x v="1"/>
    <s v="JE-15745"/>
    <s v="Joel Eaton"/>
    <x v="0"/>
    <s v="United States"/>
    <x v="10"/>
    <x v="9"/>
    <x v="0"/>
    <s v="FUR-FU-10003708"/>
    <s v="Furniture"/>
    <x v="3"/>
    <s v="Tenex Traditional Chairmats for Medium Pile Carpet, Standard Lip, 36&quot; x 48&quot;"/>
    <n v="97.04"/>
    <n v="2"/>
    <n v="1.2130000000000001"/>
    <x v="6"/>
    <s v="Apr"/>
  </r>
  <r>
    <s v="US-2017-118038"/>
    <x v="13"/>
    <d v="2017-12-11T00:00:00"/>
    <x v="2"/>
    <s v="KB-16600"/>
    <s v="Ken Brennan"/>
    <x v="1"/>
    <s v="United States"/>
    <x v="6"/>
    <x v="5"/>
    <x v="3"/>
    <s v="FUR-FU-10000260"/>
    <s v="Furniture"/>
    <x v="3"/>
    <s v="6&quot; Cubicle Wall Clock, Black"/>
    <n v="9.7080000000000002"/>
    <n v="3"/>
    <n v="-5.8247999999999998"/>
    <x v="3"/>
    <s v="Dec"/>
  </r>
  <r>
    <s v="US-2014-147606"/>
    <x v="14"/>
    <d v="2014-12-01T00:00:00"/>
    <x v="0"/>
    <s v="JE-15745"/>
    <s v="Joel Eaton"/>
    <x v="0"/>
    <s v="United States"/>
    <x v="6"/>
    <x v="5"/>
    <x v="3"/>
    <s v="FUR-FU-10003194"/>
    <s v="Furniture"/>
    <x v="3"/>
    <s v="Eldon Expressions Desk Accessory, Wood Pencil Holder, Oak"/>
    <n v="19.3"/>
    <n v="5"/>
    <n v="-14.475"/>
    <x v="2"/>
    <s v="Nov"/>
  </r>
  <r>
    <s v="CA-2017-140088"/>
    <x v="15"/>
    <d v="2017-05-30T00:00:00"/>
    <x v="0"/>
    <s v="PO-18865"/>
    <s v="Patrick O'Donnell"/>
    <x v="0"/>
    <s v="United States"/>
    <x v="11"/>
    <x v="10"/>
    <x v="0"/>
    <s v="FUR-CH-10000863"/>
    <s v="Furniture"/>
    <x v="1"/>
    <s v="Novimex Swivel Fabric Task Chair"/>
    <n v="301.95999999999998"/>
    <n v="2"/>
    <n v="33.215600000000002"/>
    <x v="3"/>
    <s v="May"/>
  </r>
  <r>
    <s v="CA-2015-149587"/>
    <x v="16"/>
    <d v="2015-02-05T00:00:00"/>
    <x v="0"/>
    <s v="KB-16315"/>
    <s v="Karl Braun"/>
    <x v="0"/>
    <s v="United States"/>
    <x v="12"/>
    <x v="11"/>
    <x v="3"/>
    <s v="FUR-FU-10003799"/>
    <s v="Furniture"/>
    <x v="3"/>
    <s v="Seth Thomas 13 1/2&quot; Wall Clock"/>
    <n v="53.34"/>
    <n v="3"/>
    <n v="16.535399999999999"/>
    <x v="2"/>
    <s v="Jan"/>
  </r>
  <r>
    <s v="CA-2017-161018"/>
    <x v="17"/>
    <d v="2017-11-11T00:00:00"/>
    <x v="0"/>
    <s v="PN-18775"/>
    <s v="Parhena Norris"/>
    <x v="2"/>
    <s v="United States"/>
    <x v="13"/>
    <x v="7"/>
    <x v="2"/>
    <s v="FUR-FU-10000629"/>
    <s v="Furniture"/>
    <x v="3"/>
    <s v="9-3/4 Diameter Round Wall Clock"/>
    <n v="96.53"/>
    <n v="7"/>
    <n v="40.5426"/>
    <x v="3"/>
    <s v="Nov"/>
  </r>
  <r>
    <s v="US-2015-156867"/>
    <x v="18"/>
    <d v="2015-11-17T00:00:00"/>
    <x v="1"/>
    <s v="LC-16870"/>
    <s v="Lena Cacioppo"/>
    <x v="0"/>
    <s v="United States"/>
    <x v="14"/>
    <x v="12"/>
    <x v="1"/>
    <s v="FUR-FU-10004006"/>
    <s v="Furniture"/>
    <x v="3"/>
    <s v="Deflect-o DuraMat Lighweight, Studded, Beveled Mat for Low Pile Carpeting"/>
    <n v="102.36"/>
    <n v="3"/>
    <n v="-3.8384999999999998"/>
    <x v="4"/>
    <s v="Nov"/>
  </r>
  <r>
    <s v="CA-2017-146780"/>
    <x v="19"/>
    <d v="2017-12-30T00:00:00"/>
    <x v="1"/>
    <s v="CV-12805"/>
    <s v="Cynthia Voltz"/>
    <x v="1"/>
    <s v="United States"/>
    <x v="13"/>
    <x v="7"/>
    <x v="2"/>
    <s v="FUR-FU-10001934"/>
    <s v="Furniture"/>
    <x v="3"/>
    <s v="Magnifier Swing Arm Lamp"/>
    <n v="41.96"/>
    <n v="2"/>
    <n v="10.909599999999999"/>
    <x v="2"/>
    <s v="Dec"/>
  </r>
  <r>
    <s v="CA-2015-110457"/>
    <x v="20"/>
    <d v="2015-03-06T00:00:00"/>
    <x v="1"/>
    <s v="DK-13090"/>
    <s v="Dave Kipp"/>
    <x v="0"/>
    <s v="United States"/>
    <x v="15"/>
    <x v="13"/>
    <x v="1"/>
    <s v="FUR-TA-10001768"/>
    <s v="Furniture"/>
    <x v="2"/>
    <s v="Hon Racetrack Conference Tables"/>
    <n v="787.53"/>
    <n v="3"/>
    <n v="165.38130000000001"/>
    <x v="4"/>
    <s v="Mar"/>
  </r>
  <r>
    <s v="CA-2016-103730"/>
    <x v="21"/>
    <d v="2016-06-15T00:00:00"/>
    <x v="2"/>
    <s v="SC-20725"/>
    <s v="Steven Cartwright"/>
    <x v="0"/>
    <s v="United States"/>
    <x v="16"/>
    <x v="14"/>
    <x v="2"/>
    <s v="FUR-FU-10002157"/>
    <s v="Furniture"/>
    <x v="3"/>
    <s v="Artistic Insta-Plaque"/>
    <n v="47.04"/>
    <n v="3"/>
    <n v="18.345600000000001"/>
    <x v="0"/>
    <s v="Jun"/>
  </r>
  <r>
    <s v="US-2014-152030"/>
    <x v="22"/>
    <d v="2014-12-28T00:00:00"/>
    <x v="0"/>
    <s v="AD-10180"/>
    <s v="Alan Dominguez"/>
    <x v="2"/>
    <s v="United States"/>
    <x v="6"/>
    <x v="5"/>
    <x v="3"/>
    <s v="FUR-CH-10004063"/>
    <s v="Furniture"/>
    <x v="1"/>
    <s v="Global Deluxe High-Back Manager's Chair"/>
    <n v="600.55799999999999"/>
    <n v="3"/>
    <n v="-8.5793999999999997"/>
    <x v="3"/>
    <s v="Dec"/>
  </r>
  <r>
    <s v="US-2014-134614"/>
    <x v="23"/>
    <d v="2014-09-25T00:00:00"/>
    <x v="1"/>
    <s v="PF-19165"/>
    <s v="Philip Fox"/>
    <x v="0"/>
    <s v="United States"/>
    <x v="17"/>
    <x v="8"/>
    <x v="3"/>
    <s v="FUR-TA-10004534"/>
    <s v="Furniture"/>
    <x v="2"/>
    <s v="Bevis 44 x 96 Conference Tables"/>
    <n v="617.70000000000005"/>
    <n v="6"/>
    <n v="-407.68200000000002"/>
    <x v="2"/>
    <s v="Sep"/>
  </r>
  <r>
    <s v="US-2016-125969"/>
    <x v="24"/>
    <d v="2016-11-10T00:00:00"/>
    <x v="0"/>
    <s v="LS-16975"/>
    <s v="Lindsay Shagiari"/>
    <x v="2"/>
    <s v="United States"/>
    <x v="2"/>
    <x v="2"/>
    <x v="1"/>
    <s v="FUR-CH-10001146"/>
    <s v="Furniture"/>
    <x v="1"/>
    <s v="Global Task Chair, Black"/>
    <n v="81.424000000000007"/>
    <n v="2"/>
    <n v="-9.1601999999999997"/>
    <x v="4"/>
    <s v="Nov"/>
  </r>
  <r>
    <s v="US-2016-125969"/>
    <x v="24"/>
    <d v="2016-11-10T00:00:00"/>
    <x v="0"/>
    <s v="LS-16975"/>
    <s v="Lindsay Shagiari"/>
    <x v="2"/>
    <s v="United States"/>
    <x v="2"/>
    <x v="2"/>
    <x v="1"/>
    <s v="FUR-FU-10003773"/>
    <s v="Furniture"/>
    <x v="3"/>
    <s v="Eldon Cleatmat Plus Chair Mats for High Pile Carpets"/>
    <n v="238.56"/>
    <n v="3"/>
    <n v="26.241599999999998"/>
    <x v="4"/>
    <s v="Nov"/>
  </r>
  <r>
    <s v="CA-2016-145583"/>
    <x v="25"/>
    <d v="2016-10-19T00:00:00"/>
    <x v="1"/>
    <s v="LC-16885"/>
    <s v="Lena Creighton"/>
    <x v="0"/>
    <s v="United States"/>
    <x v="18"/>
    <x v="2"/>
    <x v="1"/>
    <s v="FUR-FU-10001706"/>
    <s v="Furniture"/>
    <x v="3"/>
    <s v="Longer-Life Soft White Bulbs"/>
    <n v="43.12"/>
    <n v="14"/>
    <n v="20.697600000000001"/>
    <x v="6"/>
    <s v="Oct"/>
  </r>
  <r>
    <s v="CA-2016-110366"/>
    <x v="26"/>
    <d v="2016-09-07T00:00:00"/>
    <x v="0"/>
    <s v="JD-15895"/>
    <s v="Jonathan Doherty"/>
    <x v="1"/>
    <s v="United States"/>
    <x v="3"/>
    <x v="3"/>
    <x v="2"/>
    <s v="FUR-FU-10004848"/>
    <s v="Furniture"/>
    <x v="3"/>
    <s v="Howard Miller 13-3/4&quot; Diameter Brushed Chrome Round Wall Clock"/>
    <n v="82.8"/>
    <n v="2"/>
    <n v="10.35"/>
    <x v="3"/>
    <s v="Sep"/>
  </r>
  <r>
    <s v="CA-2014-110072"/>
    <x v="27"/>
    <d v="2014-10-28T00:00:00"/>
    <x v="1"/>
    <s v="MG-17680"/>
    <s v="Maureen Gastineau"/>
    <x v="2"/>
    <s v="United States"/>
    <x v="19"/>
    <x v="15"/>
    <x v="2"/>
    <s v="FUR-FU-10000521"/>
    <s v="Furniture"/>
    <x v="3"/>
    <s v="Seth Thomas 14&quot; Putty-Colored Wall Clock"/>
    <n v="93.888000000000005"/>
    <n v="4"/>
    <n v="12.909599999999999"/>
    <x v="6"/>
    <s v="Oct"/>
  </r>
  <r>
    <s v="CA-2016-114489"/>
    <x v="28"/>
    <d v="2016-12-09T00:00:00"/>
    <x v="1"/>
    <s v="JE-16165"/>
    <s v="Justin Ellison"/>
    <x v="1"/>
    <s v="United States"/>
    <x v="20"/>
    <x v="16"/>
    <x v="3"/>
    <s v="FUR-CH-10000454"/>
    <s v="Furniture"/>
    <x v="1"/>
    <s v="Hon Deluxe Fabric Upholstered Stacking Chairs, Rounded Back"/>
    <n v="1951.84"/>
    <n v="8"/>
    <n v="585.55200000000002"/>
    <x v="4"/>
    <s v="Dec"/>
  </r>
  <r>
    <s v="CA-2014-104269"/>
    <x v="29"/>
    <d v="2014-03-06T00:00:00"/>
    <x v="0"/>
    <s v="DB-13060"/>
    <s v="Dave Brooks"/>
    <x v="0"/>
    <s v="United States"/>
    <x v="15"/>
    <x v="13"/>
    <x v="1"/>
    <s v="FUR-CH-10004063"/>
    <s v="Furniture"/>
    <x v="1"/>
    <s v="Global Deluxe High-Back Manager's Chair"/>
    <n v="457.56799999999998"/>
    <n v="2"/>
    <n v="51.476399999999998"/>
    <x v="2"/>
    <s v="Mar"/>
  </r>
  <r>
    <s v="CA-2014-139892"/>
    <x v="30"/>
    <d v="2014-09-12T00:00:00"/>
    <x v="1"/>
    <s v="BM-11140"/>
    <s v="Becky Martin"/>
    <x v="0"/>
    <s v="United States"/>
    <x v="21"/>
    <x v="5"/>
    <x v="3"/>
    <s v="FUR-CH-10004287"/>
    <s v="Furniture"/>
    <x v="1"/>
    <s v="SAFCO Arco Folding Chair"/>
    <n v="1740.06"/>
    <n v="9"/>
    <n v="-24.858000000000001"/>
    <x v="4"/>
    <s v="Sep"/>
  </r>
  <r>
    <s v="CA-2014-118962"/>
    <x v="31"/>
    <d v="2014-08-09T00:00:00"/>
    <x v="1"/>
    <s v="CS-12130"/>
    <s v="Chad Sievert"/>
    <x v="0"/>
    <s v="United States"/>
    <x v="2"/>
    <x v="2"/>
    <x v="1"/>
    <s v="FUR-CH-10003817"/>
    <s v="Furniture"/>
    <x v="1"/>
    <s v="Global Value Steno Chair, Gray"/>
    <n v="340.14400000000001"/>
    <n v="7"/>
    <n v="21.259"/>
    <x v="4"/>
    <s v="Aug"/>
  </r>
  <r>
    <s v="US-2015-101511"/>
    <x v="32"/>
    <d v="2015-11-23T00:00:00"/>
    <x v="0"/>
    <s v="JE-15745"/>
    <s v="Joel Eaton"/>
    <x v="0"/>
    <s v="United States"/>
    <x v="19"/>
    <x v="15"/>
    <x v="2"/>
    <s v="FUR-CH-10004698"/>
    <s v="Furniture"/>
    <x v="1"/>
    <s v="Padded Folding Chairs, Black, 4/Carton"/>
    <n v="396.80200000000002"/>
    <n v="7"/>
    <n v="-11.337199999999999"/>
    <x v="3"/>
    <s v="Nov"/>
  </r>
  <r>
    <s v="CA-2015-102281"/>
    <x v="33"/>
    <d v="2015-10-14T00:00:00"/>
    <x v="2"/>
    <s v="MP-17470"/>
    <s v="Mark Packer"/>
    <x v="2"/>
    <s v="United States"/>
    <x v="13"/>
    <x v="7"/>
    <x v="2"/>
    <s v="FUR-BO-10002613"/>
    <s v="Furniture"/>
    <x v="0"/>
    <s v="Atlantic Metals Mobile 4-Shelf Bookcases, Custom Colors"/>
    <n v="899.13599999999997"/>
    <n v="4"/>
    <n v="112.392"/>
    <x v="3"/>
    <s v="Oct"/>
  </r>
  <r>
    <s v="CA-2015-102281"/>
    <x v="33"/>
    <d v="2015-10-14T00:00:00"/>
    <x v="2"/>
    <s v="MP-17470"/>
    <s v="Mark Packer"/>
    <x v="2"/>
    <s v="United States"/>
    <x v="13"/>
    <x v="7"/>
    <x v="2"/>
    <s v="FUR-BO-10002545"/>
    <s v="Furniture"/>
    <x v="0"/>
    <s v="Atlantic Metals Mobile 3-Shelf Bookcases, Custom Colors"/>
    <n v="626.35199999999998"/>
    <n v="3"/>
    <n v="46.976399999999998"/>
    <x v="3"/>
    <s v="Oct"/>
  </r>
  <r>
    <s v="CA-2014-133690"/>
    <x v="34"/>
    <d v="2014-08-05T00:00:00"/>
    <x v="2"/>
    <s v="BS-11755"/>
    <s v="Bruce Stewart"/>
    <x v="0"/>
    <s v="United States"/>
    <x v="22"/>
    <x v="12"/>
    <x v="1"/>
    <s v="FUR-TA-10004289"/>
    <s v="Furniture"/>
    <x v="2"/>
    <s v="BoxOffice By Design Rectangular and Half-Moon Meeting Room Tables"/>
    <n v="218.75"/>
    <n v="2"/>
    <n v="-161.875"/>
    <x v="3"/>
    <s v="Aug"/>
  </r>
  <r>
    <s v="CA-2017-126382"/>
    <x v="35"/>
    <d v="2017-06-07T00:00:00"/>
    <x v="1"/>
    <s v="HK-14890"/>
    <s v="Heather Kirkland"/>
    <x v="1"/>
    <s v="United States"/>
    <x v="20"/>
    <x v="9"/>
    <x v="0"/>
    <s v="FUR-FU-10002960"/>
    <s v="Furniture"/>
    <x v="3"/>
    <s v="Eldon 200 Class Desk Accessories, Burgundy"/>
    <n v="35.167999999999999"/>
    <n v="7"/>
    <n v="9.6712000000000007"/>
    <x v="4"/>
    <s v="Jun"/>
  </r>
  <r>
    <s v="CA-2015-146262"/>
    <x v="36"/>
    <d v="2015-01-09T00:00:00"/>
    <x v="1"/>
    <s v="VW-21775"/>
    <s v="Victoria Wilson"/>
    <x v="1"/>
    <s v="United States"/>
    <x v="23"/>
    <x v="15"/>
    <x v="2"/>
    <s v="FUR-BO-10004695"/>
    <s v="Furniture"/>
    <x v="0"/>
    <s v="O'Sullivan 2-Door Barrister Bookcase in Odessa Pine"/>
    <n v="452.45"/>
    <n v="5"/>
    <n v="-244.32300000000001"/>
    <x v="1"/>
    <s v="Jan"/>
  </r>
  <r>
    <s v="CA-2015-169397"/>
    <x v="37"/>
    <d v="2015-12-27T00:00:00"/>
    <x v="2"/>
    <s v="JB-15925"/>
    <s v="Joni Blumstein"/>
    <x v="0"/>
    <s v="United States"/>
    <x v="24"/>
    <x v="15"/>
    <x v="2"/>
    <s v="FUR-FU-10000087"/>
    <s v="Furniture"/>
    <x v="3"/>
    <s v="Executive Impressions 14&quot; Two-Color Numerals Wall Clock"/>
    <n v="72.703999999999994"/>
    <n v="4"/>
    <n v="19.084800000000001"/>
    <x v="0"/>
    <s v="Dec"/>
  </r>
  <r>
    <s v="CA-2015-163055"/>
    <x v="38"/>
    <d v="2015-08-16T00:00:00"/>
    <x v="1"/>
    <s v="DS-13180"/>
    <s v="David Smith"/>
    <x v="1"/>
    <s v="United States"/>
    <x v="25"/>
    <x v="17"/>
    <x v="3"/>
    <s v="FUR-TA-10003748"/>
    <s v="Furniture"/>
    <x v="2"/>
    <s v="Bevis 36 x 72 Conference Tables"/>
    <n v="622.45000000000005"/>
    <n v="5"/>
    <n v="136.93899999999999"/>
    <x v="1"/>
    <s v="Aug"/>
  </r>
  <r>
    <s v="US-2015-145436"/>
    <x v="39"/>
    <d v="2015-03-04T00:00:00"/>
    <x v="1"/>
    <s v="VD-21670"/>
    <s v="Valerie Dominguez"/>
    <x v="0"/>
    <s v="United States"/>
    <x v="11"/>
    <x v="9"/>
    <x v="0"/>
    <s v="FUR-CH-10004860"/>
    <s v="Furniture"/>
    <x v="1"/>
    <s v="Global Low Back Tilter Chair"/>
    <n v="161.56800000000001"/>
    <n v="2"/>
    <n v="-28.2744"/>
    <x v="4"/>
    <s v="Feb"/>
  </r>
  <r>
    <s v="US-2015-145436"/>
    <x v="39"/>
    <d v="2015-03-04T00:00:00"/>
    <x v="1"/>
    <s v="VD-21670"/>
    <s v="Valerie Dominguez"/>
    <x v="0"/>
    <s v="United States"/>
    <x v="11"/>
    <x v="9"/>
    <x v="0"/>
    <s v="FUR-CH-10004477"/>
    <s v="Furniture"/>
    <x v="1"/>
    <s v="Global Push Button Manager's Chair, Indigo"/>
    <n v="389.69600000000003"/>
    <n v="8"/>
    <n v="43.840800000000002"/>
    <x v="4"/>
    <s v="Feb"/>
  </r>
  <r>
    <s v="US-2017-100930"/>
    <x v="40"/>
    <d v="2017-04-12T00:00:00"/>
    <x v="1"/>
    <s v="CS-12400"/>
    <s v="Christopher Schild"/>
    <x v="2"/>
    <s v="United States"/>
    <x v="26"/>
    <x v="1"/>
    <x v="0"/>
    <s v="FUR-TA-10001705"/>
    <s v="Furniture"/>
    <x v="2"/>
    <s v="Bush Advantage Collection Round Conference Table"/>
    <n v="233.86"/>
    <n v="2"/>
    <n v="-102.048"/>
    <x v="2"/>
    <s v="Apr"/>
  </r>
  <r>
    <s v="US-2017-100930"/>
    <x v="40"/>
    <d v="2017-04-12T00:00:00"/>
    <x v="1"/>
    <s v="CS-12400"/>
    <s v="Christopher Schild"/>
    <x v="2"/>
    <s v="United States"/>
    <x v="26"/>
    <x v="1"/>
    <x v="0"/>
    <s v="FUR-TA-10003473"/>
    <s v="Furniture"/>
    <x v="2"/>
    <s v="Bretford Rectangular Conference Table Tops"/>
    <n v="620.61450000000002"/>
    <n v="3"/>
    <n v="-248.2458"/>
    <x v="2"/>
    <s v="Apr"/>
  </r>
  <r>
    <s v="US-2017-100930"/>
    <x v="40"/>
    <d v="2017-04-12T00:00:00"/>
    <x v="1"/>
    <s v="CS-12400"/>
    <s v="Christopher Schild"/>
    <x v="2"/>
    <s v="United States"/>
    <x v="26"/>
    <x v="1"/>
    <x v="0"/>
    <s v="FUR-FU-10004017"/>
    <s v="Furniture"/>
    <x v="3"/>
    <s v="Tenex Contemporary Contur Chairmats for Low and Medium Pile Carpet, Computer, 39&quot; x 49&quot;"/>
    <n v="258.072"/>
    <n v="3"/>
    <n v="0"/>
    <x v="2"/>
    <s v="Apr"/>
  </r>
  <r>
    <s v="CA-2016-157749"/>
    <x v="41"/>
    <d v="2016-06-09T00:00:00"/>
    <x v="0"/>
    <s v="KL-16645"/>
    <s v="Ken Lonsdale"/>
    <x v="0"/>
    <s v="United States"/>
    <x v="9"/>
    <x v="8"/>
    <x v="3"/>
    <s v="FUR-FU-10000576"/>
    <s v="Furniture"/>
    <x v="3"/>
    <s v="Luxo Professional Fluorescent Magnifier Lamp with Clamp-Mount Base"/>
    <n v="419.68"/>
    <n v="5"/>
    <n v="-356.72800000000001"/>
    <x v="2"/>
    <s v="Jun"/>
  </r>
  <r>
    <s v="CA-2016-157749"/>
    <x v="41"/>
    <d v="2016-06-09T00:00:00"/>
    <x v="0"/>
    <s v="KL-16645"/>
    <s v="Ken Lonsdale"/>
    <x v="0"/>
    <s v="United States"/>
    <x v="9"/>
    <x v="8"/>
    <x v="3"/>
    <s v="FUR-FU-10004351"/>
    <s v="Furniture"/>
    <x v="3"/>
    <s v="Staple-based wall hangings"/>
    <n v="11.688000000000001"/>
    <n v="3"/>
    <n v="-4.6752000000000002"/>
    <x v="2"/>
    <s v="Jun"/>
  </r>
  <r>
    <s v="CA-2016-157749"/>
    <x v="41"/>
    <d v="2016-06-09T00:00:00"/>
    <x v="0"/>
    <s v="KL-16645"/>
    <s v="Ken Lonsdale"/>
    <x v="0"/>
    <s v="United States"/>
    <x v="9"/>
    <x v="8"/>
    <x v="3"/>
    <s v="FUR-TA-10002607"/>
    <s v="Furniture"/>
    <x v="2"/>
    <s v="KI Conference Tables"/>
    <n v="177.22499999999999"/>
    <n v="5"/>
    <n v="-120.51300000000001"/>
    <x v="2"/>
    <s v="Jun"/>
  </r>
  <r>
    <s v="CA-2016-157749"/>
    <x v="41"/>
    <d v="2016-06-09T00:00:00"/>
    <x v="0"/>
    <s v="KL-16645"/>
    <s v="Ken Lonsdale"/>
    <x v="0"/>
    <s v="United States"/>
    <x v="9"/>
    <x v="8"/>
    <x v="3"/>
    <s v="FUR-FU-10002505"/>
    <s v="Furniture"/>
    <x v="3"/>
    <s v="Eldon 100 Class Desk Accessories"/>
    <n v="4.0439999999999996"/>
    <n v="3"/>
    <n v="-2.8308"/>
    <x v="2"/>
    <s v="Jun"/>
  </r>
  <r>
    <s v="CA-2014-131926"/>
    <x v="42"/>
    <d v="2014-06-06T00:00:00"/>
    <x v="0"/>
    <s v="DW-13480"/>
    <s v="Dianna Wilson"/>
    <x v="2"/>
    <s v="United States"/>
    <x v="27"/>
    <x v="11"/>
    <x v="3"/>
    <s v="FUR-CH-10004063"/>
    <s v="Furniture"/>
    <x v="1"/>
    <s v="Global Deluxe High-Back Manager's Chair"/>
    <n v="2001.86"/>
    <n v="7"/>
    <n v="580.5394"/>
    <x v="2"/>
    <s v="Jun"/>
  </r>
  <r>
    <s v="CA-2016-154739"/>
    <x v="43"/>
    <d v="2016-12-15T00:00:00"/>
    <x v="0"/>
    <s v="LH-17155"/>
    <s v="Logan Haushalter"/>
    <x v="0"/>
    <s v="United States"/>
    <x v="28"/>
    <x v="2"/>
    <x v="1"/>
    <s v="FUR-CH-10002965"/>
    <s v="Furniture"/>
    <x v="1"/>
    <s v="Global Leather Highback Executive Chair with Pneumatic Height Adjustment, Black"/>
    <n v="321.56799999999998"/>
    <n v="2"/>
    <n v="28.1372"/>
    <x v="2"/>
    <s v="Dec"/>
  </r>
  <r>
    <s v="US-2015-159982"/>
    <x v="44"/>
    <d v="2015-12-04T00:00:00"/>
    <x v="1"/>
    <s v="DR-12880"/>
    <s v="Dan Reichenbach"/>
    <x v="1"/>
    <s v="United States"/>
    <x v="9"/>
    <x v="8"/>
    <x v="3"/>
    <s v="FUR-FU-10002505"/>
    <s v="Furniture"/>
    <x v="3"/>
    <s v="Eldon 100 Class Desk Accessories"/>
    <n v="12.132"/>
    <n v="9"/>
    <n v="-8.4923999999999999"/>
    <x v="6"/>
    <s v="Nov"/>
  </r>
  <r>
    <s v="CA-2015-155334"/>
    <x v="45"/>
    <d v="2015-07-31T00:00:00"/>
    <x v="2"/>
    <s v="HA-14920"/>
    <s v="Helen Andreada"/>
    <x v="0"/>
    <s v="United States"/>
    <x v="28"/>
    <x v="2"/>
    <x v="1"/>
    <s v="FUR-FU-10003274"/>
    <s v="Furniture"/>
    <x v="3"/>
    <s v="Regeneration Desk Collection"/>
    <n v="5.28"/>
    <n v="3"/>
    <n v="2.3231999999999999"/>
    <x v="5"/>
    <s v="Jul"/>
  </r>
  <r>
    <s v="CA-2015-130890"/>
    <x v="46"/>
    <d v="2015-11-06T00:00:00"/>
    <x v="1"/>
    <s v="JO-15280"/>
    <s v="Jas O'Carroll"/>
    <x v="0"/>
    <s v="United States"/>
    <x v="2"/>
    <x v="2"/>
    <x v="1"/>
    <s v="FUR-TA-10002903"/>
    <s v="Furniture"/>
    <x v="2"/>
    <s v="Bevis Round Bullnose 29&quot; High Table Top"/>
    <n v="1038.8399999999999"/>
    <n v="5"/>
    <n v="51.942"/>
    <x v="4"/>
    <s v="Nov"/>
  </r>
  <r>
    <s v="CA-2016-110772"/>
    <x v="47"/>
    <d v="2016-11-24T00:00:00"/>
    <x v="0"/>
    <s v="NZ-18565"/>
    <s v="Nick Zandusky"/>
    <x v="2"/>
    <s v="United States"/>
    <x v="29"/>
    <x v="15"/>
    <x v="2"/>
    <s v="FUR-BO-10004709"/>
    <s v="Furniture"/>
    <x v="0"/>
    <s v="Bush Westfield Collection Bookcases, Medium Cherry Finish"/>
    <n v="86.97"/>
    <n v="3"/>
    <n v="-48.703200000000002"/>
    <x v="4"/>
    <s v="Nov"/>
  </r>
  <r>
    <s v="CA-2014-111451"/>
    <x v="22"/>
    <d v="2014-12-28T00:00:00"/>
    <x v="2"/>
    <s v="KL-16555"/>
    <s v="Kelly Lampkin"/>
    <x v="1"/>
    <s v="United States"/>
    <x v="30"/>
    <x v="12"/>
    <x v="1"/>
    <s v="FUR-FU-10004091"/>
    <s v="Furniture"/>
    <x v="3"/>
    <s v="Howard Miller 13&quot; Diameter Goldtone Round Wall Clock"/>
    <n v="300.416"/>
    <n v="8"/>
    <n v="78.859200000000001"/>
    <x v="3"/>
    <s v="Dec"/>
  </r>
  <r>
    <s v="CA-2014-111451"/>
    <x v="22"/>
    <d v="2014-12-28T00:00:00"/>
    <x v="2"/>
    <s v="KL-16555"/>
    <s v="Kelly Lampkin"/>
    <x v="1"/>
    <s v="United States"/>
    <x v="30"/>
    <x v="12"/>
    <x v="1"/>
    <s v="FUR-CH-10001891"/>
    <s v="Furniture"/>
    <x v="1"/>
    <s v="Global Deluxe Office Fabric Chairs"/>
    <n v="230.352"/>
    <n v="3"/>
    <n v="20.155799999999999"/>
    <x v="3"/>
    <s v="Dec"/>
  </r>
  <r>
    <s v="CA-2014-111451"/>
    <x v="22"/>
    <d v="2014-12-28T00:00:00"/>
    <x v="2"/>
    <s v="KL-16555"/>
    <s v="Kelly Lampkin"/>
    <x v="1"/>
    <s v="United States"/>
    <x v="30"/>
    <x v="12"/>
    <x v="1"/>
    <s v="FUR-FU-10002918"/>
    <s v="Furniture"/>
    <x v="3"/>
    <s v="Eldon ClusterMat Chair Mat with Cordless Antistatic Protection"/>
    <n v="218.352"/>
    <n v="3"/>
    <n v="-24.564599999999999"/>
    <x v="3"/>
    <s v="Dec"/>
  </r>
  <r>
    <s v="CA-2016-142545"/>
    <x v="48"/>
    <d v="2016-11-03T00:00:00"/>
    <x v="1"/>
    <s v="JD-15895"/>
    <s v="Jonathan Doherty"/>
    <x v="1"/>
    <s v="United States"/>
    <x v="31"/>
    <x v="18"/>
    <x v="2"/>
    <s v="FUR-FU-10001861"/>
    <s v="Furniture"/>
    <x v="3"/>
    <s v="Floodlight Indoor Halogen Bulbs, 1 Bulb per Pack, 60 Watts"/>
    <n v="77.599999999999994"/>
    <n v="4"/>
    <n v="38.024000000000001"/>
    <x v="6"/>
    <s v="Oct"/>
  </r>
  <r>
    <s v="US-2017-152380"/>
    <x v="49"/>
    <d v="2017-11-23T00:00:00"/>
    <x v="1"/>
    <s v="JH-15910"/>
    <s v="Jonathan Howell"/>
    <x v="0"/>
    <s v="United States"/>
    <x v="9"/>
    <x v="8"/>
    <x v="3"/>
    <s v="FUR-TA-10002533"/>
    <s v="Furniture"/>
    <x v="2"/>
    <s v="BPI Conference Tables"/>
    <n v="219.07499999999999"/>
    <n v="3"/>
    <n v="-131.44499999999999"/>
    <x v="4"/>
    <s v="Nov"/>
  </r>
  <r>
    <s v="CA-2015-144253"/>
    <x v="50"/>
    <d v="2015-05-09T00:00:00"/>
    <x v="0"/>
    <s v="AS-10225"/>
    <s v="Alan Schoenberger"/>
    <x v="1"/>
    <s v="United States"/>
    <x v="13"/>
    <x v="7"/>
    <x v="2"/>
    <s v="FUR-FU-10002671"/>
    <s v="Furniture"/>
    <x v="3"/>
    <s v="Electrix 20W Halogen Replacement Bulb for Zoom-In Desk Lamp"/>
    <n v="26.8"/>
    <n v="2"/>
    <n v="12.864000000000001"/>
    <x v="2"/>
    <s v="May"/>
  </r>
  <r>
    <s v="CA-2016-142902"/>
    <x v="51"/>
    <d v="2016-09-14T00:00:00"/>
    <x v="0"/>
    <s v="BP-11185"/>
    <s v="Ben Peterman"/>
    <x v="1"/>
    <s v="United States"/>
    <x v="32"/>
    <x v="12"/>
    <x v="1"/>
    <s v="FUR-FU-10001918"/>
    <s v="Furniture"/>
    <x v="3"/>
    <s v="C-Line Cubicle Keepers Polyproplyene Holder With Velcro Backings"/>
    <n v="15.135999999999999"/>
    <n v="4"/>
    <n v="3.5948000000000002"/>
    <x v="3"/>
    <s v="Sep"/>
  </r>
  <r>
    <s v="CA-2016-142902"/>
    <x v="51"/>
    <d v="2016-09-14T00:00:00"/>
    <x v="0"/>
    <s v="BP-11185"/>
    <s v="Ben Peterman"/>
    <x v="1"/>
    <s v="United States"/>
    <x v="32"/>
    <x v="12"/>
    <x v="1"/>
    <s v="FUR-CH-10004086"/>
    <s v="Furniture"/>
    <x v="1"/>
    <s v="Hon 4070 Series Pagoda Armless Upholstered Stacking Chairs"/>
    <n v="466.76799999999997"/>
    <n v="2"/>
    <n v="52.511400000000002"/>
    <x v="3"/>
    <s v="Sep"/>
  </r>
  <r>
    <s v="CA-2016-142902"/>
    <x v="51"/>
    <d v="2016-09-14T00:00:00"/>
    <x v="0"/>
    <s v="BP-11185"/>
    <s v="Ben Peterman"/>
    <x v="1"/>
    <s v="United States"/>
    <x v="32"/>
    <x v="12"/>
    <x v="1"/>
    <s v="FUR-FU-10001756"/>
    <s v="Furniture"/>
    <x v="3"/>
    <s v="Eldon Expressions Desk Accessory, Wood Photo Frame, Mahogany"/>
    <n v="15.231999999999999"/>
    <n v="1"/>
    <n v="1.7136"/>
    <x v="3"/>
    <s v="Sep"/>
  </r>
  <r>
    <s v="CA-2014-120887"/>
    <x v="52"/>
    <d v="2014-10-03T00:00:00"/>
    <x v="1"/>
    <s v="TS-21205"/>
    <s v="Thomas Seio"/>
    <x v="1"/>
    <s v="United States"/>
    <x v="33"/>
    <x v="18"/>
    <x v="2"/>
    <s v="FUR-FU-10001588"/>
    <s v="Furniture"/>
    <x v="3"/>
    <s v="Deflect-o SuperTray Unbreakable Stackable Tray, Letter, Black"/>
    <n v="87.54"/>
    <n v="3"/>
    <n v="37.642200000000003"/>
    <x v="6"/>
    <s v="Sep"/>
  </r>
  <r>
    <s v="CA-2014-164973"/>
    <x v="53"/>
    <d v="2014-11-09T00:00:00"/>
    <x v="1"/>
    <s v="NM-18445"/>
    <s v="Nathan Mautz"/>
    <x v="2"/>
    <s v="United States"/>
    <x v="13"/>
    <x v="7"/>
    <x v="2"/>
    <s v="FUR-CH-10002602"/>
    <s v="Furniture"/>
    <x v="1"/>
    <s v="DMI Arturo Collection Mission-style Design Wood Chair"/>
    <n v="135.88200000000001"/>
    <n v="1"/>
    <n v="24.1568"/>
    <x v="2"/>
    <s v="Nov"/>
  </r>
  <r>
    <s v="CA-2017-153339"/>
    <x v="54"/>
    <d v="2017-11-05T00:00:00"/>
    <x v="0"/>
    <s v="DJ-13510"/>
    <s v="Don Jones"/>
    <x v="1"/>
    <s v="United States"/>
    <x v="34"/>
    <x v="9"/>
    <x v="0"/>
    <s v="FUR-FU-10001967"/>
    <s v="Furniture"/>
    <x v="3"/>
    <s v="Telescoping Adjustable Floor Lamp"/>
    <n v="15.992000000000001"/>
    <n v="1"/>
    <n v="0.99950000000000006"/>
    <x v="3"/>
    <s v="Nov"/>
  </r>
  <r>
    <s v="US-2016-141544"/>
    <x v="55"/>
    <d v="2016-09-01T00:00:00"/>
    <x v="2"/>
    <s v="PO-18850"/>
    <s v="Patrick O'Brill"/>
    <x v="0"/>
    <s v="United States"/>
    <x v="3"/>
    <x v="3"/>
    <x v="2"/>
    <s v="FUR-CH-10003312"/>
    <s v="Furniture"/>
    <x v="1"/>
    <s v="Hon 2090 ÒPillow SoftÓ Series Mid Back Swivel/Tilt Chairs"/>
    <n v="786.74400000000003"/>
    <n v="4"/>
    <n v="-258.5016"/>
    <x v="3"/>
    <s v="Aug"/>
  </r>
  <r>
    <s v="CA-2014-129924"/>
    <x v="56"/>
    <d v="2014-07-17T00:00:00"/>
    <x v="1"/>
    <s v="AC-10420"/>
    <s v="Alyssa Crouse"/>
    <x v="1"/>
    <s v="United States"/>
    <x v="28"/>
    <x v="2"/>
    <x v="1"/>
    <s v="FUR-TA-10004575"/>
    <s v="Furniture"/>
    <x v="2"/>
    <s v="Hon 5100 Series Wood Tables"/>
    <n v="698.35199999999998"/>
    <n v="3"/>
    <n v="-17.4588"/>
    <x v="2"/>
    <s v="Jul"/>
  </r>
  <r>
    <s v="CA-2016-138520"/>
    <x v="57"/>
    <d v="2016-04-13T00:00:00"/>
    <x v="1"/>
    <s v="JL-15505"/>
    <s v="Jeremy Lonsdale"/>
    <x v="0"/>
    <s v="United States"/>
    <x v="13"/>
    <x v="7"/>
    <x v="2"/>
    <s v="FUR-BO-10002268"/>
    <s v="Furniture"/>
    <x v="0"/>
    <s v="Sauder Barrister Bookcases"/>
    <n v="388.70400000000001"/>
    <n v="6"/>
    <n v="-4.8587999999999996"/>
    <x v="2"/>
    <s v="Apr"/>
  </r>
  <r>
    <s v="CA-2017-144904"/>
    <x v="58"/>
    <d v="2017-10-01T00:00:00"/>
    <x v="1"/>
    <s v="KW-16435"/>
    <s v="Katrina Willman"/>
    <x v="0"/>
    <s v="United States"/>
    <x v="13"/>
    <x v="7"/>
    <x v="2"/>
    <s v="FUR-CH-10000785"/>
    <s v="Furniture"/>
    <x v="1"/>
    <s v="Global Ergonomic Managers Chair"/>
    <n v="488.64600000000002"/>
    <n v="3"/>
    <n v="86.870400000000004"/>
    <x v="6"/>
    <s v="Sep"/>
  </r>
  <r>
    <s v="CA-2017-144904"/>
    <x v="58"/>
    <d v="2017-10-01T00:00:00"/>
    <x v="1"/>
    <s v="KW-16435"/>
    <s v="Katrina Willman"/>
    <x v="0"/>
    <s v="United States"/>
    <x v="13"/>
    <x v="7"/>
    <x v="2"/>
    <s v="FUR-FU-10000023"/>
    <s v="Furniture"/>
    <x v="3"/>
    <s v="Eldon Wave Desk Accessories"/>
    <n v="47.12"/>
    <n v="8"/>
    <n v="20.732800000000001"/>
    <x v="6"/>
    <s v="Sep"/>
  </r>
  <r>
    <s v="CA-2016-155516"/>
    <x v="59"/>
    <d v="2016-10-21T00:00:00"/>
    <x v="3"/>
    <s v="MK-17905"/>
    <s v="Michael Kennedy"/>
    <x v="1"/>
    <s v="United States"/>
    <x v="35"/>
    <x v="19"/>
    <x v="2"/>
    <s v="FUR-BO-10002545"/>
    <s v="Furniture"/>
    <x v="0"/>
    <s v="Atlantic Metals Mobile 3-Shelf Bookcases, Custom Colors"/>
    <n v="1043.92"/>
    <n v="4"/>
    <n v="271.41919999999999"/>
    <x v="7"/>
    <s v="Oct"/>
  </r>
  <r>
    <s v="US-2017-134481"/>
    <x v="60"/>
    <d v="2017-09-01T00:00:00"/>
    <x v="1"/>
    <s v="AR-10405"/>
    <s v="Allen Rosenblatt"/>
    <x v="1"/>
    <s v="United States"/>
    <x v="20"/>
    <x v="20"/>
    <x v="2"/>
    <s v="FUR-TA-10004915"/>
    <s v="Furniture"/>
    <x v="2"/>
    <s v="Office Impressions End Table, 20-1/2&quot;H x 24&quot;W x 20&quot;D"/>
    <n v="1488.424"/>
    <n v="7"/>
    <n v="-297.6848"/>
    <x v="2"/>
    <s v="Aug"/>
  </r>
  <r>
    <s v="US-2015-168935"/>
    <x v="61"/>
    <d v="2015-12-02T00:00:00"/>
    <x v="1"/>
    <s v="DO-13435"/>
    <s v="Denny Ordway"/>
    <x v="0"/>
    <s v="United States"/>
    <x v="36"/>
    <x v="1"/>
    <x v="0"/>
    <s v="FUR-TA-10000617"/>
    <s v="Furniture"/>
    <x v="2"/>
    <s v="Hon Practical Foundations 30 x 60 Training Table, Light Gray/Charcoal"/>
    <n v="375.45749999999998"/>
    <n v="3"/>
    <n v="-157.0095"/>
    <x v="2"/>
    <s v="Nov"/>
  </r>
  <r>
    <s v="CA-2015-122756"/>
    <x v="62"/>
    <d v="2015-12-07T00:00:00"/>
    <x v="1"/>
    <s v="DK-13225"/>
    <s v="Dean Katz"/>
    <x v="1"/>
    <s v="United States"/>
    <x v="3"/>
    <x v="3"/>
    <x v="2"/>
    <s v="FUR-FU-10001935"/>
    <s v="Furniture"/>
    <x v="3"/>
    <s v="3M Hangers With Command Adhesive"/>
    <n v="2.96"/>
    <n v="1"/>
    <n v="0.77700000000000002"/>
    <x v="4"/>
    <s v="Dec"/>
  </r>
  <r>
    <s v="CA-2016-108987"/>
    <x v="63"/>
    <d v="2016-09-10T00:00:00"/>
    <x v="0"/>
    <s v="AG-10675"/>
    <s v="Anna Gayman"/>
    <x v="0"/>
    <s v="United States"/>
    <x v="6"/>
    <x v="5"/>
    <x v="3"/>
    <s v="FUR-BO-10004834"/>
    <s v="Furniture"/>
    <x v="0"/>
    <s v="Riverside Palais Royal Lawyers Bookcase, Royale Cherry Finish"/>
    <n v="2396.2656000000002"/>
    <n v="4"/>
    <n v="-317.15280000000001"/>
    <x v="3"/>
    <s v="Sep"/>
  </r>
  <r>
    <s v="CA-2017-117457"/>
    <x v="64"/>
    <d v="2017-12-12T00:00:00"/>
    <x v="1"/>
    <s v="KH-16510"/>
    <s v="Keith Herrera"/>
    <x v="0"/>
    <s v="United States"/>
    <x v="28"/>
    <x v="2"/>
    <x v="1"/>
    <s v="FUR-TA-10002041"/>
    <s v="Furniture"/>
    <x v="2"/>
    <s v="Bevis Round Conference Table Top, X-Base"/>
    <n v="1004.024"/>
    <n v="7"/>
    <n v="-112.95269999999999"/>
    <x v="4"/>
    <s v="Dec"/>
  </r>
  <r>
    <s v="CA-2017-117457"/>
    <x v="64"/>
    <d v="2017-12-12T00:00:00"/>
    <x v="1"/>
    <s v="KH-16510"/>
    <s v="Keith Herrera"/>
    <x v="0"/>
    <s v="United States"/>
    <x v="28"/>
    <x v="2"/>
    <x v="1"/>
    <s v="FUR-BO-10001972"/>
    <s v="Furniture"/>
    <x v="0"/>
    <s v="O'Sullivan 4-Shelf Bookcase in Odessa Pine"/>
    <n v="1336.829"/>
    <n v="13"/>
    <n v="31.454799999999999"/>
    <x v="4"/>
    <s v="Dec"/>
  </r>
  <r>
    <s v="CA-2017-117457"/>
    <x v="64"/>
    <d v="2017-12-12T00:00:00"/>
    <x v="1"/>
    <s v="KH-16510"/>
    <s v="Keith Herrera"/>
    <x v="0"/>
    <s v="United States"/>
    <x v="28"/>
    <x v="2"/>
    <x v="1"/>
    <s v="FUR-CH-10003956"/>
    <s v="Furniture"/>
    <x v="1"/>
    <s v="Novimex High-Tech Fabric Mesh Task Chair"/>
    <n v="113.568"/>
    <n v="2"/>
    <n v="-18.454799999999999"/>
    <x v="4"/>
    <s v="Dec"/>
  </r>
  <r>
    <s v="CA-2017-142636"/>
    <x v="54"/>
    <d v="2017-11-07T00:00:00"/>
    <x v="1"/>
    <s v="KC-16675"/>
    <s v="Kimberly Carter"/>
    <x v="1"/>
    <s v="United States"/>
    <x v="15"/>
    <x v="13"/>
    <x v="1"/>
    <s v="FUR-CH-10001891"/>
    <s v="Furniture"/>
    <x v="1"/>
    <s v="Global Deluxe Office Fabric Chairs"/>
    <n v="307.13600000000002"/>
    <n v="4"/>
    <n v="26.874400000000001"/>
    <x v="4"/>
    <s v="Nov"/>
  </r>
  <r>
    <s v="CA-2016-148796"/>
    <x v="65"/>
    <d v="2016-04-18T00:00:00"/>
    <x v="1"/>
    <s v="PB-19150"/>
    <s v="Philip Brown"/>
    <x v="0"/>
    <s v="United States"/>
    <x v="2"/>
    <x v="2"/>
    <x v="1"/>
    <s v="FUR-CH-10004886"/>
    <s v="Furniture"/>
    <x v="1"/>
    <s v="Bevis Steel Folding Chairs"/>
    <n v="383.8"/>
    <n v="5"/>
    <n v="38.380000000000003"/>
    <x v="4"/>
    <s v="Apr"/>
  </r>
  <r>
    <s v="CA-2017-125388"/>
    <x v="66"/>
    <d v="2017-10-23T00:00:00"/>
    <x v="1"/>
    <s v="MP-17965"/>
    <s v="Michael Paige"/>
    <x v="1"/>
    <s v="United States"/>
    <x v="37"/>
    <x v="20"/>
    <x v="2"/>
    <s v="FUR-FU-10004712"/>
    <s v="Furniture"/>
    <x v="3"/>
    <s v="Westinghouse Mesh Shade Clip-On Gooseneck Lamp, Black"/>
    <n v="56.56"/>
    <n v="4"/>
    <n v="14.7056"/>
    <x v="4"/>
    <s v="Oct"/>
  </r>
  <r>
    <s v="CA-2017-155705"/>
    <x v="67"/>
    <d v="2017-08-23T00:00:00"/>
    <x v="0"/>
    <s v="NF-18385"/>
    <s v="Natalie Fritzler"/>
    <x v="0"/>
    <s v="United States"/>
    <x v="38"/>
    <x v="21"/>
    <x v="0"/>
    <s v="FUR-CH-10000015"/>
    <s v="Furniture"/>
    <x v="1"/>
    <s v="Hon Multipurpose Stacking Arm Chairs"/>
    <n v="866.4"/>
    <n v="4"/>
    <n v="225.26400000000001"/>
    <x v="3"/>
    <s v="Aug"/>
  </r>
  <r>
    <s v="CA-2017-149160"/>
    <x v="68"/>
    <d v="2017-11-26T00:00:00"/>
    <x v="0"/>
    <s v="JM-15265"/>
    <s v="Janet Molinari"/>
    <x v="1"/>
    <s v="United States"/>
    <x v="39"/>
    <x v="17"/>
    <x v="3"/>
    <s v="FUR-FU-10003347"/>
    <s v="Furniture"/>
    <x v="3"/>
    <s v="Coloredge Poster Frame"/>
    <n v="28.4"/>
    <n v="2"/>
    <n v="11.076000000000001"/>
    <x v="0"/>
    <s v="Nov"/>
  </r>
  <r>
    <s v="CA-2017-157252"/>
    <x v="69"/>
    <d v="2017-01-23T00:00:00"/>
    <x v="0"/>
    <s v="CV-12805"/>
    <s v="Cynthia Voltz"/>
    <x v="1"/>
    <s v="United States"/>
    <x v="13"/>
    <x v="7"/>
    <x v="2"/>
    <s v="FUR-CH-10003396"/>
    <s v="Furniture"/>
    <x v="1"/>
    <s v="Global Deluxe Steno Chair"/>
    <n v="207.846"/>
    <n v="3"/>
    <n v="2.3094000000000001"/>
    <x v="0"/>
    <s v="Jan"/>
  </r>
  <r>
    <s v="CA-2016-115756"/>
    <x v="26"/>
    <d v="2016-09-07T00:00:00"/>
    <x v="0"/>
    <s v="PK-19075"/>
    <s v="Pete Kriz"/>
    <x v="0"/>
    <s v="United States"/>
    <x v="25"/>
    <x v="17"/>
    <x v="3"/>
    <s v="FUR-FU-10000246"/>
    <s v="Furniture"/>
    <x v="3"/>
    <s v="Aluminum Document Frame"/>
    <n v="12.22"/>
    <n v="1"/>
    <n v="3.6659999999999999"/>
    <x v="3"/>
    <s v="Sep"/>
  </r>
  <r>
    <s v="CA-2016-115756"/>
    <x v="26"/>
    <d v="2016-09-07T00:00:00"/>
    <x v="0"/>
    <s v="PK-19075"/>
    <s v="Pete Kriz"/>
    <x v="0"/>
    <s v="United States"/>
    <x v="25"/>
    <x v="17"/>
    <x v="3"/>
    <s v="FUR-CH-10002372"/>
    <s v="Furniture"/>
    <x v="1"/>
    <s v="Office Star - Ergonomically Designed Knee Chair"/>
    <n v="242.94"/>
    <n v="3"/>
    <n v="29.152799999999999"/>
    <x v="3"/>
    <s v="Sep"/>
  </r>
  <r>
    <s v="CA-2017-154214"/>
    <x v="70"/>
    <d v="2017-03-25T00:00:00"/>
    <x v="0"/>
    <s v="TB-21595"/>
    <s v="Troy Blackwell"/>
    <x v="0"/>
    <s v="United States"/>
    <x v="29"/>
    <x v="6"/>
    <x v="3"/>
    <s v="FUR-FU-10000206"/>
    <s v="Furniture"/>
    <x v="3"/>
    <s v="GE General Purpose, Extra Long Life, Showcase &amp; Floodlight Incandescent Bulbs"/>
    <n v="2.91"/>
    <n v="1"/>
    <n v="1.3676999999999999"/>
    <x v="2"/>
    <s v="Mar"/>
  </r>
  <r>
    <s v="CA-2017-147277"/>
    <x v="71"/>
    <d v="2017-10-24T00:00:00"/>
    <x v="1"/>
    <s v="EB-13705"/>
    <s v="Ed Braxton"/>
    <x v="1"/>
    <s v="United States"/>
    <x v="40"/>
    <x v="15"/>
    <x v="2"/>
    <s v="FUR-TA-10001539"/>
    <s v="Furniture"/>
    <x v="2"/>
    <s v="Chromcraft Rectangular Conference Tables"/>
    <n v="284.36399999999998"/>
    <n v="2"/>
    <n v="-75.830399999999997"/>
    <x v="4"/>
    <s v="Oct"/>
  </r>
  <r>
    <s v="US-2014-110674"/>
    <x v="72"/>
    <d v="2014-02-18T00:00:00"/>
    <x v="1"/>
    <s v="SC-20095"/>
    <s v="Sanjit Chand"/>
    <x v="0"/>
    <s v="United States"/>
    <x v="41"/>
    <x v="2"/>
    <x v="1"/>
    <s v="FUR-CH-10000225"/>
    <s v="Furniture"/>
    <x v="1"/>
    <s v="Global Geo Office Task Chair, Gray"/>
    <n v="129.56800000000001"/>
    <n v="2"/>
    <n v="-24.294"/>
    <x v="6"/>
    <s v="Feb"/>
  </r>
  <r>
    <s v="US-2016-157945"/>
    <x v="73"/>
    <d v="2016-10-01T00:00:00"/>
    <x v="1"/>
    <s v="NF-18385"/>
    <s v="Natalie Fritzler"/>
    <x v="0"/>
    <s v="United States"/>
    <x v="42"/>
    <x v="8"/>
    <x v="3"/>
    <s v="FUR-CH-10002331"/>
    <s v="Furniture"/>
    <x v="1"/>
    <s v="Hon 4700 Series Mobuis Mid-Back Task Chairs with Adjustable Arms"/>
    <n v="747.55799999999999"/>
    <n v="3"/>
    <n v="-96.114599999999996"/>
    <x v="2"/>
    <s v="Sep"/>
  </r>
  <r>
    <s v="CA-2016-109869"/>
    <x v="74"/>
    <d v="2016-04-29T00:00:00"/>
    <x v="1"/>
    <s v="TN-21040"/>
    <s v="Tanja Norvell"/>
    <x v="2"/>
    <s v="United States"/>
    <x v="43"/>
    <x v="22"/>
    <x v="1"/>
    <s v="FUR-FU-10000023"/>
    <s v="Furniture"/>
    <x v="3"/>
    <s v="Eldon Wave Desk Accessories"/>
    <n v="23.56"/>
    <n v="5"/>
    <n v="7.0679999999999996"/>
    <x v="1"/>
    <s v="Apr"/>
  </r>
  <r>
    <s v="CA-2016-109869"/>
    <x v="74"/>
    <d v="2016-04-29T00:00:00"/>
    <x v="1"/>
    <s v="TN-21040"/>
    <s v="Tanja Norvell"/>
    <x v="2"/>
    <s v="United States"/>
    <x v="43"/>
    <x v="22"/>
    <x v="1"/>
    <s v="FUR-TA-10001889"/>
    <s v="Furniture"/>
    <x v="2"/>
    <s v="Bush Advantage Collection Racetrack Conference Table"/>
    <n v="1272.6300000000001"/>
    <n v="6"/>
    <n v="-814.48320000000001"/>
    <x v="1"/>
    <s v="Apr"/>
  </r>
  <r>
    <s v="US-2015-101399"/>
    <x v="75"/>
    <d v="2015-01-24T00:00:00"/>
    <x v="1"/>
    <s v="JS-15940"/>
    <s v="Joni Sundaresam"/>
    <x v="2"/>
    <s v="United States"/>
    <x v="44"/>
    <x v="8"/>
    <x v="3"/>
    <s v="FUR-FU-10002918"/>
    <s v="Furniture"/>
    <x v="3"/>
    <s v="Eldon ClusterMat Chair Mat with Cordless Antistatic Protection"/>
    <n v="254.744"/>
    <n v="7"/>
    <n v="-312.06139999999999"/>
    <x v="1"/>
    <s v="Jan"/>
  </r>
  <r>
    <s v="CA-2017-154907"/>
    <x v="76"/>
    <d v="2017-04-04T00:00:00"/>
    <x v="1"/>
    <s v="DS-13180"/>
    <s v="David Smith"/>
    <x v="1"/>
    <s v="United States"/>
    <x v="45"/>
    <x v="5"/>
    <x v="3"/>
    <s v="FUR-BO-10002824"/>
    <s v="Furniture"/>
    <x v="0"/>
    <s v="Bush Mission Pointe Library"/>
    <n v="205.33279999999999"/>
    <n v="2"/>
    <n v="-36.235199999999999"/>
    <x v="4"/>
    <s v="Mar"/>
  </r>
  <r>
    <s v="CA-2014-144666"/>
    <x v="77"/>
    <d v="2014-11-11T00:00:00"/>
    <x v="0"/>
    <s v="JP-15520"/>
    <s v="Jeremy Pistek"/>
    <x v="0"/>
    <s v="United States"/>
    <x v="28"/>
    <x v="2"/>
    <x v="1"/>
    <s v="FUR-BO-10001601"/>
    <s v="Furniture"/>
    <x v="0"/>
    <s v="Sauder Mission Library with Doors, Fruitwood Finish"/>
    <n v="222.666"/>
    <n v="2"/>
    <n v="10.478400000000001"/>
    <x v="3"/>
    <s v="Nov"/>
  </r>
  <r>
    <s v="CA-2016-152632"/>
    <x v="78"/>
    <d v="2016-11-02T00:00:00"/>
    <x v="1"/>
    <s v="JE-15475"/>
    <s v="Jeremy Ellison"/>
    <x v="0"/>
    <s v="United States"/>
    <x v="8"/>
    <x v="7"/>
    <x v="2"/>
    <s v="FUR-FU-10002671"/>
    <s v="Furniture"/>
    <x v="3"/>
    <s v="Electrix 20W Halogen Replacement Bulb for Zoom-In Desk Lamp"/>
    <n v="40.200000000000003"/>
    <n v="3"/>
    <n v="19.295999999999999"/>
    <x v="6"/>
    <s v="Oct"/>
  </r>
  <r>
    <s v="CA-2017-140963"/>
    <x v="79"/>
    <d v="2017-06-13T00:00:00"/>
    <x v="2"/>
    <s v="MT-18070"/>
    <s v="Michelle Tran"/>
    <x v="2"/>
    <s v="United States"/>
    <x v="2"/>
    <x v="2"/>
    <x v="1"/>
    <s v="FUR-BO-10001337"/>
    <s v="Furniture"/>
    <x v="0"/>
    <s v="O'Sullivan Living Dimensions 2-Shelf Bookcases"/>
    <n v="514.16499999999996"/>
    <n v="5"/>
    <n v="-30.245000000000001"/>
    <x v="0"/>
    <s v="Jun"/>
  </r>
  <r>
    <s v="US-2016-120929"/>
    <x v="80"/>
    <d v="2016-03-21T00:00:00"/>
    <x v="0"/>
    <s v="RO-19780"/>
    <s v="Rose O'Brian"/>
    <x v="0"/>
    <s v="United States"/>
    <x v="10"/>
    <x v="9"/>
    <x v="0"/>
    <s v="FUR-TA-10001857"/>
    <s v="Furniture"/>
    <x v="2"/>
    <s v="Balt Solid Wood Rectangular Table"/>
    <n v="189.88200000000001"/>
    <n v="3"/>
    <n v="-94.941000000000003"/>
    <x v="0"/>
    <s v="Mar"/>
  </r>
  <r>
    <s v="CA-2016-126158"/>
    <x v="81"/>
    <d v="2016-07-31T00:00:00"/>
    <x v="1"/>
    <s v="SC-20095"/>
    <s v="Sanjit Chand"/>
    <x v="0"/>
    <s v="United States"/>
    <x v="46"/>
    <x v="2"/>
    <x v="1"/>
    <s v="FUR-FU-10004864"/>
    <s v="Furniture"/>
    <x v="3"/>
    <s v="Howard Miller 14-1/2&quot; Diameter Chrome Round Wall Clock"/>
    <n v="255.76"/>
    <n v="4"/>
    <n v="81.843199999999996"/>
    <x v="6"/>
    <s v="Jul"/>
  </r>
  <r>
    <s v="CA-2016-126158"/>
    <x v="81"/>
    <d v="2016-07-31T00:00:00"/>
    <x v="1"/>
    <s v="SC-20095"/>
    <s v="Sanjit Chand"/>
    <x v="0"/>
    <s v="United States"/>
    <x v="46"/>
    <x v="2"/>
    <x v="1"/>
    <s v="FUR-CH-10002602"/>
    <s v="Furniture"/>
    <x v="1"/>
    <s v="DMI Arturo Collection Mission-style Design Wood Chair"/>
    <n v="241.56800000000001"/>
    <n v="2"/>
    <n v="18.117599999999999"/>
    <x v="6"/>
    <s v="Jul"/>
  </r>
  <r>
    <s v="CA-2016-126158"/>
    <x v="81"/>
    <d v="2016-07-31T00:00:00"/>
    <x v="1"/>
    <s v="SC-20095"/>
    <s v="Sanjit Chand"/>
    <x v="0"/>
    <s v="United States"/>
    <x v="46"/>
    <x v="2"/>
    <x v="1"/>
    <s v="FUR-FU-10000073"/>
    <s v="Furniture"/>
    <x v="3"/>
    <s v="Deflect-O Glasstique Clear Desk Accessories"/>
    <n v="69.3"/>
    <n v="9"/>
    <n v="22.869"/>
    <x v="6"/>
    <s v="Jul"/>
  </r>
  <r>
    <s v="US-2016-105578"/>
    <x v="82"/>
    <d v="2016-06-04T00:00:00"/>
    <x v="1"/>
    <s v="MY-17380"/>
    <s v="Maribeth Yedwab"/>
    <x v="1"/>
    <s v="United States"/>
    <x v="47"/>
    <x v="12"/>
    <x v="1"/>
    <s v="FUR-CH-10001215"/>
    <s v="Furniture"/>
    <x v="1"/>
    <s v="Global Troy Executive Leather Low-Back Tilter"/>
    <n v="801.56799999999998"/>
    <n v="2"/>
    <n v="50.097999999999999"/>
    <x v="2"/>
    <s v="May"/>
  </r>
  <r>
    <s v="CA-2017-135307"/>
    <x v="83"/>
    <d v="2017-11-27T00:00:00"/>
    <x v="2"/>
    <s v="LS-17245"/>
    <s v="Lynn Smith"/>
    <x v="0"/>
    <s v="United States"/>
    <x v="48"/>
    <x v="23"/>
    <x v="3"/>
    <s v="FUR-FU-10001290"/>
    <s v="Furniture"/>
    <x v="3"/>
    <s v="Executive Impressions Supervisor Wall Clock"/>
    <n v="126.3"/>
    <n v="3"/>
    <n v="40.415999999999997"/>
    <x v="5"/>
    <s v="Nov"/>
  </r>
  <r>
    <s v="CA-2017-145142"/>
    <x v="84"/>
    <d v="2017-01-25T00:00:00"/>
    <x v="2"/>
    <s v="MC-17605"/>
    <s v="Matt Connell"/>
    <x v="1"/>
    <s v="United States"/>
    <x v="25"/>
    <x v="17"/>
    <x v="3"/>
    <s v="FUR-TA-10001857"/>
    <s v="Furniture"/>
    <x v="2"/>
    <s v="Balt Solid Wood Rectangular Table"/>
    <n v="210.98"/>
    <n v="2"/>
    <n v="21.097999999999999"/>
    <x v="3"/>
    <s v="Jan"/>
  </r>
  <r>
    <s v="CA-2017-113558"/>
    <x v="85"/>
    <d v="2017-10-26T00:00:00"/>
    <x v="1"/>
    <s v="PH-18790"/>
    <s v="Patricia Hirasaki"/>
    <x v="2"/>
    <s v="United States"/>
    <x v="49"/>
    <x v="1"/>
    <x v="0"/>
    <s v="FUR-CH-10003379"/>
    <s v="Furniture"/>
    <x v="1"/>
    <s v="Global Commerce Series High-Back Swivel/Tilt Chairs"/>
    <n v="683.952"/>
    <n v="3"/>
    <n v="42.747"/>
    <x v="2"/>
    <s v="Oct"/>
  </r>
  <r>
    <s v="CA-2017-113558"/>
    <x v="85"/>
    <d v="2017-10-26T00:00:00"/>
    <x v="1"/>
    <s v="PH-18790"/>
    <s v="Patricia Hirasaki"/>
    <x v="2"/>
    <s v="United States"/>
    <x v="49"/>
    <x v="1"/>
    <x v="0"/>
    <s v="FUR-FU-10001756"/>
    <s v="Furniture"/>
    <x v="3"/>
    <s v="Eldon Expressions Desk Accessory, Wood Photo Frame, Mahogany"/>
    <n v="45.695999999999998"/>
    <n v="3"/>
    <n v="5.1407999999999996"/>
    <x v="2"/>
    <s v="Oct"/>
  </r>
  <r>
    <s v="CA-2015-102848"/>
    <x v="86"/>
    <d v="2015-11-09T00:00:00"/>
    <x v="0"/>
    <s v="KB-16240"/>
    <s v="Karen Bern"/>
    <x v="1"/>
    <s v="United States"/>
    <x v="2"/>
    <x v="2"/>
    <x v="1"/>
    <s v="FUR-CH-10000595"/>
    <s v="Furniture"/>
    <x v="1"/>
    <s v="Safco Contoured Stacking Chairs"/>
    <n v="190.72"/>
    <n v="1"/>
    <n v="11.92"/>
    <x v="3"/>
    <s v="Nov"/>
  </r>
  <r>
    <s v="US-2017-129441"/>
    <x v="87"/>
    <d v="2017-09-11T00:00:00"/>
    <x v="1"/>
    <s v="JC-15340"/>
    <s v="Jasper Cacioppo"/>
    <x v="0"/>
    <s v="United States"/>
    <x v="2"/>
    <x v="2"/>
    <x v="1"/>
    <s v="FUR-FU-10000448"/>
    <s v="Furniture"/>
    <x v="3"/>
    <s v="Tenex Chairmats For Use With Carpeted Floors"/>
    <n v="47.94"/>
    <n v="3"/>
    <n v="2.3969999999999998"/>
    <x v="4"/>
    <s v="Sep"/>
  </r>
  <r>
    <s v="CA-2015-134894"/>
    <x v="88"/>
    <d v="2015-12-11T00:00:00"/>
    <x v="1"/>
    <s v="DK-12985"/>
    <s v="Darren Koutras"/>
    <x v="0"/>
    <s v="United States"/>
    <x v="0"/>
    <x v="0"/>
    <x v="0"/>
    <s v="FUR-CH-10002647"/>
    <s v="Furniture"/>
    <x v="1"/>
    <s v="Situations Contoured Folding Chairs, 4/Set"/>
    <n v="283.92"/>
    <n v="4"/>
    <n v="70.98"/>
    <x v="4"/>
    <s v="Dec"/>
  </r>
  <r>
    <s v="CA-2014-103849"/>
    <x v="89"/>
    <d v="2014-05-16T00:00:00"/>
    <x v="1"/>
    <s v="PG-18895"/>
    <s v="Paul Gonzalez"/>
    <x v="0"/>
    <s v="United States"/>
    <x v="50"/>
    <x v="5"/>
    <x v="3"/>
    <s v="FUR-FU-10000723"/>
    <s v="Furniture"/>
    <x v="3"/>
    <s v="Deflect-o EconoMat Studded, No Bevel Mat for Low Pile Carpeting"/>
    <n v="66.111999999999995"/>
    <n v="4"/>
    <n v="-84.2928"/>
    <x v="2"/>
    <s v="May"/>
  </r>
  <r>
    <s v="CA-2016-136406"/>
    <x v="90"/>
    <d v="2016-04-17T00:00:00"/>
    <x v="0"/>
    <s v="BD-11320"/>
    <s v="Bill Donatelli"/>
    <x v="0"/>
    <s v="United States"/>
    <x v="28"/>
    <x v="2"/>
    <x v="1"/>
    <s v="FUR-CH-10002024"/>
    <s v="Furniture"/>
    <x v="1"/>
    <s v="HON 5400 Series Task Chairs for Big and Tall"/>
    <n v="1121.568"/>
    <n v="2"/>
    <n v="0"/>
    <x v="3"/>
    <s v="Apr"/>
  </r>
  <r>
    <s v="CA-2017-112774"/>
    <x v="91"/>
    <d v="2017-09-12T00:00:00"/>
    <x v="2"/>
    <s v="RC-19960"/>
    <s v="Ryan Crowe"/>
    <x v="0"/>
    <s v="United States"/>
    <x v="51"/>
    <x v="1"/>
    <x v="0"/>
    <s v="FUR-FU-10003039"/>
    <s v="Furniture"/>
    <x v="3"/>
    <s v="Howard Miller 11-1/2&quot; Diameter Grantwood Wall Clock"/>
    <n v="34.503999999999998"/>
    <n v="1"/>
    <n v="6.0381999999999998"/>
    <x v="5"/>
    <s v="Sep"/>
  </r>
  <r>
    <s v="CA-2016-113243"/>
    <x v="92"/>
    <d v="2016-06-15T00:00:00"/>
    <x v="1"/>
    <s v="OT-18730"/>
    <s v="Olvera Toch"/>
    <x v="0"/>
    <s v="United States"/>
    <x v="2"/>
    <x v="2"/>
    <x v="1"/>
    <s v="FUR-TA-10004256"/>
    <s v="Furniture"/>
    <x v="2"/>
    <s v="Bretford ÒJust In TimeÓ Height-Adjustable Multi-Task Work Tables"/>
    <n v="1335.68"/>
    <n v="4"/>
    <n v="-217.048"/>
    <x v="2"/>
    <s v="Jun"/>
  </r>
  <r>
    <s v="CA-2017-118731"/>
    <x v="93"/>
    <d v="2017-11-22T00:00:00"/>
    <x v="0"/>
    <s v="LP-17080"/>
    <s v="Liz Pelletier"/>
    <x v="0"/>
    <s v="United States"/>
    <x v="28"/>
    <x v="2"/>
    <x v="1"/>
    <s v="FUR-FU-10003347"/>
    <s v="Furniture"/>
    <x v="3"/>
    <s v="Coloredge Poster Frame"/>
    <n v="42.6"/>
    <n v="3"/>
    <n v="16.614000000000001"/>
    <x v="3"/>
    <s v="Nov"/>
  </r>
  <r>
    <s v="CA-2014-145576"/>
    <x v="94"/>
    <d v="2014-09-18T00:00:00"/>
    <x v="0"/>
    <s v="CA-12775"/>
    <s v="Cynthia Arntzen"/>
    <x v="0"/>
    <s v="United States"/>
    <x v="26"/>
    <x v="1"/>
    <x v="0"/>
    <s v="FUR-FU-10004020"/>
    <s v="Furniture"/>
    <x v="3"/>
    <s v="Advantus Panel Wall Acrylic Frame"/>
    <n v="13.128"/>
    <n v="3"/>
    <n v="3.7743000000000002"/>
    <x v="4"/>
    <s v="Sep"/>
  </r>
  <r>
    <s v="CA-2017-156951"/>
    <x v="95"/>
    <d v="2017-10-08T00:00:00"/>
    <x v="1"/>
    <s v="EB-13840"/>
    <s v="Ellis Ballard"/>
    <x v="1"/>
    <s v="United States"/>
    <x v="15"/>
    <x v="13"/>
    <x v="1"/>
    <s v="FUR-CH-10004997"/>
    <s v="Furniture"/>
    <x v="1"/>
    <s v="Hon Every-Day Series Multi-Task Chairs"/>
    <n v="451.15199999999999"/>
    <n v="3"/>
    <n v="0"/>
    <x v="1"/>
    <s v="Oct"/>
  </r>
  <r>
    <s v="CA-2017-118640"/>
    <x v="96"/>
    <d v="2017-07-26T00:00:00"/>
    <x v="1"/>
    <s v="CS-11950"/>
    <s v="Carlos Soltero"/>
    <x v="0"/>
    <s v="United States"/>
    <x v="9"/>
    <x v="8"/>
    <x v="3"/>
    <s v="FUR-FU-10001475"/>
    <s v="Furniture"/>
    <x v="3"/>
    <s v="Contract Clock, 14&quot;, Brown"/>
    <n v="8.7919999999999998"/>
    <n v="1"/>
    <n v="-5.7148000000000003"/>
    <x v="6"/>
    <s v="Jul"/>
  </r>
  <r>
    <s v="CA-2015-128139"/>
    <x v="97"/>
    <d v="2015-07-09T00:00:00"/>
    <x v="1"/>
    <s v="BD-11725"/>
    <s v="Bruce Degenhardt"/>
    <x v="0"/>
    <s v="United States"/>
    <x v="52"/>
    <x v="0"/>
    <x v="0"/>
    <s v="FUR-CH-10003956"/>
    <s v="Furniture"/>
    <x v="1"/>
    <s v="Novimex High-Tech Fabric Mesh Task Chair"/>
    <n v="70.98"/>
    <n v="1"/>
    <n v="4.9686000000000003"/>
    <x v="6"/>
    <s v="Jul"/>
  </r>
  <r>
    <s v="CA-2014-131450"/>
    <x v="98"/>
    <d v="2014-08-15T00:00:00"/>
    <x v="1"/>
    <s v="LR-16915"/>
    <s v="Lena Radford"/>
    <x v="0"/>
    <s v="United States"/>
    <x v="53"/>
    <x v="2"/>
    <x v="1"/>
    <s v="FUR-FU-10001979"/>
    <s v="Furniture"/>
    <x v="3"/>
    <s v="Dana Halogen Swing-Arm Architect Lamp"/>
    <n v="327.76"/>
    <n v="8"/>
    <n v="91.772800000000004"/>
    <x v="1"/>
    <s v="Aug"/>
  </r>
  <r>
    <s v="CA-2014-149958"/>
    <x v="99"/>
    <d v="2014-03-19T00:00:00"/>
    <x v="1"/>
    <s v="AS-10240"/>
    <s v="Alan Shonely"/>
    <x v="0"/>
    <s v="United States"/>
    <x v="26"/>
    <x v="1"/>
    <x v="0"/>
    <s v="FUR-FU-10001756"/>
    <s v="Furniture"/>
    <x v="3"/>
    <s v="Eldon Expressions Desk Accessory, Wood Photo Frame, Mahogany"/>
    <n v="45.695999999999998"/>
    <n v="3"/>
    <n v="5.1407999999999996"/>
    <x v="4"/>
    <s v="Mar"/>
  </r>
  <r>
    <s v="CA-2017-117947"/>
    <x v="100"/>
    <d v="2017-08-23T00:00:00"/>
    <x v="0"/>
    <s v="NG-18355"/>
    <s v="Nat Gilpin"/>
    <x v="1"/>
    <s v="United States"/>
    <x v="13"/>
    <x v="7"/>
    <x v="2"/>
    <s v="FUR-FU-10003849"/>
    <s v="Furniture"/>
    <x v="3"/>
    <s v="DAX Metal Frame, Desktop, Stepped-Edge"/>
    <n v="40.479999999999997"/>
    <n v="2"/>
    <n v="15.7872"/>
    <x v="2"/>
    <s v="Aug"/>
  </r>
  <r>
    <s v="CA-2017-117947"/>
    <x v="100"/>
    <d v="2017-08-23T00:00:00"/>
    <x v="0"/>
    <s v="NG-18355"/>
    <s v="Nat Gilpin"/>
    <x v="1"/>
    <s v="United States"/>
    <x v="13"/>
    <x v="7"/>
    <x v="2"/>
    <s v="FUR-FU-10000010"/>
    <s v="Furniture"/>
    <x v="3"/>
    <s v="DAX Value U-Channel Document Frames, Easel Back"/>
    <n v="9.94"/>
    <n v="2"/>
    <n v="3.0813999999999999"/>
    <x v="2"/>
    <s v="Aug"/>
  </r>
  <r>
    <s v="CA-2017-117947"/>
    <x v="100"/>
    <d v="2017-08-23T00:00:00"/>
    <x v="0"/>
    <s v="NG-18355"/>
    <s v="Nat Gilpin"/>
    <x v="1"/>
    <s v="United States"/>
    <x v="13"/>
    <x v="7"/>
    <x v="2"/>
    <s v="FUR-FU-10000521"/>
    <s v="Furniture"/>
    <x v="3"/>
    <s v="Seth Thomas 14&quot; Putty-Colored Wall Clock"/>
    <n v="88.02"/>
    <n v="3"/>
    <n v="27.286200000000001"/>
    <x v="2"/>
    <s v="Aug"/>
  </r>
  <r>
    <s v="CA-2015-138009"/>
    <x v="101"/>
    <d v="2015-12-03T00:00:00"/>
    <x v="1"/>
    <s v="SF-20965"/>
    <s v="Sylvia Foulston"/>
    <x v="1"/>
    <s v="United States"/>
    <x v="54"/>
    <x v="17"/>
    <x v="3"/>
    <s v="FUR-CH-10004853"/>
    <s v="Furniture"/>
    <x v="1"/>
    <s v="Global Manager's Adjustable Task Chair, Storm"/>
    <n v="301.95999999999998"/>
    <n v="2"/>
    <n v="87.568399999999997"/>
    <x v="4"/>
    <s v="Nov"/>
  </r>
  <r>
    <s v="CA-2017-163020"/>
    <x v="102"/>
    <d v="2017-09-19T00:00:00"/>
    <x v="1"/>
    <s v="MO-17800"/>
    <s v="Meg O'Connel"/>
    <x v="2"/>
    <s v="United States"/>
    <x v="13"/>
    <x v="7"/>
    <x v="2"/>
    <s v="FUR-FU-10000221"/>
    <s v="Furniture"/>
    <x v="3"/>
    <s v="Master Caster Door Stop, Brown"/>
    <n v="35.56"/>
    <n v="7"/>
    <n v="12.090400000000001"/>
    <x v="4"/>
    <s v="Sep"/>
  </r>
  <r>
    <s v="CA-2015-168004"/>
    <x v="103"/>
    <d v="2015-10-09T00:00:00"/>
    <x v="0"/>
    <s v="DJ-13420"/>
    <s v="Denny Joy"/>
    <x v="1"/>
    <s v="United States"/>
    <x v="55"/>
    <x v="24"/>
    <x v="0"/>
    <s v="FUR-CH-10001482"/>
    <s v="Furniture"/>
    <x v="1"/>
    <s v="Office Star - Mesh Screen back chair with Vinyl seat"/>
    <n v="392.94"/>
    <n v="3"/>
    <n v="43.223399999999998"/>
    <x v="2"/>
    <s v="Oct"/>
  </r>
  <r>
    <s v="CA-2016-115917"/>
    <x v="104"/>
    <d v="2016-05-25T00:00:00"/>
    <x v="1"/>
    <s v="RB-19465"/>
    <s v="Rick Bensley"/>
    <x v="2"/>
    <s v="United States"/>
    <x v="56"/>
    <x v="2"/>
    <x v="1"/>
    <s v="FUR-FU-10000576"/>
    <s v="Furniture"/>
    <x v="3"/>
    <s v="Luxo Professional Fluorescent Magnifier Lamp with Clamp-Mount Base"/>
    <n v="1049.2"/>
    <n v="5"/>
    <n v="272.79199999999997"/>
    <x v="2"/>
    <s v="May"/>
  </r>
  <r>
    <s v="CA-2016-147067"/>
    <x v="105"/>
    <d v="2016-12-22T00:00:00"/>
    <x v="1"/>
    <s v="JD-16150"/>
    <s v="Justin Deggeller"/>
    <x v="1"/>
    <s v="United States"/>
    <x v="12"/>
    <x v="11"/>
    <x v="3"/>
    <s v="FUR-FU-10000732"/>
    <s v="Furniture"/>
    <x v="3"/>
    <s v="Eldon 200 Class Desk Accessories"/>
    <n v="18.84"/>
    <n v="3"/>
    <n v="6.0288000000000004"/>
    <x v="4"/>
    <s v="Dec"/>
  </r>
  <r>
    <s v="CA-2016-160745"/>
    <x v="106"/>
    <d v="2016-12-16T00:00:00"/>
    <x v="0"/>
    <s v="AR-10825"/>
    <s v="Anthony Rawles"/>
    <x v="1"/>
    <s v="United States"/>
    <x v="57"/>
    <x v="13"/>
    <x v="1"/>
    <s v="FUR-FU-10001935"/>
    <s v="Furniture"/>
    <x v="3"/>
    <s v="3M Hangers With Command Adhesive"/>
    <n v="14.8"/>
    <n v="4"/>
    <n v="6.0679999999999996"/>
    <x v="2"/>
    <s v="Dec"/>
  </r>
  <r>
    <s v="US-2016-156097"/>
    <x v="107"/>
    <d v="2016-09-19T00:00:00"/>
    <x v="3"/>
    <s v="EH-14125"/>
    <s v="Eugene Hildebrand"/>
    <x v="2"/>
    <s v="United States"/>
    <x v="14"/>
    <x v="8"/>
    <x v="3"/>
    <s v="FUR-CH-10001215"/>
    <s v="Furniture"/>
    <x v="1"/>
    <s v="Global Troy Executive Leather Low-Back Tilter"/>
    <n v="701.37199999999996"/>
    <n v="2"/>
    <n v="-50.097999999999999"/>
    <x v="7"/>
    <s v="Sep"/>
  </r>
  <r>
    <s v="CA-2015-146563"/>
    <x v="108"/>
    <d v="2015-08-28T00:00:00"/>
    <x v="1"/>
    <s v="CB-12025"/>
    <s v="Cassandra Brandow"/>
    <x v="0"/>
    <s v="United States"/>
    <x v="58"/>
    <x v="5"/>
    <x v="3"/>
    <s v="FUR-TA-10001768"/>
    <s v="Furniture"/>
    <x v="2"/>
    <s v="Hon Racetrack Conference Tables"/>
    <n v="918.78499999999997"/>
    <n v="5"/>
    <n v="-118.12949999999999"/>
    <x v="4"/>
    <s v="Aug"/>
  </r>
  <r>
    <s v="CA-2014-156314"/>
    <x v="109"/>
    <d v="2014-12-26T00:00:00"/>
    <x v="2"/>
    <s v="RP-19390"/>
    <s v="Resi Pšlking"/>
    <x v="0"/>
    <s v="United States"/>
    <x v="59"/>
    <x v="15"/>
    <x v="2"/>
    <s v="FUR-FU-10003096"/>
    <s v="Furniture"/>
    <x v="3"/>
    <s v="Master Giant Foot Doorstop, Safety Yellow"/>
    <n v="30.36"/>
    <n v="5"/>
    <n v="8.7285000000000004"/>
    <x v="3"/>
    <s v="Dec"/>
  </r>
  <r>
    <s v="US-2017-106663"/>
    <x v="110"/>
    <d v="2017-06-13T00:00:00"/>
    <x v="1"/>
    <s v="MO-17800"/>
    <s v="Meg O'Connel"/>
    <x v="2"/>
    <s v="United States"/>
    <x v="9"/>
    <x v="8"/>
    <x v="3"/>
    <s v="FUR-FU-10002759"/>
    <s v="Furniture"/>
    <x v="3"/>
    <s v="12-1/2 Diameter Round Wall Clock"/>
    <n v="23.975999999999999"/>
    <n v="3"/>
    <n v="-14.3856"/>
    <x v="4"/>
    <s v="Jun"/>
  </r>
  <r>
    <s v="US-2017-106663"/>
    <x v="110"/>
    <d v="2017-06-13T00:00:00"/>
    <x v="1"/>
    <s v="MO-17800"/>
    <s v="Meg O'Connel"/>
    <x v="2"/>
    <s v="United States"/>
    <x v="9"/>
    <x v="8"/>
    <x v="3"/>
    <s v="FUR-TA-10000688"/>
    <s v="Furniture"/>
    <x v="2"/>
    <s v="Chromcraft Bull-Nose Wood Round Conference Table Top, Wood Base"/>
    <n v="108.925"/>
    <n v="1"/>
    <n v="-71.890500000000003"/>
    <x v="4"/>
    <s v="Jun"/>
  </r>
  <r>
    <s v="US-2017-119438"/>
    <x v="111"/>
    <d v="2017-03-23T00:00:00"/>
    <x v="1"/>
    <s v="CD-11980"/>
    <s v="Carol Darley"/>
    <x v="0"/>
    <s v="United States"/>
    <x v="60"/>
    <x v="5"/>
    <x v="3"/>
    <s v="FUR-FU-10003553"/>
    <s v="Furniture"/>
    <x v="3"/>
    <s v="Howard Miller 13-1/2&quot; Diameter Rosebrook Wall Clock"/>
    <n v="82.524000000000001"/>
    <n v="3"/>
    <n v="-41.262"/>
    <x v="2"/>
    <s v="Mar"/>
  </r>
  <r>
    <s v="CA-2017-161480"/>
    <x v="19"/>
    <d v="2017-12-29T00:00:00"/>
    <x v="1"/>
    <s v="RA-19285"/>
    <s v="Ralph Arnett"/>
    <x v="0"/>
    <s v="United States"/>
    <x v="13"/>
    <x v="7"/>
    <x v="2"/>
    <s v="FUR-BO-10004015"/>
    <s v="Furniture"/>
    <x v="0"/>
    <s v="Bush Andora Bookcase, Maple/Graphite Gray Finish"/>
    <n v="191.98400000000001"/>
    <n v="2"/>
    <n v="4.7995999999999999"/>
    <x v="4"/>
    <s v="Dec"/>
  </r>
  <r>
    <s v="US-2014-117135"/>
    <x v="112"/>
    <d v="2014-06-23T00:00:00"/>
    <x v="0"/>
    <s v="NP-18325"/>
    <s v="Naresj Patel"/>
    <x v="0"/>
    <s v="United States"/>
    <x v="61"/>
    <x v="25"/>
    <x v="0"/>
    <s v="FUR-FU-10004071"/>
    <s v="Furniture"/>
    <x v="3"/>
    <s v="Luxo Professional Magnifying Clamp-On Fluorescent Lamps"/>
    <n v="104.01"/>
    <n v="1"/>
    <n v="14.561400000000001"/>
    <x v="3"/>
    <s v="Jun"/>
  </r>
  <r>
    <s v="CA-2017-114552"/>
    <x v="113"/>
    <d v="2017-09-08T00:00:00"/>
    <x v="1"/>
    <s v="Dl-13600"/>
    <s v="Dorris liebe"/>
    <x v="1"/>
    <s v="United States"/>
    <x v="59"/>
    <x v="15"/>
    <x v="2"/>
    <s v="FUR-FU-10002960"/>
    <s v="Furniture"/>
    <x v="3"/>
    <s v="Eldon 200 Class Desk Accessories, Burgundy"/>
    <n v="15.071999999999999"/>
    <n v="3"/>
    <n v="4.1448"/>
    <x v="6"/>
    <s v="Sep"/>
  </r>
  <r>
    <s v="CA-2016-163755"/>
    <x v="114"/>
    <d v="2016-11-08T00:00:00"/>
    <x v="0"/>
    <s v="AS-10285"/>
    <s v="Alejandro Savely"/>
    <x v="1"/>
    <s v="United States"/>
    <x v="15"/>
    <x v="13"/>
    <x v="1"/>
    <s v="FUR-FU-10003394"/>
    <s v="Furniture"/>
    <x v="3"/>
    <s v="Tenex &quot;The Solids&quot; Textured Chair Mats"/>
    <n v="209.88"/>
    <n v="3"/>
    <n v="35.679600000000001"/>
    <x v="4"/>
    <s v="Nov"/>
  </r>
  <r>
    <s v="CA-2015-142027"/>
    <x v="115"/>
    <d v="2015-04-14T00:00:00"/>
    <x v="1"/>
    <s v="JK-15370"/>
    <s v="Jay Kimmel"/>
    <x v="0"/>
    <s v="United States"/>
    <x v="62"/>
    <x v="2"/>
    <x v="1"/>
    <s v="FUR-TA-10002774"/>
    <s v="Furniture"/>
    <x v="2"/>
    <s v="Laminate Occasional Tables"/>
    <n v="369.91199999999998"/>
    <n v="3"/>
    <n v="-13.871700000000001"/>
    <x v="2"/>
    <s v="Apr"/>
  </r>
  <r>
    <s v="CA-2014-112158"/>
    <x v="116"/>
    <d v="2014-12-04T00:00:00"/>
    <x v="2"/>
    <s v="DP-13165"/>
    <s v="David Philippe"/>
    <x v="0"/>
    <s v="United States"/>
    <x v="13"/>
    <x v="7"/>
    <x v="2"/>
    <s v="FUR-BO-10003272"/>
    <s v="Furniture"/>
    <x v="0"/>
    <s v="O'Sullivan Living Dimensions 5-Shelf Bookcases"/>
    <n v="883.92"/>
    <n v="5"/>
    <n v="-110.49"/>
    <x v="3"/>
    <s v="Dec"/>
  </r>
  <r>
    <s v="CA-2014-130092"/>
    <x v="117"/>
    <d v="2014-01-14T00:00:00"/>
    <x v="2"/>
    <s v="SV-20365"/>
    <s v="Seth Vernon"/>
    <x v="0"/>
    <s v="United States"/>
    <x v="63"/>
    <x v="14"/>
    <x v="2"/>
    <s v="FUR-FU-10000010"/>
    <s v="Furniture"/>
    <x v="3"/>
    <s v="DAX Value U-Channel Document Frames, Easel Back"/>
    <n v="9.94"/>
    <n v="2"/>
    <n v="3.0813999999999999"/>
    <x v="0"/>
    <s v="Jan"/>
  </r>
  <r>
    <s v="CA-2017-108910"/>
    <x v="118"/>
    <d v="2017-09-29T00:00:00"/>
    <x v="1"/>
    <s v="KC-16540"/>
    <s v="Kelly Collister"/>
    <x v="0"/>
    <s v="United States"/>
    <x v="19"/>
    <x v="15"/>
    <x v="2"/>
    <s v="FUR-FU-10002253"/>
    <s v="Furniture"/>
    <x v="3"/>
    <s v="Howard Miller 13&quot; Diameter Pewter Finish Round Wall Clock"/>
    <n v="103.056"/>
    <n v="3"/>
    <n v="24.4758"/>
    <x v="2"/>
    <s v="Sep"/>
  </r>
  <r>
    <s v="CA-2014-104472"/>
    <x v="119"/>
    <d v="2014-06-07T00:00:00"/>
    <x v="1"/>
    <s v="CK-12325"/>
    <s v="Christine Kargatis"/>
    <x v="2"/>
    <s v="United States"/>
    <x v="4"/>
    <x v="4"/>
    <x v="1"/>
    <s v="FUR-FU-10000246"/>
    <s v="Furniture"/>
    <x v="3"/>
    <s v="Aluminum Document Frame"/>
    <n v="73.319999999999993"/>
    <n v="6"/>
    <n v="21.995999999999999"/>
    <x v="2"/>
    <s v="Jun"/>
  </r>
  <r>
    <s v="CA-2016-142335"/>
    <x v="120"/>
    <d v="2016-12-19T00:00:00"/>
    <x v="1"/>
    <s v="MP-17965"/>
    <s v="Michael Paige"/>
    <x v="1"/>
    <s v="United States"/>
    <x v="25"/>
    <x v="17"/>
    <x v="3"/>
    <s v="FUR-TA-10000198"/>
    <s v="Furniture"/>
    <x v="2"/>
    <s v="Chromcraft Bull-Nose Wood Oval Conference Tables &amp; Bases"/>
    <n v="1652.94"/>
    <n v="3"/>
    <n v="231.41159999999999"/>
    <x v="4"/>
    <s v="Dec"/>
  </r>
  <r>
    <s v="CA-2014-117429"/>
    <x v="121"/>
    <d v="2014-10-13T00:00:00"/>
    <x v="1"/>
    <s v="MR-17545"/>
    <s v="Mathew Reese"/>
    <x v="2"/>
    <s v="United States"/>
    <x v="3"/>
    <x v="3"/>
    <x v="2"/>
    <s v="FUR-FU-10000222"/>
    <s v="Furniture"/>
    <x v="3"/>
    <s v="Seth Thomas 16&quot; Steel Case Clock"/>
    <n v="129.91999999999999"/>
    <n v="5"/>
    <n v="21.111999999999998"/>
    <x v="6"/>
    <s v="Oct"/>
  </r>
  <r>
    <s v="US-2016-150861"/>
    <x v="122"/>
    <d v="2016-12-06T00:00:00"/>
    <x v="2"/>
    <s v="EG-13900"/>
    <s v="Emily Grady"/>
    <x v="0"/>
    <s v="United States"/>
    <x v="64"/>
    <x v="7"/>
    <x v="2"/>
    <s v="FUR-TA-10002228"/>
    <s v="Furniture"/>
    <x v="2"/>
    <s v="Bevis Traditional Conference Table Top, Plinth Base"/>
    <n v="400.03199999999998"/>
    <n v="2"/>
    <n v="-153.34559999999999"/>
    <x v="0"/>
    <s v="Dec"/>
  </r>
  <r>
    <s v="US-2016-150861"/>
    <x v="122"/>
    <d v="2016-12-06T00:00:00"/>
    <x v="2"/>
    <s v="EG-13900"/>
    <s v="Emily Grady"/>
    <x v="0"/>
    <s v="United States"/>
    <x v="64"/>
    <x v="7"/>
    <x v="2"/>
    <s v="FUR-CH-10002965"/>
    <s v="Furniture"/>
    <x v="1"/>
    <s v="Global Leather Highback Executive Chair with Pneumatic Height Adjustment, Black"/>
    <n v="542.64599999999996"/>
    <n v="3"/>
    <n v="102.49979999999999"/>
    <x v="0"/>
    <s v="Dec"/>
  </r>
  <r>
    <s v="CA-2017-131954"/>
    <x v="123"/>
    <d v="2017-01-25T00:00:00"/>
    <x v="1"/>
    <s v="DS-13030"/>
    <s v="Darrin Sayre"/>
    <x v="2"/>
    <s v="United States"/>
    <x v="15"/>
    <x v="13"/>
    <x v="1"/>
    <s v="FUR-BO-10001619"/>
    <s v="Furniture"/>
    <x v="0"/>
    <s v="O'Sullivan Cherrywood Estates Traditional Bookcase"/>
    <n v="84.98"/>
    <n v="1"/>
    <n v="18.695599999999999"/>
    <x v="4"/>
    <s v="Jan"/>
  </r>
  <r>
    <s v="CA-2014-124429"/>
    <x v="124"/>
    <d v="2014-05-27T00:00:00"/>
    <x v="3"/>
    <s v="MH-17785"/>
    <s v="Maya Herman"/>
    <x v="1"/>
    <s v="United States"/>
    <x v="53"/>
    <x v="2"/>
    <x v="1"/>
    <s v="FUR-TA-10002607"/>
    <s v="Furniture"/>
    <x v="2"/>
    <s v="KI Conference Tables"/>
    <n v="567.12"/>
    <n v="10"/>
    <n v="-28.356000000000002"/>
    <x v="7"/>
    <s v="May"/>
  </r>
  <r>
    <s v="CA-2017-126074"/>
    <x v="125"/>
    <d v="2017-10-06T00:00:00"/>
    <x v="1"/>
    <s v="RF-19735"/>
    <s v="Roland Fjeld"/>
    <x v="0"/>
    <s v="United States"/>
    <x v="65"/>
    <x v="17"/>
    <x v="3"/>
    <s v="FUR-FU-10003577"/>
    <s v="Furniture"/>
    <x v="3"/>
    <s v="Nu-Dell Leatherette Frames"/>
    <n v="157.74"/>
    <n v="11"/>
    <n v="56.7864"/>
    <x v="4"/>
    <s v="Oct"/>
  </r>
  <r>
    <s v="CA-2015-135272"/>
    <x v="88"/>
    <d v="2015-12-12T00:00:00"/>
    <x v="1"/>
    <s v="MS-17830"/>
    <s v="Melanie Seite"/>
    <x v="0"/>
    <s v="United States"/>
    <x v="2"/>
    <x v="2"/>
    <x v="1"/>
    <s v="FUR-FU-10002759"/>
    <s v="Furniture"/>
    <x v="3"/>
    <s v="12-1/2 Diameter Round Wall Clock"/>
    <n v="79.92"/>
    <n v="4"/>
    <n v="28.7712"/>
    <x v="2"/>
    <s v="Dec"/>
  </r>
  <r>
    <s v="CA-2016-140928"/>
    <x v="126"/>
    <d v="2016-09-22T00:00:00"/>
    <x v="1"/>
    <s v="NB-18655"/>
    <s v="Nona Balk"/>
    <x v="1"/>
    <s v="United States"/>
    <x v="51"/>
    <x v="1"/>
    <x v="0"/>
    <s v="FUR-TA-10001095"/>
    <s v="Furniture"/>
    <x v="2"/>
    <s v="Chromcraft Round Conference Tables"/>
    <n v="383.43799999999999"/>
    <n v="4"/>
    <n v="-167.3184"/>
    <x v="4"/>
    <s v="Sep"/>
  </r>
  <r>
    <s v="CA-2014-106810"/>
    <x v="127"/>
    <d v="2014-05-20T00:00:00"/>
    <x v="1"/>
    <s v="AJ-10795"/>
    <s v="Anthony Johnson"/>
    <x v="1"/>
    <s v="United States"/>
    <x v="66"/>
    <x v="1"/>
    <x v="0"/>
    <s v="FUR-FU-10004306"/>
    <s v="Furniture"/>
    <x v="3"/>
    <s v="Electrix Halogen Magnifier Lamp"/>
    <n v="310.88"/>
    <n v="2"/>
    <n v="23.315999999999999"/>
    <x v="6"/>
    <s v="May"/>
  </r>
  <r>
    <s v="CA-2016-157245"/>
    <x v="128"/>
    <d v="2016-05-24T00:00:00"/>
    <x v="1"/>
    <s v="LE-16810"/>
    <s v="Laurel Elliston"/>
    <x v="0"/>
    <s v="United States"/>
    <x v="58"/>
    <x v="25"/>
    <x v="0"/>
    <s v="FUR-CH-10003746"/>
    <s v="Furniture"/>
    <x v="1"/>
    <s v="Hon 4070 Series Pagoda Round Back Stacking Chairs"/>
    <n v="641.96"/>
    <n v="2"/>
    <n v="179.74879999999999"/>
    <x v="2"/>
    <s v="May"/>
  </r>
  <r>
    <s v="CA-2017-104220"/>
    <x v="129"/>
    <d v="2017-02-05T00:00:00"/>
    <x v="1"/>
    <s v="BV-11245"/>
    <s v="Benjamin Venier"/>
    <x v="1"/>
    <s v="United States"/>
    <x v="67"/>
    <x v="26"/>
    <x v="3"/>
    <s v="FUR-FU-10002597"/>
    <s v="Furniture"/>
    <x v="3"/>
    <s v="C-Line Magnetic Cubicle Keepers, Clear Polypropylene"/>
    <n v="34.58"/>
    <n v="7"/>
    <n v="14.5236"/>
    <x v="6"/>
    <s v="Jan"/>
  </r>
  <r>
    <s v="CA-2015-144267"/>
    <x v="130"/>
    <d v="2015-08-23T00:00:00"/>
    <x v="2"/>
    <s v="NZ-18565"/>
    <s v="Nick Zandusky"/>
    <x v="2"/>
    <s v="United States"/>
    <x v="28"/>
    <x v="2"/>
    <x v="1"/>
    <s v="FUR-CH-10002335"/>
    <s v="Furniture"/>
    <x v="1"/>
    <s v="Hon GuestStacker Chair"/>
    <n v="544.00800000000004"/>
    <n v="3"/>
    <n v="40.800600000000003"/>
    <x v="3"/>
    <s v="Aug"/>
  </r>
  <r>
    <s v="US-2015-157014"/>
    <x v="131"/>
    <d v="2015-10-06T00:00:00"/>
    <x v="0"/>
    <s v="BM-11785"/>
    <s v="Bryan Mills"/>
    <x v="0"/>
    <s v="United States"/>
    <x v="29"/>
    <x v="15"/>
    <x v="2"/>
    <s v="FUR-BO-10004409"/>
    <s v="Furniture"/>
    <x v="0"/>
    <s v="Safco Value Mate Series Steel Bookcases, Baked Enamel Finish on Steel, Gray"/>
    <n v="35.49"/>
    <n v="1"/>
    <n v="-15.615600000000001"/>
    <x v="0"/>
    <s v="Oct"/>
  </r>
  <r>
    <s v="CA-2015-154620"/>
    <x v="132"/>
    <d v="2015-12-16T00:00:00"/>
    <x v="1"/>
    <s v="LT-17110"/>
    <s v="Liz Thompson"/>
    <x v="0"/>
    <s v="United States"/>
    <x v="68"/>
    <x v="2"/>
    <x v="1"/>
    <s v="FUR-CH-10004675"/>
    <s v="Furniture"/>
    <x v="1"/>
    <s v="Lifetime Advantage Folding Chairs, 4/Carton"/>
    <n v="348.928"/>
    <n v="2"/>
    <n v="34.892800000000001"/>
    <x v="4"/>
    <s v="Dec"/>
  </r>
  <r>
    <s v="CA-2015-115938"/>
    <x v="133"/>
    <d v="2015-06-30T00:00:00"/>
    <x v="1"/>
    <s v="SA-20830"/>
    <s v="Sue Ann Reed"/>
    <x v="0"/>
    <s v="United States"/>
    <x v="52"/>
    <x v="25"/>
    <x v="0"/>
    <s v="FUR-CH-10003199"/>
    <s v="Furniture"/>
    <x v="1"/>
    <s v="Office Star - Contemporary Task Swivel Chair"/>
    <n v="332.94"/>
    <n v="3"/>
    <n v="79.905600000000007"/>
    <x v="4"/>
    <s v="Jun"/>
  </r>
  <r>
    <s v="CA-2015-101910"/>
    <x v="61"/>
    <d v="2015-12-03T00:00:00"/>
    <x v="1"/>
    <s v="CD-11920"/>
    <s v="Carlos Daly"/>
    <x v="0"/>
    <s v="United States"/>
    <x v="69"/>
    <x v="2"/>
    <x v="1"/>
    <s v="FUR-CH-10002647"/>
    <s v="Furniture"/>
    <x v="1"/>
    <s v="Situations Contoured Folding Chairs, 4/Set"/>
    <n v="283.92"/>
    <n v="5"/>
    <n v="17.745000000000001"/>
    <x v="6"/>
    <s v="Nov"/>
  </r>
  <r>
    <s v="CA-2017-105809"/>
    <x v="134"/>
    <d v="2017-02-23T00:00:00"/>
    <x v="2"/>
    <s v="HW-14935"/>
    <s v="Helen Wasserman"/>
    <x v="1"/>
    <s v="United States"/>
    <x v="53"/>
    <x v="2"/>
    <x v="1"/>
    <s v="FUR-FU-10004090"/>
    <s v="Furniture"/>
    <x v="3"/>
    <s v="Executive Impressions 14&quot; Contract Wall Clock"/>
    <n v="22.23"/>
    <n v="1"/>
    <n v="7.3358999999999996"/>
    <x v="0"/>
    <s v="Feb"/>
  </r>
  <r>
    <s v="CA-2017-135783"/>
    <x v="135"/>
    <d v="2017-04-24T00:00:00"/>
    <x v="2"/>
    <s v="GM-14440"/>
    <s v="Gary McGarr"/>
    <x v="0"/>
    <s v="United States"/>
    <x v="28"/>
    <x v="2"/>
    <x v="1"/>
    <s v="FUR-FU-10000794"/>
    <s v="Furniture"/>
    <x v="3"/>
    <s v="Eldon Stackable Tray, Side-Load, Legal, Smoke"/>
    <n v="18.28"/>
    <n v="2"/>
    <n v="6.2152000000000003"/>
    <x v="3"/>
    <s v="Apr"/>
  </r>
  <r>
    <s v="CA-2015-140921"/>
    <x v="136"/>
    <d v="2015-02-05T00:00:00"/>
    <x v="2"/>
    <s v="AA-10375"/>
    <s v="Allen Armold"/>
    <x v="0"/>
    <s v="United States"/>
    <x v="70"/>
    <x v="27"/>
    <x v="3"/>
    <s v="FUR-FU-10003347"/>
    <s v="Furniture"/>
    <x v="3"/>
    <s v="Coloredge Poster Frame"/>
    <n v="28.4"/>
    <n v="2"/>
    <n v="11.076000000000001"/>
    <x v="3"/>
    <s v="Feb"/>
  </r>
  <r>
    <s v="CA-2014-151995"/>
    <x v="137"/>
    <d v="2014-10-15T00:00:00"/>
    <x v="2"/>
    <s v="ZC-21910"/>
    <s v="Zuschuss Carroll"/>
    <x v="0"/>
    <s v="United States"/>
    <x v="71"/>
    <x v="13"/>
    <x v="1"/>
    <s v="FUR-TA-10002903"/>
    <s v="Furniture"/>
    <x v="2"/>
    <s v="Bevis Round Bullnose 29&quot; High Table Top"/>
    <n v="1298.55"/>
    <n v="5"/>
    <n v="311.65199999999999"/>
    <x v="3"/>
    <s v="Oct"/>
  </r>
  <r>
    <s v="CA-2017-143686"/>
    <x v="138"/>
    <d v="2017-05-14T00:00:00"/>
    <x v="3"/>
    <s v="PJ-19015"/>
    <s v="Pauline Johnson"/>
    <x v="0"/>
    <s v="United States"/>
    <x v="72"/>
    <x v="2"/>
    <x v="1"/>
    <s v="FUR-FU-10000794"/>
    <s v="Furniture"/>
    <x v="3"/>
    <s v="Eldon Stackable Tray, Side-Load, Legal, Smoke"/>
    <n v="18.28"/>
    <n v="2"/>
    <n v="6.2152000000000003"/>
    <x v="7"/>
    <s v="May"/>
  </r>
  <r>
    <s v="CA-2014-140858"/>
    <x v="139"/>
    <d v="2014-07-02T00:00:00"/>
    <x v="1"/>
    <s v="CA-12775"/>
    <s v="Cynthia Arntzen"/>
    <x v="0"/>
    <s v="United States"/>
    <x v="3"/>
    <x v="3"/>
    <x v="2"/>
    <s v="FUR-CH-10001394"/>
    <s v="Furniture"/>
    <x v="1"/>
    <s v="Global Leather Executive Chair"/>
    <n v="1228.4649999999999"/>
    <n v="5"/>
    <n v="0"/>
    <x v="4"/>
    <s v="Jun"/>
  </r>
  <r>
    <s v="CA-2017-129462"/>
    <x v="140"/>
    <d v="2017-06-21T00:00:00"/>
    <x v="0"/>
    <s v="JE-15745"/>
    <s v="Joel Eaton"/>
    <x v="0"/>
    <s v="United States"/>
    <x v="73"/>
    <x v="0"/>
    <x v="0"/>
    <s v="FUR-CH-10000665"/>
    <s v="Furniture"/>
    <x v="1"/>
    <s v="Global Airflow Leather Mesh Back Chair, Black"/>
    <n v="301.95999999999998"/>
    <n v="2"/>
    <n v="90.587999999999994"/>
    <x v="2"/>
    <s v="Jun"/>
  </r>
  <r>
    <s v="CA-2015-100454"/>
    <x v="141"/>
    <d v="2015-11-25T00:00:00"/>
    <x v="1"/>
    <s v="BM-11650"/>
    <s v="Brian Moss"/>
    <x v="1"/>
    <s v="United States"/>
    <x v="13"/>
    <x v="7"/>
    <x v="2"/>
    <s v="FUR-BO-10001519"/>
    <s v="Furniture"/>
    <x v="0"/>
    <s v="O'Sullivan 3-Shelf Heavy-Duty Bookcases"/>
    <n v="186.048"/>
    <n v="4"/>
    <n v="9.3024000000000004"/>
    <x v="2"/>
    <s v="Nov"/>
  </r>
  <r>
    <s v="CA-2015-114300"/>
    <x v="142"/>
    <d v="2015-10-17T00:00:00"/>
    <x v="1"/>
    <s v="AF-10885"/>
    <s v="Art Foster"/>
    <x v="0"/>
    <s v="United States"/>
    <x v="74"/>
    <x v="0"/>
    <x v="0"/>
    <s v="FUR-CH-10001891"/>
    <s v="Furniture"/>
    <x v="1"/>
    <s v="Global Deluxe Office Fabric Chairs"/>
    <n v="287.94"/>
    <n v="3"/>
    <n v="77.743799999999993"/>
    <x v="4"/>
    <s v="Oct"/>
  </r>
  <r>
    <s v="CA-2017-107503"/>
    <x v="143"/>
    <d v="2017-01-06T00:00:00"/>
    <x v="1"/>
    <s v="GA-14725"/>
    <s v="Guy Armstrong"/>
    <x v="0"/>
    <s v="United States"/>
    <x v="75"/>
    <x v="15"/>
    <x v="2"/>
    <s v="FUR-FU-10003878"/>
    <s v="Furniture"/>
    <x v="3"/>
    <s v="Linden 10&quot; Round Wall Clock, Black"/>
    <n v="48.896000000000001"/>
    <n v="4"/>
    <n v="8.5568000000000008"/>
    <x v="2"/>
    <s v="Jan"/>
  </r>
  <r>
    <s v="CA-2016-123274"/>
    <x v="144"/>
    <d v="2016-02-24T00:00:00"/>
    <x v="1"/>
    <s v="GT-14710"/>
    <s v="Greg Tran"/>
    <x v="0"/>
    <s v="United States"/>
    <x v="13"/>
    <x v="7"/>
    <x v="2"/>
    <s v="FUR-FU-10004090"/>
    <s v="Furniture"/>
    <x v="3"/>
    <s v="Executive Impressions 14&quot; Contract Wall Clock"/>
    <n v="44.46"/>
    <n v="2"/>
    <n v="14.671799999999999"/>
    <x v="2"/>
    <s v="Feb"/>
  </r>
  <r>
    <s v="CA-2014-149020"/>
    <x v="145"/>
    <d v="2014-01-15T00:00:00"/>
    <x v="1"/>
    <s v="AJ-10780"/>
    <s v="Anthony Jacobs"/>
    <x v="1"/>
    <s v="United States"/>
    <x v="76"/>
    <x v="25"/>
    <x v="0"/>
    <s v="FUR-FU-10000965"/>
    <s v="Furniture"/>
    <x v="3"/>
    <s v="Howard Miller 11-1/2&quot; Diameter Ridgewood Wall Clock"/>
    <n v="51.94"/>
    <n v="1"/>
    <n v="21.295400000000001"/>
    <x v="2"/>
    <s v="Jan"/>
  </r>
  <r>
    <s v="CA-2016-116736"/>
    <x v="146"/>
    <d v="2016-01-21T00:00:00"/>
    <x v="1"/>
    <s v="CC-12430"/>
    <s v="Chuck Clark"/>
    <x v="2"/>
    <s v="United States"/>
    <x v="41"/>
    <x v="28"/>
    <x v="2"/>
    <s v="FUR-FU-10004017"/>
    <s v="Furniture"/>
    <x v="3"/>
    <s v="Tenex Contemporary Contur Chairmats for Low and Medium Pile Carpet, Computer, 39&quot; x 49&quot;"/>
    <n v="322.58999999999997"/>
    <n v="3"/>
    <n v="64.518000000000001"/>
    <x v="4"/>
    <s v="Jan"/>
  </r>
  <r>
    <s v="CA-2017-111689"/>
    <x v="147"/>
    <d v="2017-12-02T00:00:00"/>
    <x v="0"/>
    <s v="HP-14815"/>
    <s v="Harold Pawlan"/>
    <x v="2"/>
    <s v="United States"/>
    <x v="13"/>
    <x v="7"/>
    <x v="2"/>
    <s v="FUR-CH-10004287"/>
    <s v="Furniture"/>
    <x v="1"/>
    <s v="SAFCO Arco Folding Chair"/>
    <n v="1242.9000000000001"/>
    <n v="5"/>
    <n v="262.39"/>
    <x v="3"/>
    <s v="Nov"/>
  </r>
  <r>
    <s v="CA-2016-165148"/>
    <x v="148"/>
    <d v="2016-10-24T00:00:00"/>
    <x v="2"/>
    <s v="PM-19135"/>
    <s v="Peter McVee"/>
    <x v="2"/>
    <s v="United States"/>
    <x v="25"/>
    <x v="17"/>
    <x v="3"/>
    <s v="FUR-FU-10000732"/>
    <s v="Furniture"/>
    <x v="3"/>
    <s v="Eldon 200 Class Desk Accessories"/>
    <n v="31.4"/>
    <n v="5"/>
    <n v="10.048"/>
    <x v="3"/>
    <s v="Oct"/>
  </r>
  <r>
    <s v="CA-2014-134061"/>
    <x v="149"/>
    <d v="2014-05-04T00:00:00"/>
    <x v="1"/>
    <s v="LL-16840"/>
    <s v="Lauren Leatherbury"/>
    <x v="0"/>
    <s v="United States"/>
    <x v="77"/>
    <x v="7"/>
    <x v="2"/>
    <s v="FUR-FU-10001424"/>
    <s v="Furniture"/>
    <x v="3"/>
    <s v="Dax Clear Box Frame"/>
    <n v="17.46"/>
    <n v="2"/>
    <n v="5.9363999999999999"/>
    <x v="2"/>
    <s v="Apr"/>
  </r>
  <r>
    <s v="CA-2017-143259"/>
    <x v="150"/>
    <d v="2018-01-03T00:00:00"/>
    <x v="1"/>
    <s v="PO-18865"/>
    <s v="Patrick O'Donnell"/>
    <x v="0"/>
    <s v="United States"/>
    <x v="13"/>
    <x v="7"/>
    <x v="2"/>
    <s v="FUR-BO-10003441"/>
    <s v="Furniture"/>
    <x v="0"/>
    <s v="Bush Westfield Collection Bookcases, Fully Assembled"/>
    <n v="323.13600000000002"/>
    <n v="4"/>
    <n v="12.117599999999999"/>
    <x v="4"/>
    <s v="Dec"/>
  </r>
  <r>
    <s v="CA-2015-133627"/>
    <x v="151"/>
    <d v="2015-06-07T00:00:00"/>
    <x v="1"/>
    <s v="SC-20050"/>
    <s v="Sample Company A"/>
    <x v="2"/>
    <s v="United States"/>
    <x v="78"/>
    <x v="19"/>
    <x v="2"/>
    <s v="FUR-FU-10001935"/>
    <s v="Furniture"/>
    <x v="3"/>
    <s v="3M Hangers With Command Adhesive"/>
    <n v="22.2"/>
    <n v="6"/>
    <n v="9.1020000000000003"/>
    <x v="1"/>
    <s v="May"/>
  </r>
  <r>
    <s v="CA-2017-102519"/>
    <x v="152"/>
    <d v="2017-11-29T00:00:00"/>
    <x v="2"/>
    <s v="BM-11650"/>
    <s v="Brian Moss"/>
    <x v="1"/>
    <s v="United States"/>
    <x v="79"/>
    <x v="16"/>
    <x v="3"/>
    <s v="FUR-FU-10004091"/>
    <s v="Furniture"/>
    <x v="3"/>
    <s v="Howard Miller 13&quot; Diameter Goldtone Round Wall Clock"/>
    <n v="46.94"/>
    <n v="1"/>
    <n v="19.2454"/>
    <x v="3"/>
    <s v="Nov"/>
  </r>
  <r>
    <s v="US-2014-141215"/>
    <x v="153"/>
    <d v="2014-06-21T00:00:00"/>
    <x v="1"/>
    <s v="KL-16555"/>
    <s v="Kelly Lampkin"/>
    <x v="1"/>
    <s v="United States"/>
    <x v="21"/>
    <x v="5"/>
    <x v="3"/>
    <s v="FUR-TA-10001520"/>
    <s v="Furniture"/>
    <x v="2"/>
    <s v="Lesro Sheffield Collection Coffee Table, End Table, Center Table, Corner Table"/>
    <n v="99.918000000000006"/>
    <n v="2"/>
    <n v="-18.5562"/>
    <x v="6"/>
    <s v="Jun"/>
  </r>
  <r>
    <s v="US-2014-141215"/>
    <x v="153"/>
    <d v="2014-06-21T00:00:00"/>
    <x v="1"/>
    <s v="KL-16555"/>
    <s v="Kelly Lampkin"/>
    <x v="1"/>
    <s v="United States"/>
    <x v="21"/>
    <x v="5"/>
    <x v="3"/>
    <s v="FUR-CH-10003379"/>
    <s v="Furniture"/>
    <x v="1"/>
    <s v="Global Commerce Series High-Back Swivel/Tilt Chairs"/>
    <n v="797.94399999999996"/>
    <n v="4"/>
    <n v="-56.996000000000002"/>
    <x v="6"/>
    <s v="Jun"/>
  </r>
  <r>
    <s v="CA-2016-142958"/>
    <x v="154"/>
    <d v="2016-12-20T00:00:00"/>
    <x v="1"/>
    <s v="RW-19630"/>
    <s v="Rob Williams"/>
    <x v="1"/>
    <s v="United States"/>
    <x v="80"/>
    <x v="2"/>
    <x v="1"/>
    <s v="FUR-TA-10000577"/>
    <s v="Furniture"/>
    <x v="2"/>
    <s v="Bretford CR4500 Series Slim Rectangular Table"/>
    <n v="1114.2719999999999"/>
    <n v="4"/>
    <n v="41.785200000000003"/>
    <x v="1"/>
    <s v="Dec"/>
  </r>
  <r>
    <s v="US-2015-140200"/>
    <x v="155"/>
    <d v="2015-07-28T00:00:00"/>
    <x v="2"/>
    <s v="CA-12775"/>
    <s v="Cynthia Arntzen"/>
    <x v="0"/>
    <s v="United States"/>
    <x v="81"/>
    <x v="22"/>
    <x v="1"/>
    <s v="FUR-TA-10002356"/>
    <s v="Furniture"/>
    <x v="2"/>
    <s v="Bevis Boat-Shaped Conference Table"/>
    <n v="393.16500000000002"/>
    <n v="3"/>
    <n v="-204.44579999999999"/>
    <x v="3"/>
    <s v="Jul"/>
  </r>
  <r>
    <s v="US-2017-110576"/>
    <x v="156"/>
    <d v="2017-12-02T00:00:00"/>
    <x v="1"/>
    <s v="RB-19795"/>
    <s v="Ross Baird"/>
    <x v="2"/>
    <s v="United States"/>
    <x v="3"/>
    <x v="3"/>
    <x v="2"/>
    <s v="FUR-FU-10003601"/>
    <s v="Furniture"/>
    <x v="3"/>
    <s v="Deflect-o RollaMat Studded, Beveled Mat for Medium Pile Carpeting"/>
    <n v="516.48800000000006"/>
    <n v="7"/>
    <n v="-12.9122"/>
    <x v="4"/>
    <s v="Nov"/>
  </r>
  <r>
    <s v="US-2017-110576"/>
    <x v="156"/>
    <d v="2017-12-02T00:00:00"/>
    <x v="1"/>
    <s v="RB-19795"/>
    <s v="Ross Baird"/>
    <x v="2"/>
    <s v="United States"/>
    <x v="3"/>
    <x v="3"/>
    <x v="2"/>
    <s v="FUR-FU-10000576"/>
    <s v="Furniture"/>
    <x v="3"/>
    <s v="Luxo Professional Fluorescent Magnifier Lamp with Clamp-Mount Base"/>
    <n v="1007.232"/>
    <n v="6"/>
    <n v="75.542400000000001"/>
    <x v="4"/>
    <s v="Nov"/>
  </r>
  <r>
    <s v="US-2017-110576"/>
    <x v="156"/>
    <d v="2017-12-02T00:00:00"/>
    <x v="1"/>
    <s v="RB-19795"/>
    <s v="Ross Baird"/>
    <x v="2"/>
    <s v="United States"/>
    <x v="3"/>
    <x v="3"/>
    <x v="2"/>
    <s v="FUR-TA-10004154"/>
    <s v="Furniture"/>
    <x v="2"/>
    <s v="Riverside Furniture Oval Coffee Table, Oval End Table, End Table with Drawer"/>
    <n v="2065.3200000000002"/>
    <n v="12"/>
    <n v="-619.596"/>
    <x v="4"/>
    <s v="Nov"/>
  </r>
  <r>
    <s v="CA-2017-131156"/>
    <x v="157"/>
    <d v="2017-04-07T00:00:00"/>
    <x v="1"/>
    <s v="KH-16360"/>
    <s v="Katherine Hughes"/>
    <x v="0"/>
    <s v="United States"/>
    <x v="3"/>
    <x v="3"/>
    <x v="2"/>
    <s v="FUR-FU-10001940"/>
    <s v="Furniture"/>
    <x v="3"/>
    <s v="Staple-based wall hangings"/>
    <n v="25.472000000000001"/>
    <n v="4"/>
    <n v="7.6416000000000004"/>
    <x v="4"/>
    <s v="Apr"/>
  </r>
  <r>
    <s v="CA-2017-136539"/>
    <x v="158"/>
    <d v="2018-01-01T00:00:00"/>
    <x v="1"/>
    <s v="GH-14665"/>
    <s v="Greg Hansen"/>
    <x v="0"/>
    <s v="United States"/>
    <x v="82"/>
    <x v="5"/>
    <x v="3"/>
    <s v="FUR-BO-10004709"/>
    <s v="Furniture"/>
    <x v="0"/>
    <s v="Bush Westfield Collection Bookcases, Medium Cherry Finish"/>
    <n v="78.852800000000002"/>
    <n v="2"/>
    <n v="-11.596"/>
    <x v="4"/>
    <s v="Dec"/>
  </r>
  <r>
    <s v="CA-2015-112571"/>
    <x v="159"/>
    <d v="2015-09-22T00:00:00"/>
    <x v="3"/>
    <s v="DL-12925"/>
    <s v="Daniel Lacy"/>
    <x v="0"/>
    <s v="United States"/>
    <x v="64"/>
    <x v="2"/>
    <x v="1"/>
    <s v="FUR-FU-10004188"/>
    <s v="Furniture"/>
    <x v="3"/>
    <s v="Luxo Professional Combination Clamp-On Lamps"/>
    <n v="204.6"/>
    <n v="2"/>
    <n v="53.195999999999998"/>
    <x v="7"/>
    <s v="Sep"/>
  </r>
  <r>
    <s v="CA-2017-152142"/>
    <x v="160"/>
    <d v="2017-11-19T00:00:00"/>
    <x v="1"/>
    <s v="LW-16990"/>
    <s v="Lindsay Williams"/>
    <x v="1"/>
    <s v="United States"/>
    <x v="28"/>
    <x v="2"/>
    <x v="1"/>
    <s v="FUR-CH-10002965"/>
    <s v="Furniture"/>
    <x v="1"/>
    <s v="Global Leather Highback Executive Chair with Pneumatic Height Adjustment, Black"/>
    <n v="321.56799999999998"/>
    <n v="2"/>
    <n v="28.1372"/>
    <x v="2"/>
    <s v="Nov"/>
  </r>
  <r>
    <s v="CA-2014-115791"/>
    <x v="161"/>
    <d v="2014-01-18T00:00:00"/>
    <x v="0"/>
    <s v="DL-13315"/>
    <s v="Delfina Latchford"/>
    <x v="0"/>
    <s v="United States"/>
    <x v="3"/>
    <x v="3"/>
    <x v="2"/>
    <s v="FUR-FU-10001095"/>
    <s v="Furniture"/>
    <x v="3"/>
    <s v="DAX Black Cherry Wood-Tone Poster Frame"/>
    <n v="127.104"/>
    <n v="6"/>
    <n v="28.598400000000002"/>
    <x v="3"/>
    <s v="Jan"/>
  </r>
  <r>
    <s v="CA-2016-144939"/>
    <x v="162"/>
    <d v="2016-10-08T00:00:00"/>
    <x v="1"/>
    <s v="EB-13870"/>
    <s v="Emily Burns"/>
    <x v="0"/>
    <s v="United States"/>
    <x v="13"/>
    <x v="7"/>
    <x v="2"/>
    <s v="FUR-CH-10003199"/>
    <s v="Furniture"/>
    <x v="1"/>
    <s v="Office Star - Contemporary Task Swivel Chair"/>
    <n v="599.29200000000003"/>
    <n v="6"/>
    <n v="93.223200000000006"/>
    <x v="2"/>
    <s v="Oct"/>
  </r>
  <r>
    <s v="CA-2014-163419"/>
    <x v="163"/>
    <d v="2014-11-14T00:00:00"/>
    <x v="0"/>
    <s v="TZ-21580"/>
    <s v="Tracy Zic"/>
    <x v="0"/>
    <s v="United States"/>
    <x v="74"/>
    <x v="12"/>
    <x v="1"/>
    <s v="FUR-CH-10000665"/>
    <s v="Furniture"/>
    <x v="1"/>
    <s v="Global Airflow Leather Mesh Back Chair, Black"/>
    <n v="603.91999999999996"/>
    <n v="5"/>
    <n v="75.489999999999995"/>
    <x v="0"/>
    <s v="Nov"/>
  </r>
  <r>
    <s v="CA-2017-167899"/>
    <x v="164"/>
    <d v="2017-05-26T00:00:00"/>
    <x v="1"/>
    <s v="JG-15805"/>
    <s v="John Grady"/>
    <x v="1"/>
    <s v="United States"/>
    <x v="83"/>
    <x v="7"/>
    <x v="2"/>
    <s v="FUR-FU-10004071"/>
    <s v="Furniture"/>
    <x v="3"/>
    <s v="Luxo Professional Magnifying Clamp-On Fluorescent Lamps"/>
    <n v="520.04999999999995"/>
    <n v="5"/>
    <n v="72.807000000000002"/>
    <x v="2"/>
    <s v="May"/>
  </r>
  <r>
    <s v="CA-2015-153549"/>
    <x v="165"/>
    <d v="2015-03-31T00:00:00"/>
    <x v="0"/>
    <s v="SL-20155"/>
    <s v="Sara Luxemburg"/>
    <x v="2"/>
    <s v="United States"/>
    <x v="51"/>
    <x v="1"/>
    <x v="0"/>
    <s v="FUR-CH-10004086"/>
    <s v="Furniture"/>
    <x v="1"/>
    <s v="Hon 4070 Series Pagoda Armless Upholstered Stacking Chairs"/>
    <n v="1166.92"/>
    <n v="5"/>
    <n v="131.27850000000001"/>
    <x v="3"/>
    <s v="Mar"/>
  </r>
  <r>
    <s v="CA-2015-162537"/>
    <x v="166"/>
    <d v="2015-11-03T00:00:00"/>
    <x v="1"/>
    <s v="RD-19585"/>
    <s v="Rob Dowd"/>
    <x v="0"/>
    <s v="United States"/>
    <x v="0"/>
    <x v="0"/>
    <x v="0"/>
    <s v="FUR-FU-10002885"/>
    <s v="Furniture"/>
    <x v="3"/>
    <s v="Magna Visual Magnetic Picture Hangers"/>
    <n v="24.1"/>
    <n v="5"/>
    <n v="9.1579999999999995"/>
    <x v="6"/>
    <s v="Oct"/>
  </r>
  <r>
    <s v="CA-2015-162537"/>
    <x v="166"/>
    <d v="2015-11-03T00:00:00"/>
    <x v="1"/>
    <s v="RD-19585"/>
    <s v="Rob Dowd"/>
    <x v="0"/>
    <s v="United States"/>
    <x v="0"/>
    <x v="0"/>
    <x v="0"/>
    <s v="FUR-FU-10001918"/>
    <s v="Furniture"/>
    <x v="3"/>
    <s v="C-Line Cubicle Keepers Polyproplyene Holder With Velcro Backings"/>
    <n v="33.11"/>
    <n v="7"/>
    <n v="12.9129"/>
    <x v="6"/>
    <s v="Oct"/>
  </r>
  <r>
    <s v="CA-2015-124891"/>
    <x v="167"/>
    <d v="2015-07-31T00:00:00"/>
    <x v="3"/>
    <s v="RH-19495"/>
    <s v="Rick Hansen"/>
    <x v="0"/>
    <s v="United States"/>
    <x v="13"/>
    <x v="7"/>
    <x v="2"/>
    <s v="FUR-TA-10002903"/>
    <s v="Furniture"/>
    <x v="2"/>
    <s v="Bevis Round Bullnose 29&quot; High Table Top"/>
    <n v="1090.7819999999999"/>
    <n v="7"/>
    <n v="-290.87520000000001"/>
    <x v="7"/>
    <s v="Jul"/>
  </r>
  <r>
    <s v="CA-2014-158540"/>
    <x v="168"/>
    <d v="2014-11-26T00:00:00"/>
    <x v="2"/>
    <s v="VG-21790"/>
    <s v="Vivek Gonzalez"/>
    <x v="0"/>
    <s v="United States"/>
    <x v="53"/>
    <x v="2"/>
    <x v="1"/>
    <s v="FUR-FU-10001602"/>
    <s v="Furniture"/>
    <x v="3"/>
    <s v="Eldon Delta Triangular Chair Mat, 52&quot; x 58&quot;, Clear"/>
    <n v="151.72"/>
    <n v="4"/>
    <n v="27.3096"/>
    <x v="3"/>
    <s v="Nov"/>
  </r>
  <r>
    <s v="CA-2017-118437"/>
    <x v="169"/>
    <d v="2017-06-21T00:00:00"/>
    <x v="0"/>
    <s v="PF-19165"/>
    <s v="Philip Fox"/>
    <x v="0"/>
    <s v="United States"/>
    <x v="84"/>
    <x v="13"/>
    <x v="1"/>
    <s v="FUR-FU-10004848"/>
    <s v="Furniture"/>
    <x v="3"/>
    <s v="Howard Miller 13-3/4&quot; Diameter Brushed Chrome Round Wall Clock"/>
    <n v="155.25"/>
    <n v="3"/>
    <n v="46.575000000000003"/>
    <x v="4"/>
    <s v="Jun"/>
  </r>
  <r>
    <s v="US-2015-126214"/>
    <x v="170"/>
    <d v="2015-12-24T00:00:00"/>
    <x v="0"/>
    <s v="JS-15880"/>
    <s v="John Stevenson"/>
    <x v="0"/>
    <s v="United States"/>
    <x v="15"/>
    <x v="13"/>
    <x v="1"/>
    <s v="FUR-TA-10003748"/>
    <s v="Furniture"/>
    <x v="2"/>
    <s v="Bevis 36 x 72 Conference Tables"/>
    <n v="1618.37"/>
    <n v="13"/>
    <n v="356.04140000000001"/>
    <x v="0"/>
    <s v="Dec"/>
  </r>
  <r>
    <s v="CA-2015-108665"/>
    <x v="171"/>
    <d v="2015-07-10T00:00:00"/>
    <x v="1"/>
    <s v="KM-16225"/>
    <s v="Kalyca Meade"/>
    <x v="1"/>
    <s v="United States"/>
    <x v="13"/>
    <x v="7"/>
    <x v="2"/>
    <s v="FUR-FU-10002191"/>
    <s v="Furniture"/>
    <x v="3"/>
    <s v="G.E. Halogen Desk Lamp Bulbs"/>
    <n v="13.96"/>
    <n v="2"/>
    <n v="6.7008000000000001"/>
    <x v="4"/>
    <s v="Jul"/>
  </r>
  <r>
    <s v="CA-2015-108665"/>
    <x v="171"/>
    <d v="2015-07-10T00:00:00"/>
    <x v="1"/>
    <s v="KM-16225"/>
    <s v="Kalyca Meade"/>
    <x v="1"/>
    <s v="United States"/>
    <x v="13"/>
    <x v="7"/>
    <x v="2"/>
    <s v="FUR-FU-10000965"/>
    <s v="Furniture"/>
    <x v="3"/>
    <s v="Howard Miller 11-1/2&quot; Diameter Ridgewood Wall Clock"/>
    <n v="155.82"/>
    <n v="3"/>
    <n v="63.886200000000002"/>
    <x v="4"/>
    <s v="Jul"/>
  </r>
  <r>
    <s v="CA-2015-124450"/>
    <x v="172"/>
    <d v="2015-05-03T00:00:00"/>
    <x v="1"/>
    <s v="GT-14710"/>
    <s v="Greg Tran"/>
    <x v="0"/>
    <s v="United States"/>
    <x v="85"/>
    <x v="29"/>
    <x v="2"/>
    <s v="FUR-CH-10000309"/>
    <s v="Furniture"/>
    <x v="1"/>
    <s v="Global Comet Stacking Arm Chair"/>
    <n v="1267.53"/>
    <n v="3"/>
    <n v="316.88249999999999"/>
    <x v="6"/>
    <s v="Apr"/>
  </r>
  <r>
    <s v="CA-2014-163552"/>
    <x v="173"/>
    <d v="2014-07-15T00:00:00"/>
    <x v="1"/>
    <s v="LA-16780"/>
    <s v="Laura Armstrong"/>
    <x v="1"/>
    <s v="United States"/>
    <x v="33"/>
    <x v="18"/>
    <x v="2"/>
    <s v="FUR-CH-10003379"/>
    <s v="Furniture"/>
    <x v="1"/>
    <s v="Global Commerce Series High-Back Swivel/Tilt Chairs"/>
    <n v="854.94"/>
    <n v="3"/>
    <n v="213.73500000000001"/>
    <x v="4"/>
    <s v="Jul"/>
  </r>
  <r>
    <s v="CA-2014-163552"/>
    <x v="173"/>
    <d v="2014-07-15T00:00:00"/>
    <x v="1"/>
    <s v="LA-16780"/>
    <s v="Laura Armstrong"/>
    <x v="1"/>
    <s v="United States"/>
    <x v="33"/>
    <x v="18"/>
    <x v="2"/>
    <s v="FUR-FU-10000629"/>
    <s v="Furniture"/>
    <x v="3"/>
    <s v="9-3/4 Diameter Round Wall Clock"/>
    <n v="124.11"/>
    <n v="9"/>
    <n v="52.126199999999997"/>
    <x v="4"/>
    <s v="Jul"/>
  </r>
  <r>
    <s v="CA-2016-113061"/>
    <x v="74"/>
    <d v="2016-04-26T00:00:00"/>
    <x v="1"/>
    <s v="EL-13735"/>
    <s v="Ed Ludwig"/>
    <x v="2"/>
    <s v="United States"/>
    <x v="86"/>
    <x v="23"/>
    <x v="3"/>
    <s v="FUR-FU-10003975"/>
    <s v="Furniture"/>
    <x v="3"/>
    <s v="Eldon Advantage Chair Mats for Low to Medium Pile Carpets"/>
    <n v="86.62"/>
    <n v="2"/>
    <n v="8.6620000000000008"/>
    <x v="4"/>
    <s v="Apr"/>
  </r>
  <r>
    <s v="CA-2016-127670"/>
    <x v="174"/>
    <d v="2016-03-24T00:00:00"/>
    <x v="1"/>
    <s v="RD-19660"/>
    <s v="Robert Dilbeck"/>
    <x v="2"/>
    <s v="United States"/>
    <x v="87"/>
    <x v="23"/>
    <x v="3"/>
    <s v="FUR-TA-10001095"/>
    <s v="Furniture"/>
    <x v="2"/>
    <s v="Chromcraft Round Conference Tables"/>
    <n v="697.16"/>
    <n v="4"/>
    <n v="146.40360000000001"/>
    <x v="4"/>
    <s v="Mar"/>
  </r>
  <r>
    <s v="CA-2016-102981"/>
    <x v="175"/>
    <d v="2016-09-09T00:00:00"/>
    <x v="0"/>
    <s v="MO-17500"/>
    <s v="Mary O'Rourke"/>
    <x v="0"/>
    <s v="United States"/>
    <x v="13"/>
    <x v="7"/>
    <x v="2"/>
    <s v="FUR-BO-10001811"/>
    <s v="Furniture"/>
    <x v="0"/>
    <s v="Atlantic Metals Mobile 5-Shelf Bookcases, Custom Colors"/>
    <n v="722.35199999999998"/>
    <n v="3"/>
    <n v="90.293999999999997"/>
    <x v="0"/>
    <s v="Sep"/>
  </r>
  <r>
    <s v="CA-2017-152702"/>
    <x v="176"/>
    <d v="2017-10-16T00:00:00"/>
    <x v="1"/>
    <s v="SN-20710"/>
    <s v="Steve Nguyen"/>
    <x v="2"/>
    <s v="United States"/>
    <x v="88"/>
    <x v="8"/>
    <x v="3"/>
    <s v="FUR-CH-10002304"/>
    <s v="Furniture"/>
    <x v="1"/>
    <s v="Global Stack Chair without Arms, Black"/>
    <n v="254.60400000000001"/>
    <n v="14"/>
    <n v="-18.186"/>
    <x v="4"/>
    <s v="Oct"/>
  </r>
  <r>
    <s v="CA-2016-169103"/>
    <x v="177"/>
    <d v="2016-03-13T00:00:00"/>
    <x v="1"/>
    <s v="ZC-21910"/>
    <s v="Zuschuss Carroll"/>
    <x v="0"/>
    <s v="United States"/>
    <x v="89"/>
    <x v="1"/>
    <x v="0"/>
    <s v="FUR-FU-10004006"/>
    <s v="Furniture"/>
    <x v="3"/>
    <s v="Deflect-o DuraMat Lighweight, Studded, Beveled Mat for Low Pile Carpeting"/>
    <n v="102.36"/>
    <n v="3"/>
    <n v="-3.8384999999999998"/>
    <x v="2"/>
    <s v="Mar"/>
  </r>
  <r>
    <s v="US-2015-153500"/>
    <x v="97"/>
    <d v="2015-07-05T00:00:00"/>
    <x v="2"/>
    <s v="DG-13300"/>
    <s v="Deirdre Greer"/>
    <x v="1"/>
    <s v="United States"/>
    <x v="3"/>
    <x v="3"/>
    <x v="2"/>
    <s v="FUR-FU-10000293"/>
    <s v="Furniture"/>
    <x v="3"/>
    <s v="Eldon Antistatic Chair Mats for Low to Medium Pile Carpets"/>
    <n v="168.464"/>
    <n v="2"/>
    <n v="-29.481200000000001"/>
    <x v="3"/>
    <s v="Jul"/>
  </r>
  <r>
    <s v="US-2015-153500"/>
    <x v="97"/>
    <d v="2015-07-05T00:00:00"/>
    <x v="2"/>
    <s v="DG-13300"/>
    <s v="Deirdre Greer"/>
    <x v="1"/>
    <s v="United States"/>
    <x v="3"/>
    <x v="3"/>
    <x v="2"/>
    <s v="FUR-FU-10004460"/>
    <s v="Furniture"/>
    <x v="3"/>
    <s v="Howard Miller 12&quot; Round Wall Clock"/>
    <n v="282.88799999999998"/>
    <n v="9"/>
    <n v="56.577599999999997"/>
    <x v="3"/>
    <s v="Jul"/>
  </r>
  <r>
    <s v="CA-2015-110667"/>
    <x v="178"/>
    <d v="2015-04-08T00:00:00"/>
    <x v="1"/>
    <s v="NF-18595"/>
    <s v="Nicole Fjeld"/>
    <x v="2"/>
    <s v="United States"/>
    <x v="13"/>
    <x v="7"/>
    <x v="2"/>
    <s v="FUR-FU-10004622"/>
    <s v="Furniture"/>
    <x v="3"/>
    <s v="Eldon Advantage Foldable Chair Mats for Low Pile Carpets"/>
    <n v="108.4"/>
    <n v="2"/>
    <n v="22.763999999999999"/>
    <x v="4"/>
    <s v="Apr"/>
  </r>
  <r>
    <s v="US-2015-125374"/>
    <x v="179"/>
    <d v="2015-03-29T00:00:00"/>
    <x v="1"/>
    <s v="JD-16060"/>
    <s v="Julia Dunbar"/>
    <x v="0"/>
    <s v="United States"/>
    <x v="6"/>
    <x v="5"/>
    <x v="3"/>
    <s v="FUR-CH-10003396"/>
    <s v="Furniture"/>
    <x v="1"/>
    <s v="Global Deluxe Steno Chair"/>
    <n v="107.77200000000001"/>
    <n v="2"/>
    <n v="-29.252400000000002"/>
    <x v="6"/>
    <s v="Mar"/>
  </r>
  <r>
    <s v="CA-2016-157686"/>
    <x v="180"/>
    <d v="2016-10-02T00:00:00"/>
    <x v="2"/>
    <s v="BD-11620"/>
    <s v="Brian DeCherney"/>
    <x v="0"/>
    <s v="United States"/>
    <x v="28"/>
    <x v="2"/>
    <x v="1"/>
    <s v="FUR-CH-10001146"/>
    <s v="Furniture"/>
    <x v="1"/>
    <s v="Global Value Mid-Back Manager's Chair, Gray"/>
    <n v="194.84800000000001"/>
    <n v="4"/>
    <n v="12.178000000000001"/>
    <x v="5"/>
    <s v="Oct"/>
  </r>
  <r>
    <s v="CA-2015-110016"/>
    <x v="101"/>
    <d v="2015-12-04T00:00:00"/>
    <x v="1"/>
    <s v="BT-11395"/>
    <s v="Bill Tyler"/>
    <x v="1"/>
    <s v="United States"/>
    <x v="25"/>
    <x v="17"/>
    <x v="3"/>
    <s v="FUR-CH-10002880"/>
    <s v="Furniture"/>
    <x v="1"/>
    <s v="Global High-Back Leather Tilter, Burgundy"/>
    <n v="1106.9100000000001"/>
    <n v="9"/>
    <n v="121.76009999999999"/>
    <x v="2"/>
    <s v="Nov"/>
  </r>
  <r>
    <s v="US-2016-143819"/>
    <x v="181"/>
    <d v="2016-03-05T00:00:00"/>
    <x v="1"/>
    <s v="KD-16270"/>
    <s v="Karen Daniels"/>
    <x v="0"/>
    <s v="United States"/>
    <x v="90"/>
    <x v="7"/>
    <x v="2"/>
    <s v="FUR-TA-10001095"/>
    <s v="Furniture"/>
    <x v="2"/>
    <s v="Chromcraft Round Conference Tables"/>
    <n v="836.59199999999998"/>
    <n v="8"/>
    <n v="-264.92079999999999"/>
    <x v="4"/>
    <s v="Mar"/>
  </r>
  <r>
    <s v="CA-2017-158407"/>
    <x v="182"/>
    <d v="2017-06-10T00:00:00"/>
    <x v="1"/>
    <s v="LW-16990"/>
    <s v="Lindsay Williams"/>
    <x v="1"/>
    <s v="United States"/>
    <x v="91"/>
    <x v="30"/>
    <x v="0"/>
    <s v="FUR-FU-10001967"/>
    <s v="Furniture"/>
    <x v="3"/>
    <s v="Telescoping Adjustable Floor Lamp"/>
    <n v="31.984000000000002"/>
    <n v="2"/>
    <n v="1.9990000000000001"/>
    <x v="6"/>
    <s v="Jun"/>
  </r>
  <r>
    <s v="CA-2014-159338"/>
    <x v="183"/>
    <d v="2014-06-28T00:00:00"/>
    <x v="2"/>
    <s v="NS-18640"/>
    <s v="Noel Staavos"/>
    <x v="1"/>
    <s v="United States"/>
    <x v="2"/>
    <x v="2"/>
    <x v="1"/>
    <s v="FUR-TA-10004147"/>
    <s v="Furniture"/>
    <x v="2"/>
    <s v="Hon 4060 Series Tables"/>
    <n v="447.84"/>
    <n v="5"/>
    <n v="11.196"/>
    <x v="0"/>
    <s v="Jun"/>
  </r>
  <r>
    <s v="CA-2016-107216"/>
    <x v="184"/>
    <d v="2016-06-17T00:00:00"/>
    <x v="2"/>
    <s v="PV-18985"/>
    <s v="Paul Van Hugh"/>
    <x v="2"/>
    <s v="United States"/>
    <x v="28"/>
    <x v="2"/>
    <x v="1"/>
    <s v="FUR-FU-10000206"/>
    <s v="Furniture"/>
    <x v="3"/>
    <s v="GE General Purpose, Extra Long Life, Showcase &amp; Floodlight Incandescent Bulbs"/>
    <n v="8.73"/>
    <n v="3"/>
    <n v="4.1031000000000004"/>
    <x v="0"/>
    <s v="Jun"/>
  </r>
  <r>
    <s v="US-2016-110156"/>
    <x v="185"/>
    <d v="2016-11-24T00:00:00"/>
    <x v="1"/>
    <s v="EH-13945"/>
    <s v="Eric Hoffmann"/>
    <x v="0"/>
    <s v="United States"/>
    <x v="6"/>
    <x v="5"/>
    <x v="3"/>
    <s v="FUR-FU-10000206"/>
    <s v="Furniture"/>
    <x v="3"/>
    <s v="GE General Purpose, Extra Long Life, Showcase &amp; Floodlight Incandescent Bulbs"/>
    <n v="2.3279999999999998"/>
    <n v="2"/>
    <n v="-0.75660000000000005"/>
    <x v="2"/>
    <s v="Nov"/>
  </r>
  <r>
    <s v="CA-2017-140585"/>
    <x v="186"/>
    <d v="2017-12-23T00:00:00"/>
    <x v="0"/>
    <s v="RA-19915"/>
    <s v="Russell Applegate"/>
    <x v="0"/>
    <s v="United States"/>
    <x v="92"/>
    <x v="2"/>
    <x v="1"/>
    <s v="FUR-BO-10002206"/>
    <s v="Furniture"/>
    <x v="0"/>
    <s v="Bush Saratoga Collection 5-Shelf Bookcase, Hanover Cherry, *Special Order"/>
    <n v="119.833"/>
    <n v="1"/>
    <n v="-12.6882"/>
    <x v="2"/>
    <s v="Dec"/>
  </r>
  <r>
    <s v="US-2014-147627"/>
    <x v="187"/>
    <d v="2014-01-26T00:00:00"/>
    <x v="1"/>
    <s v="HL-15040"/>
    <s v="Hunter Lopez"/>
    <x v="0"/>
    <s v="United States"/>
    <x v="93"/>
    <x v="31"/>
    <x v="0"/>
    <s v="FUR-FU-10003194"/>
    <s v="Furniture"/>
    <x v="3"/>
    <s v="Eldon Expressions Desk Accessory, Wood Pencil Holder, Oak"/>
    <n v="38.6"/>
    <n v="4"/>
    <n v="11.58"/>
    <x v="6"/>
    <s v="Jan"/>
  </r>
  <r>
    <s v="US-2014-147627"/>
    <x v="187"/>
    <d v="2014-01-26T00:00:00"/>
    <x v="1"/>
    <s v="HL-15040"/>
    <s v="Hunter Lopez"/>
    <x v="0"/>
    <s v="United States"/>
    <x v="93"/>
    <x v="31"/>
    <x v="0"/>
    <s v="FUR-CH-10002331"/>
    <s v="Furniture"/>
    <x v="1"/>
    <s v="Hon 4700 Series Mobuis Mid-Back Task Chairs with Adjustable Arms"/>
    <n v="1067.94"/>
    <n v="3"/>
    <n v="224.26740000000001"/>
    <x v="6"/>
    <s v="Jan"/>
  </r>
  <r>
    <s v="CA-2016-112102"/>
    <x v="188"/>
    <d v="2016-04-16T00:00:00"/>
    <x v="1"/>
    <s v="BD-11605"/>
    <s v="Brian Dahlen"/>
    <x v="0"/>
    <s v="United States"/>
    <x v="76"/>
    <x v="25"/>
    <x v="0"/>
    <s v="FUR-TA-10004086"/>
    <s v="Furniture"/>
    <x v="2"/>
    <s v="KI Adjustable-Height Table"/>
    <n v="343.92"/>
    <n v="4"/>
    <n v="75.662400000000005"/>
    <x v="4"/>
    <s v="Apr"/>
  </r>
  <r>
    <s v="CA-2014-146969"/>
    <x v="189"/>
    <d v="2014-10-03T00:00:00"/>
    <x v="1"/>
    <s v="AP-10915"/>
    <s v="Arthur Prichep"/>
    <x v="0"/>
    <s v="United States"/>
    <x v="2"/>
    <x v="2"/>
    <x v="1"/>
    <s v="FUR-FU-10004188"/>
    <s v="Furniture"/>
    <x v="3"/>
    <s v="Luxo Professional Combination Clamp-On Lamps"/>
    <n v="204.6"/>
    <n v="2"/>
    <n v="53.195999999999998"/>
    <x v="4"/>
    <s v="Sep"/>
  </r>
  <r>
    <s v="CA-2015-113971"/>
    <x v="190"/>
    <d v="2015-05-14T00:00:00"/>
    <x v="1"/>
    <s v="CB-12535"/>
    <s v="Claudia Bergmann"/>
    <x v="1"/>
    <s v="United States"/>
    <x v="94"/>
    <x v="15"/>
    <x v="2"/>
    <s v="FUR-FU-10001852"/>
    <s v="Furniture"/>
    <x v="3"/>
    <s v="Eldon Regeneration Recycled Desk Accessories, Smoke"/>
    <n v="8.3520000000000003"/>
    <n v="6"/>
    <n v="1.2527999999999999"/>
    <x v="6"/>
    <s v="May"/>
  </r>
  <r>
    <s v="CA-2014-136567"/>
    <x v="191"/>
    <d v="2014-12-21T00:00:00"/>
    <x v="2"/>
    <s v="PS-19045"/>
    <s v="Penelope Sewall"/>
    <x v="2"/>
    <s v="United States"/>
    <x v="95"/>
    <x v="25"/>
    <x v="0"/>
    <s v="FUR-TA-10001932"/>
    <s v="Furniture"/>
    <x v="2"/>
    <s v="Chromcraft 48&quot; x 96&quot; Racetrack Double Pedestal Table"/>
    <n v="2244.48"/>
    <n v="7"/>
    <n v="493.78559999999999"/>
    <x v="5"/>
    <s v="Dec"/>
  </r>
  <r>
    <s v="CA-2014-136567"/>
    <x v="191"/>
    <d v="2014-12-21T00:00:00"/>
    <x v="2"/>
    <s v="PS-19045"/>
    <s v="Penelope Sewall"/>
    <x v="2"/>
    <s v="United States"/>
    <x v="95"/>
    <x v="25"/>
    <x v="0"/>
    <s v="FUR-TA-10000617"/>
    <s v="Furniture"/>
    <x v="2"/>
    <s v="Hon Practical Foundations 30 x 60 Training Table, Light Gray/Charcoal"/>
    <n v="455.1"/>
    <n v="2"/>
    <n v="100.122"/>
    <x v="5"/>
    <s v="Dec"/>
  </r>
  <r>
    <s v="CA-2016-149314"/>
    <x v="192"/>
    <d v="2016-07-07T00:00:00"/>
    <x v="0"/>
    <s v="GB-14530"/>
    <s v="George Bell"/>
    <x v="1"/>
    <s v="United States"/>
    <x v="2"/>
    <x v="2"/>
    <x v="1"/>
    <s v="FUR-CH-10002126"/>
    <s v="Furniture"/>
    <x v="1"/>
    <s v="Hon Deluxe Fabric Upholstered Stacking Chairs"/>
    <n v="195.184"/>
    <n v="1"/>
    <n v="19.5184"/>
    <x v="2"/>
    <s v="Jul"/>
  </r>
  <r>
    <s v="CA-2017-145226"/>
    <x v="64"/>
    <d v="2017-12-10T00:00:00"/>
    <x v="0"/>
    <s v="DL-13315"/>
    <s v="Delfina Latchford"/>
    <x v="0"/>
    <s v="United States"/>
    <x v="13"/>
    <x v="7"/>
    <x v="2"/>
    <s v="FUR-FU-10004952"/>
    <s v="Furniture"/>
    <x v="3"/>
    <s v="C-Line Cubicle Keepers Polyproplyene Holder w/Velcro Back, 8-1/2x11, 25/Bx"/>
    <n v="109.48"/>
    <n v="2"/>
    <n v="33.938800000000001"/>
    <x v="3"/>
    <s v="Dec"/>
  </r>
  <r>
    <s v="CA-2016-113621"/>
    <x v="193"/>
    <d v="2016-12-05T00:00:00"/>
    <x v="1"/>
    <s v="JE-15745"/>
    <s v="Joel Eaton"/>
    <x v="0"/>
    <s v="United States"/>
    <x v="96"/>
    <x v="32"/>
    <x v="2"/>
    <s v="FUR-CH-10001270"/>
    <s v="Furniture"/>
    <x v="1"/>
    <s v="Harbour Creations Steel Folding Chair"/>
    <n v="172.5"/>
    <n v="2"/>
    <n v="51.75"/>
    <x v="4"/>
    <s v="Dec"/>
  </r>
  <r>
    <s v="CA-2017-117212"/>
    <x v="194"/>
    <d v="2017-02-28T00:00:00"/>
    <x v="0"/>
    <s v="BT-11530"/>
    <s v="Bradley Talbott"/>
    <x v="2"/>
    <s v="United States"/>
    <x v="2"/>
    <x v="2"/>
    <x v="1"/>
    <s v="FUR-CH-10003973"/>
    <s v="Furniture"/>
    <x v="1"/>
    <s v="GuestStacker Chair with Chrome Finish Legs"/>
    <n v="892.22400000000005"/>
    <n v="3"/>
    <n v="89.222399999999993"/>
    <x v="3"/>
    <s v="Feb"/>
  </r>
  <r>
    <s v="US-2015-130519"/>
    <x v="195"/>
    <d v="2015-09-15T00:00:00"/>
    <x v="3"/>
    <s v="NG-18355"/>
    <s v="Nat Gilpin"/>
    <x v="1"/>
    <s v="United States"/>
    <x v="97"/>
    <x v="1"/>
    <x v="0"/>
    <s v="FUR-FU-10002268"/>
    <s v="Furniture"/>
    <x v="3"/>
    <s v="Ultra Door Push Plate"/>
    <n v="15.712"/>
    <n v="4"/>
    <n v="2.5531999999999999"/>
    <x v="7"/>
    <s v="Sep"/>
  </r>
  <r>
    <s v="US-2015-130519"/>
    <x v="195"/>
    <d v="2015-09-15T00:00:00"/>
    <x v="3"/>
    <s v="NG-18355"/>
    <s v="Nat Gilpin"/>
    <x v="1"/>
    <s v="United States"/>
    <x v="97"/>
    <x v="1"/>
    <x v="0"/>
    <s v="FUR-FU-10003394"/>
    <s v="Furniture"/>
    <x v="3"/>
    <s v="Tenex &quot;The Solids&quot; Textured Chair Mats"/>
    <n v="55.968000000000004"/>
    <n v="1"/>
    <n v="-2.0988000000000002"/>
    <x v="7"/>
    <s v="Sep"/>
  </r>
  <r>
    <s v="CA-2016-130946"/>
    <x v="57"/>
    <d v="2016-04-12T00:00:00"/>
    <x v="1"/>
    <s v="ZC-21910"/>
    <s v="Zuschuss Carroll"/>
    <x v="0"/>
    <s v="United States"/>
    <x v="6"/>
    <x v="5"/>
    <x v="3"/>
    <s v="FUR-CH-10004540"/>
    <s v="Furniture"/>
    <x v="1"/>
    <s v="Global Chrome Stack Chair"/>
    <n v="95.983999999999995"/>
    <n v="4"/>
    <n v="-4.1135999999999999"/>
    <x v="4"/>
    <s v="Apr"/>
  </r>
  <r>
    <s v="CA-2016-114727"/>
    <x v="196"/>
    <d v="2016-07-24T00:00:00"/>
    <x v="1"/>
    <s v="LS-16945"/>
    <s v="Linda Southworth"/>
    <x v="1"/>
    <s v="United States"/>
    <x v="22"/>
    <x v="12"/>
    <x v="1"/>
    <s v="FUR-CH-10002335"/>
    <s v="Furniture"/>
    <x v="1"/>
    <s v="Hon GuestStacker Chair"/>
    <n v="544.00800000000004"/>
    <n v="3"/>
    <n v="40.800600000000003"/>
    <x v="6"/>
    <s v="Jul"/>
  </r>
  <r>
    <s v="CA-2016-114727"/>
    <x v="196"/>
    <d v="2016-07-24T00:00:00"/>
    <x v="1"/>
    <s v="LS-16945"/>
    <s v="Linda Southworth"/>
    <x v="1"/>
    <s v="United States"/>
    <x v="22"/>
    <x v="12"/>
    <x v="1"/>
    <s v="FUR-CH-10002331"/>
    <s v="Furniture"/>
    <x v="1"/>
    <s v="Hon 4700 Series Mobuis Mid-Back Task Chairs with Adjustable Arms"/>
    <n v="854.35199999999998"/>
    <n v="3"/>
    <n v="10.679399999999999"/>
    <x v="6"/>
    <s v="Jul"/>
  </r>
  <r>
    <s v="CA-2016-137050"/>
    <x v="197"/>
    <d v="2016-07-18T00:00:00"/>
    <x v="0"/>
    <s v="SW-20755"/>
    <s v="Steven Ward"/>
    <x v="1"/>
    <s v="United States"/>
    <x v="13"/>
    <x v="7"/>
    <x v="2"/>
    <s v="FUR-BO-10004695"/>
    <s v="Furniture"/>
    <x v="0"/>
    <s v="O'Sullivan 2-Door Barrister Bookcase in Odessa Pine"/>
    <n v="579.13599999999997"/>
    <n v="4"/>
    <n v="21.717600000000001"/>
    <x v="4"/>
    <s v="Jul"/>
  </r>
  <r>
    <s v="US-2017-118087"/>
    <x v="198"/>
    <d v="2017-09-13T00:00:00"/>
    <x v="1"/>
    <s v="SP-20620"/>
    <s v="Stefania Perrino"/>
    <x v="1"/>
    <s v="United States"/>
    <x v="3"/>
    <x v="3"/>
    <x v="2"/>
    <s v="FUR-CH-10004860"/>
    <s v="Furniture"/>
    <x v="1"/>
    <s v="Global Low Back Tilter Chair"/>
    <n v="141.37200000000001"/>
    <n v="2"/>
    <n v="-48.470399999999998"/>
    <x v="4"/>
    <s v="Sep"/>
  </r>
  <r>
    <s v="US-2017-118087"/>
    <x v="198"/>
    <d v="2017-09-13T00:00:00"/>
    <x v="1"/>
    <s v="SP-20620"/>
    <s v="Stefania Perrino"/>
    <x v="1"/>
    <s v="United States"/>
    <x v="3"/>
    <x v="3"/>
    <x v="2"/>
    <s v="FUR-FU-10001867"/>
    <s v="Furniture"/>
    <x v="3"/>
    <s v="Eldon Expressions Punched Metal &amp; Wood Desk Accessories, Pewter &amp; Cherry"/>
    <n v="17.024000000000001"/>
    <n v="2"/>
    <n v="1.7023999999999999"/>
    <x v="4"/>
    <s v="Sep"/>
  </r>
  <r>
    <s v="CA-2016-126004"/>
    <x v="199"/>
    <d v="2016-12-05T00:00:00"/>
    <x v="2"/>
    <s v="BM-11140"/>
    <s v="Becky Martin"/>
    <x v="0"/>
    <s v="United States"/>
    <x v="13"/>
    <x v="7"/>
    <x v="2"/>
    <s v="FUR-FU-10001602"/>
    <s v="Furniture"/>
    <x v="3"/>
    <s v="Eldon Delta Triangular Chair Mat, 52&quot; x 58&quot;, Clear"/>
    <n v="113.79"/>
    <n v="3"/>
    <n v="20.482199999999999"/>
    <x v="5"/>
    <s v="Dec"/>
  </r>
  <r>
    <s v="CA-2017-100013"/>
    <x v="200"/>
    <d v="2017-11-11T00:00:00"/>
    <x v="1"/>
    <s v="ZC-21910"/>
    <s v="Zuschuss Carroll"/>
    <x v="0"/>
    <s v="United States"/>
    <x v="2"/>
    <x v="2"/>
    <x v="1"/>
    <s v="FUR-FU-10001424"/>
    <s v="Furniture"/>
    <x v="3"/>
    <s v="Dax Clear Box Frame"/>
    <n v="8.73"/>
    <n v="1"/>
    <n v="2.9681999999999999"/>
    <x v="2"/>
    <s v="Nov"/>
  </r>
  <r>
    <s v="CA-2016-144344"/>
    <x v="48"/>
    <d v="2016-10-28T00:00:00"/>
    <x v="3"/>
    <s v="PG-18820"/>
    <s v="Patrick Gardner"/>
    <x v="0"/>
    <s v="United States"/>
    <x v="98"/>
    <x v="1"/>
    <x v="0"/>
    <s v="FUR-FU-10000076"/>
    <s v="Furniture"/>
    <x v="3"/>
    <s v="24-Hour Round Wall Clock"/>
    <n v="47.951999999999998"/>
    <n v="3"/>
    <n v="13.786199999999999"/>
    <x v="7"/>
    <s v="Oct"/>
  </r>
  <r>
    <s v="CA-2016-144344"/>
    <x v="48"/>
    <d v="2016-10-28T00:00:00"/>
    <x v="3"/>
    <s v="PG-18820"/>
    <s v="Patrick Gardner"/>
    <x v="0"/>
    <s v="United States"/>
    <x v="98"/>
    <x v="1"/>
    <x v="0"/>
    <s v="FUR-FU-10003268"/>
    <s v="Furniture"/>
    <x v="3"/>
    <s v="Eldon Radial Chair Mat for Low to Medium Pile Carpets"/>
    <n v="63.968000000000004"/>
    <n v="2"/>
    <n v="0"/>
    <x v="7"/>
    <s v="Oct"/>
  </r>
  <r>
    <s v="CA-2016-144344"/>
    <x v="48"/>
    <d v="2016-10-28T00:00:00"/>
    <x v="3"/>
    <s v="PG-18820"/>
    <s v="Patrick Gardner"/>
    <x v="0"/>
    <s v="United States"/>
    <x v="98"/>
    <x v="1"/>
    <x v="0"/>
    <s v="FUR-FU-10003553"/>
    <s v="Furniture"/>
    <x v="3"/>
    <s v="Howard Miller 13-1/2&quot; Diameter Rosebrook Wall Clock"/>
    <n v="165.048"/>
    <n v="3"/>
    <n v="41.262"/>
    <x v="7"/>
    <s v="Oct"/>
  </r>
  <r>
    <s v="CA-2014-127012"/>
    <x v="201"/>
    <d v="2014-08-15T00:00:00"/>
    <x v="1"/>
    <s v="GM-14680"/>
    <s v="Greg Matthias"/>
    <x v="0"/>
    <s v="United States"/>
    <x v="15"/>
    <x v="13"/>
    <x v="1"/>
    <s v="FUR-FU-10003691"/>
    <s v="Furniture"/>
    <x v="3"/>
    <s v="Eldon Image Series Desk Accessories, Ebony"/>
    <n v="12.35"/>
    <n v="1"/>
    <n v="5.4340000000000002"/>
    <x v="4"/>
    <s v="Aug"/>
  </r>
  <r>
    <s v="CA-2014-168494"/>
    <x v="202"/>
    <d v="2014-12-14T00:00:00"/>
    <x v="0"/>
    <s v="NP-18700"/>
    <s v="Nora Preis"/>
    <x v="0"/>
    <s v="United States"/>
    <x v="99"/>
    <x v="2"/>
    <x v="1"/>
    <s v="FUR-TA-10004619"/>
    <s v="Furniture"/>
    <x v="2"/>
    <s v="Hon Non-Folding Utility Tables"/>
    <n v="764.68799999999999"/>
    <n v="6"/>
    <n v="95.585999999999999"/>
    <x v="3"/>
    <s v="Dec"/>
  </r>
  <r>
    <s v="CA-2014-168494"/>
    <x v="202"/>
    <d v="2014-12-14T00:00:00"/>
    <x v="0"/>
    <s v="NP-18700"/>
    <s v="Nora Preis"/>
    <x v="0"/>
    <s v="United States"/>
    <x v="99"/>
    <x v="2"/>
    <x v="1"/>
    <s v="FUR-TA-10003473"/>
    <s v="Furniture"/>
    <x v="2"/>
    <s v="Bretford Rectangular Conference Table Tops"/>
    <n v="3610.848"/>
    <n v="12"/>
    <n v="135.4068"/>
    <x v="3"/>
    <s v="Dec"/>
  </r>
  <r>
    <s v="CA-2014-168494"/>
    <x v="202"/>
    <d v="2014-12-14T00:00:00"/>
    <x v="0"/>
    <s v="NP-18700"/>
    <s v="Nora Preis"/>
    <x v="0"/>
    <s v="United States"/>
    <x v="99"/>
    <x v="2"/>
    <x v="1"/>
    <s v="FUR-BO-10004467"/>
    <s v="Furniture"/>
    <x v="0"/>
    <s v="Bestar Classic Bookcase"/>
    <n v="254.97450000000001"/>
    <n v="3"/>
    <n v="11.998799999999999"/>
    <x v="3"/>
    <s v="Dec"/>
  </r>
  <r>
    <s v="CA-2017-115602"/>
    <x v="186"/>
    <d v="2017-12-24T00:00:00"/>
    <x v="1"/>
    <s v="DJ-13630"/>
    <s v="Doug Jacobs"/>
    <x v="0"/>
    <s v="United States"/>
    <x v="13"/>
    <x v="7"/>
    <x v="2"/>
    <s v="FUR-CH-10001708"/>
    <s v="Furniture"/>
    <x v="1"/>
    <s v="Office Star - Contemporary Swivel Chair with Padded Adjustable Arms and Flex Back"/>
    <n v="1141.9380000000001"/>
    <n v="9"/>
    <n v="139.5702"/>
    <x v="6"/>
    <s v="Dec"/>
  </r>
  <r>
    <s v="CA-2017-144638"/>
    <x v="203"/>
    <d v="2017-03-14T00:00:00"/>
    <x v="1"/>
    <s v="MH-18115"/>
    <s v="Mick Hernandez"/>
    <x v="2"/>
    <s v="United States"/>
    <x v="100"/>
    <x v="3"/>
    <x v="2"/>
    <s v="FUR-FU-10003724"/>
    <s v="Furniture"/>
    <x v="3"/>
    <s v="Westinghouse Clip-On Gooseneck Lamps"/>
    <n v="6.6959999999999997"/>
    <n v="1"/>
    <n v="0.50219999999999998"/>
    <x v="4"/>
    <s v="Mar"/>
  </r>
  <r>
    <s v="CA-2017-144638"/>
    <x v="203"/>
    <d v="2017-03-14T00:00:00"/>
    <x v="1"/>
    <s v="MH-18115"/>
    <s v="Mick Hernandez"/>
    <x v="2"/>
    <s v="United States"/>
    <x v="100"/>
    <x v="3"/>
    <x v="2"/>
    <s v="FUR-FU-10003535"/>
    <s v="Furniture"/>
    <x v="3"/>
    <s v="Howard Miller Distant Time Traveler Alarm Clock"/>
    <n v="43.872"/>
    <n v="2"/>
    <n v="11.516400000000001"/>
    <x v="4"/>
    <s v="Mar"/>
  </r>
  <r>
    <s v="CA-2016-155992"/>
    <x v="180"/>
    <d v="2016-10-02T00:00:00"/>
    <x v="2"/>
    <s v="CC-12220"/>
    <s v="Chris Cortes"/>
    <x v="0"/>
    <s v="United States"/>
    <x v="101"/>
    <x v="6"/>
    <x v="3"/>
    <s v="FUR-FU-10003724"/>
    <s v="Furniture"/>
    <x v="3"/>
    <s v="Westinghouse Clip-On Gooseneck Lamps"/>
    <n v="41.85"/>
    <n v="5"/>
    <n v="10.881"/>
    <x v="5"/>
    <s v="Oct"/>
  </r>
  <r>
    <s v="US-2014-167738"/>
    <x v="109"/>
    <d v="2014-12-29T00:00:00"/>
    <x v="1"/>
    <s v="JC-16105"/>
    <s v="Julie Creighton"/>
    <x v="1"/>
    <s v="United States"/>
    <x v="2"/>
    <x v="2"/>
    <x v="1"/>
    <s v="FUR-CH-10001146"/>
    <s v="Furniture"/>
    <x v="1"/>
    <s v="Global Value Mid-Back Manager's Chair, Gray"/>
    <n v="292.27199999999999"/>
    <n v="6"/>
    <n v="18.266999999999999"/>
    <x v="2"/>
    <s v="Dec"/>
  </r>
  <r>
    <s v="CA-2017-121412"/>
    <x v="204"/>
    <d v="2017-09-27T00:00:00"/>
    <x v="1"/>
    <s v="BG-11695"/>
    <s v="Brooke Gillingham"/>
    <x v="1"/>
    <s v="United States"/>
    <x v="74"/>
    <x v="12"/>
    <x v="1"/>
    <s v="FUR-FU-10000246"/>
    <s v="Furniture"/>
    <x v="3"/>
    <s v="Aluminum Document Frame"/>
    <n v="29.327999999999999"/>
    <n v="3"/>
    <n v="3.6659999999999999"/>
    <x v="4"/>
    <s v="Sep"/>
  </r>
  <r>
    <s v="CA-2016-119186"/>
    <x v="205"/>
    <d v="2016-05-26T00:00:00"/>
    <x v="3"/>
    <s v="MS-17710"/>
    <s v="Maurice Satty"/>
    <x v="0"/>
    <s v="United States"/>
    <x v="50"/>
    <x v="5"/>
    <x v="3"/>
    <s v="FUR-CH-10001973"/>
    <s v="Furniture"/>
    <x v="1"/>
    <s v="Office Star Flex Back Scooter Chair with White Frame"/>
    <n v="388.43"/>
    <n v="5"/>
    <n v="-88.784000000000006"/>
    <x v="7"/>
    <s v="May"/>
  </r>
  <r>
    <s v="CA-2016-154711"/>
    <x v="206"/>
    <d v="2016-11-26T00:00:00"/>
    <x v="1"/>
    <s v="TB-21355"/>
    <s v="Todd Boyes"/>
    <x v="1"/>
    <s v="United States"/>
    <x v="13"/>
    <x v="7"/>
    <x v="2"/>
    <s v="FUR-FU-10000397"/>
    <s v="Furniture"/>
    <x v="3"/>
    <s v="Luxo Economy Swing Arm Lamp"/>
    <n v="39.880000000000003"/>
    <n v="2"/>
    <n v="11.166399999999999"/>
    <x v="4"/>
    <s v="Nov"/>
  </r>
  <r>
    <s v="CA-2016-137043"/>
    <x v="207"/>
    <d v="2016-12-25T00:00:00"/>
    <x v="0"/>
    <s v="LC-17140"/>
    <s v="Logan Currie"/>
    <x v="0"/>
    <s v="United States"/>
    <x v="76"/>
    <x v="25"/>
    <x v="0"/>
    <s v="FUR-FU-10003664"/>
    <s v="Furniture"/>
    <x v="3"/>
    <s v="Electrix Architect's Clamp-On Swing Arm Lamp, Black"/>
    <n v="572.76"/>
    <n v="6"/>
    <n v="166.10040000000001"/>
    <x v="3"/>
    <s v="Dec"/>
  </r>
  <r>
    <s v="CA-2016-137043"/>
    <x v="207"/>
    <d v="2016-12-25T00:00:00"/>
    <x v="0"/>
    <s v="LC-17140"/>
    <s v="Logan Currie"/>
    <x v="0"/>
    <s v="United States"/>
    <x v="76"/>
    <x v="25"/>
    <x v="0"/>
    <s v="FUR-FU-10003664"/>
    <s v="Furniture"/>
    <x v="3"/>
    <s v="Electrix Architect's Clamp-On Swing Arm Lamp, Black"/>
    <n v="286.38"/>
    <n v="3"/>
    <n v="83.050200000000004"/>
    <x v="3"/>
    <s v="Dec"/>
  </r>
  <r>
    <s v="CA-2015-115847"/>
    <x v="208"/>
    <d v="2015-09-24T00:00:00"/>
    <x v="0"/>
    <s v="TC-21535"/>
    <s v="Tracy Collins"/>
    <x v="2"/>
    <s v="United States"/>
    <x v="58"/>
    <x v="25"/>
    <x v="0"/>
    <s v="FUR-BO-10003433"/>
    <s v="Furniture"/>
    <x v="0"/>
    <s v="Sauder Cornerstone Collection Library"/>
    <n v="61.96"/>
    <n v="2"/>
    <n v="4.3372000000000002"/>
    <x v="2"/>
    <s v="Sep"/>
  </r>
  <r>
    <s v="US-2017-126179"/>
    <x v="209"/>
    <d v="2017-07-07T00:00:00"/>
    <x v="1"/>
    <s v="CS-12460"/>
    <s v="Chuck Sachs"/>
    <x v="0"/>
    <s v="United States"/>
    <x v="29"/>
    <x v="24"/>
    <x v="0"/>
    <s v="FUR-FU-10002554"/>
    <s v="Furniture"/>
    <x v="3"/>
    <s v="Westinghouse Floor Lamp with Metal Mesh Shade, Black"/>
    <n v="23.99"/>
    <n v="1"/>
    <n v="5.5176999999999996"/>
    <x v="4"/>
    <s v="Jul"/>
  </r>
  <r>
    <s v="CA-2016-141397"/>
    <x v="210"/>
    <d v="2016-06-21T00:00:00"/>
    <x v="2"/>
    <s v="RC-19825"/>
    <s v="Roy Collins"/>
    <x v="0"/>
    <s v="United States"/>
    <x v="102"/>
    <x v="2"/>
    <x v="1"/>
    <s v="FUR-CH-10003846"/>
    <s v="Furniture"/>
    <x v="1"/>
    <s v="Hon Valutask Swivel Chairs"/>
    <n v="161.56800000000001"/>
    <n v="2"/>
    <n v="-8.0784000000000002"/>
    <x v="5"/>
    <s v="Jun"/>
  </r>
  <r>
    <s v="US-2016-134488"/>
    <x v="211"/>
    <d v="2016-10-01T00:00:00"/>
    <x v="1"/>
    <s v="PK-19075"/>
    <s v="Pete Kriz"/>
    <x v="0"/>
    <s v="United States"/>
    <x v="29"/>
    <x v="15"/>
    <x v="2"/>
    <s v="FUR-CH-10003199"/>
    <s v="Furniture"/>
    <x v="1"/>
    <s v="Office Star - Contemporary Task Swivel Chair"/>
    <n v="155.37200000000001"/>
    <n v="2"/>
    <n v="-13.317600000000001"/>
    <x v="1"/>
    <s v="Sep"/>
  </r>
  <r>
    <s v="CA-2016-145919"/>
    <x v="105"/>
    <d v="2016-12-23T00:00:00"/>
    <x v="1"/>
    <s v="HG-14965"/>
    <s v="Henry Goldwyn"/>
    <x v="1"/>
    <s v="United States"/>
    <x v="2"/>
    <x v="2"/>
    <x v="1"/>
    <s v="FUR-FU-10004960"/>
    <s v="Furniture"/>
    <x v="3"/>
    <s v="Seth Thomas 12&quot; Clock w/ Goldtone Case"/>
    <n v="183.84"/>
    <n v="8"/>
    <n v="62.505600000000001"/>
    <x v="2"/>
    <s v="Dec"/>
  </r>
  <r>
    <s v="CA-2015-120439"/>
    <x v="212"/>
    <d v="2015-06-18T00:00:00"/>
    <x v="1"/>
    <s v="AD-10180"/>
    <s v="Alan Dominguez"/>
    <x v="2"/>
    <s v="United States"/>
    <x v="3"/>
    <x v="3"/>
    <x v="2"/>
    <s v="FUR-FU-10001867"/>
    <s v="Furniture"/>
    <x v="3"/>
    <s v="Eldon Expressions Punched Metal &amp; Wood Desk Accessories, Pewter &amp; Cherry"/>
    <n v="51.072000000000003"/>
    <n v="6"/>
    <n v="5.1071999999999997"/>
    <x v="4"/>
    <s v="Jun"/>
  </r>
  <r>
    <s v="CA-2016-142762"/>
    <x v="213"/>
    <d v="2016-05-27T00:00:00"/>
    <x v="1"/>
    <s v="LD-17005"/>
    <s v="Lisa DeCherney"/>
    <x v="0"/>
    <s v="United States"/>
    <x v="28"/>
    <x v="2"/>
    <x v="1"/>
    <s v="FUR-FU-10003691"/>
    <s v="Furniture"/>
    <x v="3"/>
    <s v="Eldon Image Series Desk Accessories, Ebony"/>
    <n v="37.049999999999997"/>
    <n v="3"/>
    <n v="16.302"/>
    <x v="4"/>
    <s v="May"/>
  </r>
  <r>
    <s v="US-2017-123281"/>
    <x v="214"/>
    <d v="2017-04-07T00:00:00"/>
    <x v="1"/>
    <s v="JF-15190"/>
    <s v="Jamie Frazer"/>
    <x v="0"/>
    <s v="United States"/>
    <x v="2"/>
    <x v="2"/>
    <x v="1"/>
    <s v="FUR-FU-10003724"/>
    <s v="Furniture"/>
    <x v="3"/>
    <s v="Westinghouse Clip-On Gooseneck Lamps"/>
    <n v="25.11"/>
    <n v="3"/>
    <n v="6.5286"/>
    <x v="2"/>
    <s v="Apr"/>
  </r>
  <r>
    <s v="CA-2017-100524"/>
    <x v="76"/>
    <d v="2017-04-02T00:00:00"/>
    <x v="0"/>
    <s v="CM-12115"/>
    <s v="Chad McGuire"/>
    <x v="0"/>
    <s v="United States"/>
    <x v="13"/>
    <x v="7"/>
    <x v="2"/>
    <s v="FUR-FU-10004018"/>
    <s v="Furniture"/>
    <x v="3"/>
    <s v="Tensor Computer Mounted Lamp"/>
    <n v="29.78"/>
    <n v="2"/>
    <n v="8.0405999999999995"/>
    <x v="3"/>
    <s v="Mar"/>
  </r>
  <r>
    <s v="CA-2014-153976"/>
    <x v="215"/>
    <d v="2014-10-08T00:00:00"/>
    <x v="0"/>
    <s v="BP-11290"/>
    <s v="Beth Paige"/>
    <x v="0"/>
    <s v="United States"/>
    <x v="103"/>
    <x v="8"/>
    <x v="3"/>
    <s v="FUR-CH-10002880"/>
    <s v="Furniture"/>
    <x v="1"/>
    <s v="Global High-Back Leather Tilter, Burgundy"/>
    <n v="258.279"/>
    <n v="3"/>
    <n v="-70.104299999999995"/>
    <x v="2"/>
    <s v="Oct"/>
  </r>
  <r>
    <s v="CA-2017-162978"/>
    <x v="216"/>
    <d v="2017-05-09T00:00:00"/>
    <x v="1"/>
    <s v="LW-16990"/>
    <s v="Lindsay Williams"/>
    <x v="1"/>
    <s v="United States"/>
    <x v="28"/>
    <x v="2"/>
    <x v="1"/>
    <s v="FUR-TA-10003473"/>
    <s v="Furniture"/>
    <x v="2"/>
    <s v="Bretford Rectangular Conference Table Tops"/>
    <n v="300.904"/>
    <n v="1"/>
    <n v="11.283899999999999"/>
    <x v="2"/>
    <s v="May"/>
  </r>
  <r>
    <s v="CA-2017-160045"/>
    <x v="217"/>
    <d v="2017-04-27T00:00:00"/>
    <x v="2"/>
    <s v="LB-16735"/>
    <s v="Larry Blacks"/>
    <x v="0"/>
    <s v="United States"/>
    <x v="50"/>
    <x v="5"/>
    <x v="3"/>
    <s v="FUR-FU-10000010"/>
    <s v="Furniture"/>
    <x v="3"/>
    <s v="DAX Value U-Channel Document Frames, Easel Back"/>
    <n v="1.988"/>
    <n v="1"/>
    <n v="-1.4413"/>
    <x v="5"/>
    <s v="Apr"/>
  </r>
  <r>
    <s v="US-2014-151925"/>
    <x v="218"/>
    <d v="2014-10-01T00:00:00"/>
    <x v="0"/>
    <s v="KT-16465"/>
    <s v="Kean Takahito"/>
    <x v="0"/>
    <s v="United States"/>
    <x v="2"/>
    <x v="2"/>
    <x v="1"/>
    <s v="FUR-CH-10002961"/>
    <s v="Furniture"/>
    <x v="1"/>
    <s v="Leather Task Chair, Black"/>
    <n v="145.56800000000001"/>
    <n v="2"/>
    <n v="0"/>
    <x v="2"/>
    <s v="Sep"/>
  </r>
  <r>
    <s v="US-2017-155425"/>
    <x v="219"/>
    <d v="2017-11-11T00:00:00"/>
    <x v="2"/>
    <s v="AB-10600"/>
    <s v="Ann Blume"/>
    <x v="1"/>
    <s v="United States"/>
    <x v="104"/>
    <x v="22"/>
    <x v="1"/>
    <s v="FUR-CH-10003312"/>
    <s v="Furniture"/>
    <x v="1"/>
    <s v="Hon 2090 ÒPillow SoftÓ Series Mid Back Swivel/Tilt Chairs"/>
    <n v="899.13599999999997"/>
    <n v="4"/>
    <n v="-146.1096"/>
    <x v="5"/>
    <s v="Nov"/>
  </r>
  <r>
    <s v="CA-2017-133249"/>
    <x v="220"/>
    <d v="2017-07-11T00:00:00"/>
    <x v="2"/>
    <s v="SZ-20035"/>
    <s v="Sam Zeldin"/>
    <x v="2"/>
    <s v="United States"/>
    <x v="105"/>
    <x v="2"/>
    <x v="1"/>
    <s v="FUR-FU-10001588"/>
    <s v="Furniture"/>
    <x v="3"/>
    <s v="Deflect-o SuperTray Unbreakable Stackable Tray, Letter, Black"/>
    <n v="145.9"/>
    <n v="5"/>
    <n v="62.737000000000002"/>
    <x v="0"/>
    <s v="Jul"/>
  </r>
  <r>
    <s v="US-2015-103471"/>
    <x v="37"/>
    <d v="2015-12-28T00:00:00"/>
    <x v="1"/>
    <s v="JR-15670"/>
    <s v="Jim Radford"/>
    <x v="0"/>
    <s v="United States"/>
    <x v="30"/>
    <x v="12"/>
    <x v="1"/>
    <s v="FUR-BO-10002613"/>
    <s v="Furniture"/>
    <x v="0"/>
    <s v="Atlantic Metals Mobile 4-Shelf Bookcases, Custom Colors"/>
    <n v="590.05799999999999"/>
    <n v="7"/>
    <n v="-786.74400000000003"/>
    <x v="4"/>
    <s v="Dec"/>
  </r>
  <r>
    <s v="CA-2015-120362"/>
    <x v="221"/>
    <d v="2015-09-19T00:00:00"/>
    <x v="1"/>
    <s v="CA-12265"/>
    <s v="Christina Anderson"/>
    <x v="0"/>
    <s v="United States"/>
    <x v="106"/>
    <x v="4"/>
    <x v="1"/>
    <s v="FUR-TA-10003008"/>
    <s v="Furniture"/>
    <x v="2"/>
    <s v="Lesro Round Back Collection Coffee Table, End Table"/>
    <n v="912.75"/>
    <n v="5"/>
    <n v="118.6575"/>
    <x v="2"/>
    <s v="Sep"/>
  </r>
  <r>
    <s v="US-2016-100566"/>
    <x v="222"/>
    <d v="2016-09-09T00:00:00"/>
    <x v="1"/>
    <s v="JK-16120"/>
    <s v="Julie Kriz"/>
    <x v="2"/>
    <s v="United States"/>
    <x v="14"/>
    <x v="8"/>
    <x v="3"/>
    <s v="FUR-FU-10003394"/>
    <s v="Furniture"/>
    <x v="3"/>
    <s v="Tenex &quot;The Solids&quot; Textured Chair Mats"/>
    <n v="83.951999999999998"/>
    <n v="3"/>
    <n v="-90.248400000000004"/>
    <x v="6"/>
    <s v="Sep"/>
  </r>
  <r>
    <s v="US-2016-108504"/>
    <x v="223"/>
    <d v="2016-02-05T00:00:00"/>
    <x v="3"/>
    <s v="PP-18955"/>
    <s v="Paul Prost"/>
    <x v="2"/>
    <s v="United States"/>
    <x v="107"/>
    <x v="24"/>
    <x v="0"/>
    <s v="FUR-FU-10004091"/>
    <s v="Furniture"/>
    <x v="3"/>
    <s v="Eldon 200 Class Desk Accessories, Black"/>
    <n v="18.84"/>
    <n v="3"/>
    <n v="7.1592000000000002"/>
    <x v="7"/>
    <s v="Feb"/>
  </r>
  <r>
    <s v="US-2016-108504"/>
    <x v="223"/>
    <d v="2016-02-05T00:00:00"/>
    <x v="3"/>
    <s v="PP-18955"/>
    <s v="Paul Prost"/>
    <x v="2"/>
    <s v="United States"/>
    <x v="107"/>
    <x v="24"/>
    <x v="0"/>
    <s v="FUR-BO-10004015"/>
    <s v="Furniture"/>
    <x v="0"/>
    <s v="Bush Andora Bookcase, Maple/Graphite Gray Finish"/>
    <n v="239.98"/>
    <n v="2"/>
    <n v="52.7956"/>
    <x v="7"/>
    <s v="Feb"/>
  </r>
  <r>
    <s v="US-2017-117247"/>
    <x v="224"/>
    <d v="2017-10-14T00:00:00"/>
    <x v="1"/>
    <s v="CK-12760"/>
    <s v="Cyma Kinney"/>
    <x v="1"/>
    <s v="United States"/>
    <x v="14"/>
    <x v="8"/>
    <x v="3"/>
    <s v="FUR-TA-10002958"/>
    <s v="Furniture"/>
    <x v="2"/>
    <s v="Bevis Oval Conference Table, Walnut"/>
    <n v="652.45000000000005"/>
    <n v="5"/>
    <n v="-430.61700000000002"/>
    <x v="2"/>
    <s v="Oct"/>
  </r>
  <r>
    <s v="US-2017-117247"/>
    <x v="224"/>
    <d v="2017-10-14T00:00:00"/>
    <x v="1"/>
    <s v="CK-12760"/>
    <s v="Cyma Kinney"/>
    <x v="1"/>
    <s v="United States"/>
    <x v="14"/>
    <x v="8"/>
    <x v="3"/>
    <s v="FUR-TA-10001676"/>
    <s v="Furniture"/>
    <x v="2"/>
    <s v="Hon 61000 Series Interactive Training Tables"/>
    <n v="66.644999999999996"/>
    <n v="3"/>
    <n v="-42.652799999999999"/>
    <x v="2"/>
    <s v="Oct"/>
  </r>
  <r>
    <s v="US-2016-161396"/>
    <x v="225"/>
    <d v="2016-04-25T00:00:00"/>
    <x v="1"/>
    <s v="GM-14455"/>
    <s v="Gary Mitchum"/>
    <x v="2"/>
    <s v="United States"/>
    <x v="29"/>
    <x v="15"/>
    <x v="2"/>
    <s v="FUR-TA-10002622"/>
    <s v="Furniture"/>
    <x v="2"/>
    <s v="Bush Andora Conference Table, Maple/Graphite Gray Finish"/>
    <n v="205.17599999999999"/>
    <n v="2"/>
    <n v="-58.133200000000002"/>
    <x v="6"/>
    <s v="Apr"/>
  </r>
  <r>
    <s v="US-2014-118486"/>
    <x v="226"/>
    <d v="2014-04-08T00:00:00"/>
    <x v="2"/>
    <s v="SD-20485"/>
    <s v="Shirley Daniels"/>
    <x v="2"/>
    <s v="United States"/>
    <x v="3"/>
    <x v="3"/>
    <x v="2"/>
    <s v="FUR-TA-10001039"/>
    <s v="Furniture"/>
    <x v="2"/>
    <s v="KI Adjustable-Height Table"/>
    <n v="154.76400000000001"/>
    <n v="3"/>
    <n v="-36.111600000000003"/>
    <x v="3"/>
    <s v="Apr"/>
  </r>
  <r>
    <s v="CA-2016-130407"/>
    <x v="227"/>
    <d v="2016-09-06T00:00:00"/>
    <x v="1"/>
    <s v="KD-16270"/>
    <s v="Karen Daniels"/>
    <x v="0"/>
    <s v="United States"/>
    <x v="13"/>
    <x v="7"/>
    <x v="2"/>
    <s v="FUR-FU-10001967"/>
    <s v="Furniture"/>
    <x v="3"/>
    <s v="Telescoping Adjustable Floor Lamp"/>
    <n v="39.979999999999997"/>
    <n v="2"/>
    <n v="9.9949999999999992"/>
    <x v="4"/>
    <s v="Sep"/>
  </r>
  <r>
    <s v="US-2016-122245"/>
    <x v="228"/>
    <d v="2016-09-30T00:00:00"/>
    <x v="1"/>
    <s v="AB-10105"/>
    <s v="Adrian Barton"/>
    <x v="0"/>
    <s v="United States"/>
    <x v="43"/>
    <x v="22"/>
    <x v="1"/>
    <s v="FUR-TA-10002356"/>
    <s v="Furniture"/>
    <x v="2"/>
    <s v="Bevis Boat-Shaped Conference Table"/>
    <n v="393.16500000000002"/>
    <n v="3"/>
    <n v="-204.44579999999999"/>
    <x v="2"/>
    <s v="Sep"/>
  </r>
  <r>
    <s v="CA-2016-136329"/>
    <x v="229"/>
    <d v="2016-07-13T00:00:00"/>
    <x v="1"/>
    <s v="JD-15895"/>
    <s v="Jonathan Doherty"/>
    <x v="1"/>
    <s v="United States"/>
    <x v="13"/>
    <x v="7"/>
    <x v="2"/>
    <s v="FUR-CH-10002335"/>
    <s v="Furniture"/>
    <x v="1"/>
    <s v="Hon GuestStacker Chair"/>
    <n v="408.00599999999997"/>
    <n v="2"/>
    <n v="72.534400000000005"/>
    <x v="4"/>
    <s v="Jul"/>
  </r>
  <r>
    <s v="CA-2016-136329"/>
    <x v="229"/>
    <d v="2016-07-13T00:00:00"/>
    <x v="1"/>
    <s v="JD-15895"/>
    <s v="Jonathan Doherty"/>
    <x v="1"/>
    <s v="United States"/>
    <x v="13"/>
    <x v="7"/>
    <x v="2"/>
    <s v="FUR-FU-10000723"/>
    <s v="Furniture"/>
    <x v="3"/>
    <s v="Deflect-o EconoMat Studded, No Bevel Mat for Low Pile Carpeting"/>
    <n v="165.28"/>
    <n v="4"/>
    <n v="14.8752"/>
    <x v="4"/>
    <s v="Jul"/>
  </r>
  <r>
    <s v="CA-2017-115994"/>
    <x v="230"/>
    <d v="2017-01-31T00:00:00"/>
    <x v="0"/>
    <s v="BT-11305"/>
    <s v="Beth Thompson"/>
    <x v="2"/>
    <s v="United States"/>
    <x v="46"/>
    <x v="2"/>
    <x v="1"/>
    <s v="FUR-FU-10003976"/>
    <s v="Furniture"/>
    <x v="3"/>
    <s v="DAX Executive Solid Wood Document Frame, Desktop or Hang, Mahogany, 5 x 7"/>
    <n v="37.74"/>
    <n v="3"/>
    <n v="12.8316"/>
    <x v="0"/>
    <s v="Jan"/>
  </r>
  <r>
    <s v="CA-2015-126697"/>
    <x v="231"/>
    <d v="2015-09-24T00:00:00"/>
    <x v="2"/>
    <s v="SV-20815"/>
    <s v="Stuart Van"/>
    <x v="1"/>
    <s v="United States"/>
    <x v="6"/>
    <x v="5"/>
    <x v="3"/>
    <s v="FUR-FU-10001706"/>
    <s v="Furniture"/>
    <x v="3"/>
    <s v="Longer-Life Soft White Bulbs"/>
    <n v="4.9279999999999999"/>
    <n v="4"/>
    <n v="-1.4783999999999999"/>
    <x v="0"/>
    <s v="Sep"/>
  </r>
  <r>
    <s v="CA-2014-120768"/>
    <x v="232"/>
    <d v="2014-12-21T00:00:00"/>
    <x v="0"/>
    <s v="IM-15070"/>
    <s v="Irene Maddox"/>
    <x v="0"/>
    <s v="United States"/>
    <x v="73"/>
    <x v="33"/>
    <x v="0"/>
    <s v="FUR-CH-10000513"/>
    <s v="Furniture"/>
    <x v="1"/>
    <s v="High-Back Leather Manager's Chair"/>
    <n v="1819.86"/>
    <n v="14"/>
    <n v="163.78739999999999"/>
    <x v="3"/>
    <s v="Dec"/>
  </r>
  <r>
    <s v="CA-2015-139731"/>
    <x v="233"/>
    <d v="2015-10-15T00:00:00"/>
    <x v="3"/>
    <s v="JE-15745"/>
    <s v="Joel Eaton"/>
    <x v="0"/>
    <s v="United States"/>
    <x v="45"/>
    <x v="5"/>
    <x v="3"/>
    <s v="FUR-CH-10002024"/>
    <s v="Furniture"/>
    <x v="1"/>
    <s v="HON 5400 Series Task Chairs for Big and Tall"/>
    <n v="2453.4299999999998"/>
    <n v="5"/>
    <n v="-350.49"/>
    <x v="7"/>
    <s v="Oct"/>
  </r>
  <r>
    <s v="CA-2017-102337"/>
    <x v="234"/>
    <d v="2017-06-16T00:00:00"/>
    <x v="2"/>
    <s v="SD-20485"/>
    <s v="Shirley Daniels"/>
    <x v="2"/>
    <s v="United States"/>
    <x v="9"/>
    <x v="8"/>
    <x v="3"/>
    <s v="FUR-CH-10004289"/>
    <s v="Furniture"/>
    <x v="1"/>
    <s v="Global Super Steno Chair"/>
    <n v="470.30200000000002"/>
    <n v="7"/>
    <n v="-87.341800000000006"/>
    <x v="0"/>
    <s v="Jun"/>
  </r>
  <r>
    <s v="CA-2017-148474"/>
    <x v="235"/>
    <d v="2017-06-19T00:00:00"/>
    <x v="1"/>
    <s v="ME-17320"/>
    <s v="Maria Etezadi"/>
    <x v="2"/>
    <s v="United States"/>
    <x v="29"/>
    <x v="24"/>
    <x v="0"/>
    <s v="FUR-TA-10002530"/>
    <s v="Furniture"/>
    <x v="2"/>
    <s v="Iceberg OfficeWorks 42&quot; Round Tables"/>
    <n v="452.94"/>
    <n v="3"/>
    <n v="67.941000000000003"/>
    <x v="1"/>
    <s v="Jun"/>
  </r>
  <r>
    <s v="CA-2014-155271"/>
    <x v="236"/>
    <d v="2014-05-04T00:00:00"/>
    <x v="3"/>
    <s v="AA-10480"/>
    <s v="Andrew Allen"/>
    <x v="0"/>
    <s v="United States"/>
    <x v="108"/>
    <x v="19"/>
    <x v="2"/>
    <s v="FUR-FU-10001473"/>
    <s v="Furniture"/>
    <x v="3"/>
    <s v="DAX Wood Document Frame"/>
    <n v="27.46"/>
    <n v="2"/>
    <n v="9.8856000000000002"/>
    <x v="7"/>
    <s v="May"/>
  </r>
  <r>
    <s v="US-2016-128902"/>
    <x v="237"/>
    <d v="2016-03-15T00:00:00"/>
    <x v="1"/>
    <s v="MB-18085"/>
    <s v="Mick Brown"/>
    <x v="0"/>
    <s v="United States"/>
    <x v="109"/>
    <x v="18"/>
    <x v="2"/>
    <s v="FUR-TA-10001095"/>
    <s v="Furniture"/>
    <x v="2"/>
    <s v="Chromcraft Round Conference Tables"/>
    <n v="244.006"/>
    <n v="2"/>
    <n v="-31.372199999999999"/>
    <x v="4"/>
    <s v="Mar"/>
  </r>
  <r>
    <s v="CA-2016-152289"/>
    <x v="238"/>
    <d v="2016-08-28T00:00:00"/>
    <x v="2"/>
    <s v="LC-16930"/>
    <s v="Linda Cazamias"/>
    <x v="1"/>
    <s v="United States"/>
    <x v="102"/>
    <x v="5"/>
    <x v="3"/>
    <s v="FUR-CH-10002126"/>
    <s v="Furniture"/>
    <x v="1"/>
    <s v="Hon Deluxe Fabric Upholstered Stacking Chairs"/>
    <n v="1024.7159999999999"/>
    <n v="6"/>
    <n v="-29.2776"/>
    <x v="3"/>
    <s v="Aug"/>
  </r>
  <r>
    <s v="CA-2014-151708"/>
    <x v="98"/>
    <d v="2014-08-14T00:00:00"/>
    <x v="1"/>
    <s v="MB-17305"/>
    <s v="Maria Bertelson"/>
    <x v="0"/>
    <s v="United States"/>
    <x v="110"/>
    <x v="22"/>
    <x v="1"/>
    <s v="FUR-FU-10001602"/>
    <s v="Furniture"/>
    <x v="3"/>
    <s v="Eldon Delta Triangular Chair Mat, 52&quot; x 58&quot;, Clear"/>
    <n v="121.376"/>
    <n v="4"/>
    <n v="-3.0344000000000002"/>
    <x v="6"/>
    <s v="Aug"/>
  </r>
  <r>
    <s v="CA-2017-139199"/>
    <x v="13"/>
    <d v="2017-12-13T00:00:00"/>
    <x v="1"/>
    <s v="DK-12835"/>
    <s v="Damala Kotsonis"/>
    <x v="1"/>
    <s v="United States"/>
    <x v="25"/>
    <x v="17"/>
    <x v="3"/>
    <s v="FUR-CH-10000847"/>
    <s v="Furniture"/>
    <x v="1"/>
    <s v="Global Executive Mid-Back Manager's Chair"/>
    <n v="872.94"/>
    <n v="3"/>
    <n v="226.96440000000001"/>
    <x v="4"/>
    <s v="Dec"/>
  </r>
  <r>
    <s v="US-2015-105676"/>
    <x v="239"/>
    <d v="2015-12-02T00:00:00"/>
    <x v="3"/>
    <s v="NM-18520"/>
    <s v="Neoma Murray"/>
    <x v="0"/>
    <s v="United States"/>
    <x v="6"/>
    <x v="5"/>
    <x v="3"/>
    <s v="FUR-FU-10004270"/>
    <s v="Furniture"/>
    <x v="3"/>
    <s v="Eldon Image Series Desk Accessories, Burgundy"/>
    <n v="6.6879999999999997"/>
    <n v="4"/>
    <n v="-4.0128000000000004"/>
    <x v="5"/>
    <s v="Dec"/>
  </r>
  <r>
    <s v="CA-2015-140410"/>
    <x v="240"/>
    <d v="2015-11-07T00:00:00"/>
    <x v="1"/>
    <s v="CM-12655"/>
    <s v="Corinna Mitchell"/>
    <x v="2"/>
    <s v="United States"/>
    <x v="2"/>
    <x v="2"/>
    <x v="1"/>
    <s v="FUR-FU-10003347"/>
    <s v="Furniture"/>
    <x v="3"/>
    <s v="Coloredge Poster Frame"/>
    <n v="42.6"/>
    <n v="3"/>
    <n v="16.614000000000001"/>
    <x v="4"/>
    <s v="Nov"/>
  </r>
  <r>
    <s v="CA-2017-166436"/>
    <x v="241"/>
    <d v="2017-11-28T00:00:00"/>
    <x v="1"/>
    <s v="TS-21370"/>
    <s v="Todd Sumrall"/>
    <x v="1"/>
    <s v="United States"/>
    <x v="13"/>
    <x v="7"/>
    <x v="2"/>
    <s v="FUR-CH-10000785"/>
    <s v="Furniture"/>
    <x v="1"/>
    <s v="Global Ergonomic Managers Chair"/>
    <n v="977.29200000000003"/>
    <n v="6"/>
    <n v="173.74080000000001"/>
    <x v="4"/>
    <s v="Nov"/>
  </r>
  <r>
    <s v="CA-2017-139661"/>
    <x v="242"/>
    <d v="2017-11-03T00:00:00"/>
    <x v="1"/>
    <s v="JW-15220"/>
    <s v="Jane Waco"/>
    <x v="1"/>
    <s v="United States"/>
    <x v="57"/>
    <x v="13"/>
    <x v="1"/>
    <s v="FUR-FU-10002885"/>
    <s v="Furniture"/>
    <x v="3"/>
    <s v="Magna Visual Magnetic Picture Hangers"/>
    <n v="9.64"/>
    <n v="2"/>
    <n v="3.6631999999999998"/>
    <x v="4"/>
    <s v="Oct"/>
  </r>
  <r>
    <s v="CA-2016-100468"/>
    <x v="243"/>
    <d v="2016-12-01T00:00:00"/>
    <x v="1"/>
    <s v="AT-10435"/>
    <s v="Alyssa Tate"/>
    <x v="2"/>
    <s v="United States"/>
    <x v="2"/>
    <x v="2"/>
    <x v="1"/>
    <s v="FUR-FU-10000010"/>
    <s v="Furniture"/>
    <x v="3"/>
    <s v="DAX Value U-Channel Document Frames, Easel Back"/>
    <n v="9.94"/>
    <n v="2"/>
    <n v="3.0813999999999999"/>
    <x v="1"/>
    <s v="Nov"/>
  </r>
  <r>
    <s v="CA-2015-153388"/>
    <x v="244"/>
    <d v="2015-08-07T00:00:00"/>
    <x v="1"/>
    <s v="PC-19000"/>
    <s v="Pauline Chand"/>
    <x v="2"/>
    <s v="United States"/>
    <x v="2"/>
    <x v="2"/>
    <x v="1"/>
    <s v="FUR-TA-10003715"/>
    <s v="Furniture"/>
    <x v="2"/>
    <s v="Hon 2111 Invitation Series Corner Table"/>
    <n v="1004.976"/>
    <n v="6"/>
    <n v="-175.8708"/>
    <x v="6"/>
    <s v="Aug"/>
  </r>
  <r>
    <s v="CA-2017-103611"/>
    <x v="245"/>
    <d v="2017-09-15T00:00:00"/>
    <x v="2"/>
    <s v="JM-15535"/>
    <s v="Jessica Myrick"/>
    <x v="0"/>
    <s v="United States"/>
    <x v="2"/>
    <x v="2"/>
    <x v="1"/>
    <s v="FUR-FU-10004270"/>
    <s v="Furniture"/>
    <x v="3"/>
    <s v="Eldon Image Series Desk Accessories, Burgundy"/>
    <n v="8.36"/>
    <n v="2"/>
    <n v="3.0095999999999998"/>
    <x v="0"/>
    <s v="Sep"/>
  </r>
  <r>
    <s v="US-2017-160759"/>
    <x v="246"/>
    <d v="2017-12-17T00:00:00"/>
    <x v="1"/>
    <s v="AI-10855"/>
    <s v="Arianne Irving"/>
    <x v="0"/>
    <s v="United States"/>
    <x v="3"/>
    <x v="3"/>
    <x v="2"/>
    <s v="FUR-CH-10002961"/>
    <s v="Furniture"/>
    <x v="1"/>
    <s v="Leather Task Chair, Black"/>
    <n v="63.686"/>
    <n v="1"/>
    <n v="-9.0980000000000008"/>
    <x v="6"/>
    <s v="Dec"/>
  </r>
  <r>
    <s v="CA-2017-148446"/>
    <x v="247"/>
    <d v="2017-12-14T00:00:00"/>
    <x v="0"/>
    <s v="MC-17845"/>
    <s v="Michael Chen"/>
    <x v="0"/>
    <s v="United States"/>
    <x v="111"/>
    <x v="34"/>
    <x v="1"/>
    <s v="FUR-TA-10004256"/>
    <s v="Furniture"/>
    <x v="2"/>
    <s v="Bretford ÒJust In TimeÓ Height-Adjustable Multi-Task Work Tables"/>
    <n v="1669.6"/>
    <n v="4"/>
    <n v="116.872"/>
    <x v="4"/>
    <s v="Dec"/>
  </r>
  <r>
    <s v="CA-2015-144806"/>
    <x v="248"/>
    <d v="2015-12-11T00:00:00"/>
    <x v="1"/>
    <s v="GH-14425"/>
    <s v="Gary Hwang"/>
    <x v="0"/>
    <s v="United States"/>
    <x v="104"/>
    <x v="22"/>
    <x v="1"/>
    <s v="FUR-FU-10002253"/>
    <s v="Furniture"/>
    <x v="3"/>
    <s v="Howard Miller 13&quot; Diameter Pewter Finish Round Wall Clock"/>
    <n v="206.11199999999999"/>
    <n v="6"/>
    <n v="48.951599999999999"/>
    <x v="2"/>
    <s v="Dec"/>
  </r>
  <r>
    <s v="CA-2016-122392"/>
    <x v="249"/>
    <d v="2016-07-27T00:00:00"/>
    <x v="1"/>
    <s v="CJ-12010"/>
    <s v="Caroline Jumper"/>
    <x v="0"/>
    <s v="United States"/>
    <x v="112"/>
    <x v="3"/>
    <x v="2"/>
    <s v="FUR-FU-10002456"/>
    <s v="Furniture"/>
    <x v="3"/>
    <s v="Master Caster Door Stop, Large Neon Orange"/>
    <n v="11.648"/>
    <n v="2"/>
    <n v="3.3488000000000002"/>
    <x v="2"/>
    <s v="Jul"/>
  </r>
  <r>
    <s v="CA-2017-124086"/>
    <x v="250"/>
    <d v="2017-02-14T00:00:00"/>
    <x v="1"/>
    <s v="MP-18175"/>
    <s v="Mike Pelletier"/>
    <x v="2"/>
    <s v="United States"/>
    <x v="113"/>
    <x v="2"/>
    <x v="1"/>
    <s v="FUR-BO-10004015"/>
    <s v="Furniture"/>
    <x v="0"/>
    <s v="Bush Andora Bookcase, Maple/Graphite Gray Finish"/>
    <n v="203.983"/>
    <n v="2"/>
    <n v="16.7986"/>
    <x v="4"/>
    <s v="Feb"/>
  </r>
  <r>
    <s v="CA-2017-121888"/>
    <x v="102"/>
    <d v="2017-09-17T00:00:00"/>
    <x v="0"/>
    <s v="CL-11890"/>
    <s v="Carl Ludwig"/>
    <x v="0"/>
    <s v="United States"/>
    <x v="114"/>
    <x v="20"/>
    <x v="2"/>
    <s v="FUR-BO-10002545"/>
    <s v="Furniture"/>
    <x v="0"/>
    <s v="Atlantic Metals Mobile 3-Shelf Bookcases, Custom Colors"/>
    <n v="782.94"/>
    <n v="3"/>
    <n v="203.56440000000001"/>
    <x v="3"/>
    <s v="Sep"/>
  </r>
  <r>
    <s v="CA-2014-166884"/>
    <x v="251"/>
    <d v="2014-03-16T00:00:00"/>
    <x v="0"/>
    <s v="CK-12205"/>
    <s v="Chloris Kastensmidt"/>
    <x v="0"/>
    <s v="United States"/>
    <x v="29"/>
    <x v="15"/>
    <x v="2"/>
    <s v="FUR-FU-10003981"/>
    <s v="Furniture"/>
    <x v="3"/>
    <s v="Eldon Wave Desk Accessories"/>
    <n v="8.32"/>
    <n v="5"/>
    <n v="2.2879999999999998"/>
    <x v="2"/>
    <s v="Mar"/>
  </r>
  <r>
    <s v="CA-2014-150245"/>
    <x v="252"/>
    <d v="2015-01-04T00:00:00"/>
    <x v="0"/>
    <s v="PC-18745"/>
    <s v="Pamela Coakley"/>
    <x v="1"/>
    <s v="United States"/>
    <x v="115"/>
    <x v="7"/>
    <x v="2"/>
    <s v="FUR-BO-10002613"/>
    <s v="Furniture"/>
    <x v="0"/>
    <s v="Atlantic Metals Mobile 4-Shelf Bookcases, Custom Colors"/>
    <n v="1573.4880000000001"/>
    <n v="7"/>
    <n v="196.68600000000001"/>
    <x v="4"/>
    <s v="Dec"/>
  </r>
  <r>
    <s v="CA-2015-112116"/>
    <x v="253"/>
    <d v="2015-03-18T00:00:00"/>
    <x v="0"/>
    <s v="JE-15475"/>
    <s v="Jeremy Ellison"/>
    <x v="0"/>
    <s v="United States"/>
    <x v="15"/>
    <x v="13"/>
    <x v="1"/>
    <s v="FUR-TA-10001039"/>
    <s v="Furniture"/>
    <x v="2"/>
    <s v="KI Adjustable-Height Table"/>
    <n v="171.96"/>
    <n v="2"/>
    <n v="44.709600000000002"/>
    <x v="3"/>
    <s v="Mar"/>
  </r>
  <r>
    <s v="US-2017-102890"/>
    <x v="254"/>
    <d v="2017-06-30T00:00:00"/>
    <x v="3"/>
    <s v="SG-20470"/>
    <s v="Sheri Gordon"/>
    <x v="0"/>
    <s v="United States"/>
    <x v="13"/>
    <x v="7"/>
    <x v="2"/>
    <s v="FUR-TA-10000577"/>
    <s v="Furniture"/>
    <x v="2"/>
    <s v="Bretford CR4500 Series Slim Rectangular Table"/>
    <n v="1044.6300000000001"/>
    <n v="5"/>
    <n v="-295.9785"/>
    <x v="7"/>
    <s v="Jun"/>
  </r>
  <r>
    <s v="US-2014-157385"/>
    <x v="255"/>
    <d v="2014-11-25T00:00:00"/>
    <x v="2"/>
    <s v="SC-20095"/>
    <s v="Sanjit Chand"/>
    <x v="0"/>
    <s v="United States"/>
    <x v="2"/>
    <x v="2"/>
    <x v="1"/>
    <s v="FUR-CH-10000863"/>
    <s v="Furniture"/>
    <x v="1"/>
    <s v="Novimex Swivel Fabric Task Chair"/>
    <n v="603.91999999999996"/>
    <n v="5"/>
    <n v="-67.941000000000003"/>
    <x v="3"/>
    <s v="Nov"/>
  </r>
  <r>
    <s v="US-2014-157385"/>
    <x v="255"/>
    <d v="2014-11-25T00:00:00"/>
    <x v="2"/>
    <s v="SC-20095"/>
    <s v="Sanjit Chand"/>
    <x v="0"/>
    <s v="United States"/>
    <x v="2"/>
    <x v="2"/>
    <x v="1"/>
    <s v="FUR-CH-10000595"/>
    <s v="Furniture"/>
    <x v="1"/>
    <s v="Safco Contoured Stacking Chairs"/>
    <n v="381.44"/>
    <n v="2"/>
    <n v="23.84"/>
    <x v="3"/>
    <s v="Nov"/>
  </r>
  <r>
    <s v="CA-2014-101602"/>
    <x v="256"/>
    <d v="2014-12-18T00:00:00"/>
    <x v="2"/>
    <s v="MC-18100"/>
    <s v="Mick Crebagga"/>
    <x v="0"/>
    <s v="United States"/>
    <x v="116"/>
    <x v="5"/>
    <x v="3"/>
    <s v="FUR-CH-10004675"/>
    <s v="Furniture"/>
    <x v="1"/>
    <s v="Lifetime Advantage Folding Chairs, 4/Carton"/>
    <n v="763.28"/>
    <n v="5"/>
    <n v="-21.808"/>
    <x v="0"/>
    <s v="Dec"/>
  </r>
  <r>
    <s v="CA-2015-131338"/>
    <x v="38"/>
    <d v="2015-08-12T00:00:00"/>
    <x v="2"/>
    <s v="NP-18325"/>
    <s v="Naresj Patel"/>
    <x v="0"/>
    <s v="United States"/>
    <x v="13"/>
    <x v="7"/>
    <x v="2"/>
    <s v="FUR-TA-10002607"/>
    <s v="Furniture"/>
    <x v="2"/>
    <s v="KI Conference Tables"/>
    <n v="382.80599999999998"/>
    <n v="9"/>
    <n v="-153.1224"/>
    <x v="0"/>
    <s v="Aug"/>
  </r>
  <r>
    <s v="CA-2015-131338"/>
    <x v="38"/>
    <d v="2015-08-12T00:00:00"/>
    <x v="2"/>
    <s v="NP-18325"/>
    <s v="Naresj Patel"/>
    <x v="0"/>
    <s v="United States"/>
    <x v="13"/>
    <x v="7"/>
    <x v="2"/>
    <s v="FUR-FU-10002157"/>
    <s v="Furniture"/>
    <x v="3"/>
    <s v="Artistic Insta-Plaque"/>
    <n v="47.04"/>
    <n v="3"/>
    <n v="18.345600000000001"/>
    <x v="0"/>
    <s v="Aug"/>
  </r>
  <r>
    <s v="CA-2015-131338"/>
    <x v="38"/>
    <d v="2015-08-12T00:00:00"/>
    <x v="2"/>
    <s v="NP-18325"/>
    <s v="Naresj Patel"/>
    <x v="0"/>
    <s v="United States"/>
    <x v="13"/>
    <x v="7"/>
    <x v="2"/>
    <s v="FUR-FU-10001706"/>
    <s v="Furniture"/>
    <x v="3"/>
    <s v="Longer-Life Soft White Bulbs"/>
    <n v="6.16"/>
    <n v="2"/>
    <n v="2.9567999999999999"/>
    <x v="0"/>
    <s v="Aug"/>
  </r>
  <r>
    <s v="CA-2015-118423"/>
    <x v="257"/>
    <d v="2015-03-27T00:00:00"/>
    <x v="2"/>
    <s v="DP-13390"/>
    <s v="Dennis Pardue"/>
    <x v="2"/>
    <s v="United States"/>
    <x v="117"/>
    <x v="8"/>
    <x v="3"/>
    <s v="FUR-BO-10000362"/>
    <s v="Furniture"/>
    <x v="0"/>
    <s v="Sauder Inglewood Library Bookcases"/>
    <n v="359.05799999999999"/>
    <n v="3"/>
    <n v="-35.905799999999999"/>
    <x v="0"/>
    <s v="Mar"/>
  </r>
  <r>
    <s v="CA-2017-149181"/>
    <x v="258"/>
    <d v="2017-05-12T00:00:00"/>
    <x v="1"/>
    <s v="MD-17350"/>
    <s v="Maribeth Dona"/>
    <x v="0"/>
    <s v="United States"/>
    <x v="29"/>
    <x v="15"/>
    <x v="2"/>
    <s v="FUR-CH-10004540"/>
    <s v="Furniture"/>
    <x v="1"/>
    <s v="Global Chrome Stack Chair"/>
    <n v="47.991999999999997"/>
    <n v="2"/>
    <n v="-2.0568"/>
    <x v="4"/>
    <s v="May"/>
  </r>
  <r>
    <s v="CA-2017-132234"/>
    <x v="259"/>
    <d v="2017-10-18T00:00:00"/>
    <x v="2"/>
    <s v="MY-17380"/>
    <s v="Maribeth Yedwab"/>
    <x v="1"/>
    <s v="United States"/>
    <x v="13"/>
    <x v="7"/>
    <x v="2"/>
    <s v="FUR-FU-10001290"/>
    <s v="Furniture"/>
    <x v="3"/>
    <s v="Executive Impressions Supervisor Wall Clock"/>
    <n v="547.29999999999995"/>
    <n v="13"/>
    <n v="175.136"/>
    <x v="3"/>
    <s v="Oct"/>
  </r>
  <r>
    <s v="CA-2017-158876"/>
    <x v="49"/>
    <d v="2017-11-21T00:00:00"/>
    <x v="0"/>
    <s v="AB-10150"/>
    <s v="Aimee Bixby"/>
    <x v="0"/>
    <s v="United States"/>
    <x v="118"/>
    <x v="5"/>
    <x v="3"/>
    <s v="FUR-FU-10001967"/>
    <s v="Furniture"/>
    <x v="3"/>
    <s v="Telescoping Adjustable Floor Lamp"/>
    <n v="15.992000000000001"/>
    <n v="2"/>
    <n v="-13.993"/>
    <x v="3"/>
    <s v="Nov"/>
  </r>
  <r>
    <s v="CA-2016-164672"/>
    <x v="260"/>
    <d v="2016-05-13T00:00:00"/>
    <x v="0"/>
    <s v="GB-14530"/>
    <s v="George Bell"/>
    <x v="1"/>
    <s v="United States"/>
    <x v="63"/>
    <x v="14"/>
    <x v="2"/>
    <s v="FUR-FU-10001488"/>
    <s v="Furniture"/>
    <x v="3"/>
    <s v="Tenex 46&quot; x 60&quot; Computer Anti-Static Chairmat, Rectangular Shaped"/>
    <n v="211.96"/>
    <n v="2"/>
    <n v="42.392000000000003"/>
    <x v="2"/>
    <s v="May"/>
  </r>
  <r>
    <s v="CA-2014-156349"/>
    <x v="261"/>
    <d v="2014-05-30T00:00:00"/>
    <x v="1"/>
    <s v="ML-17395"/>
    <s v="Marina Lichtenstein"/>
    <x v="1"/>
    <s v="United States"/>
    <x v="2"/>
    <x v="2"/>
    <x v="1"/>
    <s v="FUR-BO-10000362"/>
    <s v="Furniture"/>
    <x v="0"/>
    <s v="Sauder Inglewood Library Bookcases"/>
    <n v="290.666"/>
    <n v="2"/>
    <n v="27.3568"/>
    <x v="4"/>
    <s v="May"/>
  </r>
  <r>
    <s v="CA-2017-108560"/>
    <x v="220"/>
    <d v="2017-07-15T00:00:00"/>
    <x v="1"/>
    <s v="JC-15385"/>
    <s v="Jenna Caffey"/>
    <x v="0"/>
    <s v="United States"/>
    <x v="119"/>
    <x v="13"/>
    <x v="1"/>
    <s v="FUR-FU-10002937"/>
    <s v="Furniture"/>
    <x v="3"/>
    <s v="GE 48&quot; Fluorescent Tube, Cool White Energy Saver, 34 Watts, 30/Box"/>
    <n v="198.46"/>
    <n v="2"/>
    <n v="99.23"/>
    <x v="1"/>
    <s v="Jul"/>
  </r>
  <r>
    <s v="CA-2015-143119"/>
    <x v="262"/>
    <d v="2015-09-30T00:00:00"/>
    <x v="1"/>
    <s v="MC-17275"/>
    <s v="Marc Crier"/>
    <x v="0"/>
    <s v="United States"/>
    <x v="120"/>
    <x v="35"/>
    <x v="0"/>
    <s v="FUR-CH-10001270"/>
    <s v="Furniture"/>
    <x v="1"/>
    <s v="Harbour Creations Steel Folding Chair"/>
    <n v="517.5"/>
    <n v="6"/>
    <n v="155.25"/>
    <x v="6"/>
    <s v="Sep"/>
  </r>
  <r>
    <s v="CA-2017-101049"/>
    <x v="263"/>
    <d v="2017-06-25T00:00:00"/>
    <x v="0"/>
    <s v="AS-10240"/>
    <s v="Alan Shonely"/>
    <x v="0"/>
    <s v="United States"/>
    <x v="59"/>
    <x v="15"/>
    <x v="2"/>
    <s v="FUR-FU-10004415"/>
    <s v="Furniture"/>
    <x v="3"/>
    <s v="Stacking Tray, Side-Loading, Legal, Smoke"/>
    <n v="17.920000000000002"/>
    <n v="5"/>
    <n v="2.464"/>
    <x v="4"/>
    <s v="Jun"/>
  </r>
  <r>
    <s v="CA-2016-157266"/>
    <x v="205"/>
    <d v="2016-06-01T00:00:00"/>
    <x v="1"/>
    <s v="TB-21280"/>
    <s v="Toby Braunhardt"/>
    <x v="0"/>
    <s v="United States"/>
    <x v="85"/>
    <x v="29"/>
    <x v="2"/>
    <s v="FUR-FU-10000629"/>
    <s v="Furniture"/>
    <x v="3"/>
    <s v="9-3/4 Diameter Round Wall Clock"/>
    <n v="41.37"/>
    <n v="3"/>
    <n v="17.375399999999999"/>
    <x v="6"/>
    <s v="May"/>
  </r>
  <r>
    <s v="CA-2014-127159"/>
    <x v="264"/>
    <d v="2014-05-15T00:00:00"/>
    <x v="2"/>
    <s v="HL-15040"/>
    <s v="Hunter Lopez"/>
    <x v="0"/>
    <s v="United States"/>
    <x v="79"/>
    <x v="16"/>
    <x v="3"/>
    <s v="FUR-FU-10000010"/>
    <s v="Furniture"/>
    <x v="3"/>
    <s v="DAX Value U-Channel Document Frames, Easel Back"/>
    <n v="34.79"/>
    <n v="7"/>
    <n v="10.7849"/>
    <x v="0"/>
    <s v="May"/>
  </r>
  <r>
    <s v="US-2015-157154"/>
    <x v="265"/>
    <d v="2015-01-15T00:00:00"/>
    <x v="1"/>
    <s v="MM-17920"/>
    <s v="Michael Moore"/>
    <x v="0"/>
    <s v="United States"/>
    <x v="13"/>
    <x v="7"/>
    <x v="2"/>
    <s v="FUR-TA-10001889"/>
    <s v="Furniture"/>
    <x v="2"/>
    <s v="Bush Advantage Collection Racetrack Conference Table"/>
    <n v="1018.104"/>
    <n v="4"/>
    <n v="-373.3048"/>
    <x v="2"/>
    <s v="Jan"/>
  </r>
  <r>
    <s v="CA-2015-143077"/>
    <x v="5"/>
    <d v="2015-09-21T00:00:00"/>
    <x v="1"/>
    <s v="SF-20965"/>
    <s v="Sylvia Foulston"/>
    <x v="1"/>
    <s v="United States"/>
    <x v="6"/>
    <x v="5"/>
    <x v="3"/>
    <s v="FUR-FU-10003535"/>
    <s v="Furniture"/>
    <x v="3"/>
    <s v="Howard Miller Distant Time Traveler Alarm Clock"/>
    <n v="21.936"/>
    <n v="2"/>
    <n v="-10.419600000000001"/>
    <x v="4"/>
    <s v="Sep"/>
  </r>
  <r>
    <s v="CA-2014-122882"/>
    <x v="266"/>
    <d v="2014-09-13T00:00:00"/>
    <x v="1"/>
    <s v="SB-20290"/>
    <s v="Sean Braxton"/>
    <x v="1"/>
    <s v="United States"/>
    <x v="3"/>
    <x v="3"/>
    <x v="2"/>
    <s v="FUR-FU-10000758"/>
    <s v="Furniture"/>
    <x v="3"/>
    <s v="DAX Natural Wood-Tone Poster Frame"/>
    <n v="42.368000000000002"/>
    <n v="2"/>
    <n v="8.4735999999999994"/>
    <x v="6"/>
    <s v="Sep"/>
  </r>
  <r>
    <s v="CA-2016-147585"/>
    <x v="267"/>
    <d v="2016-11-12T00:00:00"/>
    <x v="1"/>
    <s v="CB-12535"/>
    <s v="Claudia Bergmann"/>
    <x v="1"/>
    <s v="United States"/>
    <x v="28"/>
    <x v="2"/>
    <x v="1"/>
    <s v="FUR-FU-10002597"/>
    <s v="Furniture"/>
    <x v="3"/>
    <s v="C-Line Magnetic Cubicle Keepers, Clear Polypropylene"/>
    <n v="14.82"/>
    <n v="3"/>
    <n v="6.2244000000000002"/>
    <x v="2"/>
    <s v="Nov"/>
  </r>
  <r>
    <s v="CA-2017-143798"/>
    <x v="247"/>
    <d v="2017-12-12T00:00:00"/>
    <x v="2"/>
    <s v="AW-10840"/>
    <s v="Anthony Witt"/>
    <x v="0"/>
    <s v="United States"/>
    <x v="3"/>
    <x v="3"/>
    <x v="2"/>
    <s v="FUR-FU-10004306"/>
    <s v="Furniture"/>
    <x v="3"/>
    <s v="Electrix Halogen Magnifier Lamp"/>
    <n v="310.88"/>
    <n v="2"/>
    <n v="23.315999999999999"/>
    <x v="3"/>
    <s v="Dec"/>
  </r>
  <r>
    <s v="CA-2014-142839"/>
    <x v="268"/>
    <d v="2014-08-20T00:00:00"/>
    <x v="1"/>
    <s v="TS-21610"/>
    <s v="Troy Staebel"/>
    <x v="0"/>
    <s v="United States"/>
    <x v="3"/>
    <x v="3"/>
    <x v="2"/>
    <s v="FUR-TA-10001539"/>
    <s v="Furniture"/>
    <x v="2"/>
    <s v="Chromcraft Rectangular Conference Tables"/>
    <n v="853.09199999999998"/>
    <n v="6"/>
    <n v="-227.49119999999999"/>
    <x v="4"/>
    <s v="Aug"/>
  </r>
  <r>
    <s v="US-2016-154361"/>
    <x v="269"/>
    <d v="2016-03-19T00:00:00"/>
    <x v="1"/>
    <s v="HZ-14950"/>
    <s v="Henia Zydlo"/>
    <x v="0"/>
    <s v="United States"/>
    <x v="29"/>
    <x v="15"/>
    <x v="2"/>
    <s v="FUR-FU-10004020"/>
    <s v="Furniture"/>
    <x v="3"/>
    <s v="Advantus Panel Wall Acrylic Frame"/>
    <n v="21.88"/>
    <n v="5"/>
    <n v="6.2904999999999998"/>
    <x v="2"/>
    <s v="Mar"/>
  </r>
  <r>
    <s v="CA-2014-135657"/>
    <x v="270"/>
    <d v="2014-06-07T00:00:00"/>
    <x v="0"/>
    <s v="SC-20725"/>
    <s v="Steven Cartwright"/>
    <x v="0"/>
    <s v="United States"/>
    <x v="15"/>
    <x v="13"/>
    <x v="1"/>
    <s v="FUR-TA-10004086"/>
    <s v="Furniture"/>
    <x v="2"/>
    <s v="KI Adjustable-Height Table"/>
    <n v="515.88"/>
    <n v="6"/>
    <n v="113.4936"/>
    <x v="4"/>
    <s v="Jun"/>
  </r>
  <r>
    <s v="CA-2015-114069"/>
    <x v="271"/>
    <d v="2015-07-15T00:00:00"/>
    <x v="0"/>
    <s v="ND-18370"/>
    <s v="Natalie DeCherney"/>
    <x v="0"/>
    <s v="United States"/>
    <x v="13"/>
    <x v="7"/>
    <x v="2"/>
    <s v="FUR-CH-10000595"/>
    <s v="Furniture"/>
    <x v="1"/>
    <s v="Safco Contoured Stacking Chairs"/>
    <n v="1931.04"/>
    <n v="9"/>
    <n v="321.83999999999997"/>
    <x v="3"/>
    <s v="Jul"/>
  </r>
  <r>
    <s v="CA-2017-123491"/>
    <x v="242"/>
    <d v="2017-11-05T00:00:00"/>
    <x v="1"/>
    <s v="JK-15205"/>
    <s v="Jamie Kunitz"/>
    <x v="0"/>
    <s v="United States"/>
    <x v="28"/>
    <x v="2"/>
    <x v="1"/>
    <s v="FUR-CH-10003061"/>
    <s v="Furniture"/>
    <x v="1"/>
    <s v="Global Leather Task Chair, Black"/>
    <n v="71.992000000000004"/>
    <n v="1"/>
    <n v="-0.89990000000000003"/>
    <x v="6"/>
    <s v="Oct"/>
  </r>
  <r>
    <s v="US-2017-124968"/>
    <x v="272"/>
    <d v="2017-09-13T00:00:00"/>
    <x v="0"/>
    <s v="MM-18055"/>
    <s v="Michelle Moray"/>
    <x v="0"/>
    <s v="United States"/>
    <x v="9"/>
    <x v="8"/>
    <x v="3"/>
    <s v="FUR-TA-10004289"/>
    <s v="Furniture"/>
    <x v="2"/>
    <s v="BoxOffice By Design Rectangular and Half-Moon Meeting Room Tables"/>
    <n v="765.625"/>
    <n v="7"/>
    <n v="-566.5625"/>
    <x v="2"/>
    <s v="Sep"/>
  </r>
  <r>
    <s v="CA-2017-104003"/>
    <x v="273"/>
    <d v="2017-10-13T00:00:00"/>
    <x v="1"/>
    <s v="DC-13285"/>
    <s v="Debra Catini"/>
    <x v="0"/>
    <s v="United States"/>
    <x v="28"/>
    <x v="2"/>
    <x v="1"/>
    <s v="FUR-BO-10003965"/>
    <s v="Furniture"/>
    <x v="0"/>
    <s v="O'Sullivan Manor Hill 2-Door Library in Brianna Oak"/>
    <n v="307.666"/>
    <n v="2"/>
    <n v="-14.478400000000001"/>
    <x v="6"/>
    <s v="Oct"/>
  </r>
  <r>
    <s v="CA-2016-169943"/>
    <x v="128"/>
    <d v="2016-05-24T00:00:00"/>
    <x v="1"/>
    <s v="BN-11515"/>
    <s v="Bradley Nguyen"/>
    <x v="0"/>
    <s v="United States"/>
    <x v="13"/>
    <x v="7"/>
    <x v="2"/>
    <s v="FUR-FU-10002088"/>
    <s v="Furniture"/>
    <x v="3"/>
    <s v="Nu-Dell Float Frame 11 x 14 1/2"/>
    <n v="35.92"/>
    <n v="4"/>
    <n v="15.086399999999999"/>
    <x v="2"/>
    <s v="May"/>
  </r>
  <r>
    <s v="CA-2016-169943"/>
    <x v="128"/>
    <d v="2016-05-24T00:00:00"/>
    <x v="1"/>
    <s v="BN-11515"/>
    <s v="Bradley Nguyen"/>
    <x v="0"/>
    <s v="United States"/>
    <x v="13"/>
    <x v="7"/>
    <x v="2"/>
    <s v="FUR-FU-10000010"/>
    <s v="Furniture"/>
    <x v="3"/>
    <s v="DAX Value U-Channel Document Frames, Easel Back"/>
    <n v="39.76"/>
    <n v="8"/>
    <n v="12.3256"/>
    <x v="2"/>
    <s v="May"/>
  </r>
  <r>
    <s v="US-2015-123218"/>
    <x v="274"/>
    <d v="2015-12-25T00:00:00"/>
    <x v="1"/>
    <s v="KD-16345"/>
    <s v="Katherine Ducich"/>
    <x v="0"/>
    <s v="United States"/>
    <x v="9"/>
    <x v="8"/>
    <x v="3"/>
    <s v="FUR-BO-10003966"/>
    <s v="Furniture"/>
    <x v="0"/>
    <s v="Sauder Facets Collection Library, Sky Alder Finish"/>
    <n v="359.05799999999999"/>
    <n v="3"/>
    <n v="-71.811599999999999"/>
    <x v="2"/>
    <s v="Dec"/>
  </r>
  <r>
    <s v="US-2017-164056"/>
    <x v="275"/>
    <d v="2017-05-04T00:00:00"/>
    <x v="0"/>
    <s v="FM-14215"/>
    <s v="Filia McAdams"/>
    <x v="1"/>
    <s v="United States"/>
    <x v="24"/>
    <x v="15"/>
    <x v="2"/>
    <s v="FUR-TA-10001307"/>
    <s v="Furniture"/>
    <x v="2"/>
    <s v="SAFCO PlanMaster Heigh-Adjustable Drafting Table Base, 43w x 30d x 30-37h, Black"/>
    <n v="1048.3499999999999"/>
    <n v="5"/>
    <n v="-69.89"/>
    <x v="2"/>
    <s v="Apr"/>
  </r>
  <r>
    <s v="CA-2017-152807"/>
    <x v="242"/>
    <d v="2017-11-03T00:00:00"/>
    <x v="1"/>
    <s v="MC-18100"/>
    <s v="Mick Crebagga"/>
    <x v="0"/>
    <s v="United States"/>
    <x v="3"/>
    <x v="3"/>
    <x v="2"/>
    <s v="FUR-FU-10004415"/>
    <s v="Furniture"/>
    <x v="3"/>
    <s v="Stacking Tray, Side-Loading, Legal, Smoke"/>
    <n v="7.1680000000000001"/>
    <n v="2"/>
    <n v="0.98560000000000003"/>
    <x v="4"/>
    <s v="Oct"/>
  </r>
  <r>
    <s v="CA-2015-139094"/>
    <x v="276"/>
    <d v="2015-11-27T00:00:00"/>
    <x v="1"/>
    <s v="MO-17800"/>
    <s v="Meg O'Connel"/>
    <x v="2"/>
    <s v="United States"/>
    <x v="21"/>
    <x v="5"/>
    <x v="3"/>
    <s v="FUR-TA-10004607"/>
    <s v="Furniture"/>
    <x v="2"/>
    <s v="Hon 2111 Invitation Series Straight Table"/>
    <n v="206.96199999999999"/>
    <n v="2"/>
    <n v="-32.522599999999997"/>
    <x v="2"/>
    <s v="Nov"/>
  </r>
  <r>
    <s v="CA-2017-168837"/>
    <x v="277"/>
    <d v="2017-10-17T00:00:00"/>
    <x v="2"/>
    <s v="JW-15955"/>
    <s v="Joni Wasserman"/>
    <x v="0"/>
    <s v="United States"/>
    <x v="121"/>
    <x v="2"/>
    <x v="1"/>
    <s v="FUR-FU-10001918"/>
    <s v="Furniture"/>
    <x v="3"/>
    <s v="C-Line Cubicle Keepers Polyproplyene Holder With Velcro Backings"/>
    <n v="9.4600000000000009"/>
    <n v="2"/>
    <n v="3.6894"/>
    <x v="0"/>
    <s v="Oct"/>
  </r>
  <r>
    <s v="CA-2015-130785"/>
    <x v="278"/>
    <d v="2015-09-09T00:00:00"/>
    <x v="1"/>
    <s v="AG-10900"/>
    <s v="Arthur Gainer"/>
    <x v="0"/>
    <s v="United States"/>
    <x v="53"/>
    <x v="2"/>
    <x v="1"/>
    <s v="FUR-BO-10000330"/>
    <s v="Furniture"/>
    <x v="0"/>
    <s v="Sauder Camden County Barrister Bookcase, Planked Cherry Finish"/>
    <n v="411.33199999999999"/>
    <n v="4"/>
    <n v="-4.8391999999999999"/>
    <x v="4"/>
    <s v="Sep"/>
  </r>
  <r>
    <s v="CA-2015-130785"/>
    <x v="278"/>
    <d v="2015-09-09T00:00:00"/>
    <x v="1"/>
    <s v="AG-10900"/>
    <s v="Arthur Gainer"/>
    <x v="0"/>
    <s v="United States"/>
    <x v="53"/>
    <x v="2"/>
    <x v="1"/>
    <s v="FUR-BO-10003159"/>
    <s v="Furniture"/>
    <x v="0"/>
    <s v="Sauder Camden County Collection Libraries, Planked Cherry Finish"/>
    <n v="293.19900000000001"/>
    <n v="3"/>
    <n v="-20.696400000000001"/>
    <x v="4"/>
    <s v="Sep"/>
  </r>
  <r>
    <s v="CA-2016-110254"/>
    <x v="279"/>
    <d v="2016-08-08T00:00:00"/>
    <x v="1"/>
    <s v="ML-17755"/>
    <s v="Max Ludwig"/>
    <x v="2"/>
    <s v="United States"/>
    <x v="122"/>
    <x v="25"/>
    <x v="0"/>
    <s v="FUR-FU-10001591"/>
    <s v="Furniture"/>
    <x v="3"/>
    <s v="Advantus Panel Wall Certificate Holder - 8.5x11"/>
    <n v="109.8"/>
    <n v="9"/>
    <n v="46.116"/>
    <x v="4"/>
    <s v="Aug"/>
  </r>
  <r>
    <s v="CA-2014-120474"/>
    <x v="280"/>
    <d v="2014-12-03T00:00:00"/>
    <x v="2"/>
    <s v="RP-19390"/>
    <s v="Resi Pšlking"/>
    <x v="0"/>
    <s v="United States"/>
    <x v="123"/>
    <x v="16"/>
    <x v="3"/>
    <s v="FUR-CH-10001854"/>
    <s v="Furniture"/>
    <x v="1"/>
    <s v="Office Star - Professional Matrix Back Chair with 2-to-1 Synchro Tilt and Mesh Fabric Seat"/>
    <n v="2807.84"/>
    <n v="8"/>
    <n v="673.88160000000005"/>
    <x v="3"/>
    <s v="Dec"/>
  </r>
  <r>
    <s v="CA-2016-100965"/>
    <x v="281"/>
    <d v="2016-07-11T00:00:00"/>
    <x v="1"/>
    <s v="RM-19375"/>
    <s v="Raymond Messe"/>
    <x v="0"/>
    <s v="United States"/>
    <x v="124"/>
    <x v="2"/>
    <x v="1"/>
    <s v="FUR-FU-10003039"/>
    <s v="Furniture"/>
    <x v="3"/>
    <s v="Howard Miller 11-1/2&quot; Diameter Grantwood Wall Clock"/>
    <n v="215.65"/>
    <n v="5"/>
    <n v="73.320999999999998"/>
    <x v="4"/>
    <s v="Jul"/>
  </r>
  <r>
    <s v="CA-2016-149461"/>
    <x v="282"/>
    <d v="2016-11-19T00:00:00"/>
    <x v="1"/>
    <s v="AS-10135"/>
    <s v="Adrian Shami"/>
    <x v="2"/>
    <s v="United States"/>
    <x v="83"/>
    <x v="13"/>
    <x v="1"/>
    <s v="FUR-FU-10004270"/>
    <s v="Furniture"/>
    <x v="3"/>
    <s v="Eldon Image Series Desk Accessories, Burgundy"/>
    <n v="4.18"/>
    <n v="1"/>
    <n v="1.5047999999999999"/>
    <x v="6"/>
    <s v="Nov"/>
  </r>
  <r>
    <s v="CA-2016-165484"/>
    <x v="283"/>
    <d v="2016-10-29T00:00:00"/>
    <x v="1"/>
    <s v="HK-14890"/>
    <s v="Heather Kirkland"/>
    <x v="1"/>
    <s v="United States"/>
    <x v="9"/>
    <x v="8"/>
    <x v="3"/>
    <s v="FUR-FU-10001196"/>
    <s v="Furniture"/>
    <x v="3"/>
    <s v="DAX Cubicle Frames - 8x10"/>
    <n v="16.155999999999999"/>
    <n v="7"/>
    <n v="-12.117000000000001"/>
    <x v="6"/>
    <s v="Oct"/>
  </r>
  <r>
    <s v="CA-2014-132612"/>
    <x v="2"/>
    <d v="2014-06-11T00:00:00"/>
    <x v="0"/>
    <s v="FO-14305"/>
    <s v="Frank Olsen"/>
    <x v="0"/>
    <s v="United States"/>
    <x v="95"/>
    <x v="25"/>
    <x v="0"/>
    <s v="FUR-TA-10004534"/>
    <s v="Furniture"/>
    <x v="2"/>
    <s v="Bevis 44 x 96 Conference Tables"/>
    <n v="1441.3"/>
    <n v="7"/>
    <n v="245.02099999999999"/>
    <x v="3"/>
    <s v="Jun"/>
  </r>
  <r>
    <s v="US-2017-161193"/>
    <x v="93"/>
    <d v="2017-11-26T00:00:00"/>
    <x v="1"/>
    <s v="BT-11680"/>
    <s v="Brian Thompson"/>
    <x v="0"/>
    <s v="United States"/>
    <x v="19"/>
    <x v="15"/>
    <x v="2"/>
    <s v="FUR-FU-10001861"/>
    <s v="Furniture"/>
    <x v="3"/>
    <s v="Floodlight Indoor Halogen Bulbs, 1 Bulb per Pack, 60 Watts"/>
    <n v="77.599999999999994"/>
    <n v="5"/>
    <n v="28.13"/>
    <x v="6"/>
    <s v="Nov"/>
  </r>
  <r>
    <s v="US-2017-161193"/>
    <x v="93"/>
    <d v="2017-11-26T00:00:00"/>
    <x v="1"/>
    <s v="BT-11680"/>
    <s v="Brian Thompson"/>
    <x v="0"/>
    <s v="United States"/>
    <x v="19"/>
    <x v="15"/>
    <x v="2"/>
    <s v="FUR-FU-10000206"/>
    <s v="Furniture"/>
    <x v="3"/>
    <s v="GE General Purpose, Extra Long Life, Showcase &amp; Floodlight Incandescent Bulbs"/>
    <n v="4.6559999999999997"/>
    <n v="2"/>
    <n v="1.5713999999999999"/>
    <x v="6"/>
    <s v="Nov"/>
  </r>
  <r>
    <s v="CA-2015-131597"/>
    <x v="221"/>
    <d v="2015-09-18T00:00:00"/>
    <x v="1"/>
    <s v="SP-20620"/>
    <s v="Stefania Perrino"/>
    <x v="1"/>
    <s v="United States"/>
    <x v="2"/>
    <x v="2"/>
    <x v="1"/>
    <s v="FUR-TA-10002607"/>
    <s v="Furniture"/>
    <x v="2"/>
    <s v="KI Conference Tables"/>
    <n v="170.136"/>
    <n v="3"/>
    <n v="-8.5068000000000001"/>
    <x v="4"/>
    <s v="Sep"/>
  </r>
  <r>
    <s v="US-2014-130379"/>
    <x v="284"/>
    <d v="2014-05-29T00:00:00"/>
    <x v="1"/>
    <s v="JL-15235"/>
    <s v="Janet Lee"/>
    <x v="0"/>
    <s v="United States"/>
    <x v="9"/>
    <x v="8"/>
    <x v="3"/>
    <s v="FUR-FU-10002553"/>
    <s v="Furniture"/>
    <x v="3"/>
    <s v="Electrix Incandescent Magnifying Lamp, Black"/>
    <n v="29.32"/>
    <n v="2"/>
    <n v="-24.189"/>
    <x v="4"/>
    <s v="May"/>
  </r>
  <r>
    <s v="CA-2016-168956"/>
    <x v="285"/>
    <d v="2016-02-20T00:00:00"/>
    <x v="1"/>
    <s v="EA-14035"/>
    <s v="Erin Ashbrook"/>
    <x v="1"/>
    <s v="United States"/>
    <x v="9"/>
    <x v="8"/>
    <x v="3"/>
    <s v="FUR-CH-10004754"/>
    <s v="Furniture"/>
    <x v="1"/>
    <s v="Global Stack Chair with Arms, Black"/>
    <n v="62.957999999999998"/>
    <n v="3"/>
    <n v="-2.6981999999999999"/>
    <x v="4"/>
    <s v="Feb"/>
  </r>
  <r>
    <s v="CA-2016-167507"/>
    <x v="286"/>
    <d v="2016-12-28T00:00:00"/>
    <x v="1"/>
    <s v="SA-20830"/>
    <s v="Sue Ann Reed"/>
    <x v="0"/>
    <s v="United States"/>
    <x v="125"/>
    <x v="36"/>
    <x v="1"/>
    <s v="FUR-FU-10001935"/>
    <s v="Furniture"/>
    <x v="3"/>
    <s v="3M Hangers With Command Adhesive"/>
    <n v="11.84"/>
    <n v="4"/>
    <n v="3.1080000000000001"/>
    <x v="6"/>
    <s v="Dec"/>
  </r>
  <r>
    <s v="CA-2016-167507"/>
    <x v="286"/>
    <d v="2016-12-28T00:00:00"/>
    <x v="1"/>
    <s v="SA-20830"/>
    <s v="Sue Ann Reed"/>
    <x v="0"/>
    <s v="United States"/>
    <x v="125"/>
    <x v="36"/>
    <x v="1"/>
    <s v="FUR-FU-10002878"/>
    <s v="Furniture"/>
    <x v="3"/>
    <s v="Seth Thomas 14&quot; Day/Date Wall Clock"/>
    <n v="22.783999999999999"/>
    <n v="1"/>
    <n v="4.8415999999999997"/>
    <x v="6"/>
    <s v="Dec"/>
  </r>
  <r>
    <s v="CA-2017-145884"/>
    <x v="85"/>
    <d v="2017-10-21T00:00:00"/>
    <x v="3"/>
    <s v="SL-20155"/>
    <s v="Sara Luxemburg"/>
    <x v="2"/>
    <s v="United States"/>
    <x v="126"/>
    <x v="37"/>
    <x v="3"/>
    <s v="FUR-TA-10002356"/>
    <s v="Furniture"/>
    <x v="2"/>
    <s v="Bevis Boat-Shaped Conference Table"/>
    <n v="262.11"/>
    <n v="1"/>
    <n v="62.906399999999998"/>
    <x v="7"/>
    <s v="Oct"/>
  </r>
  <r>
    <s v="CA-2015-131422"/>
    <x v="287"/>
    <d v="2015-11-09T00:00:00"/>
    <x v="1"/>
    <s v="GB-14530"/>
    <s v="George Bell"/>
    <x v="1"/>
    <s v="United States"/>
    <x v="91"/>
    <x v="30"/>
    <x v="0"/>
    <s v="FUR-CH-10001270"/>
    <s v="Furniture"/>
    <x v="1"/>
    <s v="Harbour Creations Steel Folding Chair"/>
    <n v="207"/>
    <n v="3"/>
    <n v="25.875"/>
    <x v="4"/>
    <s v="Nov"/>
  </r>
  <r>
    <s v="CA-2014-117345"/>
    <x v="288"/>
    <d v="2014-08-05T00:00:00"/>
    <x v="1"/>
    <s v="BF-10975"/>
    <s v="Barbara Fisher"/>
    <x v="1"/>
    <s v="United States"/>
    <x v="127"/>
    <x v="30"/>
    <x v="0"/>
    <s v="FUR-FU-10000629"/>
    <s v="Furniture"/>
    <x v="3"/>
    <s v="9-3/4 Diameter Round Wall Clock"/>
    <n v="44.128"/>
    <n v="4"/>
    <n v="12.135199999999999"/>
    <x v="4"/>
    <s v="Aug"/>
  </r>
  <r>
    <s v="CA-2016-157763"/>
    <x v="196"/>
    <d v="2016-07-23T00:00:00"/>
    <x v="1"/>
    <s v="KH-16330"/>
    <s v="Katharine Harms"/>
    <x v="1"/>
    <s v="United States"/>
    <x v="128"/>
    <x v="0"/>
    <x v="0"/>
    <s v="FUR-CH-10000988"/>
    <s v="Furniture"/>
    <x v="1"/>
    <s v="Hon Olson Stacker Stools"/>
    <n v="140.81"/>
    <n v="1"/>
    <n v="39.4268"/>
    <x v="2"/>
    <s v="Jul"/>
  </r>
  <r>
    <s v="CA-2015-135391"/>
    <x v="289"/>
    <d v="2015-02-11T00:00:00"/>
    <x v="0"/>
    <s v="FA-14230"/>
    <s v="Frank Atkinson"/>
    <x v="1"/>
    <s v="United States"/>
    <x v="21"/>
    <x v="5"/>
    <x v="3"/>
    <s v="FUR-FU-10001986"/>
    <s v="Furniture"/>
    <x v="3"/>
    <s v="Dana Fluorescent Magnifying Lamp, White, 36&quot;"/>
    <n v="40.783999999999999"/>
    <n v="2"/>
    <n v="-30.588000000000001"/>
    <x v="3"/>
    <s v="Feb"/>
  </r>
  <r>
    <s v="US-2017-158512"/>
    <x v="290"/>
    <d v="2017-01-17T00:00:00"/>
    <x v="0"/>
    <s v="DA-13450"/>
    <s v="Dianna Arnett"/>
    <x v="2"/>
    <s v="United States"/>
    <x v="85"/>
    <x v="29"/>
    <x v="2"/>
    <s v="FUR-FU-10004973"/>
    <s v="Furniture"/>
    <x v="3"/>
    <s v="Flat Face Poster Frame"/>
    <n v="37.68"/>
    <n v="2"/>
    <n v="15.8256"/>
    <x v="2"/>
    <s v="Jan"/>
  </r>
  <r>
    <s v="CA-2017-128370"/>
    <x v="291"/>
    <d v="2017-09-10T00:00:00"/>
    <x v="3"/>
    <s v="FH-14275"/>
    <s v="Frank Hawley"/>
    <x v="1"/>
    <s v="United States"/>
    <x v="2"/>
    <x v="2"/>
    <x v="1"/>
    <s v="FUR-CH-10002602"/>
    <s v="Furniture"/>
    <x v="1"/>
    <s v="DMI Arturo Collection Mission-style Design Wood Chair"/>
    <n v="362.35199999999998"/>
    <n v="3"/>
    <n v="27.176400000000001"/>
    <x v="7"/>
    <s v="Sep"/>
  </r>
  <r>
    <s v="US-2017-121251"/>
    <x v="292"/>
    <d v="2017-03-27T00:00:00"/>
    <x v="2"/>
    <s v="GM-14440"/>
    <s v="Gary McGarr"/>
    <x v="0"/>
    <s v="United States"/>
    <x v="13"/>
    <x v="7"/>
    <x v="2"/>
    <s v="FUR-BO-10001918"/>
    <s v="Furniture"/>
    <x v="0"/>
    <s v="Sauder Forest Hills Library with Doors, Woodland Oak Finish"/>
    <n v="257.56799999999998"/>
    <n v="2"/>
    <n v="-28.976400000000002"/>
    <x v="5"/>
    <s v="Mar"/>
  </r>
  <r>
    <s v="US-2016-100839"/>
    <x v="25"/>
    <d v="2016-10-17T00:00:00"/>
    <x v="1"/>
    <s v="NC-18625"/>
    <s v="Noah Childs"/>
    <x v="1"/>
    <s v="United States"/>
    <x v="14"/>
    <x v="12"/>
    <x v="1"/>
    <s v="FUR-TA-10004575"/>
    <s v="Furniture"/>
    <x v="2"/>
    <s v="Hon 5100 Series Wood Tables"/>
    <n v="727.45"/>
    <n v="5"/>
    <n v="-465.56799999999998"/>
    <x v="4"/>
    <s v="Oct"/>
  </r>
  <r>
    <s v="US-2016-100839"/>
    <x v="25"/>
    <d v="2016-10-17T00:00:00"/>
    <x v="1"/>
    <s v="NC-18625"/>
    <s v="Noah Childs"/>
    <x v="1"/>
    <s v="United States"/>
    <x v="14"/>
    <x v="12"/>
    <x v="1"/>
    <s v="FUR-FU-10001617"/>
    <s v="Furniture"/>
    <x v="3"/>
    <s v="Executive Impressions 8-1/2&quot; Career Panel/Partition Cubicle Clock"/>
    <n v="24.96"/>
    <n v="3"/>
    <n v="4.3680000000000003"/>
    <x v="4"/>
    <s v="Oct"/>
  </r>
  <r>
    <s v="CA-2017-118857"/>
    <x v="293"/>
    <d v="2017-04-18T00:00:00"/>
    <x v="2"/>
    <s v="AH-10075"/>
    <s v="Adam Hart"/>
    <x v="1"/>
    <s v="United States"/>
    <x v="0"/>
    <x v="34"/>
    <x v="1"/>
    <s v="FUR-FU-10004460"/>
    <s v="Furniture"/>
    <x v="3"/>
    <s v="Howard Miller 12&quot; Round Wall Clock"/>
    <n v="196.45"/>
    <n v="5"/>
    <n v="70.721999999999994"/>
    <x v="0"/>
    <s v="Apr"/>
  </r>
  <r>
    <s v="CA-2014-116932"/>
    <x v="294"/>
    <d v="2014-07-25T00:00:00"/>
    <x v="1"/>
    <s v="ME-18010"/>
    <s v="Michelle Ellison"/>
    <x v="1"/>
    <s v="United States"/>
    <x v="28"/>
    <x v="2"/>
    <x v="1"/>
    <s v="FUR-CH-10001215"/>
    <s v="Furniture"/>
    <x v="1"/>
    <s v="Global Troy Executive Leather Low-Back Tilter"/>
    <n v="801.56799999999998"/>
    <n v="2"/>
    <n v="50.097999999999999"/>
    <x v="4"/>
    <s v="Jul"/>
  </r>
  <r>
    <s v="CA-2014-116932"/>
    <x v="294"/>
    <d v="2014-07-25T00:00:00"/>
    <x v="1"/>
    <s v="ME-18010"/>
    <s v="Michelle Ellison"/>
    <x v="1"/>
    <s v="United States"/>
    <x v="28"/>
    <x v="2"/>
    <x v="1"/>
    <s v="FUR-TA-10004175"/>
    <s v="Furniture"/>
    <x v="2"/>
    <s v="Hon 30&quot; x 60&quot; Table with Locking Drawer"/>
    <n v="272.84800000000001"/>
    <n v="1"/>
    <n v="27.284800000000001"/>
    <x v="4"/>
    <s v="Jul"/>
  </r>
  <r>
    <s v="CA-2017-142888"/>
    <x v="295"/>
    <d v="2017-11-25T00:00:00"/>
    <x v="1"/>
    <s v="BP-11230"/>
    <s v="Benjamin Patterson"/>
    <x v="0"/>
    <s v="United States"/>
    <x v="129"/>
    <x v="13"/>
    <x v="1"/>
    <s v="FUR-TA-10004767"/>
    <s v="Furniture"/>
    <x v="2"/>
    <s v="Safco Drafting Table"/>
    <n v="70.98"/>
    <n v="1"/>
    <n v="20.584199999999999"/>
    <x v="4"/>
    <s v="Nov"/>
  </r>
  <r>
    <s v="US-2016-112977"/>
    <x v="296"/>
    <d v="2016-03-16T00:00:00"/>
    <x v="1"/>
    <s v="CJ-12010"/>
    <s v="Caroline Jumper"/>
    <x v="0"/>
    <s v="United States"/>
    <x v="62"/>
    <x v="7"/>
    <x v="2"/>
    <s v="FUR-BO-10003272"/>
    <s v="Furniture"/>
    <x v="0"/>
    <s v="O'Sullivan Living Dimensions 5-Shelf Bookcases"/>
    <n v="176.78399999999999"/>
    <n v="1"/>
    <n v="-22.097999999999999"/>
    <x v="6"/>
    <s v="Mar"/>
  </r>
  <r>
    <s v="CA-2017-118885"/>
    <x v="297"/>
    <d v="2018-01-02T00:00:00"/>
    <x v="1"/>
    <s v="JG-15160"/>
    <s v="James Galang"/>
    <x v="0"/>
    <s v="United States"/>
    <x v="2"/>
    <x v="2"/>
    <x v="1"/>
    <s v="FUR-CH-10002880"/>
    <s v="Furniture"/>
    <x v="1"/>
    <s v="Global High-Back Leather Tilter, Burgundy"/>
    <n v="393.56799999999998"/>
    <n v="4"/>
    <n v="-44.276400000000002"/>
    <x v="4"/>
    <s v="Dec"/>
  </r>
  <r>
    <s v="CA-2015-109512"/>
    <x v="298"/>
    <d v="2015-03-05T00:00:00"/>
    <x v="3"/>
    <s v="LF-17185"/>
    <s v="Luke Foster"/>
    <x v="0"/>
    <s v="United States"/>
    <x v="13"/>
    <x v="7"/>
    <x v="2"/>
    <s v="FUR-CH-10001146"/>
    <s v="Furniture"/>
    <x v="1"/>
    <s v="Global Value Mid-Back Manager's Chair, Gray"/>
    <n v="383.60700000000003"/>
    <n v="7"/>
    <n v="63.9345"/>
    <x v="7"/>
    <s v="Mar"/>
  </r>
  <r>
    <s v="CA-2016-147578"/>
    <x v="74"/>
    <d v="2016-04-26T00:00:00"/>
    <x v="0"/>
    <s v="PG-18895"/>
    <s v="Paul Gonzalez"/>
    <x v="0"/>
    <s v="United States"/>
    <x v="28"/>
    <x v="2"/>
    <x v="1"/>
    <s v="FUR-FU-10001889"/>
    <s v="Furniture"/>
    <x v="3"/>
    <s v="Ultra Door Pull Handle"/>
    <n v="31.56"/>
    <n v="3"/>
    <n v="10.4148"/>
    <x v="4"/>
    <s v="Apr"/>
  </r>
  <r>
    <s v="CA-2014-142587"/>
    <x v="299"/>
    <d v="2014-10-22T00:00:00"/>
    <x v="2"/>
    <s v="TB-21520"/>
    <s v="Tracy Blumstein"/>
    <x v="0"/>
    <s v="United States"/>
    <x v="130"/>
    <x v="15"/>
    <x v="2"/>
    <s v="FUR-TA-10000617"/>
    <s v="Furniture"/>
    <x v="2"/>
    <s v="Hon Practical Foundations 30 x 60 Training Table, Light Gray/Charcoal"/>
    <n v="409.59"/>
    <n v="3"/>
    <n v="-122.877"/>
    <x v="5"/>
    <s v="Oct"/>
  </r>
  <r>
    <s v="CA-2014-169775"/>
    <x v="300"/>
    <d v="2014-09-02T00:00:00"/>
    <x v="0"/>
    <s v="RA-19945"/>
    <s v="Ryan Akin"/>
    <x v="0"/>
    <s v="United States"/>
    <x v="89"/>
    <x v="1"/>
    <x v="0"/>
    <s v="FUR-TA-10001857"/>
    <s v="Furniture"/>
    <x v="2"/>
    <s v="Balt Solid Wood Rectangular Table"/>
    <n v="174.05850000000001"/>
    <n v="3"/>
    <n v="-110.7645"/>
    <x v="4"/>
    <s v="Aug"/>
  </r>
  <r>
    <s v="CA-2017-167094"/>
    <x v="85"/>
    <d v="2017-10-22T00:00:00"/>
    <x v="2"/>
    <s v="DK-12835"/>
    <s v="Damala Kotsonis"/>
    <x v="1"/>
    <s v="United States"/>
    <x v="76"/>
    <x v="36"/>
    <x v="1"/>
    <s v="FUR-CH-10000155"/>
    <s v="Furniture"/>
    <x v="1"/>
    <s v="Global Comet Stacking Armless Chair"/>
    <n v="478.48"/>
    <n v="2"/>
    <n v="47.847999999999999"/>
    <x v="5"/>
    <s v="Oct"/>
  </r>
  <r>
    <s v="CA-2015-157959"/>
    <x v="136"/>
    <d v="2015-02-04T00:00:00"/>
    <x v="2"/>
    <s v="RW-19540"/>
    <s v="Rick Wilson"/>
    <x v="1"/>
    <s v="United States"/>
    <x v="2"/>
    <x v="2"/>
    <x v="1"/>
    <s v="FUR-FU-10004093"/>
    <s v="Furniture"/>
    <x v="3"/>
    <s v="Hand-Finished Solid Wood Document Frame"/>
    <n v="136.91999999999999"/>
    <n v="4"/>
    <n v="41.076000000000001"/>
    <x v="5"/>
    <s v="Feb"/>
  </r>
  <r>
    <s v="CA-2017-105886"/>
    <x v="186"/>
    <d v="2017-12-23T00:00:00"/>
    <x v="1"/>
    <s v="DB-13660"/>
    <s v="Duane Benoit"/>
    <x v="0"/>
    <s v="United States"/>
    <x v="64"/>
    <x v="7"/>
    <x v="2"/>
    <s v="FUR-FU-10001037"/>
    <s v="Furniture"/>
    <x v="3"/>
    <s v="DAX Charcoal/Nickel-Tone Document Frame, 5 x 7"/>
    <n v="18.96"/>
    <n v="2"/>
    <n v="8.532"/>
    <x v="2"/>
    <s v="Dec"/>
  </r>
  <r>
    <s v="US-2017-111423"/>
    <x v="301"/>
    <d v="2017-08-19T00:00:00"/>
    <x v="2"/>
    <s v="EH-13765"/>
    <s v="Edward Hooks"/>
    <x v="1"/>
    <s v="United States"/>
    <x v="115"/>
    <x v="7"/>
    <x v="2"/>
    <s v="FUR-CH-10003981"/>
    <s v="Furniture"/>
    <x v="1"/>
    <s v="Global Commerce Series Low-Back Swivel/Tilt Chairs"/>
    <n v="462.56400000000002"/>
    <n v="2"/>
    <n v="97.6524"/>
    <x v="3"/>
    <s v="Aug"/>
  </r>
  <r>
    <s v="CA-2017-161200"/>
    <x v="302"/>
    <d v="2017-08-10T00:00:00"/>
    <x v="0"/>
    <s v="SV-20365"/>
    <s v="Seth Vernon"/>
    <x v="0"/>
    <s v="United States"/>
    <x v="120"/>
    <x v="35"/>
    <x v="0"/>
    <s v="FUR-BO-10000468"/>
    <s v="Furniture"/>
    <x v="0"/>
    <s v="O'Sullivan 2-Shelf Heavy-Duty Bookcases"/>
    <n v="145.74"/>
    <n v="3"/>
    <n v="23.3184"/>
    <x v="4"/>
    <s v="Aug"/>
  </r>
  <r>
    <s v="CA-2017-161200"/>
    <x v="302"/>
    <d v="2017-08-10T00:00:00"/>
    <x v="0"/>
    <s v="SV-20365"/>
    <s v="Seth Vernon"/>
    <x v="0"/>
    <s v="United States"/>
    <x v="120"/>
    <x v="35"/>
    <x v="0"/>
    <s v="FUR-FU-10001706"/>
    <s v="Furniture"/>
    <x v="3"/>
    <s v="Longer-Life Soft White Bulbs"/>
    <n v="15.4"/>
    <n v="5"/>
    <n v="7.3920000000000003"/>
    <x v="4"/>
    <s v="Aug"/>
  </r>
  <r>
    <s v="CA-2015-141768"/>
    <x v="303"/>
    <d v="2015-05-27T00:00:00"/>
    <x v="0"/>
    <s v="NP-18685"/>
    <s v="Nora Pelletier"/>
    <x v="2"/>
    <s v="United States"/>
    <x v="28"/>
    <x v="2"/>
    <x v="1"/>
    <s v="FUR-FU-10002268"/>
    <s v="Furniture"/>
    <x v="3"/>
    <s v="Ultra Door Push Plate"/>
    <n v="14.73"/>
    <n v="3"/>
    <n v="4.8609"/>
    <x v="3"/>
    <s v="May"/>
  </r>
  <r>
    <s v="CA-2016-112109"/>
    <x v="304"/>
    <d v="2016-07-12T00:00:00"/>
    <x v="1"/>
    <s v="JE-15715"/>
    <s v="Joe Elijah"/>
    <x v="0"/>
    <s v="United States"/>
    <x v="131"/>
    <x v="12"/>
    <x v="1"/>
    <s v="FUR-CH-10004287"/>
    <s v="Furniture"/>
    <x v="1"/>
    <s v="SAFCO Arco Folding Chair"/>
    <n v="662.88"/>
    <n v="3"/>
    <n v="74.573999999999998"/>
    <x v="4"/>
    <s v="Jul"/>
  </r>
  <r>
    <s v="CA-2017-157987"/>
    <x v="113"/>
    <d v="2017-09-06T00:00:00"/>
    <x v="1"/>
    <s v="AC-10615"/>
    <s v="Ann Chong"/>
    <x v="1"/>
    <s v="United States"/>
    <x v="13"/>
    <x v="7"/>
    <x v="2"/>
    <s v="FUR-FU-10001196"/>
    <s v="Furniture"/>
    <x v="3"/>
    <s v="DAX Cubicle Frames - 8x10"/>
    <n v="11.54"/>
    <n v="2"/>
    <n v="3.4620000000000002"/>
    <x v="4"/>
    <s v="Sep"/>
  </r>
  <r>
    <s v="CA-2017-157987"/>
    <x v="113"/>
    <d v="2017-09-06T00:00:00"/>
    <x v="1"/>
    <s v="AC-10615"/>
    <s v="Ann Chong"/>
    <x v="1"/>
    <s v="United States"/>
    <x v="13"/>
    <x v="7"/>
    <x v="2"/>
    <s v="FUR-TA-10001889"/>
    <s v="Furniture"/>
    <x v="2"/>
    <s v="Bush Advantage Collection Racetrack Conference Table"/>
    <n v="254.52600000000001"/>
    <n v="1"/>
    <n v="-93.3262"/>
    <x v="4"/>
    <s v="Sep"/>
  </r>
  <r>
    <s v="CA-2017-157987"/>
    <x v="113"/>
    <d v="2017-09-06T00:00:00"/>
    <x v="1"/>
    <s v="AC-10615"/>
    <s v="Ann Chong"/>
    <x v="1"/>
    <s v="United States"/>
    <x v="13"/>
    <x v="7"/>
    <x v="2"/>
    <s v="FUR-CH-10003379"/>
    <s v="Furniture"/>
    <x v="1"/>
    <s v="Global Commerce Series High-Back Swivel/Tilt Chairs"/>
    <n v="1282.4100000000001"/>
    <n v="5"/>
    <n v="213.73500000000001"/>
    <x v="4"/>
    <s v="Sep"/>
  </r>
  <r>
    <s v="CA-2014-110408"/>
    <x v="305"/>
    <d v="2014-10-20T00:00:00"/>
    <x v="0"/>
    <s v="AS-10225"/>
    <s v="Alan Schoenberger"/>
    <x v="1"/>
    <s v="United States"/>
    <x v="132"/>
    <x v="33"/>
    <x v="0"/>
    <s v="FUR-CH-10003774"/>
    <s v="Furniture"/>
    <x v="1"/>
    <s v="Global Wood Trimmed Manager's Task Chair, Khaki"/>
    <n v="545.88"/>
    <n v="6"/>
    <n v="70.964399999999998"/>
    <x v="3"/>
    <s v="Oct"/>
  </r>
  <r>
    <s v="CA-2016-112669"/>
    <x v="65"/>
    <d v="2016-04-14T00:00:00"/>
    <x v="3"/>
    <s v="KT-16465"/>
    <s v="Kean Takahito"/>
    <x v="0"/>
    <s v="United States"/>
    <x v="110"/>
    <x v="22"/>
    <x v="1"/>
    <s v="FUR-CH-10004086"/>
    <s v="Furniture"/>
    <x v="1"/>
    <s v="Hon 4070 Series Pagoda Armless Upholstered Stacking Chairs"/>
    <n v="933.53599999999994"/>
    <n v="4"/>
    <n v="105.0228"/>
    <x v="7"/>
    <s v="Apr"/>
  </r>
  <r>
    <s v="CA-2014-164721"/>
    <x v="306"/>
    <d v="2014-11-27T00:00:00"/>
    <x v="0"/>
    <s v="LW-16825"/>
    <s v="Laurel Workman"/>
    <x v="1"/>
    <s v="United States"/>
    <x v="133"/>
    <x v="2"/>
    <x v="1"/>
    <s v="FUR-FU-10001940"/>
    <s v="Furniture"/>
    <x v="3"/>
    <s v="Staple-based wall hangings"/>
    <n v="23.88"/>
    <n v="3"/>
    <n v="10.507199999999999"/>
    <x v="3"/>
    <s v="Nov"/>
  </r>
  <r>
    <s v="CA-2015-127509"/>
    <x v="307"/>
    <d v="2015-11-13T00:00:00"/>
    <x v="1"/>
    <s v="AS-10090"/>
    <s v="Adam Shillingsburg"/>
    <x v="0"/>
    <s v="United States"/>
    <x v="76"/>
    <x v="23"/>
    <x v="3"/>
    <s v="FUR-TA-10002855"/>
    <s v="Furniture"/>
    <x v="2"/>
    <s v="Bevis Round Conference Table Top &amp; Single Column Base"/>
    <n v="1024.3800000000001"/>
    <n v="7"/>
    <n v="215.1198"/>
    <x v="4"/>
    <s v="Nov"/>
  </r>
  <r>
    <s v="US-2017-147221"/>
    <x v="308"/>
    <d v="2017-12-04T00:00:00"/>
    <x v="0"/>
    <s v="JS-16030"/>
    <s v="Joy Smith"/>
    <x v="0"/>
    <s v="United States"/>
    <x v="6"/>
    <x v="5"/>
    <x v="3"/>
    <s v="FUR-FU-10004020"/>
    <s v="Furniture"/>
    <x v="3"/>
    <s v="Advantus Panel Wall Acrylic Frame"/>
    <n v="8.7520000000000007"/>
    <n v="4"/>
    <n v="-3.7195999999999998"/>
    <x v="3"/>
    <s v="Dec"/>
  </r>
  <r>
    <s v="CA-2017-163510"/>
    <x v="19"/>
    <d v="2017-12-28T00:00:00"/>
    <x v="0"/>
    <s v="JW-15955"/>
    <s v="Joni Wasserman"/>
    <x v="0"/>
    <s v="United States"/>
    <x v="74"/>
    <x v="0"/>
    <x v="0"/>
    <s v="FUR-CH-10001146"/>
    <s v="Furniture"/>
    <x v="1"/>
    <s v="Global Value Mid-Back Manager's Chair, Gray"/>
    <n v="304.45"/>
    <n v="5"/>
    <n v="76.112499999999997"/>
    <x v="0"/>
    <s v="Dec"/>
  </r>
  <r>
    <s v="CA-2017-165386"/>
    <x v="309"/>
    <d v="2017-08-04T00:00:00"/>
    <x v="2"/>
    <s v="CM-12190"/>
    <s v="Charlotte Melton"/>
    <x v="0"/>
    <s v="United States"/>
    <x v="9"/>
    <x v="8"/>
    <x v="3"/>
    <s v="FUR-BO-10003034"/>
    <s v="Furniture"/>
    <x v="0"/>
    <s v="O'Sullivan Elevations Bookcase, Cherry Finish"/>
    <n v="183.37200000000001"/>
    <n v="2"/>
    <n v="-36.674399999999999"/>
    <x v="5"/>
    <s v="Aug"/>
  </r>
  <r>
    <s v="CA-2016-145905"/>
    <x v="126"/>
    <d v="2016-09-23T00:00:00"/>
    <x v="1"/>
    <s v="AM-10705"/>
    <s v="Anne McFarland"/>
    <x v="0"/>
    <s v="United States"/>
    <x v="83"/>
    <x v="33"/>
    <x v="0"/>
    <s v="FUR-CH-10001854"/>
    <s v="Furniture"/>
    <x v="1"/>
    <s v="Office Star - Professional Matrix Back Chair with 2-to-1 Synchro Tilt and Mesh Fabric Seat"/>
    <n v="350.98"/>
    <n v="1"/>
    <n v="84.235200000000006"/>
    <x v="2"/>
    <s v="Sep"/>
  </r>
  <r>
    <s v="CA-2016-168354"/>
    <x v="107"/>
    <d v="2016-09-21T00:00:00"/>
    <x v="2"/>
    <s v="RH-19510"/>
    <s v="Rick Huthwaite"/>
    <x v="2"/>
    <s v="United States"/>
    <x v="134"/>
    <x v="38"/>
    <x v="2"/>
    <s v="FUR-CH-10004675"/>
    <s v="Furniture"/>
    <x v="1"/>
    <s v="Lifetime Advantage Folding Chairs, 4/Carton"/>
    <n v="872.32"/>
    <n v="4"/>
    <n v="244.24959999999999"/>
    <x v="3"/>
    <s v="Sep"/>
  </r>
  <r>
    <s v="CA-2015-114237"/>
    <x v="310"/>
    <d v="2015-03-15T00:00:00"/>
    <x v="2"/>
    <s v="MC-17275"/>
    <s v="Marc Crier"/>
    <x v="0"/>
    <s v="United States"/>
    <x v="15"/>
    <x v="13"/>
    <x v="1"/>
    <s v="FUR-BO-10004409"/>
    <s v="Furniture"/>
    <x v="0"/>
    <s v="Safco Value Mate Series Steel Bookcases, Baked Enamel Finish on Steel, Gray"/>
    <n v="141.96"/>
    <n v="2"/>
    <n v="39.748800000000003"/>
    <x v="3"/>
    <s v="Mar"/>
  </r>
  <r>
    <s v="CA-2017-162481"/>
    <x v="58"/>
    <d v="2017-09-29T00:00:00"/>
    <x v="1"/>
    <s v="CT-11995"/>
    <s v="Carol Triggs"/>
    <x v="0"/>
    <s v="United States"/>
    <x v="77"/>
    <x v="11"/>
    <x v="3"/>
    <s v="FUR-CH-10003061"/>
    <s v="Furniture"/>
    <x v="1"/>
    <s v="Global Leather Task Chair, Black"/>
    <n v="269.97000000000003"/>
    <n v="3"/>
    <n v="51.2943"/>
    <x v="4"/>
    <s v="Sep"/>
  </r>
  <r>
    <s v="CA-2015-122287"/>
    <x v="311"/>
    <d v="2015-06-23T00:00:00"/>
    <x v="1"/>
    <s v="SN-20560"/>
    <s v="Skye Norling"/>
    <x v="2"/>
    <s v="United States"/>
    <x v="117"/>
    <x v="22"/>
    <x v="1"/>
    <s v="FUR-FU-10004973"/>
    <s v="Furniture"/>
    <x v="3"/>
    <s v="Flat Face Poster Frame"/>
    <n v="75.36"/>
    <n v="5"/>
    <n v="20.724"/>
    <x v="2"/>
    <s v="Jun"/>
  </r>
  <r>
    <s v="CA-2015-142237"/>
    <x v="312"/>
    <d v="2015-07-13T00:00:00"/>
    <x v="2"/>
    <s v="CK-12595"/>
    <s v="Clytie Kelty"/>
    <x v="0"/>
    <s v="United States"/>
    <x v="3"/>
    <x v="3"/>
    <x v="2"/>
    <s v="FUR-FU-10004848"/>
    <s v="Furniture"/>
    <x v="3"/>
    <s v="Howard Miller 13-3/4&quot; Diameter Brushed Chrome Round Wall Clock"/>
    <n v="289.8"/>
    <n v="7"/>
    <n v="36.225000000000001"/>
    <x v="3"/>
    <s v="Jul"/>
  </r>
  <r>
    <s v="CA-2015-142237"/>
    <x v="312"/>
    <d v="2015-07-13T00:00:00"/>
    <x v="2"/>
    <s v="CK-12595"/>
    <s v="Clytie Kelty"/>
    <x v="0"/>
    <s v="United States"/>
    <x v="3"/>
    <x v="3"/>
    <x v="2"/>
    <s v="FUR-CH-10003833"/>
    <s v="Furniture"/>
    <x v="1"/>
    <s v="Novimex Fabric Task Chair"/>
    <n v="341.488"/>
    <n v="8"/>
    <n v="-73.176000000000002"/>
    <x v="3"/>
    <s v="Jul"/>
  </r>
  <r>
    <s v="CA-2015-142237"/>
    <x v="312"/>
    <d v="2015-07-13T00:00:00"/>
    <x v="2"/>
    <s v="CK-12595"/>
    <s v="Clytie Kelty"/>
    <x v="0"/>
    <s v="United States"/>
    <x v="3"/>
    <x v="3"/>
    <x v="2"/>
    <s v="FUR-FU-10003142"/>
    <s v="Furniture"/>
    <x v="3"/>
    <s v="Master Big Foot Doorstop, Beige"/>
    <n v="25.344000000000001"/>
    <n v="6"/>
    <n v="3.4847999999999999"/>
    <x v="3"/>
    <s v="Jul"/>
  </r>
  <r>
    <s v="CA-2016-136434"/>
    <x v="193"/>
    <d v="2016-12-07T00:00:00"/>
    <x v="1"/>
    <s v="RD-19480"/>
    <s v="Rick Duston"/>
    <x v="0"/>
    <s v="United States"/>
    <x v="52"/>
    <x v="6"/>
    <x v="3"/>
    <s v="FUR-FU-10001196"/>
    <s v="Furniture"/>
    <x v="3"/>
    <s v="DAX Cubicle Frames - 8x10"/>
    <n v="17.309999999999999"/>
    <n v="3"/>
    <n v="5.1929999999999996"/>
    <x v="6"/>
    <s v="Dec"/>
  </r>
  <r>
    <s v="CA-2017-120376"/>
    <x v="313"/>
    <d v="2017-12-25T00:00:00"/>
    <x v="2"/>
    <s v="TP-21130"/>
    <s v="Theone Pippenger"/>
    <x v="0"/>
    <s v="United States"/>
    <x v="25"/>
    <x v="17"/>
    <x v="3"/>
    <s v="FUR-CH-10002335"/>
    <s v="Furniture"/>
    <x v="1"/>
    <s v="Hon GuestStacker Chair"/>
    <n v="1586.69"/>
    <n v="7"/>
    <n v="412.5394"/>
    <x v="0"/>
    <s v="Dec"/>
  </r>
  <r>
    <s v="CA-2017-120376"/>
    <x v="313"/>
    <d v="2017-12-25T00:00:00"/>
    <x v="2"/>
    <s v="TP-21130"/>
    <s v="Theone Pippenger"/>
    <x v="0"/>
    <s v="United States"/>
    <x v="25"/>
    <x v="17"/>
    <x v="3"/>
    <s v="FUR-TA-10004534"/>
    <s v="Furniture"/>
    <x v="2"/>
    <s v="Bevis 44 x 96 Conference Tables"/>
    <n v="411.8"/>
    <n v="2"/>
    <n v="70.006"/>
    <x v="0"/>
    <s v="Dec"/>
  </r>
  <r>
    <s v="CA-2014-106439"/>
    <x v="314"/>
    <d v="2014-11-04T00:00:00"/>
    <x v="1"/>
    <s v="GG-14650"/>
    <s v="Greg Guthrie"/>
    <x v="1"/>
    <s v="United States"/>
    <x v="2"/>
    <x v="2"/>
    <x v="1"/>
    <s v="FUR-CH-10003833"/>
    <s v="Furniture"/>
    <x v="1"/>
    <s v="Novimex Fabric Task Chair"/>
    <n v="146.352"/>
    <n v="3"/>
    <n v="-9.1470000000000002"/>
    <x v="4"/>
    <s v="Oct"/>
  </r>
  <r>
    <s v="CA-2015-133452"/>
    <x v="315"/>
    <d v="2015-04-19T00:00:00"/>
    <x v="1"/>
    <s v="ZC-21910"/>
    <s v="Zuschuss Carroll"/>
    <x v="0"/>
    <s v="United States"/>
    <x v="135"/>
    <x v="2"/>
    <x v="1"/>
    <s v="FUR-TA-10003954"/>
    <s v="Furniture"/>
    <x v="2"/>
    <s v="Hon 94000 Series Round Tables"/>
    <n v="710.83199999999999"/>
    <n v="3"/>
    <n v="-97.739400000000003"/>
    <x v="6"/>
    <s v="Apr"/>
  </r>
  <r>
    <s v="US-2017-110996"/>
    <x v="93"/>
    <d v="2017-11-25T00:00:00"/>
    <x v="1"/>
    <s v="KA-16525"/>
    <s v="Kelly Andreada"/>
    <x v="0"/>
    <s v="United States"/>
    <x v="136"/>
    <x v="2"/>
    <x v="1"/>
    <s v="FUR-CH-10003956"/>
    <s v="Furniture"/>
    <x v="1"/>
    <s v="Novimex High-Tech Fabric Mesh Task Chair"/>
    <n v="283.92"/>
    <n v="5"/>
    <n v="-46.137"/>
    <x v="2"/>
    <s v="Nov"/>
  </r>
  <r>
    <s v="CA-2014-131051"/>
    <x v="280"/>
    <d v="2014-12-05T00:00:00"/>
    <x v="1"/>
    <s v="TR-21325"/>
    <s v="Toby Ritter"/>
    <x v="0"/>
    <s v="United States"/>
    <x v="28"/>
    <x v="2"/>
    <x v="1"/>
    <s v="FUR-FU-10001861"/>
    <s v="Furniture"/>
    <x v="3"/>
    <s v="Floodlight Indoor Halogen Bulbs, 1 Bulb per Pack, 60 Watts"/>
    <n v="58.2"/>
    <n v="3"/>
    <n v="28.518000000000001"/>
    <x v="4"/>
    <s v="Dec"/>
  </r>
  <r>
    <s v="CA-2015-120103"/>
    <x v="37"/>
    <d v="2015-12-29T00:00:00"/>
    <x v="1"/>
    <s v="MS-17365"/>
    <s v="Maribeth Schnelling"/>
    <x v="0"/>
    <s v="United States"/>
    <x v="43"/>
    <x v="22"/>
    <x v="1"/>
    <s v="FUR-FU-10002885"/>
    <s v="Furniture"/>
    <x v="3"/>
    <s v="Magna Visual Magnetic Picture Hangers"/>
    <n v="7.7119999999999997"/>
    <n v="2"/>
    <n v="1.7352000000000001"/>
    <x v="2"/>
    <s v="Dec"/>
  </r>
  <r>
    <s v="CA-2017-166142"/>
    <x v="316"/>
    <d v="2017-07-19T00:00:00"/>
    <x v="1"/>
    <s v="MM-17260"/>
    <s v="Magdelene Morse"/>
    <x v="0"/>
    <s v="United States"/>
    <x v="16"/>
    <x v="14"/>
    <x v="2"/>
    <s v="FUR-TA-10004607"/>
    <s v="Furniture"/>
    <x v="2"/>
    <s v="Hon 2111 Invitation Series Straight Table"/>
    <n v="310.44299999999998"/>
    <n v="3"/>
    <n v="-48.783900000000003"/>
    <x v="4"/>
    <s v="Jul"/>
  </r>
  <r>
    <s v="CA-2014-145926"/>
    <x v="317"/>
    <d v="2014-11-21T00:00:00"/>
    <x v="1"/>
    <s v="MP-17470"/>
    <s v="Mark Packer"/>
    <x v="2"/>
    <s v="United States"/>
    <x v="137"/>
    <x v="11"/>
    <x v="3"/>
    <s v="FUR-CH-10004289"/>
    <s v="Furniture"/>
    <x v="1"/>
    <s v="Global Super Steno Chair"/>
    <n v="479.9"/>
    <n v="5"/>
    <n v="81.582999999999998"/>
    <x v="4"/>
    <s v="Nov"/>
  </r>
  <r>
    <s v="CA-2014-123295"/>
    <x v="318"/>
    <d v="2014-07-18T00:00:00"/>
    <x v="3"/>
    <s v="AH-10120"/>
    <s v="Adrian Hane"/>
    <x v="2"/>
    <s v="United States"/>
    <x v="104"/>
    <x v="22"/>
    <x v="1"/>
    <s v="FUR-CH-10002372"/>
    <s v="Furniture"/>
    <x v="1"/>
    <s v="Office Star - Ergonomically Designed Knee Chair"/>
    <n v="259.13600000000002"/>
    <n v="4"/>
    <n v="-25.913599999999999"/>
    <x v="7"/>
    <s v="Jul"/>
  </r>
  <r>
    <s v="CA-2015-164882"/>
    <x v="319"/>
    <d v="2015-10-31T00:00:00"/>
    <x v="3"/>
    <s v="SG-20080"/>
    <s v="Sandra Glassco"/>
    <x v="0"/>
    <s v="United States"/>
    <x v="138"/>
    <x v="2"/>
    <x v="1"/>
    <s v="FUR-CH-10004218"/>
    <s v="Furniture"/>
    <x v="1"/>
    <s v="Global Fabric Manager's Chair, Dark Gray"/>
    <n v="323.13600000000002"/>
    <n v="4"/>
    <n v="20.196000000000002"/>
    <x v="7"/>
    <s v="Oct"/>
  </r>
  <r>
    <s v="CA-2015-164882"/>
    <x v="319"/>
    <d v="2015-10-31T00:00:00"/>
    <x v="3"/>
    <s v="SG-20080"/>
    <s v="Sandra Glassco"/>
    <x v="0"/>
    <s v="United States"/>
    <x v="138"/>
    <x v="2"/>
    <x v="1"/>
    <s v="FUR-BO-10002213"/>
    <s v="Furniture"/>
    <x v="0"/>
    <s v="DMI Eclipse Executive Suite Bookcases"/>
    <n v="425.83300000000003"/>
    <n v="1"/>
    <n v="20.039200000000001"/>
    <x v="7"/>
    <s v="Oct"/>
  </r>
  <r>
    <s v="CA-2015-159786"/>
    <x v="33"/>
    <d v="2015-10-17T00:00:00"/>
    <x v="0"/>
    <s v="RK-19300"/>
    <s v="Ralph Kennedy"/>
    <x v="0"/>
    <s v="United States"/>
    <x v="77"/>
    <x v="7"/>
    <x v="2"/>
    <s v="FUR-TA-10001307"/>
    <s v="Furniture"/>
    <x v="2"/>
    <s v="SAFCO PlanMaster Heigh-Adjustable Drafting Table Base, 43w x 30d x 30-37h, Black"/>
    <n v="209.67"/>
    <n v="1"/>
    <n v="-13.978"/>
    <x v="2"/>
    <s v="Oct"/>
  </r>
  <r>
    <s v="CA-2017-158246"/>
    <x v="17"/>
    <d v="2017-11-11T00:00:00"/>
    <x v="2"/>
    <s v="JB-15400"/>
    <s v="Jennifer Braxton"/>
    <x v="1"/>
    <s v="United States"/>
    <x v="139"/>
    <x v="2"/>
    <x v="1"/>
    <s v="FUR-CH-10003061"/>
    <s v="Furniture"/>
    <x v="1"/>
    <s v="Global Leather Task Chair, Black"/>
    <n v="215.976"/>
    <n v="3"/>
    <n v="-2.6997"/>
    <x v="3"/>
    <s v="Nov"/>
  </r>
  <r>
    <s v="CA-2017-167381"/>
    <x v="320"/>
    <d v="2017-09-24T00:00:00"/>
    <x v="0"/>
    <s v="EH-14005"/>
    <s v="Erica Hernandez"/>
    <x v="2"/>
    <s v="United States"/>
    <x v="140"/>
    <x v="17"/>
    <x v="3"/>
    <s v="FUR-BO-10001972"/>
    <s v="Furniture"/>
    <x v="0"/>
    <s v="O'Sullivan 4-Shelf Bookcase in Odessa Pine"/>
    <n v="241.96"/>
    <n v="2"/>
    <n v="41.133200000000002"/>
    <x v="3"/>
    <s v="Sep"/>
  </r>
  <r>
    <s v="CA-2015-134859"/>
    <x v="103"/>
    <d v="2015-10-09T00:00:00"/>
    <x v="1"/>
    <s v="JK-16120"/>
    <s v="Julie Kriz"/>
    <x v="2"/>
    <s v="United States"/>
    <x v="3"/>
    <x v="3"/>
    <x v="2"/>
    <s v="FUR-FU-10003623"/>
    <s v="Furniture"/>
    <x v="3"/>
    <s v="DataProducts Ampli Magnifier Task Lamp, Black,"/>
    <n v="64.944000000000003"/>
    <n v="3"/>
    <n v="6.4943999999999997"/>
    <x v="2"/>
    <s v="Oct"/>
  </r>
  <r>
    <s v="US-2014-114188"/>
    <x v="321"/>
    <d v="2014-05-22T00:00:00"/>
    <x v="0"/>
    <s v="RF-19345"/>
    <s v="Randy Ferguson"/>
    <x v="1"/>
    <s v="United States"/>
    <x v="63"/>
    <x v="28"/>
    <x v="2"/>
    <s v="FUR-FU-10000076"/>
    <s v="Furniture"/>
    <x v="3"/>
    <s v="24-Hour Round Wall Clock"/>
    <n v="139.86000000000001"/>
    <n v="7"/>
    <n v="60.139800000000001"/>
    <x v="3"/>
    <s v="May"/>
  </r>
  <r>
    <s v="CA-2015-156377"/>
    <x v="322"/>
    <d v="2016-01-05T00:00:00"/>
    <x v="1"/>
    <s v="TB-21625"/>
    <s v="Trudy Brown"/>
    <x v="0"/>
    <s v="United States"/>
    <x v="141"/>
    <x v="5"/>
    <x v="3"/>
    <s v="FUR-FU-10002364"/>
    <s v="Furniture"/>
    <x v="3"/>
    <s v="Eldon Expressions Wood Desk Accessories, Oak"/>
    <n v="14.76"/>
    <n v="5"/>
    <n v="-11.439"/>
    <x v="2"/>
    <s v="Dec"/>
  </r>
  <r>
    <s v="CA-2014-159520"/>
    <x v="323"/>
    <d v="2014-06-11T00:00:00"/>
    <x v="1"/>
    <s v="GT-14635"/>
    <s v="Grant Thornton"/>
    <x v="1"/>
    <s v="United States"/>
    <x v="62"/>
    <x v="7"/>
    <x v="2"/>
    <s v="FUR-TA-10003238"/>
    <s v="Furniture"/>
    <x v="2"/>
    <s v="Chromcraft Bull-Nose Wood 48&quot; x 96&quot; Rectangular Conference Tables"/>
    <n v="991.76400000000001"/>
    <n v="3"/>
    <n v="-347.11739999999998"/>
    <x v="2"/>
    <s v="Jun"/>
  </r>
  <r>
    <s v="US-2016-152051"/>
    <x v="324"/>
    <d v="2016-06-29T00:00:00"/>
    <x v="1"/>
    <s v="TS-21160"/>
    <s v="Theresa Swint"/>
    <x v="1"/>
    <s v="United States"/>
    <x v="142"/>
    <x v="3"/>
    <x v="2"/>
    <s v="FUR-CH-10002965"/>
    <s v="Furniture"/>
    <x v="1"/>
    <s v="Global Leather Highback Executive Chair with Pneumatic Height Adjustment, Black"/>
    <n v="422.05799999999999"/>
    <n v="3"/>
    <n v="-18.088200000000001"/>
    <x v="4"/>
    <s v="Jun"/>
  </r>
  <r>
    <s v="CA-2014-141607"/>
    <x v="202"/>
    <d v="2014-12-17T00:00:00"/>
    <x v="1"/>
    <s v="WB-21850"/>
    <s v="William Brown"/>
    <x v="0"/>
    <s v="United States"/>
    <x v="41"/>
    <x v="2"/>
    <x v="1"/>
    <s v="FUR-FU-10003975"/>
    <s v="Furniture"/>
    <x v="3"/>
    <s v="Eldon Advantage Chair Mats for Low to Medium Pile Carpets"/>
    <n v="43.31"/>
    <n v="1"/>
    <n v="4.3310000000000004"/>
    <x v="2"/>
    <s v="Dec"/>
  </r>
  <r>
    <s v="US-2017-139969"/>
    <x v="49"/>
    <d v="2017-11-26T00:00:00"/>
    <x v="1"/>
    <s v="AF-10870"/>
    <s v="Art Ferguson"/>
    <x v="0"/>
    <s v="United States"/>
    <x v="143"/>
    <x v="5"/>
    <x v="3"/>
    <s v="FUR-CH-10001973"/>
    <s v="Furniture"/>
    <x v="1"/>
    <s v="Office Star Flex Back Scooter Chair with White Frame"/>
    <n v="233.05799999999999"/>
    <n v="3"/>
    <n v="-53.270400000000002"/>
    <x v="1"/>
    <s v="Nov"/>
  </r>
  <r>
    <s v="US-2016-120460"/>
    <x v="325"/>
    <d v="2016-05-05T00:00:00"/>
    <x v="1"/>
    <s v="BF-11170"/>
    <s v="Ben Ferrer"/>
    <x v="2"/>
    <s v="United States"/>
    <x v="144"/>
    <x v="5"/>
    <x v="3"/>
    <s v="FUR-FU-10004973"/>
    <s v="Furniture"/>
    <x v="3"/>
    <s v="Flat Face Poster Frame"/>
    <n v="22.608000000000001"/>
    <n v="3"/>
    <n v="-10.1736"/>
    <x v="2"/>
    <s v="Apr"/>
  </r>
  <r>
    <s v="CA-2016-141019"/>
    <x v="326"/>
    <d v="2016-05-14T00:00:00"/>
    <x v="3"/>
    <s v="LH-17155"/>
    <s v="Logan Haushalter"/>
    <x v="0"/>
    <s v="United States"/>
    <x v="145"/>
    <x v="15"/>
    <x v="2"/>
    <s v="FUR-FU-10002937"/>
    <s v="Furniture"/>
    <x v="3"/>
    <s v="GE 48&quot; Fluorescent Tube, Cool White Energy Saver, 34 Watts, 30/Box"/>
    <n v="79.384"/>
    <n v="1"/>
    <n v="29.768999999999998"/>
    <x v="7"/>
    <s v="May"/>
  </r>
  <r>
    <s v="CA-2016-154018"/>
    <x v="25"/>
    <d v="2016-10-19T00:00:00"/>
    <x v="1"/>
    <s v="HA-14920"/>
    <s v="Helen Andreada"/>
    <x v="0"/>
    <s v="United States"/>
    <x v="146"/>
    <x v="5"/>
    <x v="3"/>
    <s v="FUR-FU-10003394"/>
    <s v="Furniture"/>
    <x v="3"/>
    <s v="Tenex &quot;The Solids&quot; Textured Chair Mats"/>
    <n v="139.91999999999999"/>
    <n v="5"/>
    <n v="-150.41399999999999"/>
    <x v="6"/>
    <s v="Oct"/>
  </r>
  <r>
    <s v="US-2017-137491"/>
    <x v="49"/>
    <d v="2017-11-25T00:00:00"/>
    <x v="1"/>
    <s v="LC-16930"/>
    <s v="Linda Cazamias"/>
    <x v="1"/>
    <s v="United States"/>
    <x v="147"/>
    <x v="5"/>
    <x v="3"/>
    <s v="FUR-CH-10004675"/>
    <s v="Furniture"/>
    <x v="1"/>
    <s v="Lifetime Advantage Folding Chairs, 4/Carton"/>
    <n v="305.31200000000001"/>
    <n v="2"/>
    <n v="-8.7232000000000003"/>
    <x v="6"/>
    <s v="Nov"/>
  </r>
  <r>
    <s v="CA-2016-128818"/>
    <x v="327"/>
    <d v="2016-05-11T00:00:00"/>
    <x v="1"/>
    <s v="CJ-12010"/>
    <s v="Caroline Jumper"/>
    <x v="0"/>
    <s v="United States"/>
    <x v="13"/>
    <x v="7"/>
    <x v="2"/>
    <s v="FUR-CH-10002084"/>
    <s v="Furniture"/>
    <x v="1"/>
    <s v="Hon Mobius Operator's Chair"/>
    <n v="442.76400000000001"/>
    <n v="4"/>
    <n v="59.035200000000003"/>
    <x v="4"/>
    <s v="May"/>
  </r>
  <r>
    <s v="CA-2016-128818"/>
    <x v="327"/>
    <d v="2016-05-11T00:00:00"/>
    <x v="1"/>
    <s v="CJ-12010"/>
    <s v="Caroline Jumper"/>
    <x v="0"/>
    <s v="United States"/>
    <x v="13"/>
    <x v="7"/>
    <x v="2"/>
    <s v="FUR-FU-10001940"/>
    <s v="Furniture"/>
    <x v="3"/>
    <s v="Staple-based wall hangings"/>
    <n v="63.68"/>
    <n v="8"/>
    <n v="28.019200000000001"/>
    <x v="4"/>
    <s v="May"/>
  </r>
  <r>
    <s v="CA-2017-143063"/>
    <x v="328"/>
    <d v="2017-08-15T00:00:00"/>
    <x v="1"/>
    <s v="IL-15100"/>
    <s v="Ivan Liston"/>
    <x v="0"/>
    <s v="United States"/>
    <x v="29"/>
    <x v="6"/>
    <x v="3"/>
    <s v="FUR-FU-10003708"/>
    <s v="Furniture"/>
    <x v="3"/>
    <s v="Tenex Traditional Chairmats for Medium Pile Carpet, Standard Lip, 36&quot; x 48&quot;"/>
    <n v="121.3"/>
    <n v="2"/>
    <n v="25.472999999999999"/>
    <x v="2"/>
    <s v="Aug"/>
  </r>
  <r>
    <s v="US-2014-165659"/>
    <x v="42"/>
    <d v="2014-06-06T00:00:00"/>
    <x v="1"/>
    <s v="LT-17110"/>
    <s v="Liz Thompson"/>
    <x v="0"/>
    <s v="United States"/>
    <x v="148"/>
    <x v="31"/>
    <x v="0"/>
    <s v="FUR-FU-10001935"/>
    <s v="Furniture"/>
    <x v="3"/>
    <s v="3M Hangers With Command Adhesive"/>
    <n v="22.2"/>
    <n v="6"/>
    <n v="9.1020000000000003"/>
    <x v="2"/>
    <s v="Jun"/>
  </r>
  <r>
    <s v="CA-2015-138002"/>
    <x v="329"/>
    <d v="2015-09-12T00:00:00"/>
    <x v="1"/>
    <s v="BT-11305"/>
    <s v="Beth Thompson"/>
    <x v="2"/>
    <s v="United States"/>
    <x v="15"/>
    <x v="13"/>
    <x v="1"/>
    <s v="FUR-FU-10004748"/>
    <s v="Furniture"/>
    <x v="3"/>
    <s v="Howard Miller 16&quot; Diameter Gallery Wall Clock"/>
    <n v="191.82"/>
    <n v="3"/>
    <n v="74.809799999999996"/>
    <x v="6"/>
    <s v="Sep"/>
  </r>
  <r>
    <s v="CA-2015-128860"/>
    <x v="330"/>
    <d v="2015-07-05T00:00:00"/>
    <x v="1"/>
    <s v="SC-20725"/>
    <s v="Steven Cartwright"/>
    <x v="0"/>
    <s v="United States"/>
    <x v="68"/>
    <x v="3"/>
    <x v="2"/>
    <s v="FUR-FU-10001473"/>
    <s v="Furniture"/>
    <x v="3"/>
    <s v="Eldon Executive Woodline II Desk Accessories, Mahogany"/>
    <n v="20.103999999999999"/>
    <n v="1"/>
    <n v="1.7591000000000001"/>
    <x v="6"/>
    <s v="Jun"/>
  </r>
  <r>
    <s v="CA-2017-107874"/>
    <x v="295"/>
    <d v="2017-11-25T00:00:00"/>
    <x v="1"/>
    <s v="SW-20275"/>
    <s v="Scott Williamson"/>
    <x v="0"/>
    <s v="United States"/>
    <x v="13"/>
    <x v="7"/>
    <x v="2"/>
    <s v="FUR-FU-10003535"/>
    <s v="Furniture"/>
    <x v="3"/>
    <s v="Howard Miller Distant Time Traveler Alarm Clock"/>
    <n v="27.42"/>
    <n v="1"/>
    <n v="11.2422"/>
    <x v="4"/>
    <s v="Nov"/>
  </r>
  <r>
    <s v="CA-2017-129378"/>
    <x v="95"/>
    <d v="2017-10-02T00:00:00"/>
    <x v="2"/>
    <s v="NS-18505"/>
    <s v="Neola Schneider"/>
    <x v="0"/>
    <s v="United States"/>
    <x v="124"/>
    <x v="2"/>
    <x v="1"/>
    <s v="FUR-CH-10000553"/>
    <s v="Furniture"/>
    <x v="1"/>
    <s v="Metal Folding Chairs, Beige, 4/Carton"/>
    <n v="108.608"/>
    <n v="4"/>
    <n v="9.5031999999999996"/>
    <x v="5"/>
    <s v="Oct"/>
  </r>
  <r>
    <s v="CA-2015-131884"/>
    <x v="248"/>
    <d v="2015-12-06T00:00:00"/>
    <x v="3"/>
    <s v="DK-13375"/>
    <s v="Dennis Kane"/>
    <x v="0"/>
    <s v="United States"/>
    <x v="149"/>
    <x v="15"/>
    <x v="2"/>
    <s v="FUR-CH-10004860"/>
    <s v="Furniture"/>
    <x v="1"/>
    <s v="Global Low Back Tilter Chair"/>
    <n v="70.686000000000007"/>
    <n v="1"/>
    <n v="-24.235199999999999"/>
    <x v="7"/>
    <s v="Dec"/>
  </r>
  <r>
    <s v="CA-2016-106383"/>
    <x v="331"/>
    <d v="2016-03-21T00:00:00"/>
    <x v="0"/>
    <s v="BT-11440"/>
    <s v="Bobby Trafton"/>
    <x v="0"/>
    <s v="United States"/>
    <x v="150"/>
    <x v="12"/>
    <x v="1"/>
    <s v="FUR-BO-10002202"/>
    <s v="Furniture"/>
    <x v="0"/>
    <s v="Atlantic Metals Mobile 2-Shelf Bookcases, Custom Colors"/>
    <n v="72.293999999999997"/>
    <n v="1"/>
    <n v="-98.8018"/>
    <x v="3"/>
    <s v="Mar"/>
  </r>
  <r>
    <s v="CA-2016-139157"/>
    <x v="180"/>
    <d v="2016-10-05T00:00:00"/>
    <x v="1"/>
    <s v="GM-14680"/>
    <s v="Greg Matthias"/>
    <x v="0"/>
    <s v="United States"/>
    <x v="13"/>
    <x v="7"/>
    <x v="2"/>
    <s v="FUR-TA-10003238"/>
    <s v="Furniture"/>
    <x v="2"/>
    <s v="Chromcraft Bull-Nose Wood 48&quot; x 96&quot; Rectangular Conference Tables"/>
    <n v="330.58800000000002"/>
    <n v="1"/>
    <n v="-115.7058"/>
    <x v="4"/>
    <s v="Oct"/>
  </r>
  <r>
    <s v="CA-2017-157091"/>
    <x v="332"/>
    <d v="2017-07-01T00:00:00"/>
    <x v="1"/>
    <s v="DB-13405"/>
    <s v="Denny Blanton"/>
    <x v="0"/>
    <s v="United States"/>
    <x v="101"/>
    <x v="6"/>
    <x v="3"/>
    <s v="FUR-FU-10000293"/>
    <s v="Furniture"/>
    <x v="3"/>
    <s v="Eldon Antistatic Chair Mats for Low to Medium Pile Carpets"/>
    <n v="526.45000000000005"/>
    <n v="5"/>
    <n v="31.587"/>
    <x v="2"/>
    <s v="Jun"/>
  </r>
  <r>
    <s v="CA-2017-166849"/>
    <x v="333"/>
    <d v="2017-04-26T00:00:00"/>
    <x v="1"/>
    <s v="SJ-20125"/>
    <s v="Sanjit Jacobs"/>
    <x v="2"/>
    <s v="United States"/>
    <x v="9"/>
    <x v="8"/>
    <x v="3"/>
    <s v="FUR-FU-10004597"/>
    <s v="Furniture"/>
    <x v="3"/>
    <s v="Eldon Cleatmat Chair Mats for Medium Pile Carpets"/>
    <n v="44.4"/>
    <n v="2"/>
    <n v="-52.17"/>
    <x v="6"/>
    <s v="Apr"/>
  </r>
  <r>
    <s v="CA-2016-164091"/>
    <x v="334"/>
    <d v="2016-09-22T00:00:00"/>
    <x v="1"/>
    <s v="LA-16780"/>
    <s v="Laura Armstrong"/>
    <x v="1"/>
    <s v="United States"/>
    <x v="151"/>
    <x v="39"/>
    <x v="2"/>
    <s v="FUR-FU-10004952"/>
    <s v="Furniture"/>
    <x v="3"/>
    <s v="C-Line Cubicle Keepers Polyproplyene Holder w/Velcro Back, 8-1/2x11, 25/Bx"/>
    <n v="109.48"/>
    <n v="2"/>
    <n v="33.938800000000001"/>
    <x v="2"/>
    <s v="Sep"/>
  </r>
  <r>
    <s v="CA-2017-105214"/>
    <x v="140"/>
    <d v="2017-06-19T00:00:00"/>
    <x v="2"/>
    <s v="TS-21610"/>
    <s v="Troy Staebel"/>
    <x v="0"/>
    <s v="United States"/>
    <x v="28"/>
    <x v="2"/>
    <x v="1"/>
    <s v="FUR-CH-10000015"/>
    <s v="Furniture"/>
    <x v="1"/>
    <s v="Hon Multipurpose Stacking Arm Chairs"/>
    <n v="1212.96"/>
    <n v="7"/>
    <n v="90.971999999999994"/>
    <x v="0"/>
    <s v="Jun"/>
  </r>
  <r>
    <s v="CA-2017-122994"/>
    <x v="335"/>
    <d v="2017-02-09T00:00:00"/>
    <x v="2"/>
    <s v="MV-17485"/>
    <s v="Mark Van Huff"/>
    <x v="0"/>
    <s v="United States"/>
    <x v="58"/>
    <x v="25"/>
    <x v="0"/>
    <s v="FUR-BO-10004015"/>
    <s v="Furniture"/>
    <x v="0"/>
    <s v="Bush Andora Bookcase, Maple/Graphite Gray Finish"/>
    <n v="359.97"/>
    <n v="3"/>
    <n v="79.193399999999997"/>
    <x v="0"/>
    <s v="Feb"/>
  </r>
  <r>
    <s v="CA-2015-142944"/>
    <x v="336"/>
    <d v="2015-03-11T00:00:00"/>
    <x v="1"/>
    <s v="JL-15850"/>
    <s v="John Lucas"/>
    <x v="0"/>
    <s v="United States"/>
    <x v="28"/>
    <x v="2"/>
    <x v="1"/>
    <s v="FUR-FU-10000308"/>
    <s v="Furniture"/>
    <x v="3"/>
    <s v="Deflect-o Glass Clear Studded Chair Mats"/>
    <n v="435.26"/>
    <n v="7"/>
    <n v="95.757199999999997"/>
    <x v="2"/>
    <s v="Mar"/>
  </r>
  <r>
    <s v="CA-2014-157882"/>
    <x v="215"/>
    <d v="2014-10-08T00:00:00"/>
    <x v="0"/>
    <s v="AR-10405"/>
    <s v="Allen Rosenblatt"/>
    <x v="1"/>
    <s v="United States"/>
    <x v="2"/>
    <x v="2"/>
    <x v="1"/>
    <s v="FUR-TA-10001866"/>
    <s v="Furniture"/>
    <x v="2"/>
    <s v="Bevis Round Conference Room Tables and Bases"/>
    <n v="143.43199999999999"/>
    <n v="1"/>
    <n v="3.5857999999999999"/>
    <x v="2"/>
    <s v="Oct"/>
  </r>
  <r>
    <s v="CA-2014-157882"/>
    <x v="215"/>
    <d v="2014-10-08T00:00:00"/>
    <x v="0"/>
    <s v="AR-10405"/>
    <s v="Allen Rosenblatt"/>
    <x v="1"/>
    <s v="United States"/>
    <x v="2"/>
    <x v="2"/>
    <x v="1"/>
    <s v="FUR-CH-10002774"/>
    <s v="Furniture"/>
    <x v="1"/>
    <s v="Global Deluxe Stacking Chair, Gray"/>
    <n v="122.352"/>
    <n v="3"/>
    <n v="13.7646"/>
    <x v="2"/>
    <s v="Oct"/>
  </r>
  <r>
    <s v="CA-2014-104283"/>
    <x v="337"/>
    <d v="2014-07-01T00:00:00"/>
    <x v="1"/>
    <s v="LM-17065"/>
    <s v="Liz MacKendrick"/>
    <x v="0"/>
    <s v="United States"/>
    <x v="152"/>
    <x v="21"/>
    <x v="0"/>
    <s v="FUR-TA-10001039"/>
    <s v="Furniture"/>
    <x v="2"/>
    <s v="KI Adjustable-Height Table"/>
    <n v="85.98"/>
    <n v="1"/>
    <n v="22.354800000000001"/>
    <x v="4"/>
    <s v="Jun"/>
  </r>
  <r>
    <s v="CA-2017-142622"/>
    <x v="242"/>
    <d v="2017-11-02T00:00:00"/>
    <x v="2"/>
    <s v="JK-15625"/>
    <s v="Jim Karlsson"/>
    <x v="0"/>
    <s v="United States"/>
    <x v="15"/>
    <x v="13"/>
    <x v="1"/>
    <s v="FUR-CH-10003833"/>
    <s v="Furniture"/>
    <x v="1"/>
    <s v="Novimex Fabric Task Chair"/>
    <n v="97.567999999999998"/>
    <n v="2"/>
    <n v="-6.0979999999999999"/>
    <x v="0"/>
    <s v="Oct"/>
  </r>
  <r>
    <s v="CA-2017-142622"/>
    <x v="242"/>
    <d v="2017-11-02T00:00:00"/>
    <x v="2"/>
    <s v="JK-15625"/>
    <s v="Jim Karlsson"/>
    <x v="0"/>
    <s v="United States"/>
    <x v="15"/>
    <x v="13"/>
    <x v="1"/>
    <s v="FUR-CH-10004289"/>
    <s v="Furniture"/>
    <x v="1"/>
    <s v="Global Super Steno Chair"/>
    <n v="614.27200000000005"/>
    <n v="8"/>
    <n v="-23.0352"/>
    <x v="0"/>
    <s v="Oct"/>
  </r>
  <r>
    <s v="CA-2017-142622"/>
    <x v="242"/>
    <d v="2017-11-02T00:00:00"/>
    <x v="2"/>
    <s v="JK-15625"/>
    <s v="Jim Karlsson"/>
    <x v="0"/>
    <s v="United States"/>
    <x v="15"/>
    <x v="13"/>
    <x v="1"/>
    <s v="FUR-BO-10004467"/>
    <s v="Furniture"/>
    <x v="0"/>
    <s v="Bestar Classic Bookcase"/>
    <n v="199.98"/>
    <n v="2"/>
    <n v="37.996200000000002"/>
    <x v="0"/>
    <s v="Oct"/>
  </r>
  <r>
    <s v="CA-2017-115154"/>
    <x v="338"/>
    <d v="2017-01-11T00:00:00"/>
    <x v="2"/>
    <s v="RS-19420"/>
    <s v="Ricardo Sperren"/>
    <x v="1"/>
    <s v="United States"/>
    <x v="15"/>
    <x v="13"/>
    <x v="1"/>
    <s v="FUR-TA-10001950"/>
    <s v="Furniture"/>
    <x v="2"/>
    <s v="Balt Solid Wood Round Tables"/>
    <n v="892.98"/>
    <n v="2"/>
    <n v="80.368200000000002"/>
    <x v="0"/>
    <s v="Jan"/>
  </r>
  <r>
    <s v="CA-2015-149342"/>
    <x v="339"/>
    <d v="2015-04-25T00:00:00"/>
    <x v="1"/>
    <s v="TS-21160"/>
    <s v="Theresa Swint"/>
    <x v="1"/>
    <s v="United States"/>
    <x v="29"/>
    <x v="24"/>
    <x v="0"/>
    <s v="FUR-FU-10002937"/>
    <s v="Furniture"/>
    <x v="3"/>
    <s v="GE 48&quot; Fluorescent Tube, Cool White Energy Saver, 34 Watts, 30/Box"/>
    <n v="595.38"/>
    <n v="6"/>
    <n v="297.69"/>
    <x v="2"/>
    <s v="Apr"/>
  </r>
  <r>
    <s v="CA-2017-127929"/>
    <x v="340"/>
    <d v="2017-12-27T00:00:00"/>
    <x v="1"/>
    <s v="FM-14215"/>
    <s v="Filia McAdams"/>
    <x v="1"/>
    <s v="United States"/>
    <x v="108"/>
    <x v="19"/>
    <x v="2"/>
    <s v="FUR-FU-10003708"/>
    <s v="Furniture"/>
    <x v="3"/>
    <s v="Tenex Traditional Chairmats for Medium Pile Carpet, Standard Lip, 36&quot; x 48&quot;"/>
    <n v="181.95"/>
    <n v="3"/>
    <n v="38.209499999999998"/>
    <x v="4"/>
    <s v="Dec"/>
  </r>
  <r>
    <s v="CA-2015-113145"/>
    <x v="341"/>
    <d v="2015-11-05T00:00:00"/>
    <x v="1"/>
    <s v="VD-21670"/>
    <s v="Valerie Dominguez"/>
    <x v="0"/>
    <s v="United States"/>
    <x v="13"/>
    <x v="7"/>
    <x v="2"/>
    <s v="FUR-FU-10000965"/>
    <s v="Furniture"/>
    <x v="3"/>
    <s v="Howard Miller 11-1/2&quot; Diameter Ridgewood Wall Clock"/>
    <n v="259.7"/>
    <n v="5"/>
    <n v="106.477"/>
    <x v="4"/>
    <s v="Nov"/>
  </r>
  <r>
    <s v="CA-2017-157931"/>
    <x v="342"/>
    <d v="2017-09-22T00:00:00"/>
    <x v="0"/>
    <s v="MO-17800"/>
    <s v="Meg O'Connel"/>
    <x v="2"/>
    <s v="United States"/>
    <x v="153"/>
    <x v="24"/>
    <x v="0"/>
    <s v="FUR-CH-10000785"/>
    <s v="Furniture"/>
    <x v="1"/>
    <s v="Global Ergonomic Managers Chair"/>
    <n v="723.92"/>
    <n v="4"/>
    <n v="188.2192"/>
    <x v="2"/>
    <s v="Sep"/>
  </r>
  <r>
    <s v="CA-2016-115574"/>
    <x v="207"/>
    <d v="2016-12-24T00:00:00"/>
    <x v="2"/>
    <s v="BP-11185"/>
    <s v="Ben Peterman"/>
    <x v="1"/>
    <s v="United States"/>
    <x v="9"/>
    <x v="8"/>
    <x v="3"/>
    <s v="FUR-BO-10003441"/>
    <s v="Furniture"/>
    <x v="0"/>
    <s v="Bush Westfield Collection Bookcases, Fully Assembled"/>
    <n v="141.37200000000001"/>
    <n v="2"/>
    <n v="-14.1372"/>
    <x v="5"/>
    <s v="Dec"/>
  </r>
  <r>
    <s v="US-2017-120418"/>
    <x v="343"/>
    <d v="2017-06-12T00:00:00"/>
    <x v="2"/>
    <s v="BC-11125"/>
    <s v="Becky Castell"/>
    <x v="2"/>
    <s v="United States"/>
    <x v="117"/>
    <x v="22"/>
    <x v="1"/>
    <s v="FUR-CH-10001394"/>
    <s v="Furniture"/>
    <x v="1"/>
    <s v="Global Leather Executive Chair"/>
    <n v="280.79199999999997"/>
    <n v="1"/>
    <n v="35.098999999999997"/>
    <x v="5"/>
    <s v="Jun"/>
  </r>
  <r>
    <s v="CA-2017-122035"/>
    <x v="96"/>
    <d v="2017-07-25T00:00:00"/>
    <x v="1"/>
    <s v="EM-13825"/>
    <s v="Elizabeth Moffitt"/>
    <x v="1"/>
    <s v="United States"/>
    <x v="154"/>
    <x v="40"/>
    <x v="3"/>
    <s v="FUR-CH-10003833"/>
    <s v="Furniture"/>
    <x v="1"/>
    <s v="Novimex Fabric Task Chair"/>
    <n v="182.94"/>
    <n v="3"/>
    <n v="27.440999999999999"/>
    <x v="2"/>
    <s v="Jul"/>
  </r>
  <r>
    <s v="CA-2015-105102"/>
    <x v="195"/>
    <d v="2015-09-19T00:00:00"/>
    <x v="0"/>
    <s v="BM-11575"/>
    <s v="Brendan Murry"/>
    <x v="1"/>
    <s v="United States"/>
    <x v="13"/>
    <x v="7"/>
    <x v="2"/>
    <s v="FUR-BO-10004709"/>
    <s v="Furniture"/>
    <x v="0"/>
    <s v="Bush Westfield Collection Bookcases, Medium Cherry Finish"/>
    <n v="46.384"/>
    <n v="1"/>
    <n v="1.1596"/>
    <x v="4"/>
    <s v="Sep"/>
  </r>
  <r>
    <s v="US-2015-147739"/>
    <x v="344"/>
    <d v="2015-12-29T00:00:00"/>
    <x v="1"/>
    <s v="JD-16150"/>
    <s v="Justin Deggeller"/>
    <x v="1"/>
    <s v="United States"/>
    <x v="3"/>
    <x v="3"/>
    <x v="2"/>
    <s v="FUR-FU-10001468"/>
    <s v="Furniture"/>
    <x v="3"/>
    <s v="Tenex Antistatic Computer Chair Mats"/>
    <n v="547.13599999999997"/>
    <n v="4"/>
    <n v="-68.391999999999996"/>
    <x v="4"/>
    <s v="Dec"/>
  </r>
  <r>
    <s v="US-2014-143231"/>
    <x v="252"/>
    <d v="2015-01-03T00:00:00"/>
    <x v="2"/>
    <s v="GM-14455"/>
    <s v="Gary Mitchum"/>
    <x v="2"/>
    <s v="United States"/>
    <x v="20"/>
    <x v="20"/>
    <x v="2"/>
    <s v="FUR-FU-10002501"/>
    <s v="Furniture"/>
    <x v="3"/>
    <s v="Nu-Dell Executive Frame"/>
    <n v="63.2"/>
    <n v="5"/>
    <n v="23.384"/>
    <x v="0"/>
    <s v="Dec"/>
  </r>
  <r>
    <s v="CA-2016-159373"/>
    <x v="345"/>
    <d v="2016-03-18T00:00:00"/>
    <x v="1"/>
    <s v="LT-17110"/>
    <s v="Liz Thompson"/>
    <x v="0"/>
    <s v="United States"/>
    <x v="21"/>
    <x v="5"/>
    <x v="3"/>
    <s v="FUR-TA-10004619"/>
    <s v="Furniture"/>
    <x v="2"/>
    <s v="Hon Non-Folding Utility Tables"/>
    <n v="557.58500000000004"/>
    <n v="5"/>
    <n v="0"/>
    <x v="2"/>
    <s v="Mar"/>
  </r>
  <r>
    <s v="CA-2015-111514"/>
    <x v="346"/>
    <d v="2015-09-02T00:00:00"/>
    <x v="2"/>
    <s v="SC-20260"/>
    <s v="Scott Cohen"/>
    <x v="1"/>
    <s v="United States"/>
    <x v="28"/>
    <x v="2"/>
    <x v="1"/>
    <s v="FUR-BO-10002545"/>
    <s v="Furniture"/>
    <x v="0"/>
    <s v="Atlantic Metals Mobile 3-Shelf Bookcases, Custom Colors"/>
    <n v="1552.8309999999999"/>
    <n v="7"/>
    <n v="200.9546"/>
    <x v="3"/>
    <s v="Aug"/>
  </r>
  <r>
    <s v="US-2014-148838"/>
    <x v="347"/>
    <d v="2014-03-21T00:00:00"/>
    <x v="1"/>
    <s v="CP-12340"/>
    <s v="Christine Phan"/>
    <x v="1"/>
    <s v="United States"/>
    <x v="13"/>
    <x v="7"/>
    <x v="2"/>
    <s v="FUR-TA-10003473"/>
    <s v="Furniture"/>
    <x v="2"/>
    <s v="Bretford Rectangular Conference Table Tops"/>
    <n v="1579.7460000000001"/>
    <n v="7"/>
    <n v="-447.59469999999999"/>
    <x v="4"/>
    <s v="Mar"/>
  </r>
  <r>
    <s v="US-2014-148838"/>
    <x v="347"/>
    <d v="2014-03-21T00:00:00"/>
    <x v="1"/>
    <s v="CP-12340"/>
    <s v="Christine Phan"/>
    <x v="1"/>
    <s v="United States"/>
    <x v="13"/>
    <x v="7"/>
    <x v="2"/>
    <s v="FUR-TA-10001950"/>
    <s v="Furniture"/>
    <x v="2"/>
    <s v="Balt Solid Wood Round Tables"/>
    <n v="1071.576"/>
    <n v="4"/>
    <n v="-553.64760000000001"/>
    <x v="4"/>
    <s v="Mar"/>
  </r>
  <r>
    <s v="US-2014-148838"/>
    <x v="347"/>
    <d v="2014-03-21T00:00:00"/>
    <x v="1"/>
    <s v="CP-12340"/>
    <s v="Christine Phan"/>
    <x v="1"/>
    <s v="United States"/>
    <x v="13"/>
    <x v="7"/>
    <x v="2"/>
    <s v="FUR-TA-10004175"/>
    <s v="Furniture"/>
    <x v="2"/>
    <s v="Hon 30&quot; x 60&quot; Table with Locking Drawer"/>
    <n v="613.90800000000002"/>
    <n v="3"/>
    <n v="-122.7816"/>
    <x v="4"/>
    <s v="Mar"/>
  </r>
  <r>
    <s v="US-2016-108637"/>
    <x v="345"/>
    <d v="2016-03-18T00:00:00"/>
    <x v="1"/>
    <s v="AB-10060"/>
    <s v="Adam Bellavance"/>
    <x v="2"/>
    <s v="United States"/>
    <x v="61"/>
    <x v="25"/>
    <x v="0"/>
    <s v="FUR-FU-10004864"/>
    <s v="Furniture"/>
    <x v="3"/>
    <s v="Howard Miller 14-1/2&quot; Diameter Chrome Round Wall Clock"/>
    <n v="127.88"/>
    <n v="2"/>
    <n v="40.921599999999998"/>
    <x v="2"/>
    <s v="Mar"/>
  </r>
  <r>
    <s v="CA-2014-102295"/>
    <x v="168"/>
    <d v="2014-11-26T00:00:00"/>
    <x v="0"/>
    <s v="EH-13990"/>
    <s v="Erica Hackney"/>
    <x v="0"/>
    <s v="United States"/>
    <x v="155"/>
    <x v="2"/>
    <x v="1"/>
    <s v="FUR-CH-10001714"/>
    <s v="Furniture"/>
    <x v="1"/>
    <s v="Global Leather &amp; Oak Executive Chair, Burgundy"/>
    <n v="120.712"/>
    <n v="1"/>
    <n v="-18.1068"/>
    <x v="3"/>
    <s v="Nov"/>
  </r>
  <r>
    <s v="US-2016-129469"/>
    <x v="348"/>
    <d v="2016-09-27T00:00:00"/>
    <x v="1"/>
    <s v="KL-16555"/>
    <s v="Kelly Lampkin"/>
    <x v="1"/>
    <s v="United States"/>
    <x v="130"/>
    <x v="15"/>
    <x v="2"/>
    <s v="FUR-FU-10002298"/>
    <s v="Furniture"/>
    <x v="3"/>
    <s v="Rubbermaid ClusterMat Chairmats, Mat Size- 66&quot; x 60&quot;, Lip 20&quot; x 11&quot; -90 Degree Angle"/>
    <n v="532.70399999999995"/>
    <n v="6"/>
    <n v="-26.635200000000001"/>
    <x v="4"/>
    <s v="Sep"/>
  </r>
  <r>
    <s v="CA-2016-159940"/>
    <x v="281"/>
    <d v="2016-07-11T00:00:00"/>
    <x v="0"/>
    <s v="BF-11020"/>
    <s v="Barry Franzšsisch"/>
    <x v="1"/>
    <s v="United States"/>
    <x v="14"/>
    <x v="8"/>
    <x v="3"/>
    <s v="FUR-FU-10004973"/>
    <s v="Furniture"/>
    <x v="3"/>
    <s v="Flat Face Poster Frame"/>
    <n v="60.287999999999997"/>
    <n v="8"/>
    <n v="-27.1296"/>
    <x v="4"/>
    <s v="Jul"/>
  </r>
  <r>
    <s v="CA-2016-159940"/>
    <x v="281"/>
    <d v="2016-07-11T00:00:00"/>
    <x v="0"/>
    <s v="BF-11020"/>
    <s v="Barry Franzšsisch"/>
    <x v="1"/>
    <s v="United States"/>
    <x v="14"/>
    <x v="8"/>
    <x v="3"/>
    <s v="FUR-CH-10000785"/>
    <s v="Furniture"/>
    <x v="1"/>
    <s v="Global Ergonomic Managers Chair"/>
    <n v="253.37200000000001"/>
    <n v="2"/>
    <n v="-14.478400000000001"/>
    <x v="4"/>
    <s v="Jul"/>
  </r>
  <r>
    <s v="CA-2016-118052"/>
    <x v="349"/>
    <d v="2016-05-10T00:00:00"/>
    <x v="1"/>
    <s v="BE-11455"/>
    <s v="Brad Eason"/>
    <x v="2"/>
    <s v="United States"/>
    <x v="75"/>
    <x v="15"/>
    <x v="2"/>
    <s v="FUR-FU-10004848"/>
    <s v="Furniture"/>
    <x v="3"/>
    <s v="DAX Solid Wood Frames"/>
    <n v="54.712000000000003"/>
    <n v="7"/>
    <n v="11.626300000000001"/>
    <x v="4"/>
    <s v="May"/>
  </r>
  <r>
    <s v="US-2015-127040"/>
    <x v="248"/>
    <d v="2015-12-10T00:00:00"/>
    <x v="1"/>
    <s v="SG-20605"/>
    <s v="Speros Goranitis"/>
    <x v="0"/>
    <s v="United States"/>
    <x v="13"/>
    <x v="7"/>
    <x v="2"/>
    <s v="FUR-FU-10002878"/>
    <s v="Furniture"/>
    <x v="3"/>
    <s v="Seth Thomas 14&quot; Day/Date Wall Clock"/>
    <n v="113.92"/>
    <n v="4"/>
    <n v="42.150399999999998"/>
    <x v="4"/>
    <s v="Dec"/>
  </r>
  <r>
    <s v="US-2016-110170"/>
    <x v="350"/>
    <d v="2016-10-03T00:00:00"/>
    <x v="1"/>
    <s v="HM-14860"/>
    <s v="Harry Marie"/>
    <x v="1"/>
    <s v="United States"/>
    <x v="156"/>
    <x v="5"/>
    <x v="3"/>
    <s v="FUR-BO-10000780"/>
    <s v="Furniture"/>
    <x v="0"/>
    <s v="O'Sullivan Plantations 2-Door Library in Landvery Oak"/>
    <n v="956.66480000000001"/>
    <n v="7"/>
    <n v="-225.0976"/>
    <x v="6"/>
    <s v="Sep"/>
  </r>
  <r>
    <s v="CA-2017-155985"/>
    <x v="351"/>
    <d v="2017-03-25T00:00:00"/>
    <x v="2"/>
    <s v="BE-11335"/>
    <s v="Bill Eplett"/>
    <x v="2"/>
    <s v="United States"/>
    <x v="28"/>
    <x v="2"/>
    <x v="1"/>
    <s v="FUR-FU-10000758"/>
    <s v="Furniture"/>
    <x v="3"/>
    <s v="DAX Natural Wood-Tone Poster Frame"/>
    <n v="211.84"/>
    <n v="8"/>
    <n v="76.2624"/>
    <x v="3"/>
    <s v="Mar"/>
  </r>
  <r>
    <s v="CA-2014-151295"/>
    <x v="352"/>
    <d v="2014-11-16T00:00:00"/>
    <x v="1"/>
    <s v="JA-15970"/>
    <s v="Joseph Airdo"/>
    <x v="0"/>
    <s v="United States"/>
    <x v="2"/>
    <x v="2"/>
    <x v="1"/>
    <s v="FUR-TA-10002356"/>
    <s v="Furniture"/>
    <x v="2"/>
    <s v="Bevis Boat-Shaped Conference Table"/>
    <n v="629.06399999999996"/>
    <n v="3"/>
    <n v="31.453199999999999"/>
    <x v="4"/>
    <s v="Nov"/>
  </r>
  <r>
    <s v="CA-2016-156300"/>
    <x v="353"/>
    <d v="2017-01-02T00:00:00"/>
    <x v="1"/>
    <s v="TB-21595"/>
    <s v="Troy Blackwell"/>
    <x v="0"/>
    <s v="United States"/>
    <x v="79"/>
    <x v="16"/>
    <x v="3"/>
    <s v="FUR-CH-10001714"/>
    <s v="Furniture"/>
    <x v="1"/>
    <s v="Global Leather &amp; Oak Executive Chair, Burgundy"/>
    <n v="754.45"/>
    <n v="5"/>
    <n v="60.356000000000002"/>
    <x v="4"/>
    <s v="Dec"/>
  </r>
  <r>
    <s v="CA-2015-146087"/>
    <x v="171"/>
    <d v="2015-07-11T00:00:00"/>
    <x v="1"/>
    <s v="PP-18955"/>
    <s v="Paul Prost"/>
    <x v="2"/>
    <s v="United States"/>
    <x v="157"/>
    <x v="20"/>
    <x v="2"/>
    <s v="FUR-BO-10002824"/>
    <s v="Furniture"/>
    <x v="0"/>
    <s v="Bush Mission Pointe Library"/>
    <n v="301.95999999999998"/>
    <n v="2"/>
    <n v="60.392000000000003"/>
    <x v="2"/>
    <s v="Jul"/>
  </r>
  <r>
    <s v="US-2017-147669"/>
    <x v="19"/>
    <d v="2017-12-30T00:00:00"/>
    <x v="1"/>
    <s v="SV-20935"/>
    <s v="Susan Vittorini"/>
    <x v="0"/>
    <s v="United States"/>
    <x v="130"/>
    <x v="15"/>
    <x v="2"/>
    <s v="FUR-TA-10002645"/>
    <s v="Furniture"/>
    <x v="2"/>
    <s v="Hon Rectangular Conference Tables"/>
    <n v="273.06"/>
    <n v="2"/>
    <n v="-104.673"/>
    <x v="2"/>
    <s v="Dec"/>
  </r>
  <r>
    <s v="CA-2016-169922"/>
    <x v="354"/>
    <d v="2016-06-17T00:00:00"/>
    <x v="1"/>
    <s v="MZ-17515"/>
    <s v="Mary Zewe"/>
    <x v="1"/>
    <s v="United States"/>
    <x v="58"/>
    <x v="5"/>
    <x v="3"/>
    <s v="FUR-FU-10004415"/>
    <s v="Furniture"/>
    <x v="3"/>
    <s v="Stacking Tray, Side-Loading, Legal, Smoke"/>
    <n v="12.544"/>
    <n v="7"/>
    <n v="-9.0944000000000003"/>
    <x v="6"/>
    <s v="Jun"/>
  </r>
  <r>
    <s v="CA-2017-129805"/>
    <x v="158"/>
    <d v="2018-01-02T00:00:00"/>
    <x v="1"/>
    <s v="HM-14860"/>
    <s v="Harry Marie"/>
    <x v="1"/>
    <s v="United States"/>
    <x v="15"/>
    <x v="13"/>
    <x v="1"/>
    <s v="FUR-FU-10001935"/>
    <s v="Furniture"/>
    <x v="3"/>
    <s v="3M Hangers With Command Adhesive"/>
    <n v="7.4"/>
    <n v="2"/>
    <n v="3.0339999999999998"/>
    <x v="2"/>
    <s v="Dec"/>
  </r>
  <r>
    <s v="CA-2014-148586"/>
    <x v="355"/>
    <d v="2014-04-01T00:00:00"/>
    <x v="1"/>
    <s v="AZ-10750"/>
    <s v="Annie Zypern"/>
    <x v="0"/>
    <s v="United States"/>
    <x v="13"/>
    <x v="7"/>
    <x v="2"/>
    <s v="FUR-CH-10002439"/>
    <s v="Furniture"/>
    <x v="1"/>
    <s v="Iceberg Nesting Folding Chair, 19w x 6d x 43h"/>
    <n v="366.786"/>
    <n v="7"/>
    <n v="65.206400000000002"/>
    <x v="1"/>
    <s v="Mar"/>
  </r>
  <r>
    <s v="CA-2017-140053"/>
    <x v="209"/>
    <d v="2017-07-10T00:00:00"/>
    <x v="1"/>
    <s v="CA-12265"/>
    <s v="Christina Anderson"/>
    <x v="0"/>
    <s v="United States"/>
    <x v="158"/>
    <x v="41"/>
    <x v="1"/>
    <s v="FUR-FU-10003708"/>
    <s v="Furniture"/>
    <x v="3"/>
    <s v="Tenex Traditional Chairmats for Medium Pile Carpet, Standard Lip, 36&quot; x 48&quot;"/>
    <n v="545.85"/>
    <n v="9"/>
    <n v="114.6285"/>
    <x v="1"/>
    <s v="Jul"/>
  </r>
  <r>
    <s v="CA-2014-164210"/>
    <x v="356"/>
    <d v="2014-11-20T00:00:00"/>
    <x v="0"/>
    <s v="PW-19240"/>
    <s v="Pierre Wener"/>
    <x v="0"/>
    <s v="United States"/>
    <x v="74"/>
    <x v="12"/>
    <x v="1"/>
    <s v="FUR-TA-10000849"/>
    <s v="Furniture"/>
    <x v="2"/>
    <s v="Bevis Rectangular Conference Tables"/>
    <n v="145.97999999999999"/>
    <n v="2"/>
    <n v="-99.266400000000004"/>
    <x v="3"/>
    <s v="Nov"/>
  </r>
  <r>
    <s v="CA-2017-139948"/>
    <x v="357"/>
    <d v="2017-07-22T00:00:00"/>
    <x v="1"/>
    <s v="SW-20455"/>
    <s v="Shaun Weien"/>
    <x v="0"/>
    <s v="United States"/>
    <x v="26"/>
    <x v="1"/>
    <x v="0"/>
    <s v="FUR-FU-10002597"/>
    <s v="Furniture"/>
    <x v="3"/>
    <s v="C-Line Magnetic Cubicle Keepers, Clear Polypropylene"/>
    <n v="7.9039999999999999"/>
    <n v="2"/>
    <n v="2.1736"/>
    <x v="2"/>
    <s v="Jul"/>
  </r>
  <r>
    <s v="CA-2016-146934"/>
    <x v="358"/>
    <d v="2016-05-27T00:00:00"/>
    <x v="1"/>
    <s v="AF-10870"/>
    <s v="Art Ferguson"/>
    <x v="0"/>
    <s v="United States"/>
    <x v="159"/>
    <x v="18"/>
    <x v="2"/>
    <s v="FUR-TA-10003748"/>
    <s v="Furniture"/>
    <x v="2"/>
    <s v="Bevis 36 x 72 Conference Tables"/>
    <n v="174.286"/>
    <n v="2"/>
    <n v="-19.918399999999998"/>
    <x v="2"/>
    <s v="May"/>
  </r>
  <r>
    <s v="CA-2016-119165"/>
    <x v="359"/>
    <d v="2016-11-06T00:00:00"/>
    <x v="1"/>
    <s v="BD-11320"/>
    <s v="Bill Donatelli"/>
    <x v="0"/>
    <s v="United States"/>
    <x v="3"/>
    <x v="3"/>
    <x v="2"/>
    <s v="FUR-CH-10000988"/>
    <s v="Furniture"/>
    <x v="1"/>
    <s v="Hon Olson Stacker Stools"/>
    <n v="492.83499999999998"/>
    <n v="5"/>
    <n v="-14.081"/>
    <x v="6"/>
    <s v="Oct"/>
  </r>
  <r>
    <s v="US-2016-135923"/>
    <x v="360"/>
    <d v="2016-01-28T00:00:00"/>
    <x v="1"/>
    <s v="CM-11935"/>
    <s v="Carlos Meador"/>
    <x v="0"/>
    <s v="United States"/>
    <x v="160"/>
    <x v="30"/>
    <x v="0"/>
    <s v="FUR-FU-10002107"/>
    <s v="Furniture"/>
    <x v="3"/>
    <s v="Eldon Pizzaz Desk Accessories"/>
    <n v="14.272"/>
    <n v="8"/>
    <n v="4.2816000000000001"/>
    <x v="6"/>
    <s v="Jan"/>
  </r>
  <r>
    <s v="US-2016-135923"/>
    <x v="360"/>
    <d v="2016-01-28T00:00:00"/>
    <x v="1"/>
    <s v="CM-11935"/>
    <s v="Carlos Meador"/>
    <x v="0"/>
    <s v="United States"/>
    <x v="160"/>
    <x v="30"/>
    <x v="0"/>
    <s v="FUR-BO-10002213"/>
    <s v="Furniture"/>
    <x v="0"/>
    <s v="Sauder Forest Hills Library, Woodland Oak Finish"/>
    <n v="451.13600000000002"/>
    <n v="4"/>
    <n v="-67.670400000000001"/>
    <x v="6"/>
    <s v="Jan"/>
  </r>
  <r>
    <s v="CA-2016-114972"/>
    <x v="361"/>
    <d v="2016-11-06T00:00:00"/>
    <x v="2"/>
    <s v="PF-19225"/>
    <s v="Phillip Flathmann"/>
    <x v="0"/>
    <s v="United States"/>
    <x v="2"/>
    <x v="2"/>
    <x v="1"/>
    <s v="FUR-CH-10001190"/>
    <s v="Furniture"/>
    <x v="1"/>
    <s v="Global Deluxe High-Back Office Chair in Storm"/>
    <n v="217.584"/>
    <n v="2"/>
    <n v="-29.9178"/>
    <x v="0"/>
    <s v="Nov"/>
  </r>
  <r>
    <s v="CA-2017-102750"/>
    <x v="362"/>
    <d v="2017-09-08T00:00:00"/>
    <x v="0"/>
    <s v="GM-14695"/>
    <s v="Greg Maxwell"/>
    <x v="1"/>
    <s v="United States"/>
    <x v="2"/>
    <x v="2"/>
    <x v="1"/>
    <s v="FUR-TA-10000198"/>
    <s v="Furniture"/>
    <x v="2"/>
    <s v="Chromcraft Bull-Nose Wood Oval Conference Tables &amp; Bases"/>
    <n v="1322.3520000000001"/>
    <n v="3"/>
    <n v="-99.176400000000001"/>
    <x v="4"/>
    <s v="Sep"/>
  </r>
  <r>
    <s v="CA-2017-126067"/>
    <x v="363"/>
    <d v="2017-09-03T00:00:00"/>
    <x v="1"/>
    <s v="KN-16705"/>
    <s v="Kristina Nunn"/>
    <x v="2"/>
    <s v="United States"/>
    <x v="15"/>
    <x v="13"/>
    <x v="1"/>
    <s v="FUR-TA-10000617"/>
    <s v="Furniture"/>
    <x v="2"/>
    <s v="Hon Practical Foundations 30 x 60 Training Table, Light Gray/Charcoal"/>
    <n v="1137.75"/>
    <n v="5"/>
    <n v="250.30500000000001"/>
    <x v="6"/>
    <s v="Aug"/>
  </r>
  <r>
    <s v="CA-2016-146206"/>
    <x v="364"/>
    <d v="2016-09-14T00:00:00"/>
    <x v="0"/>
    <s v="KT-16480"/>
    <s v="Kean Thornton"/>
    <x v="0"/>
    <s v="United States"/>
    <x v="6"/>
    <x v="5"/>
    <x v="3"/>
    <s v="FUR-TA-10004086"/>
    <s v="Furniture"/>
    <x v="2"/>
    <s v="KI Adjustable-Height Table"/>
    <n v="300.93"/>
    <n v="5"/>
    <n v="-34.392000000000003"/>
    <x v="4"/>
    <s v="Sep"/>
  </r>
  <r>
    <s v="CA-2014-136644"/>
    <x v="365"/>
    <d v="2014-06-22T00:00:00"/>
    <x v="1"/>
    <s v="SC-20575"/>
    <s v="Sonia Cooley"/>
    <x v="0"/>
    <s v="United States"/>
    <x v="161"/>
    <x v="6"/>
    <x v="3"/>
    <s v="FUR-CH-10000225"/>
    <s v="Furniture"/>
    <x v="1"/>
    <s v="Global Geo Office Task Chair, Gray"/>
    <n v="647.84"/>
    <n v="8"/>
    <n v="32.392000000000003"/>
    <x v="6"/>
    <s v="Jun"/>
  </r>
  <r>
    <s v="CA-2014-143917"/>
    <x v="366"/>
    <d v="2014-07-27T00:00:00"/>
    <x v="0"/>
    <s v="KL-16645"/>
    <s v="Ken Lonsdale"/>
    <x v="0"/>
    <s v="United States"/>
    <x v="28"/>
    <x v="2"/>
    <x v="1"/>
    <s v="FUR-FU-10004351"/>
    <s v="Furniture"/>
    <x v="3"/>
    <s v="Staple-based wall hangings"/>
    <n v="77.92"/>
    <n v="8"/>
    <n v="34.284799999999997"/>
    <x v="3"/>
    <s v="Jul"/>
  </r>
  <r>
    <s v="CA-2016-124506"/>
    <x v="367"/>
    <d v="2016-11-17T00:00:00"/>
    <x v="1"/>
    <s v="BB-11545"/>
    <s v="Brenda Bowman"/>
    <x v="1"/>
    <s v="United States"/>
    <x v="9"/>
    <x v="8"/>
    <x v="3"/>
    <s v="FUR-CH-10004540"/>
    <s v="Furniture"/>
    <x v="1"/>
    <s v="Global Chrome Stack Chair"/>
    <n v="47.991999999999997"/>
    <n v="2"/>
    <n v="-2.0568"/>
    <x v="6"/>
    <s v="Nov"/>
  </r>
  <r>
    <s v="CA-2017-123134"/>
    <x v="368"/>
    <d v="2017-05-07T00:00:00"/>
    <x v="1"/>
    <s v="DW-13585"/>
    <s v="Dorothy Wardle"/>
    <x v="1"/>
    <s v="United States"/>
    <x v="162"/>
    <x v="18"/>
    <x v="2"/>
    <s v="FUR-FU-10003975"/>
    <s v="Furniture"/>
    <x v="3"/>
    <s v="Eldon Advantage Chair Mats for Low to Medium Pile Carpets"/>
    <n v="129.93"/>
    <n v="3"/>
    <n v="12.993"/>
    <x v="2"/>
    <s v="May"/>
  </r>
  <r>
    <s v="CA-2015-168746"/>
    <x v="369"/>
    <d v="2015-01-29T00:00:00"/>
    <x v="0"/>
    <s v="SV-20365"/>
    <s v="Seth Vernon"/>
    <x v="0"/>
    <s v="United States"/>
    <x v="59"/>
    <x v="15"/>
    <x v="2"/>
    <s v="FUR-CH-10000513"/>
    <s v="Furniture"/>
    <x v="1"/>
    <s v="High-Back Leather Manager's Chair"/>
    <n v="181.98599999999999"/>
    <n v="2"/>
    <n v="-54.595799999999997"/>
    <x v="3"/>
    <s v="Jan"/>
  </r>
  <r>
    <s v="CA-2015-113404"/>
    <x v="370"/>
    <d v="2015-07-16T00:00:00"/>
    <x v="3"/>
    <s v="EM-13810"/>
    <s v="Eleni McCrary"/>
    <x v="1"/>
    <s v="United States"/>
    <x v="28"/>
    <x v="2"/>
    <x v="1"/>
    <s v="FUR-CH-10003312"/>
    <s v="Furniture"/>
    <x v="1"/>
    <s v="Hon 2090 ÒPillow SoftÓ Series Mid Back Swivel/Tilt Chairs"/>
    <n v="1348.704"/>
    <n v="6"/>
    <n v="-219.1644"/>
    <x v="7"/>
    <s v="Jul"/>
  </r>
  <r>
    <s v="CA-2015-113404"/>
    <x v="370"/>
    <d v="2015-07-16T00:00:00"/>
    <x v="3"/>
    <s v="EM-13810"/>
    <s v="Eleni McCrary"/>
    <x v="1"/>
    <s v="United States"/>
    <x v="28"/>
    <x v="2"/>
    <x v="1"/>
    <s v="FUR-CH-10004086"/>
    <s v="Furniture"/>
    <x v="1"/>
    <s v="Hon 4070 Series Pagoda Armless Upholstered Stacking Chairs"/>
    <n v="700.15200000000004"/>
    <n v="3"/>
    <n v="78.767099999999999"/>
    <x v="7"/>
    <s v="Jul"/>
  </r>
  <r>
    <s v="CA-2016-144792"/>
    <x v="325"/>
    <d v="2016-05-04T00:00:00"/>
    <x v="1"/>
    <s v="KD-16615"/>
    <s v="Ken Dana"/>
    <x v="1"/>
    <s v="United States"/>
    <x v="163"/>
    <x v="22"/>
    <x v="1"/>
    <s v="FUR-FU-10002759"/>
    <s v="Furniture"/>
    <x v="3"/>
    <s v="12-1/2 Diameter Round Wall Clock"/>
    <n v="111.88800000000001"/>
    <n v="7"/>
    <n v="22.377600000000001"/>
    <x v="4"/>
    <s v="Apr"/>
  </r>
  <r>
    <s v="US-2016-114174"/>
    <x v="63"/>
    <d v="2016-09-14T00:00:00"/>
    <x v="1"/>
    <s v="AP-10720"/>
    <s v="Anne Pryor"/>
    <x v="2"/>
    <s v="United States"/>
    <x v="164"/>
    <x v="20"/>
    <x v="2"/>
    <s v="FUR-BO-10003450"/>
    <s v="Furniture"/>
    <x v="0"/>
    <s v="Bush Westfield Collection Bookcases, Dark Cherry Finish"/>
    <n v="173.94"/>
    <n v="3"/>
    <n v="13.9152"/>
    <x v="6"/>
    <s v="Sep"/>
  </r>
  <r>
    <s v="CA-2017-108070"/>
    <x v="371"/>
    <d v="2017-04-20T00:00:00"/>
    <x v="1"/>
    <s v="JE-15745"/>
    <s v="Joel Eaton"/>
    <x v="0"/>
    <s v="United States"/>
    <x v="124"/>
    <x v="2"/>
    <x v="1"/>
    <s v="FUR-BO-10001337"/>
    <s v="Furniture"/>
    <x v="0"/>
    <s v="O'Sullivan Living Dimensions 2-Shelf Bookcases"/>
    <n v="102.833"/>
    <n v="1"/>
    <n v="-6.0490000000000004"/>
    <x v="4"/>
    <s v="Apr"/>
  </r>
  <r>
    <s v="CA-2017-101042"/>
    <x v="49"/>
    <d v="2017-11-23T00:00:00"/>
    <x v="1"/>
    <s v="AB-10105"/>
    <s v="Adrian Barton"/>
    <x v="0"/>
    <s v="United States"/>
    <x v="0"/>
    <x v="0"/>
    <x v="0"/>
    <s v="FUR-FU-10004665"/>
    <s v="Furniture"/>
    <x v="3"/>
    <s v="3M Polarizing Task Lamp with Clamp Arm, Light Gray"/>
    <n v="821.88"/>
    <n v="6"/>
    <n v="213.68879999999999"/>
    <x v="4"/>
    <s v="Nov"/>
  </r>
  <r>
    <s v="US-2016-126844"/>
    <x v="372"/>
    <d v="2016-10-14T00:00:00"/>
    <x v="1"/>
    <s v="BW-11110"/>
    <s v="Bart Watters"/>
    <x v="1"/>
    <s v="United States"/>
    <x v="6"/>
    <x v="5"/>
    <x v="3"/>
    <s v="FUR-FU-10004909"/>
    <s v="Furniture"/>
    <x v="3"/>
    <s v="Contemporary Wood/Metal Frame"/>
    <n v="51.712000000000003"/>
    <n v="8"/>
    <n v="-32.32"/>
    <x v="6"/>
    <s v="Oct"/>
  </r>
  <r>
    <s v="CA-2015-147788"/>
    <x v="151"/>
    <d v="2015-06-04T00:00:00"/>
    <x v="1"/>
    <s v="TM-21010"/>
    <s v="Tamara Manning"/>
    <x v="0"/>
    <s v="United States"/>
    <x v="4"/>
    <x v="4"/>
    <x v="1"/>
    <s v="FUR-BO-10004357"/>
    <s v="Furniture"/>
    <x v="0"/>
    <s v="O'Sullivan Living Dimensions 3-Shelf Bookcases"/>
    <n v="1406.86"/>
    <n v="7"/>
    <n v="140.68600000000001"/>
    <x v="4"/>
    <s v="May"/>
  </r>
  <r>
    <s v="CA-2017-123967"/>
    <x v="373"/>
    <d v="2017-11-03T00:00:00"/>
    <x v="0"/>
    <s v="SF-20200"/>
    <s v="Sarah Foster"/>
    <x v="0"/>
    <s v="United States"/>
    <x v="165"/>
    <x v="13"/>
    <x v="1"/>
    <s v="FUR-TA-10003954"/>
    <s v="Furniture"/>
    <x v="2"/>
    <s v="Hon 94000 Series Round Tables"/>
    <n v="2665.62"/>
    <n v="9"/>
    <n v="239.9058"/>
    <x v="3"/>
    <s v="Nov"/>
  </r>
  <r>
    <s v="CA-2017-145128"/>
    <x v="374"/>
    <d v="2017-07-14T00:00:00"/>
    <x v="1"/>
    <s v="SM-20320"/>
    <s v="Sean Miller"/>
    <x v="2"/>
    <s v="United States"/>
    <x v="120"/>
    <x v="6"/>
    <x v="3"/>
    <s v="FUR-FU-10000293"/>
    <s v="Furniture"/>
    <x v="3"/>
    <s v="Eldon Antistatic Chair Mats for Low to Medium Pile Carpets"/>
    <n v="526.45000000000005"/>
    <n v="5"/>
    <n v="31.587"/>
    <x v="2"/>
    <s v="Jul"/>
  </r>
  <r>
    <s v="US-2014-155502"/>
    <x v="375"/>
    <d v="2014-01-31T00:00:00"/>
    <x v="1"/>
    <s v="SD-20485"/>
    <s v="Shirley Daniels"/>
    <x v="2"/>
    <s v="United States"/>
    <x v="166"/>
    <x v="25"/>
    <x v="0"/>
    <s v="FUR-FU-10004587"/>
    <s v="Furniture"/>
    <x v="3"/>
    <s v="GE General Use Halogen Bulbs, 100 Watts, 1 Bulb per Pack"/>
    <n v="62.82"/>
    <n v="3"/>
    <n v="30.7818"/>
    <x v="2"/>
    <s v="Jan"/>
  </r>
  <r>
    <s v="US-2014-155502"/>
    <x v="375"/>
    <d v="2014-01-31T00:00:00"/>
    <x v="1"/>
    <s v="SD-20485"/>
    <s v="Shirley Daniels"/>
    <x v="2"/>
    <s v="United States"/>
    <x v="166"/>
    <x v="25"/>
    <x v="0"/>
    <s v="FUR-FU-10001847"/>
    <s v="Furniture"/>
    <x v="3"/>
    <s v="Eldon Image Series Black Desk Accessories"/>
    <n v="12.42"/>
    <n v="3"/>
    <n v="4.4711999999999996"/>
    <x v="2"/>
    <s v="Jan"/>
  </r>
  <r>
    <s v="CA-2017-131695"/>
    <x v="254"/>
    <d v="2017-07-06T00:00:00"/>
    <x v="1"/>
    <s v="RA-19285"/>
    <s v="Ralph Arnett"/>
    <x v="0"/>
    <s v="United States"/>
    <x v="13"/>
    <x v="7"/>
    <x v="2"/>
    <s v="FUR-FU-10002045"/>
    <s v="Furniture"/>
    <x v="3"/>
    <s v="Executive Impressions 14&quot;"/>
    <n v="22.23"/>
    <n v="1"/>
    <n v="9.7812000000000001"/>
    <x v="6"/>
    <s v="Jun"/>
  </r>
  <r>
    <s v="US-2016-115455"/>
    <x v="63"/>
    <d v="2016-09-14T00:00:00"/>
    <x v="1"/>
    <s v="SE-20110"/>
    <s v="Sanjit Engle"/>
    <x v="0"/>
    <s v="United States"/>
    <x v="167"/>
    <x v="8"/>
    <x v="3"/>
    <s v="FUR-FU-10004671"/>
    <s v="Furniture"/>
    <x v="3"/>
    <s v="Executive Impressions 12&quot; Wall Clock"/>
    <n v="14.135999999999999"/>
    <n v="2"/>
    <n v="-7.7747999999999999"/>
    <x v="6"/>
    <s v="Sep"/>
  </r>
  <r>
    <s v="US-2016-115455"/>
    <x v="63"/>
    <d v="2016-09-14T00:00:00"/>
    <x v="1"/>
    <s v="SE-20110"/>
    <s v="Sanjit Engle"/>
    <x v="0"/>
    <s v="United States"/>
    <x v="167"/>
    <x v="8"/>
    <x v="3"/>
    <s v="FUR-TA-10003569"/>
    <s v="Furniture"/>
    <x v="2"/>
    <s v="Bretford CR8500 Series Meeting Room Furniture"/>
    <n v="601.47"/>
    <n v="3"/>
    <n v="-300.73500000000001"/>
    <x v="6"/>
    <s v="Sep"/>
  </r>
  <r>
    <s v="CA-2016-165848"/>
    <x v="41"/>
    <d v="2016-06-04T00:00:00"/>
    <x v="3"/>
    <s v="EN-13780"/>
    <s v="Edward Nazzal"/>
    <x v="0"/>
    <s v="United States"/>
    <x v="13"/>
    <x v="7"/>
    <x v="2"/>
    <s v="FUR-BO-10000362"/>
    <s v="Furniture"/>
    <x v="0"/>
    <s v="Sauder Inglewood Library Bookcases"/>
    <n v="136.78399999999999"/>
    <n v="1"/>
    <n v="5.1294000000000004"/>
    <x v="7"/>
    <s v="Jun"/>
  </r>
  <r>
    <s v="CA-2016-165848"/>
    <x v="41"/>
    <d v="2016-06-04T00:00:00"/>
    <x v="3"/>
    <s v="EN-13780"/>
    <s v="Edward Nazzal"/>
    <x v="0"/>
    <s v="United States"/>
    <x v="13"/>
    <x v="7"/>
    <x v="2"/>
    <s v="FUR-FU-10003878"/>
    <s v="Furniture"/>
    <x v="3"/>
    <s v="Linden 10&quot; Round Wall Clock, Black"/>
    <n v="61.12"/>
    <n v="4"/>
    <n v="20.780799999999999"/>
    <x v="7"/>
    <s v="Jun"/>
  </r>
  <r>
    <s v="CA-2014-127446"/>
    <x v="306"/>
    <d v="2014-11-30T00:00:00"/>
    <x v="1"/>
    <s v="MC-17590"/>
    <s v="Matt Collister"/>
    <x v="1"/>
    <s v="United States"/>
    <x v="58"/>
    <x v="5"/>
    <x v="3"/>
    <s v="FUR-TA-10000577"/>
    <s v="Furniture"/>
    <x v="2"/>
    <s v="Bretford CR4500 Series Slim Rectangular Table"/>
    <n v="1218.7349999999999"/>
    <n v="5"/>
    <n v="-121.87350000000001"/>
    <x v="2"/>
    <s v="Nov"/>
  </r>
  <r>
    <s v="CA-2014-127446"/>
    <x v="306"/>
    <d v="2014-11-30T00:00:00"/>
    <x v="1"/>
    <s v="MC-17590"/>
    <s v="Matt Collister"/>
    <x v="1"/>
    <s v="United States"/>
    <x v="58"/>
    <x v="5"/>
    <x v="3"/>
    <s v="FUR-FU-10000221"/>
    <s v="Furniture"/>
    <x v="3"/>
    <s v="Master Caster Door Stop, Brown"/>
    <n v="6.0960000000000001"/>
    <n v="3"/>
    <n v="-3.9624000000000001"/>
    <x v="2"/>
    <s v="Nov"/>
  </r>
  <r>
    <s v="CA-2016-137204"/>
    <x v="376"/>
    <d v="2016-05-05T00:00:00"/>
    <x v="1"/>
    <s v="BO-11350"/>
    <s v="Bill Overfelt"/>
    <x v="1"/>
    <s v="United States"/>
    <x v="2"/>
    <x v="2"/>
    <x v="1"/>
    <s v="FUR-CH-10002304"/>
    <s v="Furniture"/>
    <x v="1"/>
    <s v="Global Stack Chair without Arms, Black"/>
    <n v="41.567999999999998"/>
    <n v="2"/>
    <n v="2.5979999999999999"/>
    <x v="1"/>
    <s v="Apr"/>
  </r>
  <r>
    <s v="CA-2014-147298"/>
    <x v="377"/>
    <d v="2014-05-03T00:00:00"/>
    <x v="1"/>
    <s v="AG-10300"/>
    <s v="Aleksandra Gannaway"/>
    <x v="1"/>
    <s v="United States"/>
    <x v="2"/>
    <x v="2"/>
    <x v="1"/>
    <s v="FUR-CH-10004886"/>
    <s v="Furniture"/>
    <x v="1"/>
    <s v="Bevis Steel Folding Chairs"/>
    <n v="230.28"/>
    <n v="3"/>
    <n v="23.027999999999999"/>
    <x v="1"/>
    <s v="Apr"/>
  </r>
  <r>
    <s v="US-2017-110604"/>
    <x v="378"/>
    <d v="2017-05-20T00:00:00"/>
    <x v="1"/>
    <s v="JF-15295"/>
    <s v="Jason Fortune-"/>
    <x v="0"/>
    <s v="United States"/>
    <x v="15"/>
    <x v="13"/>
    <x v="1"/>
    <s v="FUR-FU-10000076"/>
    <s v="Furniture"/>
    <x v="3"/>
    <s v="24-Hour Round Wall Clock"/>
    <n v="39.96"/>
    <n v="2"/>
    <n v="17.1828"/>
    <x v="2"/>
    <s v="May"/>
  </r>
  <r>
    <s v="US-2017-110604"/>
    <x v="378"/>
    <d v="2017-05-20T00:00:00"/>
    <x v="1"/>
    <s v="JF-15295"/>
    <s v="Jason Fortune-"/>
    <x v="0"/>
    <s v="United States"/>
    <x v="15"/>
    <x v="13"/>
    <x v="1"/>
    <s v="FUR-CH-10002017"/>
    <s v="Furniture"/>
    <x v="1"/>
    <s v="SAFCO Optional Arm Kit for Workspace Cribbage Stacking Chair"/>
    <n v="42.624000000000002"/>
    <n v="2"/>
    <n v="4.2624000000000004"/>
    <x v="2"/>
    <s v="May"/>
  </r>
  <r>
    <s v="US-2017-110604"/>
    <x v="378"/>
    <d v="2017-05-20T00:00:00"/>
    <x v="1"/>
    <s v="JF-15295"/>
    <s v="Jason Fortune-"/>
    <x v="0"/>
    <s v="United States"/>
    <x v="15"/>
    <x v="13"/>
    <x v="1"/>
    <s v="FUR-CH-10004287"/>
    <s v="Furniture"/>
    <x v="1"/>
    <s v="SAFCO Arco Folding Chair"/>
    <n v="220.96"/>
    <n v="1"/>
    <n v="24.858000000000001"/>
    <x v="2"/>
    <s v="May"/>
  </r>
  <r>
    <s v="CA-2015-116750"/>
    <x v="379"/>
    <d v="2015-07-10T00:00:00"/>
    <x v="0"/>
    <s v="BF-10975"/>
    <s v="Barbara Fisher"/>
    <x v="1"/>
    <s v="United States"/>
    <x v="160"/>
    <x v="30"/>
    <x v="0"/>
    <s v="FUR-FU-10003829"/>
    <s v="Furniture"/>
    <x v="3"/>
    <s v="Stackable Trays"/>
    <n v="4.9279999999999999"/>
    <n v="2"/>
    <n v="0.73919999999999997"/>
    <x v="2"/>
    <s v="Jul"/>
  </r>
  <r>
    <s v="CA-2017-108441"/>
    <x v="235"/>
    <d v="2017-06-18T00:00:00"/>
    <x v="1"/>
    <s v="SB-20170"/>
    <s v="Sarah Bern"/>
    <x v="0"/>
    <s v="United States"/>
    <x v="13"/>
    <x v="7"/>
    <x v="2"/>
    <s v="FUR-CH-10000595"/>
    <s v="Furniture"/>
    <x v="1"/>
    <s v="Safco Contoured Stacking Chairs"/>
    <n v="858.24"/>
    <n v="4"/>
    <n v="143.04"/>
    <x v="6"/>
    <s v="Jun"/>
  </r>
  <r>
    <s v="CA-2016-149111"/>
    <x v="380"/>
    <d v="2016-04-21T00:00:00"/>
    <x v="0"/>
    <s v="BF-11170"/>
    <s v="Ben Ferrer"/>
    <x v="2"/>
    <s v="United States"/>
    <x v="168"/>
    <x v="30"/>
    <x v="0"/>
    <s v="FUR-FU-10000206"/>
    <s v="Furniture"/>
    <x v="3"/>
    <s v="GE General Purpose, Extra Long Life, Showcase &amp; Floodlight Incandescent Bulbs"/>
    <n v="18.623999999999999"/>
    <n v="8"/>
    <n v="6.2855999999999996"/>
    <x v="4"/>
    <s v="Apr"/>
  </r>
  <r>
    <s v="CA-2014-131002"/>
    <x v="266"/>
    <d v="2014-09-12T00:00:00"/>
    <x v="0"/>
    <s v="TB-21400"/>
    <s v="Tom Boeckenhauer"/>
    <x v="0"/>
    <s v="United States"/>
    <x v="169"/>
    <x v="37"/>
    <x v="3"/>
    <s v="FUR-FU-10004270"/>
    <s v="Furniture"/>
    <x v="3"/>
    <s v="Executive Impressions 13&quot; Clairmont Wall Clock"/>
    <n v="57.69"/>
    <n v="3"/>
    <n v="23.652899999999999"/>
    <x v="2"/>
    <s v="Sep"/>
  </r>
  <r>
    <s v="CA-2014-131002"/>
    <x v="266"/>
    <d v="2014-09-12T00:00:00"/>
    <x v="0"/>
    <s v="TB-21400"/>
    <s v="Tom Boeckenhauer"/>
    <x v="0"/>
    <s v="United States"/>
    <x v="169"/>
    <x v="37"/>
    <x v="3"/>
    <s v="FUR-FU-10004665"/>
    <s v="Furniture"/>
    <x v="3"/>
    <s v="3M Polarizing Task Lamp with Clamp Arm, Light Gray"/>
    <n v="821.88"/>
    <n v="6"/>
    <n v="213.68879999999999"/>
    <x v="2"/>
    <s v="Sep"/>
  </r>
  <r>
    <s v="US-2016-146794"/>
    <x v="73"/>
    <d v="2016-10-01T00:00:00"/>
    <x v="1"/>
    <s v="SH-19975"/>
    <s v="Sally Hughsby"/>
    <x v="1"/>
    <s v="United States"/>
    <x v="170"/>
    <x v="2"/>
    <x v="1"/>
    <s v="FUR-BO-10004467"/>
    <s v="Furniture"/>
    <x v="0"/>
    <s v="Bestar Classic Bookcase"/>
    <n v="424.95749999999998"/>
    <n v="5"/>
    <n v="19.998000000000001"/>
    <x v="2"/>
    <s v="Sep"/>
  </r>
  <r>
    <s v="CA-2017-112515"/>
    <x v="342"/>
    <d v="2017-09-21T00:00:00"/>
    <x v="0"/>
    <s v="AS-10225"/>
    <s v="Alan Schoenberger"/>
    <x v="1"/>
    <s v="United States"/>
    <x v="106"/>
    <x v="4"/>
    <x v="1"/>
    <s v="FUR-BO-10003404"/>
    <s v="Furniture"/>
    <x v="0"/>
    <s v="Global Adaptabilites Bookcase, Cherry/Storm Gray Finish"/>
    <n v="1292.94"/>
    <n v="3"/>
    <n v="77.576400000000007"/>
    <x v="4"/>
    <s v="Sep"/>
  </r>
  <r>
    <s v="CA-2015-135538"/>
    <x v="37"/>
    <d v="2015-12-28T00:00:00"/>
    <x v="1"/>
    <s v="HR-14830"/>
    <s v="Harold Ryan"/>
    <x v="1"/>
    <s v="United States"/>
    <x v="171"/>
    <x v="22"/>
    <x v="1"/>
    <s v="FUR-CH-10004287"/>
    <s v="Furniture"/>
    <x v="1"/>
    <s v="SAFCO Arco Folding Chair"/>
    <n v="883.84"/>
    <n v="4"/>
    <n v="99.432000000000002"/>
    <x v="4"/>
    <s v="Dec"/>
  </r>
  <r>
    <s v="CA-2016-164784"/>
    <x v="381"/>
    <d v="2016-05-04T00:00:00"/>
    <x v="2"/>
    <s v="HF-14995"/>
    <s v="Herbert Flentye"/>
    <x v="0"/>
    <s v="United States"/>
    <x v="10"/>
    <x v="9"/>
    <x v="0"/>
    <s v="FUR-TA-10004534"/>
    <s v="Furniture"/>
    <x v="2"/>
    <s v="Bevis 44 x 96 Conference Tables"/>
    <n v="370.62"/>
    <n v="3"/>
    <n v="-142.071"/>
    <x v="0"/>
    <s v="May"/>
  </r>
  <r>
    <s v="US-2015-139759"/>
    <x v="382"/>
    <d v="2015-08-30T00:00:00"/>
    <x v="1"/>
    <s v="NL-18310"/>
    <s v="Nancy Lomonaco"/>
    <x v="2"/>
    <s v="United States"/>
    <x v="2"/>
    <x v="2"/>
    <x v="1"/>
    <s v="FUR-CH-10002774"/>
    <s v="Furniture"/>
    <x v="1"/>
    <s v="Global Deluxe Stacking Chair, Gray"/>
    <n v="40.783999999999999"/>
    <n v="1"/>
    <n v="4.5881999999999996"/>
    <x v="2"/>
    <s v="Aug"/>
  </r>
  <r>
    <s v="CA-2014-126403"/>
    <x v="383"/>
    <d v="2014-09-12T00:00:00"/>
    <x v="0"/>
    <s v="RR-19525"/>
    <s v="Rick Reed"/>
    <x v="1"/>
    <s v="United States"/>
    <x v="172"/>
    <x v="20"/>
    <x v="2"/>
    <s v="FUR-CH-10003761"/>
    <s v="Furniture"/>
    <x v="1"/>
    <s v="Global Italian Leather Office Chair"/>
    <n v="785.88"/>
    <n v="6"/>
    <n v="212.1876"/>
    <x v="0"/>
    <s v="Sep"/>
  </r>
  <r>
    <s v="CA-2016-138079"/>
    <x v="360"/>
    <d v="2016-01-28T00:00:00"/>
    <x v="1"/>
    <s v="AJ-10795"/>
    <s v="Anthony Johnson"/>
    <x v="1"/>
    <s v="United States"/>
    <x v="15"/>
    <x v="13"/>
    <x v="1"/>
    <s v="FUR-FU-10001475"/>
    <s v="Furniture"/>
    <x v="3"/>
    <s v="Contract Clock, 14&quot;, Brown"/>
    <n v="109.9"/>
    <n v="5"/>
    <n v="37.366"/>
    <x v="6"/>
    <s v="Jan"/>
  </r>
  <r>
    <s v="CA-2014-143182"/>
    <x v="384"/>
    <d v="2014-10-20T00:00:00"/>
    <x v="1"/>
    <s v="DL-12865"/>
    <s v="Dan Lawera"/>
    <x v="0"/>
    <s v="United States"/>
    <x v="173"/>
    <x v="1"/>
    <x v="0"/>
    <s v="FUR-FU-10004270"/>
    <s v="Furniture"/>
    <x v="3"/>
    <s v="Executive Impressions 13&quot; Clairmont Wall Clock"/>
    <n v="15.384"/>
    <n v="1"/>
    <n v="4.0382999999999996"/>
    <x v="2"/>
    <s v="Oct"/>
  </r>
  <r>
    <s v="CA-2014-145317"/>
    <x v="385"/>
    <d v="2014-03-23T00:00:00"/>
    <x v="1"/>
    <s v="SM-20320"/>
    <s v="Sean Miller"/>
    <x v="2"/>
    <s v="United States"/>
    <x v="51"/>
    <x v="1"/>
    <x v="0"/>
    <s v="FUR-FU-10004270"/>
    <s v="Furniture"/>
    <x v="3"/>
    <s v="Executive Impressions 13&quot; Clairmont Wall Clock"/>
    <n v="30.768000000000001"/>
    <n v="2"/>
    <n v="8.0765999999999991"/>
    <x v="2"/>
    <s v="Mar"/>
  </r>
  <r>
    <s v="CA-2014-145317"/>
    <x v="385"/>
    <d v="2014-03-23T00:00:00"/>
    <x v="1"/>
    <s v="SM-20320"/>
    <s v="Sean Miller"/>
    <x v="2"/>
    <s v="United States"/>
    <x v="51"/>
    <x v="1"/>
    <x v="0"/>
    <s v="FUR-FU-10001986"/>
    <s v="Furniture"/>
    <x v="3"/>
    <s v="Dana Fluorescent Magnifying Lamp, White, 36&quot;"/>
    <n v="122.352"/>
    <n v="3"/>
    <n v="15.294"/>
    <x v="2"/>
    <s v="Mar"/>
  </r>
  <r>
    <s v="CA-2015-121797"/>
    <x v="386"/>
    <d v="2015-02-06T00:00:00"/>
    <x v="1"/>
    <s v="CC-12145"/>
    <s v="Charles Crestani"/>
    <x v="0"/>
    <s v="United States"/>
    <x v="2"/>
    <x v="2"/>
    <x v="1"/>
    <s v="FUR-FU-10001876"/>
    <s v="Furniture"/>
    <x v="3"/>
    <s v="Computer Room Manger, 14&quot;"/>
    <n v="227.36"/>
    <n v="7"/>
    <n v="81.849599999999995"/>
    <x v="1"/>
    <s v="Jan"/>
  </r>
  <r>
    <s v="CA-2017-132430"/>
    <x v="224"/>
    <d v="2017-10-11T00:00:00"/>
    <x v="2"/>
    <s v="CP-12085"/>
    <s v="Cathy Prescott"/>
    <x v="1"/>
    <s v="United States"/>
    <x v="174"/>
    <x v="15"/>
    <x v="2"/>
    <s v="FUR-FU-10003577"/>
    <s v="Furniture"/>
    <x v="3"/>
    <s v="Nu-Dell Leatherette Frames"/>
    <n v="45.887999999999998"/>
    <n v="4"/>
    <n v="9.1776"/>
    <x v="3"/>
    <s v="Oct"/>
  </r>
  <r>
    <s v="CA-2014-110030"/>
    <x v="387"/>
    <d v="2014-12-08T00:00:00"/>
    <x v="0"/>
    <s v="LF-17185"/>
    <s v="Luke Foster"/>
    <x v="0"/>
    <s v="United States"/>
    <x v="6"/>
    <x v="5"/>
    <x v="3"/>
    <s v="FUR-FU-10002759"/>
    <s v="Furniture"/>
    <x v="3"/>
    <s v="12-1/2 Diameter Round Wall Clock"/>
    <n v="23.975999999999999"/>
    <n v="3"/>
    <n v="-14.3856"/>
    <x v="3"/>
    <s v="Dec"/>
  </r>
  <r>
    <s v="CA-2017-149888"/>
    <x v="388"/>
    <d v="2017-11-13T00:00:00"/>
    <x v="1"/>
    <s v="EP-13915"/>
    <s v="Emily Phan"/>
    <x v="0"/>
    <s v="United States"/>
    <x v="3"/>
    <x v="3"/>
    <x v="2"/>
    <s v="FUR-TA-10000849"/>
    <s v="Furniture"/>
    <x v="2"/>
    <s v="Bevis Rectangular Conference Tables"/>
    <n v="350.35199999999998"/>
    <n v="4"/>
    <n v="-140.14080000000001"/>
    <x v="6"/>
    <s v="Nov"/>
  </r>
  <r>
    <s v="CA-2017-104801"/>
    <x v="389"/>
    <d v="2017-02-19T00:00:00"/>
    <x v="1"/>
    <s v="FH-14350"/>
    <s v="Fred Harton"/>
    <x v="0"/>
    <s v="United States"/>
    <x v="15"/>
    <x v="13"/>
    <x v="1"/>
    <s v="FUR-FU-10004017"/>
    <s v="Furniture"/>
    <x v="3"/>
    <s v="Tenex Contemporary Contur Chairmats for Low and Medium Pile Carpet, Computer, 39&quot; x 49&quot;"/>
    <n v="107.53"/>
    <n v="1"/>
    <n v="21.506"/>
    <x v="6"/>
    <s v="Feb"/>
  </r>
  <r>
    <s v="CA-2015-115798"/>
    <x v="18"/>
    <d v="2015-11-19T00:00:00"/>
    <x v="1"/>
    <s v="KL-16645"/>
    <s v="Ken Lonsdale"/>
    <x v="0"/>
    <s v="United States"/>
    <x v="19"/>
    <x v="14"/>
    <x v="2"/>
    <s v="FUR-BO-10004467"/>
    <s v="Furniture"/>
    <x v="0"/>
    <s v="Bestar Classic Bookcase"/>
    <n v="299.97000000000003"/>
    <n v="3"/>
    <n v="56.994300000000003"/>
    <x v="6"/>
    <s v="Nov"/>
  </r>
  <r>
    <s v="CA-2014-149244"/>
    <x v="53"/>
    <d v="2014-11-08T00:00:00"/>
    <x v="1"/>
    <s v="MS-17530"/>
    <s v="MaryBeth Skach"/>
    <x v="0"/>
    <s v="United States"/>
    <x v="53"/>
    <x v="2"/>
    <x v="1"/>
    <s v="FUR-FU-10004671"/>
    <s v="Furniture"/>
    <x v="3"/>
    <s v="Executive Impressions 12&quot; Wall Clock"/>
    <n v="35.340000000000003"/>
    <n v="2"/>
    <n v="13.4292"/>
    <x v="4"/>
    <s v="Nov"/>
  </r>
  <r>
    <s v="CA-2015-140144"/>
    <x v="390"/>
    <d v="2015-06-25T00:00:00"/>
    <x v="0"/>
    <s v="SC-20770"/>
    <s v="Stewart Carmichael"/>
    <x v="1"/>
    <s v="United States"/>
    <x v="28"/>
    <x v="2"/>
    <x v="1"/>
    <s v="FUR-FU-10002253"/>
    <s v="Furniture"/>
    <x v="3"/>
    <s v="Howard Miller 13&quot; Diameter Pewter Finish Round Wall Clock"/>
    <n v="257.64"/>
    <n v="6"/>
    <n v="100.4796"/>
    <x v="2"/>
    <s v="Jun"/>
  </r>
  <r>
    <s v="CA-2014-155887"/>
    <x v="264"/>
    <d v="2014-05-17T00:00:00"/>
    <x v="1"/>
    <s v="KT-16480"/>
    <s v="Kean Thornton"/>
    <x v="0"/>
    <s v="United States"/>
    <x v="20"/>
    <x v="20"/>
    <x v="2"/>
    <s v="FUR-TA-10002228"/>
    <s v="Furniture"/>
    <x v="2"/>
    <s v="Bevis Traditional Conference Table Top, Plinth Base"/>
    <n v="700.05600000000004"/>
    <n v="3"/>
    <n v="-130.0104"/>
    <x v="2"/>
    <s v="May"/>
  </r>
  <r>
    <s v="US-2014-141257"/>
    <x v="391"/>
    <d v="2014-06-14T00:00:00"/>
    <x v="1"/>
    <s v="CS-11950"/>
    <s v="Carlos Soltero"/>
    <x v="0"/>
    <s v="United States"/>
    <x v="15"/>
    <x v="13"/>
    <x v="1"/>
    <s v="FUR-CH-10002758"/>
    <s v="Furniture"/>
    <x v="1"/>
    <s v="Hon Deluxe Fabric Upholstered Stacking Chairs, Squared Back"/>
    <n v="585.55200000000002"/>
    <n v="3"/>
    <n v="73.194000000000003"/>
    <x v="6"/>
    <s v="Jun"/>
  </r>
  <r>
    <s v="CA-2014-158029"/>
    <x v="261"/>
    <d v="2014-05-30T00:00:00"/>
    <x v="1"/>
    <s v="HF-14995"/>
    <s v="Herbert Flentye"/>
    <x v="0"/>
    <s v="United States"/>
    <x v="2"/>
    <x v="2"/>
    <x v="1"/>
    <s v="FUR-CH-10000988"/>
    <s v="Furniture"/>
    <x v="1"/>
    <s v="Hon Olson Stacker Stools"/>
    <n v="225.29599999999999"/>
    <n v="2"/>
    <n v="22.529599999999999"/>
    <x v="4"/>
    <s v="May"/>
  </r>
  <r>
    <s v="CA-2016-146171"/>
    <x v="237"/>
    <d v="2016-03-15T00:00:00"/>
    <x v="1"/>
    <s v="JP-16135"/>
    <s v="Julie Prescott"/>
    <x v="2"/>
    <s v="United States"/>
    <x v="29"/>
    <x v="24"/>
    <x v="0"/>
    <s v="FUR-FU-10004270"/>
    <s v="Furniture"/>
    <x v="3"/>
    <s v="Executive Impressions 13&quot; Clairmont Wall Clock"/>
    <n v="76.92"/>
    <n v="4"/>
    <n v="31.537199999999999"/>
    <x v="4"/>
    <s v="Mar"/>
  </r>
  <r>
    <s v="CA-2017-158967"/>
    <x v="247"/>
    <d v="2017-12-12T00:00:00"/>
    <x v="2"/>
    <s v="BT-11680"/>
    <s v="Brian Thompson"/>
    <x v="0"/>
    <s v="United States"/>
    <x v="1"/>
    <x v="1"/>
    <x v="0"/>
    <s v="FUR-FU-10001940"/>
    <s v="Furniture"/>
    <x v="3"/>
    <s v="Staple-based wall hangings"/>
    <n v="19.103999999999999"/>
    <n v="3"/>
    <n v="5.7312000000000003"/>
    <x v="3"/>
    <s v="Dec"/>
  </r>
  <r>
    <s v="CA-2015-138534"/>
    <x v="392"/>
    <d v="2015-07-19T00:00:00"/>
    <x v="0"/>
    <s v="JM-15535"/>
    <s v="Jessica Myrick"/>
    <x v="0"/>
    <s v="United States"/>
    <x v="175"/>
    <x v="2"/>
    <x v="1"/>
    <s v="FUR-BO-10003159"/>
    <s v="Furniture"/>
    <x v="0"/>
    <s v="Sauder Camden County Collection Libraries, Planked Cherry Finish"/>
    <n v="195.46600000000001"/>
    <n v="2"/>
    <n v="-13.797599999999999"/>
    <x v="3"/>
    <s v="Jul"/>
  </r>
  <r>
    <s v="CA-2017-108322"/>
    <x v="393"/>
    <d v="2017-05-05T00:00:00"/>
    <x v="1"/>
    <s v="SS-20140"/>
    <s v="Saphhira Shifley"/>
    <x v="1"/>
    <s v="United States"/>
    <x v="176"/>
    <x v="1"/>
    <x v="0"/>
    <s v="FUR-FU-10001935"/>
    <s v="Furniture"/>
    <x v="3"/>
    <s v="3M Hangers With Command Adhesive"/>
    <n v="23.68"/>
    <n v="8"/>
    <n v="6.2160000000000002"/>
    <x v="2"/>
    <s v="Apr"/>
  </r>
  <r>
    <s v="CA-2015-149972"/>
    <x v="231"/>
    <d v="2015-09-23T00:00:00"/>
    <x v="2"/>
    <s v="CD-12790"/>
    <s v="Cynthia Delaney"/>
    <x v="2"/>
    <s v="United States"/>
    <x v="2"/>
    <x v="2"/>
    <x v="1"/>
    <s v="FUR-CH-10004997"/>
    <s v="Furniture"/>
    <x v="1"/>
    <s v="Hon Every-Day Series Multi-Task Chairs"/>
    <n v="601.53599999999994"/>
    <n v="4"/>
    <n v="0"/>
    <x v="3"/>
    <s v="Sep"/>
  </r>
  <r>
    <s v="US-2014-117744"/>
    <x v="116"/>
    <d v="2014-12-06T00:00:00"/>
    <x v="1"/>
    <s v="MD-17860"/>
    <s v="Michael Dominguez"/>
    <x v="1"/>
    <s v="United States"/>
    <x v="177"/>
    <x v="5"/>
    <x v="3"/>
    <s v="FUR-FU-10001588"/>
    <s v="Furniture"/>
    <x v="3"/>
    <s v="Deflect-o SuperTray Unbreakable Stackable Tray, Letter, Black"/>
    <n v="58.36"/>
    <n v="5"/>
    <n v="-24.803000000000001"/>
    <x v="4"/>
    <s v="Dec"/>
  </r>
  <r>
    <s v="US-2014-117744"/>
    <x v="116"/>
    <d v="2014-12-06T00:00:00"/>
    <x v="1"/>
    <s v="MD-17860"/>
    <s v="Michael Dominguez"/>
    <x v="1"/>
    <s v="United States"/>
    <x v="177"/>
    <x v="5"/>
    <x v="3"/>
    <s v="FUR-FU-10002759"/>
    <s v="Furniture"/>
    <x v="3"/>
    <s v="12-1/2 Diameter Round Wall Clock"/>
    <n v="39.96"/>
    <n v="5"/>
    <n v="-23.975999999999999"/>
    <x v="4"/>
    <s v="Dec"/>
  </r>
  <r>
    <s v="CA-2014-154599"/>
    <x v="394"/>
    <d v="2014-04-17T00:00:00"/>
    <x v="1"/>
    <s v="KN-16450"/>
    <s v="Kean Nguyen"/>
    <x v="1"/>
    <s v="United States"/>
    <x v="178"/>
    <x v="2"/>
    <x v="1"/>
    <s v="FUR-BO-10001337"/>
    <s v="Furniture"/>
    <x v="0"/>
    <s v="O'Sullivan Living Dimensions 2-Shelf Bookcases"/>
    <n v="308.49900000000002"/>
    <n v="3"/>
    <n v="-18.146999999999998"/>
    <x v="2"/>
    <s v="Apr"/>
  </r>
  <r>
    <s v="CA-2017-143329"/>
    <x v="54"/>
    <d v="2017-11-08T00:00:00"/>
    <x v="1"/>
    <s v="DL-13330"/>
    <s v="Denise Leinenbach"/>
    <x v="0"/>
    <s v="United States"/>
    <x v="179"/>
    <x v="41"/>
    <x v="1"/>
    <s v="FUR-FU-10000629"/>
    <s v="Furniture"/>
    <x v="3"/>
    <s v="9-3/4 Diameter Round Wall Clock"/>
    <n v="41.37"/>
    <n v="3"/>
    <n v="17.375399999999999"/>
    <x v="2"/>
    <s v="Nov"/>
  </r>
  <r>
    <s v="CA-2015-122623"/>
    <x v="395"/>
    <d v="2015-09-11T00:00:00"/>
    <x v="1"/>
    <s v="CC-12145"/>
    <s v="Charles Crestani"/>
    <x v="0"/>
    <s v="United States"/>
    <x v="116"/>
    <x v="5"/>
    <x v="3"/>
    <s v="FUR-CH-10000553"/>
    <s v="Furniture"/>
    <x v="1"/>
    <s v="Metal Folding Chairs, Beige, 4/Carton"/>
    <n v="47.515999999999998"/>
    <n v="2"/>
    <n v="-2.0364"/>
    <x v="4"/>
    <s v="Sep"/>
  </r>
  <r>
    <s v="CA-2015-148635"/>
    <x v="396"/>
    <d v="2015-07-27T00:00:00"/>
    <x v="0"/>
    <s v="MH-18025"/>
    <s v="Michelle Huthwaite"/>
    <x v="0"/>
    <s v="United States"/>
    <x v="15"/>
    <x v="13"/>
    <x v="1"/>
    <s v="FUR-BO-10002213"/>
    <s v="Furniture"/>
    <x v="0"/>
    <s v="Sauder Forest Hills Library, Woodland Oak Finish"/>
    <n v="704.9"/>
    <n v="5"/>
    <n v="56.392000000000003"/>
    <x v="3"/>
    <s v="Jul"/>
  </r>
  <r>
    <s v="CA-2015-148635"/>
    <x v="396"/>
    <d v="2015-07-27T00:00:00"/>
    <x v="0"/>
    <s v="MH-18025"/>
    <s v="Michelle Huthwaite"/>
    <x v="0"/>
    <s v="United States"/>
    <x v="15"/>
    <x v="13"/>
    <x v="1"/>
    <s v="FUR-CH-10001854"/>
    <s v="Furniture"/>
    <x v="1"/>
    <s v="Office Star - Professional Matrix Back Chair with 2-to-1 Synchro Tilt and Mesh Fabric Seat"/>
    <n v="561.56799999999998"/>
    <n v="2"/>
    <n v="28.078399999999998"/>
    <x v="3"/>
    <s v="Jul"/>
  </r>
  <r>
    <s v="CA-2015-135685"/>
    <x v="397"/>
    <d v="2015-11-18T00:00:00"/>
    <x v="0"/>
    <s v="MP-18175"/>
    <s v="Mike Pelletier"/>
    <x v="2"/>
    <s v="United States"/>
    <x v="79"/>
    <x v="16"/>
    <x v="3"/>
    <s v="FUR-FU-10001185"/>
    <s v="Furniture"/>
    <x v="3"/>
    <s v="Advantus Employee of the Month Certificate Frame, 11 x 13-1/2"/>
    <n v="185.58"/>
    <n v="6"/>
    <n v="76.087800000000001"/>
    <x v="3"/>
    <s v="Nov"/>
  </r>
  <r>
    <s v="CA-2015-135685"/>
    <x v="397"/>
    <d v="2015-11-18T00:00:00"/>
    <x v="0"/>
    <s v="MP-18175"/>
    <s v="Mike Pelletier"/>
    <x v="2"/>
    <s v="United States"/>
    <x v="79"/>
    <x v="16"/>
    <x v="3"/>
    <s v="FUR-TA-10001520"/>
    <s v="Furniture"/>
    <x v="2"/>
    <s v="Lesro Sheffield Collection Coffee Table, End Table, Center Table, Corner Table"/>
    <n v="214.11"/>
    <n v="3"/>
    <n v="36.398699999999998"/>
    <x v="3"/>
    <s v="Nov"/>
  </r>
  <r>
    <s v="CA-2015-135685"/>
    <x v="397"/>
    <d v="2015-11-18T00:00:00"/>
    <x v="0"/>
    <s v="MP-18175"/>
    <s v="Mike Pelletier"/>
    <x v="2"/>
    <s v="United States"/>
    <x v="79"/>
    <x v="16"/>
    <x v="3"/>
    <s v="FUR-TA-10000688"/>
    <s v="Furniture"/>
    <x v="2"/>
    <s v="Chromcraft Bull-Nose Wood Round Conference Table Top, Wood Base"/>
    <n v="653.54999999999995"/>
    <n v="3"/>
    <n v="111.1035"/>
    <x v="3"/>
    <s v="Nov"/>
  </r>
  <r>
    <s v="CA-2015-104626"/>
    <x v="398"/>
    <d v="2015-09-08T00:00:00"/>
    <x v="1"/>
    <s v="DR-12940"/>
    <s v="Daniel Raglin"/>
    <x v="2"/>
    <s v="United States"/>
    <x v="20"/>
    <x v="20"/>
    <x v="2"/>
    <s v="FUR-CH-10003817"/>
    <s v="Furniture"/>
    <x v="1"/>
    <s v="Global Value Steno Chair, Gray"/>
    <n v="60.74"/>
    <n v="1"/>
    <n v="15.185"/>
    <x v="1"/>
    <s v="Sep"/>
  </r>
  <r>
    <s v="CA-2015-104626"/>
    <x v="398"/>
    <d v="2015-09-08T00:00:00"/>
    <x v="1"/>
    <s v="DR-12940"/>
    <s v="Daniel Raglin"/>
    <x v="2"/>
    <s v="United States"/>
    <x v="20"/>
    <x v="20"/>
    <x v="2"/>
    <s v="FUR-FU-10000308"/>
    <s v="Furniture"/>
    <x v="3"/>
    <s v="Deflect-o Glass Clear Studded Chair Mats"/>
    <n v="124.36"/>
    <n v="2"/>
    <n v="27.359200000000001"/>
    <x v="1"/>
    <s v="Sep"/>
  </r>
  <r>
    <s v="CA-2016-160500"/>
    <x v="399"/>
    <d v="2016-05-08T00:00:00"/>
    <x v="2"/>
    <s v="DM-13015"/>
    <s v="Darrin Martin"/>
    <x v="0"/>
    <s v="United States"/>
    <x v="92"/>
    <x v="2"/>
    <x v="1"/>
    <s v="FUR-TA-10003748"/>
    <s v="Furniture"/>
    <x v="2"/>
    <s v="Bevis 36 x 72 Conference Tables"/>
    <n v="298.77600000000001"/>
    <n v="3"/>
    <n v="7.4694000000000003"/>
    <x v="0"/>
    <s v="May"/>
  </r>
  <r>
    <s v="US-2014-112914"/>
    <x v="400"/>
    <d v="2014-09-30T00:00:00"/>
    <x v="1"/>
    <s v="MT-18070"/>
    <s v="Michelle Tran"/>
    <x v="2"/>
    <s v="United States"/>
    <x v="6"/>
    <x v="5"/>
    <x v="3"/>
    <s v="FUR-BO-10003272"/>
    <s v="Furniture"/>
    <x v="0"/>
    <s v="O'Sullivan Living Dimensions 5-Shelf Bookcases"/>
    <n v="300.53280000000001"/>
    <n v="2"/>
    <n v="-97.231200000000001"/>
    <x v="2"/>
    <s v="Sep"/>
  </r>
  <r>
    <s v="US-2014-125521"/>
    <x v="401"/>
    <d v="2014-03-19T00:00:00"/>
    <x v="1"/>
    <s v="CK-12325"/>
    <s v="Christine Kargatis"/>
    <x v="2"/>
    <s v="United States"/>
    <x v="180"/>
    <x v="25"/>
    <x v="0"/>
    <s v="FUR-CH-10003379"/>
    <s v="Furniture"/>
    <x v="1"/>
    <s v="Global Commerce Series High-Back Swivel/Tilt Chairs"/>
    <n v="1139.92"/>
    <n v="4"/>
    <n v="284.98"/>
    <x v="2"/>
    <s v="Mar"/>
  </r>
  <r>
    <s v="US-2016-162852"/>
    <x v="402"/>
    <d v="2016-12-31T00:00:00"/>
    <x v="1"/>
    <s v="BG-11695"/>
    <s v="Brooke Gillingham"/>
    <x v="1"/>
    <s v="United States"/>
    <x v="181"/>
    <x v="8"/>
    <x v="3"/>
    <s v="FUR-CH-10004853"/>
    <s v="Furniture"/>
    <x v="1"/>
    <s v="Global Manager's Adjustable Task Chair, Storm"/>
    <n v="845.48800000000006"/>
    <n v="8"/>
    <n v="-12.0784"/>
    <x v="4"/>
    <s v="Dec"/>
  </r>
  <r>
    <s v="CA-2017-157854"/>
    <x v="403"/>
    <d v="2017-04-15T00:00:00"/>
    <x v="1"/>
    <s v="DM-13345"/>
    <s v="Denise Monton"/>
    <x v="1"/>
    <s v="United States"/>
    <x v="153"/>
    <x v="24"/>
    <x v="0"/>
    <s v="FUR-FU-10003832"/>
    <s v="Furniture"/>
    <x v="3"/>
    <s v="Eldon Expressions Punched Metal &amp; Wood Desk Accessories, Black &amp; Cherry"/>
    <n v="56.28"/>
    <n v="6"/>
    <n v="15.7584"/>
    <x v="1"/>
    <s v="Apr"/>
  </r>
  <r>
    <s v="CA-2016-136371"/>
    <x v="331"/>
    <d v="2016-03-21T00:00:00"/>
    <x v="0"/>
    <s v="SV-20935"/>
    <s v="Susan Vittorini"/>
    <x v="0"/>
    <s v="United States"/>
    <x v="64"/>
    <x v="7"/>
    <x v="2"/>
    <s v="FUR-FU-10000409"/>
    <s v="Furniture"/>
    <x v="3"/>
    <s v="GE 4 Foot Flourescent Tube, 40 Watt"/>
    <n v="14.98"/>
    <n v="1"/>
    <n v="6.8907999999999996"/>
    <x v="3"/>
    <s v="Mar"/>
  </r>
  <r>
    <s v="CA-2016-136371"/>
    <x v="331"/>
    <d v="2016-03-21T00:00:00"/>
    <x v="0"/>
    <s v="SV-20935"/>
    <s v="Susan Vittorini"/>
    <x v="0"/>
    <s v="United States"/>
    <x v="64"/>
    <x v="7"/>
    <x v="2"/>
    <s v="FUR-FU-10000221"/>
    <s v="Furniture"/>
    <x v="3"/>
    <s v="Master Caster Door Stop, Brown"/>
    <n v="20.32"/>
    <n v="4"/>
    <n v="6.9088000000000003"/>
    <x v="3"/>
    <s v="Mar"/>
  </r>
  <r>
    <s v="CA-2016-128594"/>
    <x v="238"/>
    <d v="2016-08-29T00:00:00"/>
    <x v="2"/>
    <s v="DJ-13510"/>
    <s v="Don Jones"/>
    <x v="1"/>
    <s v="United States"/>
    <x v="53"/>
    <x v="2"/>
    <x v="1"/>
    <s v="FUR-CH-10001215"/>
    <s v="Furniture"/>
    <x v="1"/>
    <s v="Global Troy Executive Leather Low-Back Tilter"/>
    <n v="1603.136"/>
    <n v="4"/>
    <n v="100.196"/>
    <x v="0"/>
    <s v="Aug"/>
  </r>
  <r>
    <s v="CA-2016-154690"/>
    <x v="404"/>
    <d v="2016-08-17T00:00:00"/>
    <x v="0"/>
    <s v="CC-12370"/>
    <s v="Christopher Conant"/>
    <x v="0"/>
    <s v="United States"/>
    <x v="160"/>
    <x v="30"/>
    <x v="0"/>
    <s v="FUR-CH-10000988"/>
    <s v="Furniture"/>
    <x v="1"/>
    <s v="Hon Olson Stacker Stools"/>
    <n v="225.29599999999999"/>
    <n v="2"/>
    <n v="22.529599999999999"/>
    <x v="3"/>
    <s v="Aug"/>
  </r>
  <r>
    <s v="CA-2017-138975"/>
    <x v="405"/>
    <d v="2017-05-23T00:00:00"/>
    <x v="1"/>
    <s v="SC-20380"/>
    <s v="Shahid Collister"/>
    <x v="0"/>
    <s v="United States"/>
    <x v="182"/>
    <x v="24"/>
    <x v="0"/>
    <s v="FUR-BO-10004695"/>
    <s v="Furniture"/>
    <x v="0"/>
    <s v="O'Sullivan 2-Door Barrister Bookcase in Odessa Pine"/>
    <n v="1628.82"/>
    <n v="9"/>
    <n v="374.62860000000001"/>
    <x v="4"/>
    <s v="May"/>
  </r>
  <r>
    <s v="CA-2017-143861"/>
    <x v="235"/>
    <d v="2017-06-19T00:00:00"/>
    <x v="1"/>
    <s v="LC-16885"/>
    <s v="Lena Creighton"/>
    <x v="0"/>
    <s v="United States"/>
    <x v="66"/>
    <x v="1"/>
    <x v="0"/>
    <s v="FUR-FU-10001546"/>
    <s v="Furniture"/>
    <x v="3"/>
    <s v="Dana Swing-Arm Lamps"/>
    <n v="17.088000000000001"/>
    <n v="2"/>
    <n v="1.0680000000000001"/>
    <x v="1"/>
    <s v="Jun"/>
  </r>
  <r>
    <s v="CA-2014-148040"/>
    <x v="406"/>
    <d v="2014-03-26T00:00:00"/>
    <x v="1"/>
    <s v="BF-11275"/>
    <s v="Beth Fritzler"/>
    <x v="1"/>
    <s v="United States"/>
    <x v="104"/>
    <x v="22"/>
    <x v="1"/>
    <s v="FUR-CH-10001482"/>
    <s v="Furniture"/>
    <x v="1"/>
    <s v="Office Star - Mesh Screen back chair with Vinyl seat"/>
    <n v="314.35199999999998"/>
    <n v="3"/>
    <n v="-35.364600000000003"/>
    <x v="4"/>
    <s v="Mar"/>
  </r>
  <r>
    <s v="US-2016-167339"/>
    <x v="407"/>
    <d v="2016-01-23T00:00:00"/>
    <x v="0"/>
    <s v="TD-20995"/>
    <s v="Tamara Dahlen"/>
    <x v="0"/>
    <s v="United States"/>
    <x v="53"/>
    <x v="2"/>
    <x v="1"/>
    <s v="FUR-CH-10004289"/>
    <s v="Furniture"/>
    <x v="1"/>
    <s v="Global Super Steno Chair"/>
    <n v="153.56800000000001"/>
    <n v="2"/>
    <n v="-5.7587999999999999"/>
    <x v="3"/>
    <s v="Jan"/>
  </r>
  <r>
    <s v="US-2016-167339"/>
    <x v="407"/>
    <d v="2016-01-23T00:00:00"/>
    <x v="0"/>
    <s v="TD-20995"/>
    <s v="Tamara Dahlen"/>
    <x v="0"/>
    <s v="United States"/>
    <x v="53"/>
    <x v="2"/>
    <x v="1"/>
    <s v="FUR-CH-10000785"/>
    <s v="Furniture"/>
    <x v="1"/>
    <s v="Global Ergonomic Managers Chair"/>
    <n v="1013.4880000000001"/>
    <n v="7"/>
    <n v="76.011600000000001"/>
    <x v="3"/>
    <s v="Jan"/>
  </r>
  <r>
    <s v="CA-2016-130799"/>
    <x v="367"/>
    <d v="2016-11-16T00:00:00"/>
    <x v="0"/>
    <s v="BK-11260"/>
    <s v="Berenike Kampe"/>
    <x v="0"/>
    <s v="United States"/>
    <x v="28"/>
    <x v="2"/>
    <x v="1"/>
    <s v="FUR-FU-10001852"/>
    <s v="Furniture"/>
    <x v="3"/>
    <s v="Eldon Regeneration Recycled Desk Accessories, Smoke"/>
    <n v="6.96"/>
    <n v="4"/>
    <n v="2.2271999999999998"/>
    <x v="2"/>
    <s v="Nov"/>
  </r>
  <r>
    <s v="US-2016-159856"/>
    <x v="408"/>
    <d v="2016-10-22T00:00:00"/>
    <x v="1"/>
    <s v="EP-13915"/>
    <s v="Emily Phan"/>
    <x v="0"/>
    <s v="United States"/>
    <x v="183"/>
    <x v="22"/>
    <x v="1"/>
    <s v="FUR-CH-10003396"/>
    <s v="Furniture"/>
    <x v="1"/>
    <s v="Global Deluxe Steno Chair"/>
    <n v="307.92"/>
    <n v="5"/>
    <n v="-34.640999999999998"/>
    <x v="4"/>
    <s v="Oct"/>
  </r>
  <r>
    <s v="CA-2014-142727"/>
    <x v="149"/>
    <d v="2014-05-01T00:00:00"/>
    <x v="0"/>
    <s v="HG-14845"/>
    <s v="Harry Greene"/>
    <x v="0"/>
    <s v="United States"/>
    <x v="184"/>
    <x v="35"/>
    <x v="0"/>
    <s v="FUR-CH-10002304"/>
    <s v="Furniture"/>
    <x v="1"/>
    <s v="Global Stack Chair without Arms, Black"/>
    <n v="51.96"/>
    <n v="2"/>
    <n v="12.99"/>
    <x v="3"/>
    <s v="Apr"/>
  </r>
  <r>
    <s v="CA-2017-139913"/>
    <x v="409"/>
    <d v="2017-10-29T00:00:00"/>
    <x v="1"/>
    <s v="JC-16105"/>
    <s v="Julie Creighton"/>
    <x v="1"/>
    <s v="United States"/>
    <x v="77"/>
    <x v="7"/>
    <x v="2"/>
    <s v="FUR-FU-10000771"/>
    <s v="Furniture"/>
    <x v="3"/>
    <s v="Eldon 200 Class Desk Accessories, Smoke"/>
    <n v="69.08"/>
    <n v="11"/>
    <n v="29.0136"/>
    <x v="6"/>
    <s v="Oct"/>
  </r>
  <r>
    <s v="US-2015-114839"/>
    <x v="12"/>
    <d v="2015-04-30T00:00:00"/>
    <x v="1"/>
    <s v="PW-19240"/>
    <s v="Pierre Wener"/>
    <x v="0"/>
    <s v="United States"/>
    <x v="6"/>
    <x v="5"/>
    <x v="3"/>
    <s v="FUR-CH-10004086"/>
    <s v="Furniture"/>
    <x v="1"/>
    <s v="Hon 4070 Series Pagoda Armless Upholstered Stacking Chairs"/>
    <n v="408.42200000000003"/>
    <n v="2"/>
    <n v="-5.8346"/>
    <x v="4"/>
    <s v="Apr"/>
  </r>
  <r>
    <s v="CA-2016-153577"/>
    <x v="410"/>
    <d v="2016-07-01T00:00:00"/>
    <x v="1"/>
    <s v="KH-16330"/>
    <s v="Katharine Harms"/>
    <x v="1"/>
    <s v="United States"/>
    <x v="185"/>
    <x v="8"/>
    <x v="3"/>
    <s v="FUR-CH-10003981"/>
    <s v="Furniture"/>
    <x v="1"/>
    <s v="Global Commerce Series Low-Back Swivel/Tilt Chairs"/>
    <n v="539.65800000000002"/>
    <n v="3"/>
    <n v="-7.7093999999999996"/>
    <x v="4"/>
    <s v="Jun"/>
  </r>
  <r>
    <s v="CA-2016-160129"/>
    <x v="411"/>
    <d v="2016-11-23T00:00:00"/>
    <x v="3"/>
    <s v="LS-17200"/>
    <s v="Luke Schmidt"/>
    <x v="1"/>
    <s v="United States"/>
    <x v="3"/>
    <x v="3"/>
    <x v="2"/>
    <s v="FUR-FU-10002088"/>
    <s v="Furniture"/>
    <x v="3"/>
    <s v="Nu-Dell Float Frame 11 x 14 1/2"/>
    <n v="14.368"/>
    <n v="2"/>
    <n v="3.9512"/>
    <x v="7"/>
    <s v="Nov"/>
  </r>
  <r>
    <s v="CA-2016-160129"/>
    <x v="411"/>
    <d v="2016-11-23T00:00:00"/>
    <x v="3"/>
    <s v="LS-17200"/>
    <s v="Luke Schmidt"/>
    <x v="1"/>
    <s v="United States"/>
    <x v="3"/>
    <x v="3"/>
    <x v="2"/>
    <s v="FUR-FU-10003976"/>
    <s v="Furniture"/>
    <x v="3"/>
    <s v="DAX Executive Solid Wood Document Frame, Desktop or Hang, Mahogany, 5 x 7"/>
    <n v="70.447999999999993"/>
    <n v="7"/>
    <n v="12.3284"/>
    <x v="7"/>
    <s v="Nov"/>
  </r>
  <r>
    <s v="CA-2014-157721"/>
    <x v="412"/>
    <d v="2014-09-05T00:00:00"/>
    <x v="2"/>
    <s v="JM-16195"/>
    <s v="Justin MacKendrick"/>
    <x v="0"/>
    <s v="United States"/>
    <x v="115"/>
    <x v="7"/>
    <x v="2"/>
    <s v="FUR-FU-10002116"/>
    <s v="Furniture"/>
    <x v="3"/>
    <s v="Tenex Carpeted, Granite-Look or Clear Contemporary Contour Shape Chair Mats"/>
    <n v="70.709999999999994"/>
    <n v="1"/>
    <n v="4.9497"/>
    <x v="0"/>
    <s v="Sep"/>
  </r>
  <r>
    <s v="CA-2017-128629"/>
    <x v="413"/>
    <d v="2017-07-14T00:00:00"/>
    <x v="0"/>
    <s v="BP-11155"/>
    <s v="Becky Pak"/>
    <x v="0"/>
    <s v="United States"/>
    <x v="29"/>
    <x v="24"/>
    <x v="0"/>
    <s v="FUR-FU-10000771"/>
    <s v="Furniture"/>
    <x v="3"/>
    <s v="Eldon 200 Class Desk Accessories, Smoke"/>
    <n v="18.84"/>
    <n v="3"/>
    <n v="7.9127999999999998"/>
    <x v="4"/>
    <s v="Jul"/>
  </r>
  <r>
    <s v="CA-2017-143434"/>
    <x v="414"/>
    <d v="2017-11-24T00:00:00"/>
    <x v="1"/>
    <s v="ME-17320"/>
    <s v="Maria Etezadi"/>
    <x v="2"/>
    <s v="United States"/>
    <x v="186"/>
    <x v="17"/>
    <x v="3"/>
    <s v="FUR-FU-10002597"/>
    <s v="Furniture"/>
    <x v="3"/>
    <s v="C-Line Magnetic Cubicle Keepers, Clear Polypropylene"/>
    <n v="19.760000000000002"/>
    <n v="4"/>
    <n v="8.2992000000000008"/>
    <x v="6"/>
    <s v="Nov"/>
  </r>
  <r>
    <s v="CA-2015-168564"/>
    <x v="415"/>
    <d v="2015-08-08T00:00:00"/>
    <x v="3"/>
    <s v="TT-21220"/>
    <s v="Thomas Thornton"/>
    <x v="0"/>
    <s v="United States"/>
    <x v="28"/>
    <x v="2"/>
    <x v="1"/>
    <s v="FUR-CH-10000785"/>
    <s v="Furniture"/>
    <x v="1"/>
    <s v="Global Ergonomic Managers Chair"/>
    <n v="144.78399999999999"/>
    <n v="1"/>
    <n v="10.8588"/>
    <x v="7"/>
    <s v="Aug"/>
  </r>
  <r>
    <s v="CA-2017-155880"/>
    <x v="416"/>
    <d v="2017-03-31T00:00:00"/>
    <x v="1"/>
    <s v="JD-16150"/>
    <s v="Justin Deggeller"/>
    <x v="1"/>
    <s v="United States"/>
    <x v="79"/>
    <x v="16"/>
    <x v="3"/>
    <s v="FUR-CH-10000422"/>
    <s v="Furniture"/>
    <x v="1"/>
    <s v="Global Highback Leather Tilter in Burgundy"/>
    <n v="90.99"/>
    <n v="1"/>
    <n v="14.558400000000001"/>
    <x v="6"/>
    <s v="Mar"/>
  </r>
  <r>
    <s v="CA-2017-155880"/>
    <x v="416"/>
    <d v="2017-03-31T00:00:00"/>
    <x v="1"/>
    <s v="JD-16150"/>
    <s v="Justin Deggeller"/>
    <x v="1"/>
    <s v="United States"/>
    <x v="79"/>
    <x v="16"/>
    <x v="3"/>
    <s v="FUR-CH-10004675"/>
    <s v="Furniture"/>
    <x v="1"/>
    <s v="Lifetime Advantage Folding Chairs, 4/Carton"/>
    <n v="1526.56"/>
    <n v="7"/>
    <n v="427.43680000000001"/>
    <x v="6"/>
    <s v="Mar"/>
  </r>
  <r>
    <s v="CA-2017-155880"/>
    <x v="416"/>
    <d v="2017-03-31T00:00:00"/>
    <x v="1"/>
    <s v="JD-16150"/>
    <s v="Justin Deggeller"/>
    <x v="1"/>
    <s v="United States"/>
    <x v="79"/>
    <x v="16"/>
    <x v="3"/>
    <s v="FUR-CH-10002880"/>
    <s v="Furniture"/>
    <x v="1"/>
    <s v="Global High-Back Leather Tilter, Burgundy"/>
    <n v="368.97"/>
    <n v="3"/>
    <n v="40.5867"/>
    <x v="6"/>
    <s v="Mar"/>
  </r>
  <r>
    <s v="CA-2017-126242"/>
    <x v="49"/>
    <d v="2017-11-24T00:00:00"/>
    <x v="1"/>
    <s v="MC-18100"/>
    <s v="Mick Crebagga"/>
    <x v="0"/>
    <s v="United States"/>
    <x v="2"/>
    <x v="2"/>
    <x v="1"/>
    <s v="FUR-FU-10002685"/>
    <s v="Furniture"/>
    <x v="3"/>
    <s v="Executive Impressions 13-1/2&quot; Indoor/Outdoor Wall Clock"/>
    <n v="18.7"/>
    <n v="1"/>
    <n v="7.1059999999999999"/>
    <x v="2"/>
    <s v="Nov"/>
  </r>
  <r>
    <s v="CA-2016-166443"/>
    <x v="114"/>
    <d v="2016-11-05T00:00:00"/>
    <x v="2"/>
    <s v="LH-17020"/>
    <s v="Lisa Hazard"/>
    <x v="0"/>
    <s v="United States"/>
    <x v="28"/>
    <x v="2"/>
    <x v="1"/>
    <s v="FUR-FU-10004020"/>
    <s v="Furniture"/>
    <x v="3"/>
    <s v="Advantus Panel Wall Acrylic Frame"/>
    <n v="38.29"/>
    <n v="7"/>
    <n v="16.464700000000001"/>
    <x v="5"/>
    <s v="Nov"/>
  </r>
  <r>
    <s v="CA-2017-169859"/>
    <x v="417"/>
    <d v="2017-12-18T00:00:00"/>
    <x v="1"/>
    <s v="MP-18175"/>
    <s v="Mike Pelletier"/>
    <x v="2"/>
    <s v="United States"/>
    <x v="53"/>
    <x v="2"/>
    <x v="1"/>
    <s v="FUR-FU-10004963"/>
    <s v="Furniture"/>
    <x v="3"/>
    <s v="Eldon 400 Class Desk Accessories, Black Carbon"/>
    <n v="26.25"/>
    <n v="3"/>
    <n v="11.025"/>
    <x v="4"/>
    <s v="Dec"/>
  </r>
  <r>
    <s v="CA-2017-134915"/>
    <x v="418"/>
    <d v="2017-11-12T00:00:00"/>
    <x v="3"/>
    <s v="EM-14140"/>
    <s v="Eugene Moren"/>
    <x v="2"/>
    <s v="United States"/>
    <x v="110"/>
    <x v="22"/>
    <x v="1"/>
    <s v="FUR-CH-10004875"/>
    <s v="Furniture"/>
    <x v="1"/>
    <s v="Harbour Creations 67200 Series Stacking Chairs"/>
    <n v="113.88800000000001"/>
    <n v="2"/>
    <n v="9.9651999999999994"/>
    <x v="7"/>
    <s v="Nov"/>
  </r>
  <r>
    <s v="CA-2017-134915"/>
    <x v="418"/>
    <d v="2017-11-12T00:00:00"/>
    <x v="3"/>
    <s v="EM-14140"/>
    <s v="Eugene Moren"/>
    <x v="2"/>
    <s v="United States"/>
    <x v="110"/>
    <x v="22"/>
    <x v="1"/>
    <s v="FUR-FU-10000305"/>
    <s v="Furniture"/>
    <x v="3"/>
    <s v="Tenex V2T-RE Standard Weight Series Chair Mat, 45&quot; x 53&quot;, Lip 25&quot; x 12&quot;"/>
    <n v="113.568"/>
    <n v="2"/>
    <n v="-5.6783999999999999"/>
    <x v="7"/>
    <s v="Nov"/>
  </r>
  <r>
    <s v="CA-2017-123638"/>
    <x v="419"/>
    <d v="2017-07-04T00:00:00"/>
    <x v="1"/>
    <s v="MA-17995"/>
    <s v="Michelle Arnett"/>
    <x v="2"/>
    <s v="United States"/>
    <x v="115"/>
    <x v="7"/>
    <x v="2"/>
    <s v="FUR-CH-10002647"/>
    <s v="Furniture"/>
    <x v="1"/>
    <s v="Situations Contoured Folding Chairs, 4/Set"/>
    <n v="191.64599999999999"/>
    <n v="3"/>
    <n v="31.940999999999999"/>
    <x v="1"/>
    <s v="Jun"/>
  </r>
  <r>
    <s v="CA-2017-137428"/>
    <x v="420"/>
    <d v="2017-12-21T00:00:00"/>
    <x v="0"/>
    <s v="AY-10555"/>
    <s v="Andy Yotov"/>
    <x v="1"/>
    <s v="United States"/>
    <x v="64"/>
    <x v="2"/>
    <x v="1"/>
    <s v="FUR-CH-10002774"/>
    <s v="Furniture"/>
    <x v="1"/>
    <s v="Global Deluxe Stacking Chair, Gray"/>
    <n v="81.567999999999998"/>
    <n v="2"/>
    <n v="9.1763999999999992"/>
    <x v="2"/>
    <s v="Dec"/>
  </r>
  <r>
    <s v="CA-2017-137428"/>
    <x v="420"/>
    <d v="2017-12-21T00:00:00"/>
    <x v="0"/>
    <s v="AY-10555"/>
    <s v="Andy Yotov"/>
    <x v="1"/>
    <s v="United States"/>
    <x v="64"/>
    <x v="2"/>
    <x v="1"/>
    <s v="FUR-CH-10003817"/>
    <s v="Furniture"/>
    <x v="1"/>
    <s v="Global Value Steno Chair, Gray"/>
    <n v="97.183999999999997"/>
    <n v="2"/>
    <n v="6.0739999999999998"/>
    <x v="2"/>
    <s v="Dec"/>
  </r>
  <r>
    <s v="CA-2017-137428"/>
    <x v="420"/>
    <d v="2017-12-21T00:00:00"/>
    <x v="0"/>
    <s v="AY-10555"/>
    <s v="Andy Yotov"/>
    <x v="1"/>
    <s v="United States"/>
    <x v="64"/>
    <x v="2"/>
    <x v="1"/>
    <s v="FUR-FU-10002445"/>
    <s v="Furniture"/>
    <x v="3"/>
    <s v="DAX Two-Tone Rosewood/Black Document Frame, Desktop, 5 x 7"/>
    <n v="18.96"/>
    <n v="2"/>
    <n v="7.5839999999999996"/>
    <x v="2"/>
    <s v="Dec"/>
  </r>
  <r>
    <s v="CA-2014-162866"/>
    <x v="421"/>
    <d v="2014-12-31T00:00:00"/>
    <x v="1"/>
    <s v="Co-12640"/>
    <s v="Corey-Lock"/>
    <x v="0"/>
    <s v="United States"/>
    <x v="187"/>
    <x v="8"/>
    <x v="3"/>
    <s v="FUR-FU-10001473"/>
    <s v="Furniture"/>
    <x v="3"/>
    <s v="DAX Wood Document Frame"/>
    <n v="32.951999999999998"/>
    <n v="6"/>
    <n v="-19.7712"/>
    <x v="4"/>
    <s v="Dec"/>
  </r>
  <r>
    <s v="CA-2017-167941"/>
    <x v="200"/>
    <d v="2017-11-09T00:00:00"/>
    <x v="0"/>
    <s v="JF-15565"/>
    <s v="Jill Fjeld"/>
    <x v="0"/>
    <s v="United States"/>
    <x v="160"/>
    <x v="30"/>
    <x v="0"/>
    <s v="FUR-FU-10004671"/>
    <s v="Furniture"/>
    <x v="3"/>
    <s v="Executive Impressions 12&quot; Wall Clock"/>
    <n v="28.271999999999998"/>
    <n v="2"/>
    <n v="6.3612000000000002"/>
    <x v="0"/>
    <s v="Nov"/>
  </r>
  <r>
    <s v="CA-2015-137512"/>
    <x v="422"/>
    <d v="2015-05-12T00:00:00"/>
    <x v="1"/>
    <s v="AG-10675"/>
    <s v="Anna Gayman"/>
    <x v="0"/>
    <s v="United States"/>
    <x v="188"/>
    <x v="5"/>
    <x v="3"/>
    <s v="FUR-TA-10001095"/>
    <s v="Furniture"/>
    <x v="2"/>
    <s v="Chromcraft Round Conference Tables"/>
    <n v="244.006"/>
    <n v="2"/>
    <n v="-31.372199999999999"/>
    <x v="2"/>
    <s v="May"/>
  </r>
  <r>
    <s v="CA-2017-139773"/>
    <x v="423"/>
    <d v="2017-12-04T00:00:00"/>
    <x v="3"/>
    <s v="DV-13045"/>
    <s v="Darrin Van Huff"/>
    <x v="1"/>
    <s v="United States"/>
    <x v="3"/>
    <x v="3"/>
    <x v="2"/>
    <s v="FUR-CH-10001797"/>
    <s v="Furniture"/>
    <x v="1"/>
    <s v="Safco Chair Connectors, 6/Carton"/>
    <n v="188.55199999999999"/>
    <n v="7"/>
    <n v="-2.6936"/>
    <x v="7"/>
    <s v="Dec"/>
  </r>
  <r>
    <s v="CA-2014-109232"/>
    <x v="424"/>
    <d v="2014-01-16T00:00:00"/>
    <x v="0"/>
    <s v="ND-18370"/>
    <s v="Natalie DeCherney"/>
    <x v="0"/>
    <s v="United States"/>
    <x v="189"/>
    <x v="10"/>
    <x v="0"/>
    <s v="FUR-CH-10000422"/>
    <s v="Furniture"/>
    <x v="1"/>
    <s v="Global Highback Leather Tilter in Burgundy"/>
    <n v="545.94000000000005"/>
    <n v="6"/>
    <n v="87.350399999999993"/>
    <x v="0"/>
    <s v="Jan"/>
  </r>
  <r>
    <s v="CA-2015-139850"/>
    <x v="425"/>
    <d v="2015-06-17T00:00:00"/>
    <x v="1"/>
    <s v="GB-14575"/>
    <s v="Giulietta Baptist"/>
    <x v="0"/>
    <s v="United States"/>
    <x v="3"/>
    <x v="3"/>
    <x v="2"/>
    <s v="FUR-FU-10003623"/>
    <s v="Furniture"/>
    <x v="3"/>
    <s v="DataProducts Ampli Magnifier Task Lamp, Black,"/>
    <n v="43.295999999999999"/>
    <n v="2"/>
    <n v="4.3296000000000001"/>
    <x v="2"/>
    <s v="Jun"/>
  </r>
  <r>
    <s v="CA-2014-131310"/>
    <x v="56"/>
    <d v="2014-07-18T00:00:00"/>
    <x v="1"/>
    <s v="CL-12565"/>
    <s v="Clay Ludtke"/>
    <x v="0"/>
    <s v="United States"/>
    <x v="15"/>
    <x v="13"/>
    <x v="1"/>
    <s v="FUR-CH-10001797"/>
    <s v="Furniture"/>
    <x v="1"/>
    <s v="Safco Chair Connectors, 6/Carton"/>
    <n v="123.136"/>
    <n v="4"/>
    <n v="13.8528"/>
    <x v="6"/>
    <s v="Jul"/>
  </r>
  <r>
    <s v="US-2014-112872"/>
    <x v="387"/>
    <d v="2014-12-11T00:00:00"/>
    <x v="0"/>
    <s v="RC-19960"/>
    <s v="Ryan Crowe"/>
    <x v="0"/>
    <s v="United States"/>
    <x v="76"/>
    <x v="36"/>
    <x v="1"/>
    <s v="FUR-TA-10003238"/>
    <s v="Furniture"/>
    <x v="2"/>
    <s v="Chromcraft Bull-Nose Wood 48&quot; x 96&quot; Rectangular Conference Tables"/>
    <n v="275.49"/>
    <n v="1"/>
    <n v="-170.8038"/>
    <x v="2"/>
    <s v="Dec"/>
  </r>
  <r>
    <s v="CA-2016-139269"/>
    <x v="426"/>
    <d v="2016-05-30T00:00:00"/>
    <x v="1"/>
    <s v="JB-16045"/>
    <s v="Julia Barnett"/>
    <x v="2"/>
    <s v="United States"/>
    <x v="29"/>
    <x v="24"/>
    <x v="0"/>
    <s v="FUR-FU-10000755"/>
    <s v="Furniture"/>
    <x v="3"/>
    <s v="Eldon Expressions Mahogany Wood Desk Collection"/>
    <n v="24.96"/>
    <n v="4"/>
    <n v="6.24"/>
    <x v="2"/>
    <s v="May"/>
  </r>
  <r>
    <s v="CA-2014-138317"/>
    <x v="112"/>
    <d v="2014-06-25T00:00:00"/>
    <x v="1"/>
    <s v="NW-18400"/>
    <s v="Natalie Webber"/>
    <x v="0"/>
    <s v="United States"/>
    <x v="3"/>
    <x v="3"/>
    <x v="2"/>
    <s v="FUR-FU-10000550"/>
    <s v="Furniture"/>
    <x v="3"/>
    <s v="Stacking Trays by OIC"/>
    <n v="3.984"/>
    <n v="1"/>
    <n v="0.64739999999999998"/>
    <x v="4"/>
    <s v="Jun"/>
  </r>
  <r>
    <s v="CA-2016-124772"/>
    <x v="28"/>
    <d v="2016-12-06T00:00:00"/>
    <x v="2"/>
    <s v="JG-15160"/>
    <s v="James Galang"/>
    <x v="0"/>
    <s v="United States"/>
    <x v="190"/>
    <x v="0"/>
    <x v="0"/>
    <s v="FUR-FU-10004748"/>
    <s v="Furniture"/>
    <x v="3"/>
    <s v="Howard Miller 16&quot; Diameter Gallery Wall Clock"/>
    <n v="191.82"/>
    <n v="3"/>
    <n v="74.809799999999996"/>
    <x v="5"/>
    <s v="Dec"/>
  </r>
  <r>
    <s v="US-2015-138919"/>
    <x v="5"/>
    <d v="2015-09-21T00:00:00"/>
    <x v="1"/>
    <s v="LS-16975"/>
    <s v="Lindsay Shagiari"/>
    <x v="2"/>
    <s v="United States"/>
    <x v="13"/>
    <x v="7"/>
    <x v="2"/>
    <s v="FUR-TA-10004154"/>
    <s v="Furniture"/>
    <x v="2"/>
    <s v="Riverside Furniture Oval Coffee Table, Oval End Table, End Table with Drawer"/>
    <n v="344.22"/>
    <n v="2"/>
    <n v="-103.26600000000001"/>
    <x v="4"/>
    <s v="Sep"/>
  </r>
  <r>
    <s v="US-2016-160528"/>
    <x v="427"/>
    <d v="2016-08-30T00:00:00"/>
    <x v="1"/>
    <s v="MH-18115"/>
    <s v="Mick Hernandez"/>
    <x v="2"/>
    <s v="United States"/>
    <x v="191"/>
    <x v="5"/>
    <x v="3"/>
    <s v="FUR-FU-10004973"/>
    <s v="Furniture"/>
    <x v="3"/>
    <s v="Flat Face Poster Frame"/>
    <n v="22.608000000000001"/>
    <n v="3"/>
    <n v="-10.1736"/>
    <x v="1"/>
    <s v="Aug"/>
  </r>
  <r>
    <s v="CA-2015-123568"/>
    <x v="428"/>
    <d v="2015-11-14T00:00:00"/>
    <x v="1"/>
    <s v="SC-20095"/>
    <s v="Sanjit Chand"/>
    <x v="0"/>
    <s v="United States"/>
    <x v="192"/>
    <x v="4"/>
    <x v="1"/>
    <s v="FUR-FU-10004090"/>
    <s v="Furniture"/>
    <x v="3"/>
    <s v="Executive Impressions 14&quot; Contract Wall Clock"/>
    <n v="66.69"/>
    <n v="3"/>
    <n v="22.0077"/>
    <x v="6"/>
    <s v="Nov"/>
  </r>
  <r>
    <s v="CA-2017-124674"/>
    <x v="429"/>
    <d v="2017-11-23T00:00:00"/>
    <x v="1"/>
    <s v="JB-16000"/>
    <s v="Joy Bell-"/>
    <x v="0"/>
    <s v="United States"/>
    <x v="193"/>
    <x v="5"/>
    <x v="3"/>
    <s v="FUR-BO-10002202"/>
    <s v="Furniture"/>
    <x v="0"/>
    <s v="Atlantic Metals Mobile 2-Shelf Bookcases, Custom Colors"/>
    <n v="327.7328"/>
    <n v="2"/>
    <n v="-14.4588"/>
    <x v="6"/>
    <s v="Nov"/>
  </r>
  <r>
    <s v="CA-2017-169054"/>
    <x v="135"/>
    <d v="2017-04-26T00:00:00"/>
    <x v="1"/>
    <s v="MO-17800"/>
    <s v="Meg O'Connel"/>
    <x v="2"/>
    <s v="United States"/>
    <x v="3"/>
    <x v="3"/>
    <x v="2"/>
    <s v="FUR-FU-10001488"/>
    <s v="Furniture"/>
    <x v="3"/>
    <s v="Tenex 46&quot; x 60&quot; Computer Anti-Static Chairmat, Rectangular Shaped"/>
    <n v="254.352"/>
    <n v="3"/>
    <n v="0"/>
    <x v="4"/>
    <s v="Apr"/>
  </r>
  <r>
    <s v="CA-2017-116855"/>
    <x v="430"/>
    <d v="2017-12-21T00:00:00"/>
    <x v="1"/>
    <s v="AI-10855"/>
    <s v="Arianne Irving"/>
    <x v="0"/>
    <s v="United States"/>
    <x v="180"/>
    <x v="25"/>
    <x v="0"/>
    <s v="FUR-CH-10003846"/>
    <s v="Furniture"/>
    <x v="1"/>
    <s v="Hon Valutask Swivel Chairs"/>
    <n v="504.9"/>
    <n v="5"/>
    <n v="80.784000000000006"/>
    <x v="4"/>
    <s v="Dec"/>
  </r>
  <r>
    <s v="CA-2015-168480"/>
    <x v="231"/>
    <d v="2015-09-27T00:00:00"/>
    <x v="1"/>
    <s v="DM-12955"/>
    <s v="Dario Medina"/>
    <x v="1"/>
    <s v="United States"/>
    <x v="194"/>
    <x v="17"/>
    <x v="3"/>
    <s v="FUR-BO-10000468"/>
    <s v="Furniture"/>
    <x v="0"/>
    <s v="O'Sullivan 2-Shelf Heavy-Duty Bookcases"/>
    <n v="194.32"/>
    <n v="4"/>
    <n v="31.091200000000001"/>
    <x v="6"/>
    <s v="Sep"/>
  </r>
  <r>
    <s v="US-2016-114293"/>
    <x v="431"/>
    <d v="2016-11-26T00:00:00"/>
    <x v="1"/>
    <s v="JH-16180"/>
    <s v="Justin Hirsh"/>
    <x v="0"/>
    <s v="United States"/>
    <x v="195"/>
    <x v="36"/>
    <x v="1"/>
    <s v="FUR-CH-10003833"/>
    <s v="Furniture"/>
    <x v="1"/>
    <s v="Novimex Fabric Task Chair"/>
    <n v="195.136"/>
    <n v="4"/>
    <n v="-12.196"/>
    <x v="2"/>
    <s v="Nov"/>
  </r>
  <r>
    <s v="US-2015-123960"/>
    <x v="432"/>
    <d v="2015-06-16T00:00:00"/>
    <x v="1"/>
    <s v="BD-11605"/>
    <s v="Brian Dahlen"/>
    <x v="0"/>
    <s v="United States"/>
    <x v="91"/>
    <x v="35"/>
    <x v="0"/>
    <s v="FUR-FU-10004666"/>
    <s v="Furniture"/>
    <x v="3"/>
    <s v="DAX Clear Channel Poster Frame"/>
    <n v="29.16"/>
    <n v="2"/>
    <n v="10.789199999999999"/>
    <x v="2"/>
    <s v="Jun"/>
  </r>
  <r>
    <s v="CA-2017-101749"/>
    <x v="433"/>
    <d v="2017-10-08T00:00:00"/>
    <x v="1"/>
    <s v="AS-10045"/>
    <s v="Aaron Smayling"/>
    <x v="1"/>
    <s v="United States"/>
    <x v="102"/>
    <x v="2"/>
    <x v="1"/>
    <s v="FUR-TA-10001520"/>
    <s v="Furniture"/>
    <x v="2"/>
    <s v="Lesro Sheffield Collection Coffee Table, End Table, Center Table, Corner Table"/>
    <n v="171.28800000000001"/>
    <n v="3"/>
    <n v="-6.4233000000000002"/>
    <x v="2"/>
    <s v="Oct"/>
  </r>
  <r>
    <s v="US-2016-147991"/>
    <x v="399"/>
    <d v="2016-05-09T00:00:00"/>
    <x v="1"/>
    <s v="ZD-21925"/>
    <s v="Zuschuss Donatelli"/>
    <x v="0"/>
    <s v="United States"/>
    <x v="196"/>
    <x v="9"/>
    <x v="0"/>
    <s v="FUR-FU-10004270"/>
    <s v="Furniture"/>
    <x v="3"/>
    <s v="Eldon Image Series Desk Accessories, Burgundy"/>
    <n v="16.72"/>
    <n v="5"/>
    <n v="3.3439999999999999"/>
    <x v="4"/>
    <s v="May"/>
  </r>
  <r>
    <s v="CA-2017-149559"/>
    <x v="91"/>
    <d v="2017-09-12T00:00:00"/>
    <x v="3"/>
    <s v="KF-16285"/>
    <s v="Karen Ferguson"/>
    <x v="2"/>
    <s v="United States"/>
    <x v="62"/>
    <x v="2"/>
    <x v="1"/>
    <s v="FUR-CH-10002320"/>
    <s v="Furniture"/>
    <x v="1"/>
    <s v="Hon Pagoda Stacking Chairs"/>
    <n v="2054.2719999999999"/>
    <n v="8"/>
    <n v="256.78399999999999"/>
    <x v="5"/>
    <s v="Sep"/>
  </r>
  <r>
    <s v="CA-2017-121419"/>
    <x v="214"/>
    <d v="2017-04-04T00:00:00"/>
    <x v="2"/>
    <s v="TC-21475"/>
    <s v="Tony Chapman"/>
    <x v="2"/>
    <s v="United States"/>
    <x v="29"/>
    <x v="24"/>
    <x v="0"/>
    <s v="FUR-TA-10004534"/>
    <s v="Furniture"/>
    <x v="2"/>
    <s v="Bevis 44 x 96 Conference Tables"/>
    <n v="411.8"/>
    <n v="2"/>
    <n v="70.006"/>
    <x v="3"/>
    <s v="Apr"/>
  </r>
  <r>
    <s v="US-2017-148054"/>
    <x v="434"/>
    <d v="2017-10-11T00:00:00"/>
    <x v="1"/>
    <s v="NZ-18565"/>
    <s v="Nick Zandusky"/>
    <x v="2"/>
    <s v="United States"/>
    <x v="197"/>
    <x v="42"/>
    <x v="1"/>
    <s v="FUR-FU-10003247"/>
    <s v="Furniture"/>
    <x v="3"/>
    <s v="36X48 HARDFLOOR CHAIRMAT"/>
    <n v="41.96"/>
    <n v="2"/>
    <n v="2.9371999999999998"/>
    <x v="2"/>
    <s v="Oct"/>
  </r>
  <r>
    <s v="CA-2017-131492"/>
    <x v="66"/>
    <d v="2017-10-24T00:00:00"/>
    <x v="0"/>
    <s v="HH-15010"/>
    <s v="Hilary Holden"/>
    <x v="1"/>
    <s v="United States"/>
    <x v="28"/>
    <x v="2"/>
    <x v="1"/>
    <s v="FUR-FU-10003878"/>
    <s v="Furniture"/>
    <x v="3"/>
    <s v="Linden 10&quot; Round Wall Clock, Black"/>
    <n v="30.56"/>
    <n v="2"/>
    <n v="10.3904"/>
    <x v="2"/>
    <s v="Oct"/>
  </r>
  <r>
    <s v="CA-2017-131492"/>
    <x v="66"/>
    <d v="2017-10-24T00:00:00"/>
    <x v="0"/>
    <s v="HH-15010"/>
    <s v="Hilary Holden"/>
    <x v="1"/>
    <s v="United States"/>
    <x v="28"/>
    <x v="2"/>
    <x v="1"/>
    <s v="FUR-TA-10003837"/>
    <s v="Furniture"/>
    <x v="2"/>
    <s v="Anderson Hickey Conga Table Tops &amp; Accessories"/>
    <n v="24.367999999999999"/>
    <n v="2"/>
    <n v="-3.3506"/>
    <x v="2"/>
    <s v="Oct"/>
  </r>
  <r>
    <s v="CA-2014-119375"/>
    <x v="317"/>
    <d v="2014-11-22T00:00:00"/>
    <x v="1"/>
    <s v="YC-21895"/>
    <s v="Yoseph Carroll"/>
    <x v="1"/>
    <s v="United States"/>
    <x v="19"/>
    <x v="14"/>
    <x v="2"/>
    <s v="FUR-FU-10002379"/>
    <s v="Furniture"/>
    <x v="3"/>
    <s v="Eldon Econocleat Chair Mats for Low Pile Carpets"/>
    <n v="124.41"/>
    <n v="3"/>
    <n v="14.9292"/>
    <x v="2"/>
    <s v="Nov"/>
  </r>
  <r>
    <s v="CA-2015-126137"/>
    <x v="131"/>
    <d v="2015-10-08T00:00:00"/>
    <x v="1"/>
    <s v="BS-11755"/>
    <s v="Bruce Stewart"/>
    <x v="0"/>
    <s v="United States"/>
    <x v="2"/>
    <x v="2"/>
    <x v="1"/>
    <s v="FUR-BO-10004409"/>
    <s v="Furniture"/>
    <x v="0"/>
    <s v="Safco Value Mate Series Steel Bookcases, Baked Enamel Finish on Steel, Gray"/>
    <n v="120.666"/>
    <n v="2"/>
    <n v="18.454799999999999"/>
    <x v="2"/>
    <s v="Oct"/>
  </r>
  <r>
    <s v="CA-2014-143903"/>
    <x v="435"/>
    <d v="2014-07-24T00:00:00"/>
    <x v="1"/>
    <s v="KM-16375"/>
    <s v="Katherine Murray"/>
    <x v="2"/>
    <s v="United States"/>
    <x v="144"/>
    <x v="5"/>
    <x v="3"/>
    <s v="FUR-FU-10003724"/>
    <s v="Furniture"/>
    <x v="3"/>
    <s v="Westinghouse Clip-On Gooseneck Lamps"/>
    <n v="16.739999999999998"/>
    <n v="5"/>
    <n v="-14.228999999999999"/>
    <x v="4"/>
    <s v="Jul"/>
  </r>
  <r>
    <s v="CA-2014-143903"/>
    <x v="435"/>
    <d v="2014-07-24T00:00:00"/>
    <x v="1"/>
    <s v="KM-16375"/>
    <s v="Katherine Murray"/>
    <x v="2"/>
    <s v="United States"/>
    <x v="144"/>
    <x v="5"/>
    <x v="3"/>
    <s v="FUR-CH-10002024"/>
    <s v="Furniture"/>
    <x v="1"/>
    <s v="HON 5400 Series Task Chairs for Big and Tall"/>
    <n v="981.37199999999996"/>
    <n v="2"/>
    <n v="-140.196"/>
    <x v="4"/>
    <s v="Jul"/>
  </r>
  <r>
    <s v="CA-2017-118773"/>
    <x v="436"/>
    <d v="2017-02-14T00:00:00"/>
    <x v="1"/>
    <s v="TP-21415"/>
    <s v="Tom Prescott"/>
    <x v="0"/>
    <s v="United States"/>
    <x v="6"/>
    <x v="5"/>
    <x v="3"/>
    <s v="FUR-FU-10000550"/>
    <s v="Furniture"/>
    <x v="3"/>
    <s v="Stacking Trays by OIC"/>
    <n v="3.984"/>
    <n v="2"/>
    <n v="-2.6892"/>
    <x v="2"/>
    <s v="Feb"/>
  </r>
  <r>
    <s v="US-2017-159205"/>
    <x v="76"/>
    <d v="2017-04-02T00:00:00"/>
    <x v="0"/>
    <s v="DB-12910"/>
    <s v="Daniel Byrd"/>
    <x v="2"/>
    <s v="United States"/>
    <x v="0"/>
    <x v="0"/>
    <x v="0"/>
    <s v="FUR-FU-10001591"/>
    <s v="Furniture"/>
    <x v="3"/>
    <s v="Advantus Panel Wall Certificate Holder - 8.5x11"/>
    <n v="61"/>
    <n v="5"/>
    <n v="25.62"/>
    <x v="3"/>
    <s v="Mar"/>
  </r>
  <r>
    <s v="CA-2017-135692"/>
    <x v="437"/>
    <d v="2017-05-01T00:00:00"/>
    <x v="1"/>
    <s v="CV-12805"/>
    <s v="Cynthia Voltz"/>
    <x v="1"/>
    <s v="United States"/>
    <x v="50"/>
    <x v="5"/>
    <x v="3"/>
    <s v="FUR-BO-10002268"/>
    <s v="Furniture"/>
    <x v="0"/>
    <s v="Sauder Barrister Bookcases"/>
    <n v="220.26560000000001"/>
    <n v="4"/>
    <n v="-42.1096"/>
    <x v="4"/>
    <s v="Apr"/>
  </r>
  <r>
    <s v="CA-2017-131233"/>
    <x v="438"/>
    <d v="2017-04-19T00:00:00"/>
    <x v="1"/>
    <s v="CS-12355"/>
    <s v="Christine Sundaresam"/>
    <x v="0"/>
    <s v="United States"/>
    <x v="13"/>
    <x v="7"/>
    <x v="2"/>
    <s v="FUR-BO-10003441"/>
    <s v="Furniture"/>
    <x v="0"/>
    <s v="Bush Westfield Collection Bookcases, Fully Assembled"/>
    <n v="242.352"/>
    <n v="3"/>
    <n v="9.0882000000000005"/>
    <x v="2"/>
    <s v="Apr"/>
  </r>
  <r>
    <s v="CA-2017-119578"/>
    <x v="313"/>
    <d v="2017-12-27T00:00:00"/>
    <x v="0"/>
    <s v="JG-15310"/>
    <s v="Jason Gross"/>
    <x v="1"/>
    <s v="United States"/>
    <x v="134"/>
    <x v="38"/>
    <x v="2"/>
    <s v="FUR-BO-10003660"/>
    <s v="Furniture"/>
    <x v="0"/>
    <s v="Bush Cubix Collection Bookcases, Fully Assembled"/>
    <n v="220.98"/>
    <n v="1"/>
    <n v="50.825400000000002"/>
    <x v="2"/>
    <s v="Dec"/>
  </r>
  <r>
    <s v="CA-2016-150350"/>
    <x v="427"/>
    <d v="2016-08-30T00:00:00"/>
    <x v="1"/>
    <s v="MS-17770"/>
    <s v="Maxwell Schwartz"/>
    <x v="0"/>
    <s v="United States"/>
    <x v="15"/>
    <x v="13"/>
    <x v="1"/>
    <s v="FUR-CH-10001973"/>
    <s v="Furniture"/>
    <x v="1"/>
    <s v="Office Star Flex Back Scooter Chair with White Frame"/>
    <n v="532.70399999999995"/>
    <n v="6"/>
    <n v="-39.952800000000003"/>
    <x v="1"/>
    <s v="Aug"/>
  </r>
  <r>
    <s v="CA-2015-121720"/>
    <x v="432"/>
    <d v="2015-06-12T00:00:00"/>
    <x v="2"/>
    <s v="JE-15610"/>
    <s v="Jim Epp"/>
    <x v="1"/>
    <s v="United States"/>
    <x v="49"/>
    <x v="1"/>
    <x v="0"/>
    <s v="FUR-CH-10003312"/>
    <s v="Furniture"/>
    <x v="1"/>
    <s v="Hon 2090 ÒPillow SoftÓ Series Mid Back Swivel/Tilt Chairs"/>
    <n v="1123.92"/>
    <n v="5"/>
    <n v="-182.637"/>
    <x v="5"/>
    <s v="Jun"/>
  </r>
  <r>
    <s v="CA-2015-121720"/>
    <x v="432"/>
    <d v="2015-06-12T00:00:00"/>
    <x v="2"/>
    <s v="JE-15610"/>
    <s v="Jim Epp"/>
    <x v="1"/>
    <s v="United States"/>
    <x v="49"/>
    <x v="1"/>
    <x v="0"/>
    <s v="FUR-FU-10003464"/>
    <s v="Furniture"/>
    <x v="3"/>
    <s v="Seth Thomas 8 1/2&quot; Cubicle Clock"/>
    <n v="48.671999999999997"/>
    <n v="3"/>
    <n v="7.3007999999999997"/>
    <x v="5"/>
    <s v="Jun"/>
  </r>
  <r>
    <s v="CA-2014-136399"/>
    <x v="439"/>
    <d v="2014-12-17T00:00:00"/>
    <x v="2"/>
    <s v="CC-12100"/>
    <s v="Chad Cunningham"/>
    <x v="2"/>
    <s v="United States"/>
    <x v="2"/>
    <x v="2"/>
    <x v="1"/>
    <s v="FUR-FU-10004090"/>
    <s v="Furniture"/>
    <x v="3"/>
    <s v="Executive Impressions 14&quot; Contract Wall Clock"/>
    <n v="44.46"/>
    <n v="2"/>
    <n v="14.671799999999999"/>
    <x v="5"/>
    <s v="Dec"/>
  </r>
  <r>
    <s v="CA-2014-136399"/>
    <x v="439"/>
    <d v="2014-12-17T00:00:00"/>
    <x v="2"/>
    <s v="CC-12100"/>
    <s v="Chad Cunningham"/>
    <x v="2"/>
    <s v="United States"/>
    <x v="2"/>
    <x v="2"/>
    <x v="1"/>
    <s v="FUR-CH-10002602"/>
    <s v="Furniture"/>
    <x v="1"/>
    <s v="DMI Arturo Collection Mission-style Design Wood Chair"/>
    <n v="241.56800000000001"/>
    <n v="2"/>
    <n v="18.117599999999999"/>
    <x v="5"/>
    <s v="Dec"/>
  </r>
  <r>
    <s v="CA-2014-107916"/>
    <x v="440"/>
    <d v="2014-08-26T00:00:00"/>
    <x v="2"/>
    <s v="JP-15460"/>
    <s v="Jennifer Patt"/>
    <x v="1"/>
    <s v="United States"/>
    <x v="64"/>
    <x v="7"/>
    <x v="2"/>
    <s v="FUR-FU-10004586"/>
    <s v="Furniture"/>
    <x v="3"/>
    <s v="G.E. Longer-Life Indoor Recessed Floodlight Bulbs"/>
    <n v="13.28"/>
    <n v="2"/>
    <n v="6.3743999999999996"/>
    <x v="3"/>
    <s v="Aug"/>
  </r>
  <r>
    <s v="CA-2017-164168"/>
    <x v="418"/>
    <d v="2017-11-18T00:00:00"/>
    <x v="1"/>
    <s v="LS-16975"/>
    <s v="Lindsay Shagiari"/>
    <x v="2"/>
    <s v="United States"/>
    <x v="144"/>
    <x v="5"/>
    <x v="3"/>
    <s v="FUR-FU-10001756"/>
    <s v="Furniture"/>
    <x v="3"/>
    <s v="Eldon Expressions Desk Accessory, Wood Photo Frame, Mahogany"/>
    <n v="22.847999999999999"/>
    <n v="3"/>
    <n v="-17.7072"/>
    <x v="6"/>
    <s v="Nov"/>
  </r>
  <r>
    <s v="US-2016-148110"/>
    <x v="26"/>
    <d v="2016-09-11T00:00:00"/>
    <x v="1"/>
    <s v="AR-10825"/>
    <s v="Anthony Rawles"/>
    <x v="1"/>
    <s v="United States"/>
    <x v="198"/>
    <x v="5"/>
    <x v="3"/>
    <s v="FUR-CH-10002647"/>
    <s v="Furniture"/>
    <x v="1"/>
    <s v="Situations Contoured Folding Chairs, 4/Set"/>
    <n v="347.80200000000002"/>
    <n v="7"/>
    <n v="-24.843"/>
    <x v="6"/>
    <s v="Sep"/>
  </r>
  <r>
    <s v="CA-2017-131828"/>
    <x v="441"/>
    <d v="2017-02-13T00:00:00"/>
    <x v="0"/>
    <s v="CS-11845"/>
    <s v="Cari Sayre"/>
    <x v="1"/>
    <s v="United States"/>
    <x v="15"/>
    <x v="13"/>
    <x v="1"/>
    <s v="FUR-CH-10004495"/>
    <s v="Furniture"/>
    <x v="1"/>
    <s v="Global Leather and Oak Executive Chair, Black"/>
    <n v="963.13599999999997"/>
    <n v="4"/>
    <n v="108.3528"/>
    <x v="3"/>
    <s v="Feb"/>
  </r>
  <r>
    <s v="CA-2015-147830"/>
    <x v="442"/>
    <d v="2015-12-18T00:00:00"/>
    <x v="2"/>
    <s v="NF-18385"/>
    <s v="Natalie Fritzler"/>
    <x v="0"/>
    <s v="United States"/>
    <x v="19"/>
    <x v="15"/>
    <x v="2"/>
    <s v="FUR-FU-10004091"/>
    <s v="Furniture"/>
    <x v="3"/>
    <s v="Howard Miller 13&quot; Diameter Goldtone Round Wall Clock"/>
    <n v="262.86399999999998"/>
    <n v="7"/>
    <n v="69.001800000000003"/>
    <x v="0"/>
    <s v="Dec"/>
  </r>
  <r>
    <s v="CA-2015-139584"/>
    <x v="108"/>
    <d v="2015-08-28T00:00:00"/>
    <x v="1"/>
    <s v="EM-13810"/>
    <s v="Eleni McCrary"/>
    <x v="1"/>
    <s v="United States"/>
    <x v="13"/>
    <x v="7"/>
    <x v="2"/>
    <s v="FUR-TA-10001539"/>
    <s v="Furniture"/>
    <x v="2"/>
    <s v="Chromcraft Rectangular Conference Tables"/>
    <n v="284.36399999999998"/>
    <n v="2"/>
    <n v="-75.830399999999997"/>
    <x v="4"/>
    <s v="Aug"/>
  </r>
  <r>
    <s v="CA-2016-146682"/>
    <x v="443"/>
    <d v="2016-10-31T00:00:00"/>
    <x v="2"/>
    <s v="KW-16435"/>
    <s v="Katrina Willman"/>
    <x v="0"/>
    <s v="United States"/>
    <x v="140"/>
    <x v="17"/>
    <x v="3"/>
    <s v="FUR-FU-10002671"/>
    <s v="Furniture"/>
    <x v="3"/>
    <s v="Electrix 20W Halogen Replacement Bulb for Zoom-In Desk Lamp"/>
    <n v="67"/>
    <n v="5"/>
    <n v="32.159999999999997"/>
    <x v="3"/>
    <s v="Oct"/>
  </r>
  <r>
    <s v="CA-2016-138695"/>
    <x v="444"/>
    <d v="2016-06-03T00:00:00"/>
    <x v="1"/>
    <s v="KC-16675"/>
    <s v="Kimberly Carter"/>
    <x v="1"/>
    <s v="United States"/>
    <x v="199"/>
    <x v="1"/>
    <x v="0"/>
    <s v="FUR-CH-10003833"/>
    <s v="Furniture"/>
    <x v="1"/>
    <s v="Novimex Fabric Task Chair"/>
    <n v="390.27199999999999"/>
    <n v="8"/>
    <n v="-24.391999999999999"/>
    <x v="6"/>
    <s v="May"/>
  </r>
  <r>
    <s v="US-2016-133879"/>
    <x v="445"/>
    <d v="2016-03-28T00:00:00"/>
    <x v="1"/>
    <s v="KT-16465"/>
    <s v="Kean Takahito"/>
    <x v="0"/>
    <s v="United States"/>
    <x v="9"/>
    <x v="8"/>
    <x v="3"/>
    <s v="FUR-CH-10000665"/>
    <s v="Furniture"/>
    <x v="1"/>
    <s v="Global Airflow Leather Mesh Back Chair, Black"/>
    <n v="528.42999999999995"/>
    <n v="5"/>
    <n v="0"/>
    <x v="1"/>
    <s v="Mar"/>
  </r>
  <r>
    <s v="US-2017-132059"/>
    <x v="204"/>
    <d v="2017-09-29T00:00:00"/>
    <x v="1"/>
    <s v="AP-10915"/>
    <s v="Arthur Prichep"/>
    <x v="0"/>
    <s v="United States"/>
    <x v="200"/>
    <x v="12"/>
    <x v="1"/>
    <s v="FUR-BO-10001811"/>
    <s v="Furniture"/>
    <x v="0"/>
    <s v="Atlantic Metals Mobile 5-Shelf Bookcases, Custom Colors"/>
    <n v="180.58799999999999"/>
    <n v="2"/>
    <n v="-240.78399999999999"/>
    <x v="6"/>
    <s v="Sep"/>
  </r>
  <r>
    <s v="CA-2017-105235"/>
    <x v="446"/>
    <d v="2017-12-11T00:00:00"/>
    <x v="1"/>
    <s v="SM-20950"/>
    <s v="Suzanne McNair"/>
    <x v="1"/>
    <s v="United States"/>
    <x v="13"/>
    <x v="7"/>
    <x v="2"/>
    <s v="FUR-FU-10001487"/>
    <s v="Furniture"/>
    <x v="3"/>
    <s v="Eldon Expressions Wood and Plastic Desk Accessories, Cherry Wood"/>
    <n v="20.94"/>
    <n v="3"/>
    <n v="6.0726000000000004"/>
    <x v="6"/>
    <s v="Dec"/>
  </r>
  <r>
    <s v="CA-2017-105235"/>
    <x v="446"/>
    <d v="2017-12-11T00:00:00"/>
    <x v="1"/>
    <s v="SM-20950"/>
    <s v="Suzanne McNair"/>
    <x v="1"/>
    <s v="United States"/>
    <x v="13"/>
    <x v="7"/>
    <x v="2"/>
    <s v="FUR-FU-10000521"/>
    <s v="Furniture"/>
    <x v="3"/>
    <s v="Seth Thomas 14&quot; Putty-Colored Wall Clock"/>
    <n v="58.68"/>
    <n v="2"/>
    <n v="18.190799999999999"/>
    <x v="6"/>
    <s v="Dec"/>
  </r>
  <r>
    <s v="CA-2014-164224"/>
    <x v="447"/>
    <d v="2014-05-20T00:00:00"/>
    <x v="0"/>
    <s v="TT-21070"/>
    <s v="Ted Trevino"/>
    <x v="0"/>
    <s v="United States"/>
    <x v="40"/>
    <x v="15"/>
    <x v="2"/>
    <s v="FUR-FU-10000308"/>
    <s v="Furniture"/>
    <x v="3"/>
    <s v="Deflect-o Glass Clear Studded Chair Mats"/>
    <n v="149.232"/>
    <n v="3"/>
    <n v="3.7307999999999999"/>
    <x v="3"/>
    <s v="May"/>
  </r>
  <r>
    <s v="CA-2014-158372"/>
    <x v="448"/>
    <d v="2014-11-16T00:00:00"/>
    <x v="1"/>
    <s v="RD-19900"/>
    <s v="Ruben Dartt"/>
    <x v="0"/>
    <s v="United States"/>
    <x v="53"/>
    <x v="2"/>
    <x v="1"/>
    <s v="FUR-FU-10000397"/>
    <s v="Furniture"/>
    <x v="3"/>
    <s v="Luxo Economy Swing Arm Lamp"/>
    <n v="39.880000000000003"/>
    <n v="2"/>
    <n v="11.166399999999999"/>
    <x v="6"/>
    <s v="Nov"/>
  </r>
  <r>
    <s v="CA-2014-158372"/>
    <x v="448"/>
    <d v="2014-11-16T00:00:00"/>
    <x v="1"/>
    <s v="RD-19900"/>
    <s v="Ruben Dartt"/>
    <x v="0"/>
    <s v="United States"/>
    <x v="53"/>
    <x v="2"/>
    <x v="1"/>
    <s v="FUR-FU-10001867"/>
    <s v="Furniture"/>
    <x v="3"/>
    <s v="Eldon Expressions Punched Metal &amp; Wood Desk Accessories, Pewter &amp; Cherry"/>
    <n v="53.2"/>
    <n v="5"/>
    <n v="14.896000000000001"/>
    <x v="6"/>
    <s v="Nov"/>
  </r>
  <r>
    <s v="CA-2017-131625"/>
    <x v="449"/>
    <d v="2017-09-05T00:00:00"/>
    <x v="0"/>
    <s v="BN-11515"/>
    <s v="Bradley Nguyen"/>
    <x v="0"/>
    <s v="United States"/>
    <x v="13"/>
    <x v="7"/>
    <x v="2"/>
    <s v="FUR-FU-10004960"/>
    <s v="Furniture"/>
    <x v="3"/>
    <s v="Seth Thomas 12&quot; Clock w/ Goldtone Case"/>
    <n v="114.9"/>
    <n v="5"/>
    <n v="39.066000000000003"/>
    <x v="4"/>
    <s v="Sep"/>
  </r>
  <r>
    <s v="CA-2016-140746"/>
    <x v="450"/>
    <d v="2016-01-15T00:00:00"/>
    <x v="3"/>
    <s v="RC-19825"/>
    <s v="Roy Collins"/>
    <x v="0"/>
    <s v="United States"/>
    <x v="130"/>
    <x v="19"/>
    <x v="2"/>
    <s v="FUR-TA-10002903"/>
    <s v="Furniture"/>
    <x v="2"/>
    <s v="Bevis Round Bullnose 29&quot; High Table Top"/>
    <n v="181.797"/>
    <n v="1"/>
    <n v="-15.582599999999999"/>
    <x v="7"/>
    <s v="Jan"/>
  </r>
  <r>
    <s v="US-2016-127971"/>
    <x v="47"/>
    <d v="2016-11-27T00:00:00"/>
    <x v="1"/>
    <s v="DW-13195"/>
    <s v="David Wiener"/>
    <x v="1"/>
    <s v="United States"/>
    <x v="6"/>
    <x v="5"/>
    <x v="3"/>
    <s v="FUR-CH-10003774"/>
    <s v="Furniture"/>
    <x v="1"/>
    <s v="Global Wood Trimmed Manager's Task Chair, Khaki"/>
    <n v="318.43"/>
    <n v="5"/>
    <n v="-77.332999999999998"/>
    <x v="1"/>
    <s v="Nov"/>
  </r>
  <r>
    <s v="US-2016-127971"/>
    <x v="47"/>
    <d v="2016-11-27T00:00:00"/>
    <x v="1"/>
    <s v="DW-13195"/>
    <s v="David Wiener"/>
    <x v="1"/>
    <s v="United States"/>
    <x v="6"/>
    <x v="5"/>
    <x v="3"/>
    <s v="FUR-FU-10000023"/>
    <s v="Furniture"/>
    <x v="3"/>
    <s v="Eldon Wave Desk Accessories"/>
    <n v="7.0679999999999996"/>
    <n v="3"/>
    <n v="-2.8271999999999999"/>
    <x v="1"/>
    <s v="Nov"/>
  </r>
  <r>
    <s v="CA-2017-113355"/>
    <x v="451"/>
    <d v="2017-12-05T00:00:00"/>
    <x v="1"/>
    <s v="SJ-20215"/>
    <s v="Sarah Jordon"/>
    <x v="0"/>
    <s v="United States"/>
    <x v="141"/>
    <x v="5"/>
    <x v="3"/>
    <s v="FUR-CH-10002602"/>
    <s v="Furniture"/>
    <x v="1"/>
    <s v="DMI Arturo Collection Mission-style Design Wood Chair"/>
    <n v="317.05799999999999"/>
    <n v="3"/>
    <n v="-18.117599999999999"/>
    <x v="4"/>
    <s v="Dec"/>
  </r>
  <r>
    <s v="CA-2016-159730"/>
    <x v="334"/>
    <d v="2016-09-21T00:00:00"/>
    <x v="1"/>
    <s v="SJ-20125"/>
    <s v="Sanjit Jacobs"/>
    <x v="2"/>
    <s v="United States"/>
    <x v="15"/>
    <x v="13"/>
    <x v="1"/>
    <s v="FUR-CH-10004875"/>
    <s v="Furniture"/>
    <x v="1"/>
    <s v="Harbour Creations 67200 Series Stacking Chairs"/>
    <n v="113.88800000000001"/>
    <n v="2"/>
    <n v="9.9651999999999994"/>
    <x v="4"/>
    <s v="Sep"/>
  </r>
  <r>
    <s v="CA-2017-119389"/>
    <x v="452"/>
    <d v="2017-04-19T00:00:00"/>
    <x v="2"/>
    <s v="BG-11740"/>
    <s v="Bruce Geld"/>
    <x v="0"/>
    <s v="United States"/>
    <x v="3"/>
    <x v="3"/>
    <x v="2"/>
    <s v="FUR-FU-10001473"/>
    <s v="Furniture"/>
    <x v="3"/>
    <s v="Eldon Executive Woodline II Desk Accessories, Mahogany"/>
    <n v="60.311999999999998"/>
    <n v="3"/>
    <n v="5.2773000000000003"/>
    <x v="3"/>
    <s v="Apr"/>
  </r>
  <r>
    <s v="US-2016-161844"/>
    <x v="453"/>
    <d v="2016-12-14T00:00:00"/>
    <x v="0"/>
    <s v="DK-12835"/>
    <s v="Damala Kotsonis"/>
    <x v="1"/>
    <s v="United States"/>
    <x v="20"/>
    <x v="9"/>
    <x v="0"/>
    <s v="FUR-TA-10001676"/>
    <s v="Furniture"/>
    <x v="2"/>
    <s v="Hon 61000 Series Interactive Training Tables"/>
    <n v="79.974000000000004"/>
    <n v="3"/>
    <n v="-29.323799999999999"/>
    <x v="2"/>
    <s v="Dec"/>
  </r>
  <r>
    <s v="CA-2015-146038"/>
    <x v="289"/>
    <d v="2015-02-16T00:00:00"/>
    <x v="1"/>
    <s v="SJ-20215"/>
    <s v="Sarah Jordon"/>
    <x v="0"/>
    <s v="United States"/>
    <x v="2"/>
    <x v="2"/>
    <x v="1"/>
    <s v="FUR-CH-10002774"/>
    <s v="Furniture"/>
    <x v="1"/>
    <s v="Global Deluxe Stacking Chair, Gray"/>
    <n v="203.92"/>
    <n v="5"/>
    <n v="22.940999999999999"/>
    <x v="1"/>
    <s v="Feb"/>
  </r>
  <r>
    <s v="CA-2014-159478"/>
    <x v="454"/>
    <d v="2014-10-06T00:00:00"/>
    <x v="1"/>
    <s v="MH-17785"/>
    <s v="Maya Herman"/>
    <x v="1"/>
    <s v="United States"/>
    <x v="13"/>
    <x v="7"/>
    <x v="2"/>
    <s v="FUR-FU-10000221"/>
    <s v="Furniture"/>
    <x v="3"/>
    <s v="Master Caster Door Stop, Brown"/>
    <n v="15.24"/>
    <n v="3"/>
    <n v="5.1816000000000004"/>
    <x v="6"/>
    <s v="Sep"/>
  </r>
  <r>
    <s v="CA-2014-106264"/>
    <x v="22"/>
    <d v="2014-12-30T00:00:00"/>
    <x v="1"/>
    <s v="CK-12595"/>
    <s v="Clytie Kelty"/>
    <x v="0"/>
    <s v="United States"/>
    <x v="53"/>
    <x v="2"/>
    <x v="1"/>
    <s v="FUR-FU-10001852"/>
    <s v="Furniture"/>
    <x v="3"/>
    <s v="Eldon Regeneration Recycled Desk Accessories, Smoke"/>
    <n v="3.48"/>
    <n v="2"/>
    <n v="1.1135999999999999"/>
    <x v="4"/>
    <s v="Dec"/>
  </r>
  <r>
    <s v="US-2014-159926"/>
    <x v="356"/>
    <d v="2014-11-22T00:00:00"/>
    <x v="1"/>
    <s v="CS-11950"/>
    <s v="Carlos Soltero"/>
    <x v="0"/>
    <s v="United States"/>
    <x v="3"/>
    <x v="3"/>
    <x v="2"/>
    <s v="FUR-FU-10001473"/>
    <s v="Furniture"/>
    <x v="3"/>
    <s v="Eldon Executive Woodline II Desk Accessories, Mahogany"/>
    <n v="60.311999999999998"/>
    <n v="3"/>
    <n v="5.2773000000000003"/>
    <x v="4"/>
    <s v="Nov"/>
  </r>
  <r>
    <s v="CA-2016-162747"/>
    <x v="174"/>
    <d v="2016-03-25T00:00:00"/>
    <x v="0"/>
    <s v="AH-10030"/>
    <s v="Aaron Hawkins"/>
    <x v="1"/>
    <s v="United States"/>
    <x v="201"/>
    <x v="21"/>
    <x v="0"/>
    <s v="FUR-FU-10003691"/>
    <s v="Furniture"/>
    <x v="3"/>
    <s v="Eldon Image Series Desk Accessories, Ebony"/>
    <n v="86.45"/>
    <n v="7"/>
    <n v="38.037999999999997"/>
    <x v="2"/>
    <s v="Mar"/>
  </r>
  <r>
    <s v="US-2014-133130"/>
    <x v="52"/>
    <d v="2014-10-01T00:00:00"/>
    <x v="1"/>
    <s v="TH-21100"/>
    <s v="Thea Hendricks"/>
    <x v="0"/>
    <s v="United States"/>
    <x v="53"/>
    <x v="2"/>
    <x v="1"/>
    <s v="FUR-CH-10002602"/>
    <s v="Furniture"/>
    <x v="1"/>
    <s v="DMI Arturo Collection Mission-style Design Wood Chair"/>
    <n v="603.91999999999996"/>
    <n v="5"/>
    <n v="45.293999999999997"/>
    <x v="4"/>
    <s v="Sep"/>
  </r>
  <r>
    <s v="CA-2017-169978"/>
    <x v="455"/>
    <d v="2017-12-28T00:00:00"/>
    <x v="1"/>
    <s v="HG-15025"/>
    <s v="Hunter Glantz"/>
    <x v="0"/>
    <s v="United States"/>
    <x v="64"/>
    <x v="7"/>
    <x v="2"/>
    <s v="FUR-CH-10002602"/>
    <s v="Furniture"/>
    <x v="1"/>
    <s v="DMI Arturo Collection Mission-style Design Wood Chair"/>
    <n v="271.76400000000001"/>
    <n v="2"/>
    <n v="48.313600000000001"/>
    <x v="4"/>
    <s v="Dec"/>
  </r>
  <r>
    <s v="CA-2017-161739"/>
    <x v="219"/>
    <d v="2017-11-15T00:00:00"/>
    <x v="0"/>
    <s v="EB-13750"/>
    <s v="Edward Becker"/>
    <x v="1"/>
    <s v="United States"/>
    <x v="82"/>
    <x v="5"/>
    <x v="3"/>
    <s v="FUR-FU-10001468"/>
    <s v="Furniture"/>
    <x v="3"/>
    <s v="Tenex Antistatic Computer Chair Mats"/>
    <n v="341.96"/>
    <n v="5"/>
    <n v="-427.45"/>
    <x v="2"/>
    <s v="Nov"/>
  </r>
  <r>
    <s v="CA-2014-134551"/>
    <x v="191"/>
    <d v="2014-12-25T00:00:00"/>
    <x v="1"/>
    <s v="TS-21505"/>
    <s v="Tony Sayre"/>
    <x v="0"/>
    <s v="United States"/>
    <x v="11"/>
    <x v="9"/>
    <x v="0"/>
    <s v="FUR-CH-10004287"/>
    <s v="Furniture"/>
    <x v="1"/>
    <s v="SAFCO Arco Folding Chair"/>
    <n v="662.88"/>
    <n v="3"/>
    <n v="74.573999999999998"/>
    <x v="2"/>
    <s v="Dec"/>
  </r>
  <r>
    <s v="CA-2015-120810"/>
    <x v="456"/>
    <d v="2015-07-27T00:00:00"/>
    <x v="1"/>
    <s v="TH-21550"/>
    <s v="Tracy Hopkins"/>
    <x v="2"/>
    <s v="United States"/>
    <x v="13"/>
    <x v="7"/>
    <x v="2"/>
    <s v="FUR-FU-10002253"/>
    <s v="Furniture"/>
    <x v="3"/>
    <s v="Howard Miller 13&quot; Diameter Pewter Finish Round Wall Clock"/>
    <n v="128.82"/>
    <n v="3"/>
    <n v="50.239800000000002"/>
    <x v="4"/>
    <s v="Jul"/>
  </r>
  <r>
    <s v="CA-2017-122595"/>
    <x v="417"/>
    <d v="2017-12-20T00:00:00"/>
    <x v="1"/>
    <s v="GM-14455"/>
    <s v="Gary Mitchum"/>
    <x v="2"/>
    <s v="United States"/>
    <x v="9"/>
    <x v="8"/>
    <x v="3"/>
    <s v="FUR-FU-10002963"/>
    <s v="Furniture"/>
    <x v="3"/>
    <s v="Master Caster Door Stop, Gray"/>
    <n v="2.032"/>
    <n v="1"/>
    <n v="-1.3208"/>
    <x v="6"/>
    <s v="Dec"/>
  </r>
  <r>
    <s v="US-2017-109253"/>
    <x v="67"/>
    <d v="2017-08-22T00:00:00"/>
    <x v="2"/>
    <s v="PR-18880"/>
    <s v="Patrick Ryan"/>
    <x v="0"/>
    <s v="United States"/>
    <x v="121"/>
    <x v="2"/>
    <x v="1"/>
    <s v="FUR-FU-10000193"/>
    <s v="Furniture"/>
    <x v="3"/>
    <s v="Tenex Chairmats For Use with Hard Floors"/>
    <n v="129.91999999999999"/>
    <n v="4"/>
    <n v="10.393599999999999"/>
    <x v="5"/>
    <s v="Aug"/>
  </r>
  <r>
    <s v="US-2017-109253"/>
    <x v="67"/>
    <d v="2017-08-22T00:00:00"/>
    <x v="2"/>
    <s v="PR-18880"/>
    <s v="Patrick Ryan"/>
    <x v="0"/>
    <s v="United States"/>
    <x v="121"/>
    <x v="2"/>
    <x v="1"/>
    <s v="FUR-TA-10001539"/>
    <s v="Furniture"/>
    <x v="2"/>
    <s v="Chromcraft Rectangular Conference Tables"/>
    <n v="568.72799999999995"/>
    <n v="3"/>
    <n v="28.436399999999999"/>
    <x v="5"/>
    <s v="Aug"/>
  </r>
  <r>
    <s v="CA-2016-145982"/>
    <x v="457"/>
    <d v="2016-09-01T00:00:00"/>
    <x v="0"/>
    <s v="TB-21055"/>
    <s v="Ted Butterfield"/>
    <x v="0"/>
    <s v="United States"/>
    <x v="202"/>
    <x v="20"/>
    <x v="2"/>
    <s v="FUR-TA-10001307"/>
    <s v="Furniture"/>
    <x v="2"/>
    <s v="SAFCO PlanMaster Heigh-Adjustable Drafting Table Base, 43w x 30d x 30-37h, Black"/>
    <n v="244.61500000000001"/>
    <n v="1"/>
    <n v="20.966999999999999"/>
    <x v="2"/>
    <s v="Aug"/>
  </r>
  <r>
    <s v="US-2014-134733"/>
    <x v="458"/>
    <d v="2014-09-28T00:00:00"/>
    <x v="1"/>
    <s v="BM-11650"/>
    <s v="Brian Moss"/>
    <x v="1"/>
    <s v="United States"/>
    <x v="53"/>
    <x v="2"/>
    <x v="1"/>
    <s v="FUR-BO-10002916"/>
    <s v="Furniture"/>
    <x v="0"/>
    <s v="Rush Hierlooms Collection 1&quot; Thick Stackable Bookcases"/>
    <n v="435.99900000000002"/>
    <n v="3"/>
    <n v="20.517600000000002"/>
    <x v="2"/>
    <s v="Sep"/>
  </r>
  <r>
    <s v="US-2014-150434"/>
    <x v="459"/>
    <d v="2014-07-24T00:00:00"/>
    <x v="1"/>
    <s v="CA-12310"/>
    <s v="Christine Abelman"/>
    <x v="1"/>
    <s v="United States"/>
    <x v="203"/>
    <x v="19"/>
    <x v="2"/>
    <s v="FUR-TA-10004152"/>
    <s v="Furniture"/>
    <x v="2"/>
    <s v="Barricks 18&quot; x 48&quot; Non-Folding Utility Table with Bottom Storage Shelf"/>
    <n v="70.56"/>
    <n v="1"/>
    <n v="-4.032"/>
    <x v="2"/>
    <s v="Jul"/>
  </r>
  <r>
    <s v="US-2015-142020"/>
    <x v="460"/>
    <d v="2015-06-08T00:00:00"/>
    <x v="0"/>
    <s v="TC-21535"/>
    <s v="Tracy Collins"/>
    <x v="2"/>
    <s v="United States"/>
    <x v="13"/>
    <x v="7"/>
    <x v="2"/>
    <s v="FUR-FU-10000672"/>
    <s v="Furniture"/>
    <x v="3"/>
    <s v="Executive Impressions 10&quot; Spectator Wall Clock"/>
    <n v="35.28"/>
    <n v="3"/>
    <n v="11.995200000000001"/>
    <x v="4"/>
    <s v="Jun"/>
  </r>
  <r>
    <s v="CA-2016-130050"/>
    <x v="461"/>
    <d v="2016-07-18T00:00:00"/>
    <x v="0"/>
    <s v="MC-17425"/>
    <s v="Mark Cousins"/>
    <x v="1"/>
    <s v="United States"/>
    <x v="6"/>
    <x v="5"/>
    <x v="3"/>
    <s v="FUR-FU-10001940"/>
    <s v="Furniture"/>
    <x v="3"/>
    <s v="Staple-based wall hangings"/>
    <n v="9.5519999999999996"/>
    <n v="3"/>
    <n v="-3.8208000000000002"/>
    <x v="3"/>
    <s v="Jul"/>
  </r>
  <r>
    <s v="CA-2014-115161"/>
    <x v="462"/>
    <d v="2014-02-02T00:00:00"/>
    <x v="2"/>
    <s v="LC-17050"/>
    <s v="Liz Carlisle"/>
    <x v="0"/>
    <s v="United States"/>
    <x v="204"/>
    <x v="2"/>
    <x v="1"/>
    <s v="FUR-BO-10003966"/>
    <s v="Furniture"/>
    <x v="0"/>
    <s v="Sauder Facets Collection Library, Sky Alder Finish"/>
    <n v="290.666"/>
    <n v="2"/>
    <n v="3.4196"/>
    <x v="3"/>
    <s v="Jan"/>
  </r>
  <r>
    <s v="CA-2015-115511"/>
    <x v="32"/>
    <d v="2015-11-25T00:00:00"/>
    <x v="1"/>
    <s v="NW-18400"/>
    <s v="Natalie Webber"/>
    <x v="0"/>
    <s v="United States"/>
    <x v="205"/>
    <x v="34"/>
    <x v="1"/>
    <s v="FUR-BO-10002598"/>
    <s v="Furniture"/>
    <x v="0"/>
    <s v="Hon Metal Bookcases, Putty"/>
    <n v="141.96"/>
    <n v="2"/>
    <n v="41.168399999999998"/>
    <x v="4"/>
    <s v="Nov"/>
  </r>
  <r>
    <s v="CA-2015-161718"/>
    <x v="463"/>
    <d v="2015-12-10T00:00:00"/>
    <x v="1"/>
    <s v="SO-20335"/>
    <s v="Sean O'Donnell"/>
    <x v="0"/>
    <s v="United States"/>
    <x v="206"/>
    <x v="7"/>
    <x v="2"/>
    <s v="FUR-FU-10002445"/>
    <s v="Furniture"/>
    <x v="3"/>
    <s v="DAX Two-Tone Rosewood/Black Document Frame, Desktop, 5 x 7"/>
    <n v="28.44"/>
    <n v="3"/>
    <n v="11.375999999999999"/>
    <x v="6"/>
    <s v="Dec"/>
  </r>
  <r>
    <s v="CA-2015-161718"/>
    <x v="463"/>
    <d v="2015-12-10T00:00:00"/>
    <x v="1"/>
    <s v="SO-20335"/>
    <s v="Sean O'Donnell"/>
    <x v="0"/>
    <s v="United States"/>
    <x v="206"/>
    <x v="7"/>
    <x v="2"/>
    <s v="FUR-CH-10002372"/>
    <s v="Furniture"/>
    <x v="1"/>
    <s v="Office Star - Ergonomically Designed Knee Chair"/>
    <n v="364.41"/>
    <n v="5"/>
    <n v="8.0980000000000008"/>
    <x v="6"/>
    <s v="Dec"/>
  </r>
  <r>
    <s v="CA-2015-161718"/>
    <x v="463"/>
    <d v="2015-12-10T00:00:00"/>
    <x v="1"/>
    <s v="SO-20335"/>
    <s v="Sean O'Donnell"/>
    <x v="0"/>
    <s v="United States"/>
    <x v="206"/>
    <x v="7"/>
    <x v="2"/>
    <s v="FUR-CH-10002965"/>
    <s v="Furniture"/>
    <x v="1"/>
    <s v="Global Leather Highback Executive Chair with Pneumatic Height Adjustment, Black"/>
    <n v="361.76400000000001"/>
    <n v="2"/>
    <n v="68.333200000000005"/>
    <x v="6"/>
    <s v="Dec"/>
  </r>
  <r>
    <s v="CA-2017-103156"/>
    <x v="68"/>
    <d v="2017-11-24T00:00:00"/>
    <x v="2"/>
    <s v="TD-20995"/>
    <s v="Tamara Dahlen"/>
    <x v="0"/>
    <s v="United States"/>
    <x v="3"/>
    <x v="3"/>
    <x v="2"/>
    <s v="FUR-FU-10000320"/>
    <s v="Furniture"/>
    <x v="3"/>
    <s v="OIC Stacking Trays"/>
    <n v="24.047999999999998"/>
    <n v="9"/>
    <n v="7.2144000000000004"/>
    <x v="5"/>
    <s v="Nov"/>
  </r>
  <r>
    <s v="CA-2015-130659"/>
    <x v="463"/>
    <d v="2015-12-09T00:00:00"/>
    <x v="0"/>
    <s v="MS-17365"/>
    <s v="Maribeth Schnelling"/>
    <x v="0"/>
    <s v="United States"/>
    <x v="13"/>
    <x v="7"/>
    <x v="2"/>
    <s v="FUR-CH-10003535"/>
    <s v="Furniture"/>
    <x v="1"/>
    <s v="Global Armless Task Chair, Royal Blue"/>
    <n v="384.17399999999998"/>
    <n v="7"/>
    <n v="29.880199999999999"/>
    <x v="2"/>
    <s v="Dec"/>
  </r>
  <r>
    <s v="CA-2017-148404"/>
    <x v="273"/>
    <d v="2017-10-11T00:00:00"/>
    <x v="1"/>
    <s v="Dp-13240"/>
    <s v="Dean percer"/>
    <x v="2"/>
    <s v="United States"/>
    <x v="127"/>
    <x v="30"/>
    <x v="0"/>
    <s v="FUR-TA-10001039"/>
    <s v="Furniture"/>
    <x v="2"/>
    <s v="KI Adjustable-Height Table"/>
    <n v="154.76400000000001"/>
    <n v="3"/>
    <n v="-36.111600000000003"/>
    <x v="4"/>
    <s v="Oct"/>
  </r>
  <r>
    <s v="CA-2015-129700"/>
    <x v="50"/>
    <d v="2015-05-05T00:00:00"/>
    <x v="2"/>
    <s v="LA-16780"/>
    <s v="Laura Armstrong"/>
    <x v="1"/>
    <s v="United States"/>
    <x v="207"/>
    <x v="8"/>
    <x v="3"/>
    <s v="FUR-FU-10001940"/>
    <s v="Furniture"/>
    <x v="3"/>
    <s v="Staple-based wall hangings"/>
    <n v="22.288"/>
    <n v="7"/>
    <n v="-8.9152000000000005"/>
    <x v="5"/>
    <s v="May"/>
  </r>
  <r>
    <s v="CA-2017-168739"/>
    <x v="464"/>
    <d v="2017-06-05T00:00:00"/>
    <x v="1"/>
    <s v="HZ-14950"/>
    <s v="Henia Zydlo"/>
    <x v="0"/>
    <s v="United States"/>
    <x v="6"/>
    <x v="5"/>
    <x v="3"/>
    <s v="FUR-FU-10003919"/>
    <s v="Furniture"/>
    <x v="3"/>
    <s v="Eldon Executive Woodline II Cherry Finish Desk Accessories"/>
    <n v="65.424000000000007"/>
    <n v="4"/>
    <n v="-52.339199999999998"/>
    <x v="1"/>
    <s v="May"/>
  </r>
  <r>
    <s v="US-2014-150119"/>
    <x v="465"/>
    <d v="2014-04-27T00:00:00"/>
    <x v="1"/>
    <s v="LB-16795"/>
    <s v="Laurel Beltran"/>
    <x v="2"/>
    <s v="United States"/>
    <x v="29"/>
    <x v="15"/>
    <x v="2"/>
    <s v="FUR-CH-10002965"/>
    <s v="Furniture"/>
    <x v="1"/>
    <s v="Global Leather Highback Executive Chair with Pneumatic Height Adjustment, Black"/>
    <n v="281.37200000000001"/>
    <n v="2"/>
    <n v="-12.0588"/>
    <x v="4"/>
    <s v="Apr"/>
  </r>
  <r>
    <s v="US-2014-150119"/>
    <x v="465"/>
    <d v="2014-04-27T00:00:00"/>
    <x v="1"/>
    <s v="LB-16795"/>
    <s v="Laurel Beltran"/>
    <x v="2"/>
    <s v="United States"/>
    <x v="29"/>
    <x v="15"/>
    <x v="2"/>
    <s v="FUR-CH-10002965"/>
    <s v="Furniture"/>
    <x v="1"/>
    <s v="Global Leather Highback Executive Chair with Pneumatic Height Adjustment, Black"/>
    <n v="281.37200000000001"/>
    <n v="2"/>
    <n v="-12.0588"/>
    <x v="4"/>
    <s v="Apr"/>
  </r>
  <r>
    <s v="US-2014-150119"/>
    <x v="465"/>
    <d v="2014-04-27T00:00:00"/>
    <x v="1"/>
    <s v="LB-16795"/>
    <s v="Laurel Beltran"/>
    <x v="2"/>
    <s v="United States"/>
    <x v="29"/>
    <x v="15"/>
    <x v="2"/>
    <s v="FUR-FU-10002191"/>
    <s v="Furniture"/>
    <x v="3"/>
    <s v="G.E. Halogen Desk Lamp Bulbs"/>
    <n v="22.335999999999999"/>
    <n v="4"/>
    <n v="7.8175999999999997"/>
    <x v="4"/>
    <s v="Apr"/>
  </r>
  <r>
    <s v="CA-2015-150791"/>
    <x v="329"/>
    <d v="2015-09-13T00:00:00"/>
    <x v="1"/>
    <s v="CC-12430"/>
    <s v="Chuck Clark"/>
    <x v="2"/>
    <s v="United States"/>
    <x v="13"/>
    <x v="7"/>
    <x v="2"/>
    <s v="FUR-CH-10000665"/>
    <s v="Furniture"/>
    <x v="1"/>
    <s v="Global Airflow Leather Mesh Back Chair, Black"/>
    <n v="271.76400000000001"/>
    <n v="2"/>
    <n v="60.392000000000003"/>
    <x v="1"/>
    <s v="Sep"/>
  </r>
  <r>
    <s v="CA-2015-153381"/>
    <x v="262"/>
    <d v="2015-09-28T00:00:00"/>
    <x v="1"/>
    <s v="DE-13255"/>
    <s v="Deanra Eno"/>
    <x v="2"/>
    <s v="United States"/>
    <x v="208"/>
    <x v="26"/>
    <x v="3"/>
    <s v="FUR-CH-10000988"/>
    <s v="Furniture"/>
    <x v="1"/>
    <s v="Hon Olson Stacker Stools"/>
    <n v="1408.1"/>
    <n v="10"/>
    <n v="394.26799999999997"/>
    <x v="4"/>
    <s v="Sep"/>
  </r>
  <r>
    <s v="US-2017-111024"/>
    <x v="209"/>
    <d v="2017-07-06T00:00:00"/>
    <x v="0"/>
    <s v="SZ-20035"/>
    <s v="Sam Zeldin"/>
    <x v="2"/>
    <s v="United States"/>
    <x v="68"/>
    <x v="15"/>
    <x v="2"/>
    <s v="FUR-TA-10002041"/>
    <s v="Furniture"/>
    <x v="2"/>
    <s v="Bevis Round Conference Table Top, X-Base"/>
    <n v="215.148"/>
    <n v="2"/>
    <n v="-103.98820000000001"/>
    <x v="0"/>
    <s v="Jul"/>
  </r>
  <r>
    <s v="CA-2017-148264"/>
    <x v="64"/>
    <d v="2017-12-09T00:00:00"/>
    <x v="2"/>
    <s v="LF-17185"/>
    <s v="Luke Foster"/>
    <x v="0"/>
    <s v="United States"/>
    <x v="209"/>
    <x v="2"/>
    <x v="1"/>
    <s v="FUR-FU-10002703"/>
    <s v="Furniture"/>
    <x v="3"/>
    <s v="Tenex Traditional Chairmats for Hard Floors, Average Lip, 36&quot; x 48&quot;"/>
    <n v="128.9"/>
    <n v="2"/>
    <n v="15.468"/>
    <x v="5"/>
    <s v="Dec"/>
  </r>
  <r>
    <s v="US-2015-100531"/>
    <x v="466"/>
    <d v="2015-09-29T00:00:00"/>
    <x v="2"/>
    <s v="NM-18520"/>
    <s v="Neoma Murray"/>
    <x v="0"/>
    <s v="United States"/>
    <x v="9"/>
    <x v="8"/>
    <x v="3"/>
    <s v="FUR-FU-10003849"/>
    <s v="Furniture"/>
    <x v="3"/>
    <s v="DAX Metal Frame, Desktop, Stepped-Edge"/>
    <n v="24.288"/>
    <n v="3"/>
    <n v="-12.751200000000001"/>
    <x v="3"/>
    <s v="Sep"/>
  </r>
  <r>
    <s v="CA-2017-152583"/>
    <x v="242"/>
    <d v="2017-10-30T00:00:00"/>
    <x v="3"/>
    <s v="RA-19945"/>
    <s v="Ryan Akin"/>
    <x v="0"/>
    <s v="United States"/>
    <x v="144"/>
    <x v="5"/>
    <x v="3"/>
    <s v="FUR-FU-10003849"/>
    <s v="Furniture"/>
    <x v="3"/>
    <s v="DAX Metal Frame, Desktop, Stepped-Edge"/>
    <n v="16.192"/>
    <n v="2"/>
    <n v="-8.5007999999999999"/>
    <x v="7"/>
    <s v="Oct"/>
  </r>
  <r>
    <s v="CA-2017-152583"/>
    <x v="242"/>
    <d v="2017-10-30T00:00:00"/>
    <x v="3"/>
    <s v="RA-19945"/>
    <s v="Ryan Akin"/>
    <x v="0"/>
    <s v="United States"/>
    <x v="144"/>
    <x v="5"/>
    <x v="3"/>
    <s v="FUR-TA-10002041"/>
    <s v="Furniture"/>
    <x v="2"/>
    <s v="Bevis Round Conference Table Top, X-Base"/>
    <n v="251.006"/>
    <n v="2"/>
    <n v="-68.130200000000002"/>
    <x v="7"/>
    <s v="Oct"/>
  </r>
  <r>
    <s v="CA-2017-136448"/>
    <x v="467"/>
    <d v="2017-09-18T00:00:00"/>
    <x v="2"/>
    <s v="AS-10090"/>
    <s v="Adam Shillingsburg"/>
    <x v="0"/>
    <s v="United States"/>
    <x v="3"/>
    <x v="3"/>
    <x v="2"/>
    <s v="FUR-FU-10003832"/>
    <s v="Furniture"/>
    <x v="3"/>
    <s v="Eldon Expressions Punched Metal &amp; Wood Desk Accessories, Black &amp; Cherry"/>
    <n v="22.512"/>
    <n v="3"/>
    <n v="2.2511999999999999"/>
    <x v="3"/>
    <s v="Sep"/>
  </r>
  <r>
    <s v="US-2015-147242"/>
    <x v="468"/>
    <d v="2015-09-14T00:00:00"/>
    <x v="1"/>
    <s v="EH-13765"/>
    <s v="Edward Hooks"/>
    <x v="1"/>
    <s v="United States"/>
    <x v="210"/>
    <x v="20"/>
    <x v="2"/>
    <s v="FUR-BO-10004695"/>
    <s v="Furniture"/>
    <x v="0"/>
    <s v="O'Sullivan 2-Door Barrister Bookcase in Odessa Pine"/>
    <n v="361.96"/>
    <n v="2"/>
    <n v="83.250799999999998"/>
    <x v="4"/>
    <s v="Sep"/>
  </r>
  <r>
    <s v="CA-2016-146143"/>
    <x v="469"/>
    <d v="2016-12-19T00:00:00"/>
    <x v="1"/>
    <s v="MC-17845"/>
    <s v="Michael Chen"/>
    <x v="0"/>
    <s v="United States"/>
    <x v="38"/>
    <x v="21"/>
    <x v="0"/>
    <s v="FUR-FU-10002045"/>
    <s v="Furniture"/>
    <x v="3"/>
    <s v="Executive Impressions 14&quot;"/>
    <n v="133.38"/>
    <n v="6"/>
    <n v="58.687199999999997"/>
    <x v="2"/>
    <s v="Dec"/>
  </r>
  <r>
    <s v="US-2016-150035"/>
    <x v="193"/>
    <d v="2016-12-05T00:00:00"/>
    <x v="1"/>
    <s v="CL-11890"/>
    <s v="Carl Ludwig"/>
    <x v="0"/>
    <s v="United States"/>
    <x v="28"/>
    <x v="2"/>
    <x v="1"/>
    <s v="FUR-FU-10003724"/>
    <s v="Furniture"/>
    <x v="3"/>
    <s v="Westinghouse Clip-On Gooseneck Lamps"/>
    <n v="16.739999999999998"/>
    <n v="2"/>
    <n v="4.3524000000000003"/>
    <x v="4"/>
    <s v="Dec"/>
  </r>
  <r>
    <s v="CA-2017-111815"/>
    <x v="470"/>
    <d v="2017-03-10T00:00:00"/>
    <x v="1"/>
    <s v="EP-13915"/>
    <s v="Emily Phan"/>
    <x v="0"/>
    <s v="United States"/>
    <x v="211"/>
    <x v="17"/>
    <x v="3"/>
    <s v="FUR-CH-10000785"/>
    <s v="Furniture"/>
    <x v="1"/>
    <s v="Global Ergonomic Managers Chair"/>
    <n v="180.98"/>
    <n v="1"/>
    <n v="47.0548"/>
    <x v="1"/>
    <s v="Mar"/>
  </r>
  <r>
    <s v="CA-2016-131289"/>
    <x v="6"/>
    <d v="2016-12-14T00:00:00"/>
    <x v="1"/>
    <s v="SP-20620"/>
    <s v="Stefania Perrino"/>
    <x v="1"/>
    <s v="United States"/>
    <x v="28"/>
    <x v="2"/>
    <x v="1"/>
    <s v="FUR-TA-10003954"/>
    <s v="Furniture"/>
    <x v="2"/>
    <s v="Hon 94000 Series Round Tables"/>
    <n v="1421.664"/>
    <n v="6"/>
    <n v="-195.47880000000001"/>
    <x v="6"/>
    <s v="Dec"/>
  </r>
  <r>
    <s v="CA-2014-124023"/>
    <x v="471"/>
    <d v="2014-04-10T00:00:00"/>
    <x v="2"/>
    <s v="PJ-19015"/>
    <s v="Pauline Johnson"/>
    <x v="0"/>
    <s v="United States"/>
    <x v="212"/>
    <x v="33"/>
    <x v="0"/>
    <s v="FUR-FU-10004415"/>
    <s v="Furniture"/>
    <x v="3"/>
    <s v="Stacking Tray, Side-Loading, Legal, Smoke"/>
    <n v="8.9600000000000009"/>
    <n v="2"/>
    <n v="2.7776000000000001"/>
    <x v="0"/>
    <s v="Apr"/>
  </r>
  <r>
    <s v="CA-2014-124688"/>
    <x v="472"/>
    <d v="2014-08-29T00:00:00"/>
    <x v="2"/>
    <s v="CC-12610"/>
    <s v="Corey Catlett"/>
    <x v="1"/>
    <s v="United States"/>
    <x v="76"/>
    <x v="25"/>
    <x v="0"/>
    <s v="FUR-FU-10002456"/>
    <s v="Furniture"/>
    <x v="3"/>
    <s v="Master Caster Door Stop, Large Neon Orange"/>
    <n v="29.12"/>
    <n v="4"/>
    <n v="12.521599999999999"/>
    <x v="3"/>
    <s v="Aug"/>
  </r>
  <r>
    <s v="CA-2014-124688"/>
    <x v="472"/>
    <d v="2014-08-29T00:00:00"/>
    <x v="2"/>
    <s v="CC-12610"/>
    <s v="Corey Catlett"/>
    <x v="1"/>
    <s v="United States"/>
    <x v="76"/>
    <x v="25"/>
    <x v="0"/>
    <s v="FUR-TA-10003569"/>
    <s v="Furniture"/>
    <x v="2"/>
    <s v="Bretford CR8500 Series Meeting Room Furniture"/>
    <n v="1202.94"/>
    <n v="3"/>
    <n v="300.73500000000001"/>
    <x v="3"/>
    <s v="Aug"/>
  </r>
  <r>
    <s v="CA-2015-157322"/>
    <x v="473"/>
    <d v="2015-07-06T00:00:00"/>
    <x v="1"/>
    <s v="RH-19600"/>
    <s v="Rob Haberlin"/>
    <x v="0"/>
    <s v="United States"/>
    <x v="213"/>
    <x v="8"/>
    <x v="3"/>
    <s v="FUR-CH-10004086"/>
    <s v="Furniture"/>
    <x v="1"/>
    <s v="Hon 4070 Series Pagoda Armless Upholstered Stacking Chairs"/>
    <n v="408.42200000000003"/>
    <n v="2"/>
    <n v="-5.8346"/>
    <x v="4"/>
    <s v="Jul"/>
  </r>
  <r>
    <s v="CA-2015-157322"/>
    <x v="473"/>
    <d v="2015-07-06T00:00:00"/>
    <x v="1"/>
    <s v="RH-19600"/>
    <s v="Rob Haberlin"/>
    <x v="0"/>
    <s v="United States"/>
    <x v="213"/>
    <x v="8"/>
    <x v="3"/>
    <s v="FUR-CH-10003774"/>
    <s v="Furniture"/>
    <x v="1"/>
    <s v="Global Wood Trimmed Manager's Task Chair, Khaki"/>
    <n v="382.11599999999999"/>
    <n v="6"/>
    <n v="-92.799599999999998"/>
    <x v="4"/>
    <s v="Jul"/>
  </r>
  <r>
    <s v="CA-2017-142034"/>
    <x v="118"/>
    <d v="2017-09-28T00:00:00"/>
    <x v="1"/>
    <s v="KB-16240"/>
    <s v="Karen Bern"/>
    <x v="1"/>
    <s v="United States"/>
    <x v="214"/>
    <x v="11"/>
    <x v="3"/>
    <s v="FUR-CH-10000665"/>
    <s v="Furniture"/>
    <x v="1"/>
    <s v="Global Airflow Leather Mesh Back Chair, Black"/>
    <n v="603.91999999999996"/>
    <n v="4"/>
    <n v="181.17599999999999"/>
    <x v="4"/>
    <s v="Sep"/>
  </r>
  <r>
    <s v="CA-2016-107328"/>
    <x v="474"/>
    <d v="2016-08-15T00:00:00"/>
    <x v="1"/>
    <s v="CA-12055"/>
    <s v="Cathy Armstrong"/>
    <x v="2"/>
    <s v="United States"/>
    <x v="2"/>
    <x v="2"/>
    <x v="1"/>
    <s v="FUR-TA-10001932"/>
    <s v="Furniture"/>
    <x v="2"/>
    <s v="Chromcraft 48&quot; x 96&quot; Racetrack Double Pedestal Table"/>
    <n v="513.024"/>
    <n v="2"/>
    <n v="12.8256"/>
    <x v="1"/>
    <s v="Aug"/>
  </r>
  <r>
    <s v="CA-2014-166863"/>
    <x v="475"/>
    <d v="2014-06-24T00:00:00"/>
    <x v="1"/>
    <s v="SC-20020"/>
    <s v="Sam Craven"/>
    <x v="0"/>
    <s v="United States"/>
    <x v="215"/>
    <x v="5"/>
    <x v="3"/>
    <s v="FUR-BO-10001608"/>
    <s v="Furniture"/>
    <x v="0"/>
    <s v="Hon Metal Bookcases, Black"/>
    <n v="193.06559999999999"/>
    <n v="4"/>
    <n v="-19.874400000000001"/>
    <x v="4"/>
    <s v="Jun"/>
  </r>
  <r>
    <s v="CA-2017-140326"/>
    <x v="362"/>
    <d v="2017-09-06T00:00:00"/>
    <x v="2"/>
    <s v="HW-14935"/>
    <s v="Helen Wasserman"/>
    <x v="1"/>
    <s v="United States"/>
    <x v="9"/>
    <x v="8"/>
    <x v="3"/>
    <s v="FUR-BO-10000112"/>
    <s v="Furniture"/>
    <x v="0"/>
    <s v="Bush Birmingham Collection Bookcase, Dark Cherry"/>
    <n v="825.17399999999998"/>
    <n v="9"/>
    <n v="-117.88200000000001"/>
    <x v="3"/>
    <s v="Sep"/>
  </r>
  <r>
    <s v="CA-2015-124975"/>
    <x v="476"/>
    <d v="2015-06-25T00:00:00"/>
    <x v="2"/>
    <s v="MG-17875"/>
    <s v="Michael Grace"/>
    <x v="2"/>
    <s v="United States"/>
    <x v="14"/>
    <x v="8"/>
    <x v="3"/>
    <s v="FUR-TA-10002645"/>
    <s v="Furniture"/>
    <x v="2"/>
    <s v="Hon Rectangular Conference Tables"/>
    <n v="796.42499999999995"/>
    <n v="7"/>
    <n v="-525.64049999999997"/>
    <x v="0"/>
    <s v="Jun"/>
  </r>
  <r>
    <s v="CA-2016-157511"/>
    <x v="126"/>
    <d v="2016-09-20T00:00:00"/>
    <x v="2"/>
    <s v="SV-20365"/>
    <s v="Seth Vernon"/>
    <x v="0"/>
    <s v="United States"/>
    <x v="29"/>
    <x v="15"/>
    <x v="2"/>
    <s v="FUR-FU-10002107"/>
    <s v="Furniture"/>
    <x v="3"/>
    <s v="Eldon Pizzaz Desk Accessories"/>
    <n v="5.3520000000000003"/>
    <n v="3"/>
    <n v="1.6055999999999999"/>
    <x v="3"/>
    <s v="Sep"/>
  </r>
  <r>
    <s v="CA-2016-157511"/>
    <x v="126"/>
    <d v="2016-09-20T00:00:00"/>
    <x v="2"/>
    <s v="SV-20365"/>
    <s v="Seth Vernon"/>
    <x v="0"/>
    <s v="United States"/>
    <x v="29"/>
    <x v="15"/>
    <x v="2"/>
    <s v="FUR-CH-10002647"/>
    <s v="Furniture"/>
    <x v="1"/>
    <s v="Situations Contoured Folding Chairs, 4/Set"/>
    <n v="99.372"/>
    <n v="2"/>
    <n v="-7.0979999999999999"/>
    <x v="3"/>
    <s v="Sep"/>
  </r>
  <r>
    <s v="CA-2017-155292"/>
    <x v="242"/>
    <d v="2017-11-01T00:00:00"/>
    <x v="2"/>
    <s v="RD-19810"/>
    <s v="Ross DeVincentis"/>
    <x v="2"/>
    <s v="United States"/>
    <x v="52"/>
    <x v="0"/>
    <x v="0"/>
    <s v="FUR-CH-10000553"/>
    <s v="Furniture"/>
    <x v="1"/>
    <s v="Metal Folding Chairs, Beige, 4/Carton"/>
    <n v="33.94"/>
    <n v="1"/>
    <n v="9.1638000000000002"/>
    <x v="3"/>
    <s v="Oct"/>
  </r>
  <r>
    <s v="CA-2016-152555"/>
    <x v="477"/>
    <d v="2016-04-02T00:00:00"/>
    <x v="0"/>
    <s v="ME-17320"/>
    <s v="Maria Etezadi"/>
    <x v="2"/>
    <s v="United States"/>
    <x v="9"/>
    <x v="8"/>
    <x v="3"/>
    <s v="FUR-CH-10002965"/>
    <s v="Furniture"/>
    <x v="1"/>
    <s v="Global Leather Highback Executive Chair with Pneumatic Height Adjustment, Black"/>
    <n v="844.11599999999999"/>
    <n v="6"/>
    <n v="-36.176400000000001"/>
    <x v="4"/>
    <s v="Mar"/>
  </r>
  <r>
    <s v="CA-2016-137176"/>
    <x v="478"/>
    <d v="2016-09-14T00:00:00"/>
    <x v="0"/>
    <s v="DB-12910"/>
    <s v="Daniel Byrd"/>
    <x v="2"/>
    <s v="United States"/>
    <x v="144"/>
    <x v="5"/>
    <x v="3"/>
    <s v="FUR-FU-10003832"/>
    <s v="Furniture"/>
    <x v="3"/>
    <s v="Eldon Expressions Punched Metal &amp; Wood Desk Accessories, Black &amp; Cherry"/>
    <n v="15.007999999999999"/>
    <n v="4"/>
    <n v="-12.006399999999999"/>
    <x v="2"/>
    <s v="Sep"/>
  </r>
  <r>
    <s v="CA-2016-104157"/>
    <x v="81"/>
    <d v="2016-07-29T00:00:00"/>
    <x v="1"/>
    <s v="MT-17815"/>
    <s v="Meg Tillman"/>
    <x v="0"/>
    <s v="United States"/>
    <x v="38"/>
    <x v="21"/>
    <x v="0"/>
    <s v="FUR-TA-10004915"/>
    <s v="Furniture"/>
    <x v="2"/>
    <s v="Office Impressions End Table, 20-1/2&quot;H x 24&quot;W x 20&quot;D"/>
    <n v="2430.08"/>
    <n v="8"/>
    <n v="388.81279999999998"/>
    <x v="4"/>
    <s v="Jul"/>
  </r>
  <r>
    <s v="CA-2015-121650"/>
    <x v="479"/>
    <d v="2015-12-16T00:00:00"/>
    <x v="1"/>
    <s v="KD-16495"/>
    <s v="Keith Dawkins"/>
    <x v="1"/>
    <s v="United States"/>
    <x v="38"/>
    <x v="17"/>
    <x v="3"/>
    <s v="FUR-TA-10003569"/>
    <s v="Furniture"/>
    <x v="2"/>
    <s v="Bretford CR8500 Series Meeting Room Furniture"/>
    <n v="801.96"/>
    <n v="2"/>
    <n v="200.49"/>
    <x v="6"/>
    <s v="Dec"/>
  </r>
  <r>
    <s v="CA-2015-121650"/>
    <x v="479"/>
    <d v="2015-12-16T00:00:00"/>
    <x v="1"/>
    <s v="KD-16495"/>
    <s v="Keith Dawkins"/>
    <x v="1"/>
    <s v="United States"/>
    <x v="38"/>
    <x v="17"/>
    <x v="3"/>
    <s v="FUR-CH-10004289"/>
    <s v="Furniture"/>
    <x v="1"/>
    <s v="Global Super Steno Chair"/>
    <n v="191.96"/>
    <n v="2"/>
    <n v="32.633200000000002"/>
    <x v="6"/>
    <s v="Dec"/>
  </r>
  <r>
    <s v="CA-2014-102869"/>
    <x v="383"/>
    <d v="2014-09-14T00:00:00"/>
    <x v="0"/>
    <s v="LC-17140"/>
    <s v="Logan Currie"/>
    <x v="0"/>
    <s v="United States"/>
    <x v="3"/>
    <x v="3"/>
    <x v="2"/>
    <s v="FUR-FU-10002456"/>
    <s v="Furniture"/>
    <x v="3"/>
    <s v="Master Caster Door Stop, Large Neon Orange"/>
    <n v="17.472000000000001"/>
    <n v="3"/>
    <n v="5.0232000000000001"/>
    <x v="2"/>
    <s v="Sep"/>
  </r>
  <r>
    <s v="CA-2014-159835"/>
    <x v="317"/>
    <d v="2014-11-24T00:00:00"/>
    <x v="1"/>
    <s v="RB-19330"/>
    <s v="Randy Bradley"/>
    <x v="0"/>
    <s v="United States"/>
    <x v="3"/>
    <x v="3"/>
    <x v="2"/>
    <s v="FUR-CH-10004997"/>
    <s v="Furniture"/>
    <x v="1"/>
    <s v="Hon Every-Day Series Multi-Task Chairs"/>
    <n v="657.93"/>
    <n v="5"/>
    <n v="-93.99"/>
    <x v="1"/>
    <s v="Nov"/>
  </r>
  <r>
    <s v="CA-2017-112956"/>
    <x v="67"/>
    <d v="2017-08-27T00:00:00"/>
    <x v="1"/>
    <s v="TH-21550"/>
    <s v="Tracy Hopkins"/>
    <x v="2"/>
    <s v="United States"/>
    <x v="11"/>
    <x v="32"/>
    <x v="2"/>
    <s v="FUR-FU-10003976"/>
    <s v="Furniture"/>
    <x v="3"/>
    <s v="DAX Executive Solid Wood Document Frame, Desktop or Hang, Mahogany, 5 x 7"/>
    <n v="25.16"/>
    <n v="2"/>
    <n v="8.5543999999999993"/>
    <x v="6"/>
    <s v="Aug"/>
  </r>
  <r>
    <s v="CA-2017-112956"/>
    <x v="67"/>
    <d v="2017-08-27T00:00:00"/>
    <x v="1"/>
    <s v="TH-21550"/>
    <s v="Tracy Hopkins"/>
    <x v="2"/>
    <s v="United States"/>
    <x v="11"/>
    <x v="32"/>
    <x v="2"/>
    <s v="FUR-FU-10004960"/>
    <s v="Furniture"/>
    <x v="3"/>
    <s v="Seth Thomas 12&quot; Clock w/ Goldtone Case"/>
    <n v="91.92"/>
    <n v="4"/>
    <n v="31.252800000000001"/>
    <x v="6"/>
    <s v="Aug"/>
  </r>
  <r>
    <s v="CA-2017-112529"/>
    <x v="49"/>
    <d v="2017-11-21T00:00:00"/>
    <x v="2"/>
    <s v="SC-20770"/>
    <s v="Stewart Carmichael"/>
    <x v="1"/>
    <s v="United States"/>
    <x v="21"/>
    <x v="5"/>
    <x v="3"/>
    <s v="FUR-TA-10002622"/>
    <s v="Furniture"/>
    <x v="2"/>
    <s v="Bush Andora Conference Table, Maple/Graphite Gray Finish"/>
    <n v="718.11599999999999"/>
    <n v="6"/>
    <n v="-71.811599999999999"/>
    <x v="3"/>
    <s v="Nov"/>
  </r>
  <r>
    <s v="CA-2014-159184"/>
    <x v="94"/>
    <d v="2014-09-19T00:00:00"/>
    <x v="1"/>
    <s v="JC-15775"/>
    <s v="John Castell"/>
    <x v="0"/>
    <s v="United States"/>
    <x v="216"/>
    <x v="24"/>
    <x v="0"/>
    <s v="FUR-FU-10002878"/>
    <s v="Furniture"/>
    <x v="3"/>
    <s v="Seth Thomas 14&quot; Day/Date Wall Clock"/>
    <n v="142.4"/>
    <n v="5"/>
    <n v="52.688000000000002"/>
    <x v="2"/>
    <s v="Sep"/>
  </r>
  <r>
    <s v="CA-2017-113530"/>
    <x v="405"/>
    <d v="2017-05-21T00:00:00"/>
    <x v="0"/>
    <s v="BC-11125"/>
    <s v="Becky Castell"/>
    <x v="2"/>
    <s v="United States"/>
    <x v="28"/>
    <x v="2"/>
    <x v="1"/>
    <s v="FUR-CH-10002647"/>
    <s v="Furniture"/>
    <x v="1"/>
    <s v="Situations Contoured Folding Chairs, 4/Set"/>
    <n v="681.40800000000002"/>
    <n v="12"/>
    <n v="42.588000000000001"/>
    <x v="3"/>
    <s v="May"/>
  </r>
  <r>
    <s v="CA-2016-145177"/>
    <x v="480"/>
    <d v="2016-11-14T00:00:00"/>
    <x v="1"/>
    <s v="PP-18955"/>
    <s v="Paul Prost"/>
    <x v="2"/>
    <s v="United States"/>
    <x v="76"/>
    <x v="15"/>
    <x v="2"/>
    <s v="FUR-FU-10000758"/>
    <s v="Furniture"/>
    <x v="3"/>
    <s v="DAX Natural Wood-Tone Poster Frame"/>
    <n v="148.28800000000001"/>
    <n v="7"/>
    <n v="29.657599999999999"/>
    <x v="4"/>
    <s v="Nov"/>
  </r>
  <r>
    <s v="CA-2015-128083"/>
    <x v="481"/>
    <d v="2015-03-17T00:00:00"/>
    <x v="1"/>
    <s v="EB-13750"/>
    <s v="Edward Becker"/>
    <x v="1"/>
    <s v="United States"/>
    <x v="217"/>
    <x v="1"/>
    <x v="0"/>
    <s v="FUR-FU-10003194"/>
    <s v="Furniture"/>
    <x v="3"/>
    <s v="Eldon Expressions Desk Accessory, Wood Pencil Holder, Oak"/>
    <n v="30.88"/>
    <n v="4"/>
    <n v="3.86"/>
    <x v="2"/>
    <s v="Mar"/>
  </r>
  <r>
    <s v="CA-2015-128083"/>
    <x v="481"/>
    <d v="2015-03-17T00:00:00"/>
    <x v="1"/>
    <s v="EB-13750"/>
    <s v="Edward Becker"/>
    <x v="1"/>
    <s v="United States"/>
    <x v="217"/>
    <x v="1"/>
    <x v="0"/>
    <s v="FUR-FU-10001731"/>
    <s v="Furniture"/>
    <x v="3"/>
    <s v="Acrylic Self-Standing Desk Frames"/>
    <n v="6.4080000000000004"/>
    <n v="3"/>
    <n v="1.4418"/>
    <x v="2"/>
    <s v="Mar"/>
  </r>
  <r>
    <s v="CA-2017-154109"/>
    <x v="200"/>
    <d v="2017-11-11T00:00:00"/>
    <x v="1"/>
    <s v="ML-17410"/>
    <s v="Maris LaWare"/>
    <x v="0"/>
    <s v="United States"/>
    <x v="3"/>
    <x v="3"/>
    <x v="2"/>
    <s v="FUR-CH-10003774"/>
    <s v="Furniture"/>
    <x v="1"/>
    <s v="Global Wood Trimmed Manager's Task Chair, Khaki"/>
    <n v="127.372"/>
    <n v="2"/>
    <n v="-30.933199999999999"/>
    <x v="2"/>
    <s v="Nov"/>
  </r>
  <r>
    <s v="CA-2015-156440"/>
    <x v="482"/>
    <d v="2015-12-09T00:00:00"/>
    <x v="1"/>
    <s v="MH-17620"/>
    <s v="Matt Hagelstein"/>
    <x v="1"/>
    <s v="United States"/>
    <x v="53"/>
    <x v="2"/>
    <x v="1"/>
    <s v="FUR-FU-10004090"/>
    <s v="Furniture"/>
    <x v="3"/>
    <s v="Executive Impressions 14&quot; Contract Wall Clock"/>
    <n v="44.46"/>
    <n v="2"/>
    <n v="14.671799999999999"/>
    <x v="4"/>
    <s v="Dec"/>
  </r>
  <r>
    <s v="CA-2015-132626"/>
    <x v="483"/>
    <d v="2015-07-14T00:00:00"/>
    <x v="1"/>
    <s v="BT-11680"/>
    <s v="Brian Thompson"/>
    <x v="0"/>
    <s v="United States"/>
    <x v="218"/>
    <x v="32"/>
    <x v="2"/>
    <s v="FUR-FU-10002918"/>
    <s v="Furniture"/>
    <x v="3"/>
    <s v="Eldon ClusterMat Chair Mat with Cordless Antistatic Protection"/>
    <n v="181.96"/>
    <n v="2"/>
    <n v="20.015599999999999"/>
    <x v="2"/>
    <s v="Jul"/>
  </r>
  <r>
    <s v="US-2015-131359"/>
    <x v="484"/>
    <d v="2015-11-02T00:00:00"/>
    <x v="0"/>
    <s v="FA-14230"/>
    <s v="Frank Atkinson"/>
    <x v="1"/>
    <s v="United States"/>
    <x v="22"/>
    <x v="12"/>
    <x v="1"/>
    <s v="FUR-FU-10003026"/>
    <s v="Furniture"/>
    <x v="3"/>
    <s v="Eldon Regeneration Recycled Desk Accessories, Black"/>
    <n v="15.488"/>
    <n v="4"/>
    <n v="3.6783999999999999"/>
    <x v="0"/>
    <s v="Oct"/>
  </r>
  <r>
    <s v="CA-2015-151680"/>
    <x v="485"/>
    <d v="2015-11-21T00:00:00"/>
    <x v="0"/>
    <s v="TC-21475"/>
    <s v="Tony Chapman"/>
    <x v="2"/>
    <s v="United States"/>
    <x v="15"/>
    <x v="13"/>
    <x v="1"/>
    <s v="FUR-FU-10000305"/>
    <s v="Furniture"/>
    <x v="3"/>
    <s v="Tenex V2T-RE Standard Weight Series Chair Mat, 45&quot; x 53&quot;, Lip 25&quot; x 12&quot;"/>
    <n v="141.96"/>
    <n v="2"/>
    <n v="22.7136"/>
    <x v="3"/>
    <s v="Nov"/>
  </r>
  <r>
    <s v="CA-2017-169411"/>
    <x v="455"/>
    <d v="2017-12-29T00:00:00"/>
    <x v="1"/>
    <s v="AC-10615"/>
    <s v="Ann Chong"/>
    <x v="1"/>
    <s v="United States"/>
    <x v="77"/>
    <x v="7"/>
    <x v="2"/>
    <s v="FUR-FU-10001602"/>
    <s v="Furniture"/>
    <x v="3"/>
    <s v="Eldon Delta Triangular Chair Mat, 52&quot; x 58&quot;, Clear"/>
    <n v="37.93"/>
    <n v="1"/>
    <n v="6.8273999999999999"/>
    <x v="2"/>
    <s v="Dec"/>
  </r>
  <r>
    <s v="CA-2016-126543"/>
    <x v="486"/>
    <d v="2016-01-13T00:00:00"/>
    <x v="0"/>
    <s v="MF-17665"/>
    <s v="Maureen Fritzler"/>
    <x v="1"/>
    <s v="United States"/>
    <x v="219"/>
    <x v="15"/>
    <x v="2"/>
    <s v="FUR-FU-10002445"/>
    <s v="Furniture"/>
    <x v="3"/>
    <s v="DAX Two-Tone Rosewood/Black Document Frame, Desktop, 5 x 7"/>
    <n v="15.167999999999999"/>
    <n v="2"/>
    <n v="3.7919999999999998"/>
    <x v="4"/>
    <s v="Jan"/>
  </r>
  <r>
    <s v="CA-2014-120544"/>
    <x v="255"/>
    <d v="2014-11-27T00:00:00"/>
    <x v="1"/>
    <s v="SS-20140"/>
    <s v="Saphhira Shifley"/>
    <x v="1"/>
    <s v="United States"/>
    <x v="220"/>
    <x v="5"/>
    <x v="3"/>
    <s v="FUR-FU-10001940"/>
    <s v="Furniture"/>
    <x v="3"/>
    <s v="Staple-based wall hangings"/>
    <n v="6.3680000000000003"/>
    <n v="2"/>
    <n v="-2.5472000000000001"/>
    <x v="4"/>
    <s v="Nov"/>
  </r>
  <r>
    <s v="CA-2017-113670"/>
    <x v="487"/>
    <d v="2017-10-17T00:00:00"/>
    <x v="2"/>
    <s v="RS-19765"/>
    <s v="Roland Schwarz"/>
    <x v="1"/>
    <s v="United States"/>
    <x v="2"/>
    <x v="2"/>
    <x v="1"/>
    <s v="FUR-TA-10001705"/>
    <s v="Furniture"/>
    <x v="2"/>
    <s v="Bush Advantage Collection Round Conference Table"/>
    <n v="510.24"/>
    <n v="3"/>
    <n v="6.3780000000000001"/>
    <x v="3"/>
    <s v="Oct"/>
  </r>
  <r>
    <s v="CA-2017-166198"/>
    <x v="488"/>
    <d v="2017-04-24T00:00:00"/>
    <x v="2"/>
    <s v="JW-15955"/>
    <s v="Joni Wasserman"/>
    <x v="0"/>
    <s v="United States"/>
    <x v="15"/>
    <x v="13"/>
    <x v="1"/>
    <s v="FUR-FU-10004622"/>
    <s v="Furniture"/>
    <x v="3"/>
    <s v="Eldon Advantage Foldable Chair Mats for Low Pile Carpets"/>
    <n v="162.6"/>
    <n v="3"/>
    <n v="34.146000000000001"/>
    <x v="0"/>
    <s v="Apr"/>
  </r>
  <r>
    <s v="CA-2014-135608"/>
    <x v="489"/>
    <d v="2014-12-10T00:00:00"/>
    <x v="0"/>
    <s v="JK-15625"/>
    <s v="Jim Karlsson"/>
    <x v="0"/>
    <s v="United States"/>
    <x v="84"/>
    <x v="13"/>
    <x v="1"/>
    <s v="FUR-CH-10002602"/>
    <s v="Furniture"/>
    <x v="1"/>
    <s v="DMI Arturo Collection Mission-style Design Wood Chair"/>
    <n v="603.91999999999996"/>
    <n v="5"/>
    <n v="45.293999999999997"/>
    <x v="3"/>
    <s v="Dec"/>
  </r>
  <r>
    <s v="CA-2016-151155"/>
    <x v="490"/>
    <d v="2016-12-24T00:00:00"/>
    <x v="1"/>
    <s v="AB-10255"/>
    <s v="Alejandro Ballentine"/>
    <x v="2"/>
    <s v="United States"/>
    <x v="38"/>
    <x v="21"/>
    <x v="0"/>
    <s v="FUR-FU-10001918"/>
    <s v="Furniture"/>
    <x v="3"/>
    <s v="C-Line Cubicle Keepers Polyproplyene Holder With Velcro Backings"/>
    <n v="18.920000000000002"/>
    <n v="4"/>
    <n v="7.3788"/>
    <x v="4"/>
    <s v="Dec"/>
  </r>
  <r>
    <s v="CA-2017-168193"/>
    <x v="491"/>
    <d v="2017-03-11T00:00:00"/>
    <x v="0"/>
    <s v="RM-19750"/>
    <s v="Roland Murray"/>
    <x v="0"/>
    <s v="United States"/>
    <x v="13"/>
    <x v="7"/>
    <x v="2"/>
    <s v="FUR-FU-10002554"/>
    <s v="Furniture"/>
    <x v="3"/>
    <s v="Westinghouse Floor Lamp with Metal Mesh Shade, Black"/>
    <n v="71.97"/>
    <n v="3"/>
    <n v="16.553100000000001"/>
    <x v="2"/>
    <s v="Mar"/>
  </r>
  <r>
    <s v="CA-2016-149979"/>
    <x v="348"/>
    <d v="2016-09-28T00:00:00"/>
    <x v="0"/>
    <s v="RA-19915"/>
    <s v="Russell Applegate"/>
    <x v="0"/>
    <s v="United States"/>
    <x v="29"/>
    <x v="24"/>
    <x v="0"/>
    <s v="FUR-CH-10002084"/>
    <s v="Furniture"/>
    <x v="1"/>
    <s v="Hon Mobius Operator's Chair"/>
    <n v="368.97"/>
    <n v="3"/>
    <n v="81.173400000000001"/>
    <x v="2"/>
    <s v="Sep"/>
  </r>
  <r>
    <s v="CA-2017-161956"/>
    <x v="60"/>
    <d v="2017-08-29T00:00:00"/>
    <x v="0"/>
    <s v="DR-12880"/>
    <s v="Dan Reichenbach"/>
    <x v="1"/>
    <s v="United States"/>
    <x v="209"/>
    <x v="2"/>
    <x v="1"/>
    <s v="FUR-FU-10002937"/>
    <s v="Furniture"/>
    <x v="3"/>
    <s v="GE 48&quot; Fluorescent Tube, Cool White Energy Saver, 34 Watts, 30/Box"/>
    <n v="198.46"/>
    <n v="2"/>
    <n v="99.23"/>
    <x v="3"/>
    <s v="Aug"/>
  </r>
  <r>
    <s v="CA-2017-161956"/>
    <x v="60"/>
    <d v="2017-08-29T00:00:00"/>
    <x v="0"/>
    <s v="DR-12880"/>
    <s v="Dan Reichenbach"/>
    <x v="1"/>
    <s v="United States"/>
    <x v="209"/>
    <x v="2"/>
    <x v="1"/>
    <s v="FUR-CH-10004886"/>
    <s v="Furniture"/>
    <x v="1"/>
    <s v="Bevis Steel Folding Chairs"/>
    <n v="230.28"/>
    <n v="3"/>
    <n v="23.027999999999999"/>
    <x v="3"/>
    <s v="Aug"/>
  </r>
  <r>
    <s v="CA-2016-116799"/>
    <x v="492"/>
    <d v="2016-03-06T00:00:00"/>
    <x v="2"/>
    <s v="JG-15310"/>
    <s v="Jason Gross"/>
    <x v="1"/>
    <s v="United States"/>
    <x v="221"/>
    <x v="5"/>
    <x v="3"/>
    <s v="FUR-CH-10004983"/>
    <s v="Furniture"/>
    <x v="1"/>
    <s v="Office Star - Mid Back Dual function Ergonomic High Back Chair with 2-Way Adjustable Arms"/>
    <n v="563.42999999999995"/>
    <n v="5"/>
    <n v="-56.343000000000004"/>
    <x v="0"/>
    <s v="Mar"/>
  </r>
  <r>
    <s v="CA-2015-167745"/>
    <x v="493"/>
    <d v="2015-09-23T00:00:00"/>
    <x v="1"/>
    <s v="GB-14530"/>
    <s v="George Bell"/>
    <x v="1"/>
    <s v="United States"/>
    <x v="2"/>
    <x v="2"/>
    <x v="1"/>
    <s v="FUR-FU-10001591"/>
    <s v="Furniture"/>
    <x v="3"/>
    <s v="Advantus Panel Wall Certificate Holder - 8.5x11"/>
    <n v="24.4"/>
    <n v="2"/>
    <n v="10.247999999999999"/>
    <x v="2"/>
    <s v="Sep"/>
  </r>
  <r>
    <s v="CA-2016-156251"/>
    <x v="494"/>
    <d v="2016-08-18T00:00:00"/>
    <x v="0"/>
    <s v="TS-21160"/>
    <s v="Theresa Swint"/>
    <x v="1"/>
    <s v="United States"/>
    <x v="222"/>
    <x v="16"/>
    <x v="3"/>
    <s v="FUR-BO-10001337"/>
    <s v="Furniture"/>
    <x v="0"/>
    <s v="O'Sullivan Living Dimensions 2-Shelf Bookcases"/>
    <n v="241.96"/>
    <n v="2"/>
    <n v="24.196000000000002"/>
    <x v="2"/>
    <s v="Aug"/>
  </r>
  <r>
    <s v="CA-2016-163153"/>
    <x v="445"/>
    <d v="2016-03-25T00:00:00"/>
    <x v="1"/>
    <s v="DM-12955"/>
    <s v="Dario Medina"/>
    <x v="1"/>
    <s v="United States"/>
    <x v="6"/>
    <x v="5"/>
    <x v="3"/>
    <s v="FUR-TA-10004767"/>
    <s v="Furniture"/>
    <x v="2"/>
    <s v="Safco Drafting Table"/>
    <n v="99.372"/>
    <n v="2"/>
    <n v="-1.4196"/>
    <x v="4"/>
    <s v="Mar"/>
  </r>
  <r>
    <s v="CA-2014-153913"/>
    <x v="439"/>
    <d v="2014-12-20T00:00:00"/>
    <x v="0"/>
    <s v="KB-16585"/>
    <s v="Ken Black"/>
    <x v="1"/>
    <s v="United States"/>
    <x v="173"/>
    <x v="1"/>
    <x v="0"/>
    <s v="FUR-CH-10000988"/>
    <s v="Furniture"/>
    <x v="1"/>
    <s v="Hon Olson Stacker Stools"/>
    <n v="1013.832"/>
    <n v="9"/>
    <n v="101.3832"/>
    <x v="4"/>
    <s v="Dec"/>
  </r>
  <r>
    <s v="CA-2016-155530"/>
    <x v="495"/>
    <d v="2016-12-21T00:00:00"/>
    <x v="1"/>
    <s v="CM-12160"/>
    <s v="Charles McCrossin"/>
    <x v="0"/>
    <s v="United States"/>
    <x v="28"/>
    <x v="2"/>
    <x v="1"/>
    <s v="FUR-TA-10004256"/>
    <s v="Furniture"/>
    <x v="2"/>
    <s v="Bretford ÒJust In TimeÓ Height-Adjustable Multi-Task Work Tables"/>
    <n v="2003.52"/>
    <n v="6"/>
    <n v="-325.572"/>
    <x v="4"/>
    <s v="Dec"/>
  </r>
  <r>
    <s v="CA-2015-107937"/>
    <x v="496"/>
    <d v="2015-05-08T00:00:00"/>
    <x v="1"/>
    <s v="JB-16045"/>
    <s v="Julia Barnett"/>
    <x v="2"/>
    <s v="United States"/>
    <x v="223"/>
    <x v="2"/>
    <x v="1"/>
    <s v="FUR-FU-10002298"/>
    <s v="Furniture"/>
    <x v="3"/>
    <s v="Rubbermaid ClusterMat Chairmats, Mat Size- 66&quot; x 60&quot;, Lip 20&quot; x 11&quot; -90 Degree Angle"/>
    <n v="665.88"/>
    <n v="6"/>
    <n v="106.5408"/>
    <x v="2"/>
    <s v="May"/>
  </r>
  <r>
    <s v="US-2014-117163"/>
    <x v="497"/>
    <d v="2014-02-02T00:00:00"/>
    <x v="1"/>
    <s v="EJ-13720"/>
    <s v="Ed Jacobs"/>
    <x v="0"/>
    <s v="United States"/>
    <x v="53"/>
    <x v="2"/>
    <x v="1"/>
    <s v="FUR-TA-10003469"/>
    <s v="Furniture"/>
    <x v="2"/>
    <s v="Balt Split Level Computer Training Table"/>
    <n v="333"/>
    <n v="3"/>
    <n v="-16.649999999999999"/>
    <x v="6"/>
    <s v="Jan"/>
  </r>
  <r>
    <s v="CA-2017-147760"/>
    <x v="498"/>
    <d v="2017-11-05T00:00:00"/>
    <x v="2"/>
    <s v="KL-16555"/>
    <s v="Kelly Lampkin"/>
    <x v="1"/>
    <s v="United States"/>
    <x v="224"/>
    <x v="30"/>
    <x v="0"/>
    <s v="FUR-TA-10004575"/>
    <s v="Furniture"/>
    <x v="2"/>
    <s v="Hon 5100 Series Wood Tables"/>
    <n v="523.76400000000001"/>
    <n v="3"/>
    <n v="-192.04679999999999"/>
    <x v="5"/>
    <s v="Nov"/>
  </r>
  <r>
    <s v="CA-2016-156503"/>
    <x v="499"/>
    <d v="2016-10-20T00:00:00"/>
    <x v="1"/>
    <s v="NC-18415"/>
    <s v="Nathan Cano"/>
    <x v="0"/>
    <s v="United States"/>
    <x v="51"/>
    <x v="30"/>
    <x v="0"/>
    <s v="FUR-CH-10003606"/>
    <s v="Furniture"/>
    <x v="1"/>
    <s v="SAFCO Folding Chair Trolley"/>
    <n v="102.592"/>
    <n v="1"/>
    <n v="10.2592"/>
    <x v="6"/>
    <s v="Oct"/>
  </r>
  <r>
    <s v="CA-2015-113628"/>
    <x v="500"/>
    <d v="2015-11-19T00:00:00"/>
    <x v="1"/>
    <s v="AH-10690"/>
    <s v="Anna HŠberlin"/>
    <x v="1"/>
    <s v="United States"/>
    <x v="217"/>
    <x v="1"/>
    <x v="0"/>
    <s v="FUR-CH-10003298"/>
    <s v="Furniture"/>
    <x v="1"/>
    <s v="Office Star - Contemporary Task Swivel chair with Loop Arms, Charcoal"/>
    <n v="523.91999999999996"/>
    <n v="5"/>
    <n v="-72.039000000000001"/>
    <x v="1"/>
    <s v="Nov"/>
  </r>
  <r>
    <s v="CA-2015-113628"/>
    <x v="500"/>
    <d v="2015-11-19T00:00:00"/>
    <x v="1"/>
    <s v="AH-10690"/>
    <s v="Anna HŠberlin"/>
    <x v="1"/>
    <s v="United States"/>
    <x v="217"/>
    <x v="1"/>
    <x v="0"/>
    <s v="FUR-CH-10004477"/>
    <s v="Furniture"/>
    <x v="1"/>
    <s v="Global Push Button Manager's Chair, Indigo"/>
    <n v="146.136"/>
    <n v="3"/>
    <n v="16.440300000000001"/>
    <x v="1"/>
    <s v="Nov"/>
  </r>
  <r>
    <s v="CA-2015-102582"/>
    <x v="195"/>
    <d v="2015-09-19T00:00:00"/>
    <x v="1"/>
    <s v="NW-18400"/>
    <s v="Natalie Webber"/>
    <x v="0"/>
    <s v="United States"/>
    <x v="212"/>
    <x v="33"/>
    <x v="0"/>
    <s v="FUR-TA-10003569"/>
    <s v="Furniture"/>
    <x v="2"/>
    <s v="Bretford CR8500 Series Meeting Room Furniture"/>
    <n v="801.96"/>
    <n v="2"/>
    <n v="200.49"/>
    <x v="4"/>
    <s v="Sep"/>
  </r>
  <r>
    <s v="CA-2015-102582"/>
    <x v="195"/>
    <d v="2015-09-19T00:00:00"/>
    <x v="1"/>
    <s v="NW-18400"/>
    <s v="Natalie Webber"/>
    <x v="0"/>
    <s v="United States"/>
    <x v="212"/>
    <x v="33"/>
    <x v="0"/>
    <s v="FUR-CH-10004853"/>
    <s v="Furniture"/>
    <x v="1"/>
    <s v="Global Manager's Adjustable Task Chair, Storm"/>
    <n v="1056.8599999999999"/>
    <n v="7"/>
    <n v="306.48939999999999"/>
    <x v="4"/>
    <s v="Sep"/>
  </r>
  <r>
    <s v="CA-2017-141873"/>
    <x v="224"/>
    <d v="2017-10-14T00:00:00"/>
    <x v="1"/>
    <s v="HG-14845"/>
    <s v="Harry Greene"/>
    <x v="0"/>
    <s v="United States"/>
    <x v="13"/>
    <x v="7"/>
    <x v="2"/>
    <s v="FUR-BO-10003034"/>
    <s v="Furniture"/>
    <x v="0"/>
    <s v="O'Sullivan Elevations Bookcase, Cherry Finish"/>
    <n v="314.35199999999998"/>
    <n v="3"/>
    <n v="-15.717599999999999"/>
    <x v="2"/>
    <s v="Oct"/>
  </r>
  <r>
    <s v="CA-2017-141733"/>
    <x v="501"/>
    <d v="2017-05-11T00:00:00"/>
    <x v="1"/>
    <s v="RW-19540"/>
    <s v="Rick Wilson"/>
    <x v="1"/>
    <s v="United States"/>
    <x v="25"/>
    <x v="17"/>
    <x v="3"/>
    <s v="FUR-CH-10004086"/>
    <s v="Furniture"/>
    <x v="1"/>
    <s v="Hon 4070 Series Pagoda Armless Upholstered Stacking Chairs"/>
    <n v="1458.65"/>
    <n v="5"/>
    <n v="423.00850000000003"/>
    <x v="4"/>
    <s v="May"/>
  </r>
  <r>
    <s v="CA-2017-141733"/>
    <x v="501"/>
    <d v="2017-05-11T00:00:00"/>
    <x v="1"/>
    <s v="RW-19540"/>
    <s v="Rick Wilson"/>
    <x v="1"/>
    <s v="United States"/>
    <x v="25"/>
    <x v="17"/>
    <x v="3"/>
    <s v="FUR-CH-10002017"/>
    <s v="Furniture"/>
    <x v="1"/>
    <s v="SAFCO Optional Arm Kit for Workspace Cribbage Stacking Chair"/>
    <n v="26.64"/>
    <n v="1"/>
    <n v="7.4592000000000001"/>
    <x v="4"/>
    <s v="May"/>
  </r>
  <r>
    <s v="CA-2017-141733"/>
    <x v="501"/>
    <d v="2017-05-11T00:00:00"/>
    <x v="1"/>
    <s v="RW-19540"/>
    <s v="Rick Wilson"/>
    <x v="1"/>
    <s v="United States"/>
    <x v="25"/>
    <x v="17"/>
    <x v="3"/>
    <s v="FUR-CH-10000595"/>
    <s v="Furniture"/>
    <x v="1"/>
    <s v="Safco Contoured Stacking Chairs"/>
    <n v="476.8"/>
    <n v="2"/>
    <n v="119.2"/>
    <x v="4"/>
    <s v="May"/>
  </r>
  <r>
    <s v="US-2015-111927"/>
    <x v="502"/>
    <d v="2015-11-19T00:00:00"/>
    <x v="1"/>
    <s v="LS-17230"/>
    <s v="Lycoris Saunders"/>
    <x v="0"/>
    <s v="United States"/>
    <x v="63"/>
    <x v="14"/>
    <x v="2"/>
    <s v="FUR-FU-10004017"/>
    <s v="Furniture"/>
    <x v="3"/>
    <s v="Executive Impressions 13&quot; Chairman Wall Clock"/>
    <n v="76.14"/>
    <n v="3"/>
    <n v="26.649000000000001"/>
    <x v="2"/>
    <s v="Nov"/>
  </r>
  <r>
    <s v="CA-2014-105984"/>
    <x v="168"/>
    <d v="2014-11-24T00:00:00"/>
    <x v="3"/>
    <s v="MY-18295"/>
    <s v="Muhammed Yedwab"/>
    <x v="1"/>
    <s v="United States"/>
    <x v="29"/>
    <x v="15"/>
    <x v="2"/>
    <s v="FUR-CH-10000847"/>
    <s v="Furniture"/>
    <x v="1"/>
    <s v="Global Executive Mid-Back Manager's Chair"/>
    <n v="611.05799999999999"/>
    <n v="3"/>
    <n v="-34.9176"/>
    <x v="7"/>
    <s v="Nov"/>
  </r>
  <r>
    <s v="CA-2014-126760"/>
    <x v="503"/>
    <d v="2014-08-02T00:00:00"/>
    <x v="1"/>
    <s v="KM-16720"/>
    <s v="Kunst Miller"/>
    <x v="0"/>
    <s v="United States"/>
    <x v="111"/>
    <x v="34"/>
    <x v="1"/>
    <s v="FUR-CH-10003312"/>
    <s v="Furniture"/>
    <x v="1"/>
    <s v="Hon 2090 ÒPillow SoftÓ Series Mid Back Swivel/Tilt Chairs"/>
    <n v="674.35199999999998"/>
    <n v="3"/>
    <n v="-109.5822"/>
    <x v="1"/>
    <s v="Jul"/>
  </r>
  <r>
    <s v="CA-2014-126760"/>
    <x v="503"/>
    <d v="2014-08-02T00:00:00"/>
    <x v="1"/>
    <s v="KM-16720"/>
    <s v="Kunst Miller"/>
    <x v="0"/>
    <s v="United States"/>
    <x v="111"/>
    <x v="34"/>
    <x v="1"/>
    <s v="FUR-FU-10004018"/>
    <s v="Furniture"/>
    <x v="3"/>
    <s v="Tensor Computer Mounted Lamp"/>
    <n v="134.01"/>
    <n v="9"/>
    <n v="36.182699999999997"/>
    <x v="1"/>
    <s v="Jul"/>
  </r>
  <r>
    <s v="US-2014-109162"/>
    <x v="391"/>
    <d v="2014-06-12T00:00:00"/>
    <x v="1"/>
    <s v="KE-16420"/>
    <s v="Katrina Edelman"/>
    <x v="1"/>
    <s v="United States"/>
    <x v="203"/>
    <x v="9"/>
    <x v="0"/>
    <s v="FUR-CH-10002647"/>
    <s v="Furniture"/>
    <x v="1"/>
    <s v="Situations Contoured Folding Chairs, 4/Set"/>
    <n v="170.352"/>
    <n v="3"/>
    <n v="10.647"/>
    <x v="4"/>
    <s v="Jun"/>
  </r>
  <r>
    <s v="CA-2014-101931"/>
    <x v="504"/>
    <d v="2014-10-31T00:00:00"/>
    <x v="2"/>
    <s v="TS-21370"/>
    <s v="Todd Sumrall"/>
    <x v="1"/>
    <s v="United States"/>
    <x v="2"/>
    <x v="2"/>
    <x v="1"/>
    <s v="FUR-BO-10001337"/>
    <s v="Furniture"/>
    <x v="0"/>
    <s v="O'Sullivan Living Dimensions 2-Shelf Bookcases"/>
    <n v="616.99800000000005"/>
    <n v="6"/>
    <n v="-36.293999999999997"/>
    <x v="0"/>
    <s v="Oct"/>
  </r>
  <r>
    <s v="CA-2015-127593"/>
    <x v="231"/>
    <d v="2015-09-21T00:00:00"/>
    <x v="3"/>
    <s v="DH-13675"/>
    <s v="Duane Huffman"/>
    <x v="2"/>
    <s v="United States"/>
    <x v="202"/>
    <x v="20"/>
    <x v="2"/>
    <s v="FUR-FU-10004006"/>
    <s v="Furniture"/>
    <x v="3"/>
    <s v="Deflect-o DuraMat Lighweight, Studded, Beveled Mat for Low Pile Carpeting"/>
    <n v="85.3"/>
    <n v="2"/>
    <n v="14.500999999999999"/>
    <x v="7"/>
    <s v="Sep"/>
  </r>
  <r>
    <s v="US-2017-131849"/>
    <x v="505"/>
    <d v="2017-06-10T00:00:00"/>
    <x v="1"/>
    <s v="GH-14410"/>
    <s v="Gary Hansen"/>
    <x v="2"/>
    <s v="United States"/>
    <x v="28"/>
    <x v="2"/>
    <x v="1"/>
    <s v="FUR-FU-10004164"/>
    <s v="Furniture"/>
    <x v="3"/>
    <s v="Eldon 300 Class Desk Accessories, Black"/>
    <n v="4.95"/>
    <n v="1"/>
    <n v="2.1779999999999999"/>
    <x v="4"/>
    <s v="Jun"/>
  </r>
  <r>
    <s v="CA-2017-154039"/>
    <x v="506"/>
    <d v="2017-02-22T00:00:00"/>
    <x v="1"/>
    <s v="JK-16120"/>
    <s v="Julie Kriz"/>
    <x v="2"/>
    <s v="United States"/>
    <x v="9"/>
    <x v="8"/>
    <x v="3"/>
    <s v="FUR-TA-10001932"/>
    <s v="Furniture"/>
    <x v="2"/>
    <s v="Chromcraft 48&quot; x 96&quot; Racetrack Double Pedestal Table"/>
    <n v="480.96"/>
    <n v="3"/>
    <n v="-269.33760000000001"/>
    <x v="2"/>
    <s v="Feb"/>
  </r>
  <r>
    <s v="CA-2015-157133"/>
    <x v="44"/>
    <d v="2015-12-03T00:00:00"/>
    <x v="1"/>
    <s v="LC-16885"/>
    <s v="Lena Creighton"/>
    <x v="0"/>
    <s v="United States"/>
    <x v="225"/>
    <x v="8"/>
    <x v="3"/>
    <s v="FUR-FU-10004904"/>
    <s v="Furniture"/>
    <x v="3"/>
    <s v="Eldon &quot;L&quot; Workstation Diamond Chairmat"/>
    <n v="151.96"/>
    <n v="5"/>
    <n v="-182.352"/>
    <x v="2"/>
    <s v="Nov"/>
  </r>
  <r>
    <s v="CA-2015-132486"/>
    <x v="507"/>
    <d v="2015-10-27T00:00:00"/>
    <x v="0"/>
    <s v="JF-15355"/>
    <s v="Jay Fein"/>
    <x v="0"/>
    <s v="United States"/>
    <x v="53"/>
    <x v="2"/>
    <x v="1"/>
    <s v="FUR-CH-10004495"/>
    <s v="Furniture"/>
    <x v="1"/>
    <s v="Global Leather and Oak Executive Chair, Black"/>
    <n v="240.78399999999999"/>
    <n v="1"/>
    <n v="27.088200000000001"/>
    <x v="4"/>
    <s v="Oct"/>
  </r>
  <r>
    <s v="CA-2015-132486"/>
    <x v="507"/>
    <d v="2015-10-27T00:00:00"/>
    <x v="0"/>
    <s v="JF-15355"/>
    <s v="Jay Fein"/>
    <x v="0"/>
    <s v="United States"/>
    <x v="53"/>
    <x v="2"/>
    <x v="1"/>
    <s v="FUR-CH-10004540"/>
    <s v="Furniture"/>
    <x v="1"/>
    <s v="Global Chrome Stack Chair"/>
    <n v="191.96799999999999"/>
    <n v="7"/>
    <n v="16.7972"/>
    <x v="4"/>
    <s v="Oct"/>
  </r>
  <r>
    <s v="CA-2015-132486"/>
    <x v="507"/>
    <d v="2015-10-27T00:00:00"/>
    <x v="0"/>
    <s v="JF-15355"/>
    <s v="Jay Fein"/>
    <x v="0"/>
    <s v="United States"/>
    <x v="53"/>
    <x v="2"/>
    <x v="1"/>
    <s v="FUR-CH-10001854"/>
    <s v="Furniture"/>
    <x v="1"/>
    <s v="Office Star - Professional Matrix Back Chair with 2-to-1 Synchro Tilt and Mesh Fabric Seat"/>
    <n v="842.35199999999998"/>
    <n v="3"/>
    <n v="42.117600000000003"/>
    <x v="4"/>
    <s v="Oct"/>
  </r>
  <r>
    <s v="CA-2015-129896"/>
    <x v="508"/>
    <d v="2015-06-20T00:00:00"/>
    <x v="1"/>
    <s v="PF-19120"/>
    <s v="Peter Fuller"/>
    <x v="0"/>
    <s v="United States"/>
    <x v="171"/>
    <x v="22"/>
    <x v="1"/>
    <s v="FUR-FU-10004904"/>
    <s v="Furniture"/>
    <x v="3"/>
    <s v="Eldon &quot;L&quot; Workstation Diamond Chairmat"/>
    <n v="364.70400000000001"/>
    <n v="6"/>
    <n v="-36.470399999999998"/>
    <x v="2"/>
    <s v="Jun"/>
  </r>
  <r>
    <s v="CA-2015-129896"/>
    <x v="508"/>
    <d v="2015-06-20T00:00:00"/>
    <x v="1"/>
    <s v="PF-19120"/>
    <s v="Peter Fuller"/>
    <x v="0"/>
    <s v="United States"/>
    <x v="171"/>
    <x v="22"/>
    <x v="1"/>
    <s v="FUR-FU-10002396"/>
    <s v="Furniture"/>
    <x v="3"/>
    <s v="DAX Copper Panel Document Frame, 5 x 7 Size"/>
    <n v="40.256"/>
    <n v="4"/>
    <n v="11.070399999999999"/>
    <x v="2"/>
    <s v="Jun"/>
  </r>
  <r>
    <s v="US-2016-163881"/>
    <x v="243"/>
    <d v="2016-11-30T00:00:00"/>
    <x v="1"/>
    <s v="SP-20860"/>
    <s v="Sung Pak"/>
    <x v="1"/>
    <s v="United States"/>
    <x v="2"/>
    <x v="2"/>
    <x v="1"/>
    <s v="FUR-CH-10001394"/>
    <s v="Furniture"/>
    <x v="1"/>
    <s v="Global Leather Executive Chair"/>
    <n v="1684.752"/>
    <n v="6"/>
    <n v="210.59399999999999"/>
    <x v="6"/>
    <s v="Nov"/>
  </r>
  <r>
    <s v="CA-2015-167010"/>
    <x v="509"/>
    <d v="2015-04-10T00:00:00"/>
    <x v="1"/>
    <s v="VT-21700"/>
    <s v="Valerie Takahito"/>
    <x v="2"/>
    <s v="United States"/>
    <x v="3"/>
    <x v="3"/>
    <x v="2"/>
    <s v="FUR-FU-10001468"/>
    <s v="Furniture"/>
    <x v="3"/>
    <s v="Tenex Antistatic Computer Chair Mats"/>
    <n v="547.13599999999997"/>
    <n v="4"/>
    <n v="-68.391999999999996"/>
    <x v="2"/>
    <s v="Apr"/>
  </r>
  <r>
    <s v="CA-2015-167010"/>
    <x v="509"/>
    <d v="2015-04-10T00:00:00"/>
    <x v="1"/>
    <s v="VT-21700"/>
    <s v="Valerie Takahito"/>
    <x v="2"/>
    <s v="United States"/>
    <x v="3"/>
    <x v="3"/>
    <x v="2"/>
    <s v="FUR-FU-10001037"/>
    <s v="Furniture"/>
    <x v="3"/>
    <s v="DAX Charcoal/Nickel-Tone Document Frame, 5 x 7"/>
    <n v="7.5839999999999996"/>
    <n v="1"/>
    <n v="2.37"/>
    <x v="2"/>
    <s v="Apr"/>
  </r>
  <r>
    <s v="CA-2015-167010"/>
    <x v="509"/>
    <d v="2015-04-10T00:00:00"/>
    <x v="1"/>
    <s v="VT-21700"/>
    <s v="Valerie Takahito"/>
    <x v="2"/>
    <s v="United States"/>
    <x v="3"/>
    <x v="3"/>
    <x v="2"/>
    <s v="FUR-BO-10004218"/>
    <s v="Furniture"/>
    <x v="0"/>
    <s v="Bush Heritage Pine Collection 5-Shelf Bookcase, Albany Pine Finish, *Special Order"/>
    <n v="352.45"/>
    <n v="5"/>
    <n v="-211.47"/>
    <x v="2"/>
    <s v="Apr"/>
  </r>
  <r>
    <s v="CA-2017-148068"/>
    <x v="510"/>
    <d v="2017-09-25T00:00:00"/>
    <x v="1"/>
    <s v="MM-18280"/>
    <s v="Muhammed MacIntyre"/>
    <x v="1"/>
    <s v="United States"/>
    <x v="13"/>
    <x v="7"/>
    <x v="2"/>
    <s v="FUR-FU-10002268"/>
    <s v="Furniture"/>
    <x v="3"/>
    <s v="Ultra Door Push Plate"/>
    <n v="9.82"/>
    <n v="2"/>
    <n v="3.2406000000000001"/>
    <x v="1"/>
    <s v="Sep"/>
  </r>
  <r>
    <s v="US-2017-142573"/>
    <x v="511"/>
    <d v="2017-07-23T00:00:00"/>
    <x v="1"/>
    <s v="ML-17410"/>
    <s v="Maris LaWare"/>
    <x v="0"/>
    <s v="United States"/>
    <x v="43"/>
    <x v="22"/>
    <x v="1"/>
    <s v="FUR-TA-10001932"/>
    <s v="Furniture"/>
    <x v="2"/>
    <s v="Chromcraft 48&quot; x 96&quot; Racetrack Double Pedestal Table"/>
    <n v="801.6"/>
    <n v="5"/>
    <n v="-448.89600000000002"/>
    <x v="2"/>
    <s v="Jul"/>
  </r>
  <r>
    <s v="US-2017-142573"/>
    <x v="511"/>
    <d v="2017-07-23T00:00:00"/>
    <x v="1"/>
    <s v="ML-17410"/>
    <s v="Maris LaWare"/>
    <x v="0"/>
    <s v="United States"/>
    <x v="43"/>
    <x v="22"/>
    <x v="1"/>
    <s v="FUR-CH-10004218"/>
    <s v="Furniture"/>
    <x v="1"/>
    <s v="Global Fabric Manager's Chair, Dark Gray"/>
    <n v="161.56800000000001"/>
    <n v="2"/>
    <n v="10.098000000000001"/>
    <x v="2"/>
    <s v="Jul"/>
  </r>
  <r>
    <s v="US-2017-142573"/>
    <x v="511"/>
    <d v="2017-07-23T00:00:00"/>
    <x v="1"/>
    <s v="ML-17410"/>
    <s v="Maris LaWare"/>
    <x v="0"/>
    <s v="United States"/>
    <x v="43"/>
    <x v="22"/>
    <x v="1"/>
    <s v="FUR-CH-10000513"/>
    <s v="Furniture"/>
    <x v="1"/>
    <s v="High-Back Leather Manager's Chair"/>
    <n v="311.976"/>
    <n v="3"/>
    <n v="-42.896700000000003"/>
    <x v="2"/>
    <s v="Jul"/>
  </r>
  <r>
    <s v="CA-2014-103940"/>
    <x v="512"/>
    <d v="2014-09-21T00:00:00"/>
    <x v="1"/>
    <s v="BN-11515"/>
    <s v="Bradley Nguyen"/>
    <x v="0"/>
    <s v="United States"/>
    <x v="15"/>
    <x v="13"/>
    <x v="1"/>
    <s v="FUR-FU-10004671"/>
    <s v="Furniture"/>
    <x v="3"/>
    <s v="Executive Impressions 12&quot; Wall Clock"/>
    <n v="35.340000000000003"/>
    <n v="2"/>
    <n v="13.4292"/>
    <x v="4"/>
    <s v="Sep"/>
  </r>
  <r>
    <s v="CA-2016-162082"/>
    <x v="269"/>
    <d v="2016-03-17T00:00:00"/>
    <x v="2"/>
    <s v="JS-15880"/>
    <s v="John Stevenson"/>
    <x v="0"/>
    <s v="United States"/>
    <x v="226"/>
    <x v="5"/>
    <x v="3"/>
    <s v="FUR-BO-10004409"/>
    <s v="Furniture"/>
    <x v="0"/>
    <s v="Safco Value Mate Series Steel Bookcases, Baked Enamel Finish on Steel, Gray"/>
    <n v="241.33199999999999"/>
    <n v="5"/>
    <n v="-14.196"/>
    <x v="0"/>
    <s v="Mar"/>
  </r>
  <r>
    <s v="CA-2015-118955"/>
    <x v="513"/>
    <d v="2015-06-20T00:00:00"/>
    <x v="1"/>
    <s v="LS-17230"/>
    <s v="Lycoris Saunders"/>
    <x v="0"/>
    <s v="United States"/>
    <x v="141"/>
    <x v="5"/>
    <x v="3"/>
    <s v="FUR-CH-10001708"/>
    <s v="Furniture"/>
    <x v="1"/>
    <s v="Office Star - Contemporary Swivel Chair with Padded Adjustable Arms and Flex Back"/>
    <n v="197.37200000000001"/>
    <n v="2"/>
    <n v="-25.3764"/>
    <x v="4"/>
    <s v="Jun"/>
  </r>
  <r>
    <s v="US-2016-143448"/>
    <x v="43"/>
    <d v="2016-12-10T00:00:00"/>
    <x v="3"/>
    <s v="MH-17455"/>
    <s v="Mark Hamilton"/>
    <x v="0"/>
    <s v="United States"/>
    <x v="227"/>
    <x v="6"/>
    <x v="3"/>
    <s v="FUR-CH-10003379"/>
    <s v="Furniture"/>
    <x v="1"/>
    <s v="Global Commerce Series High-Back Swivel/Tilt Chairs"/>
    <n v="1424.9"/>
    <n v="5"/>
    <n v="356.22500000000002"/>
    <x v="7"/>
    <s v="Dec"/>
  </r>
  <r>
    <s v="CA-2017-117863"/>
    <x v="514"/>
    <d v="2017-05-23T00:00:00"/>
    <x v="1"/>
    <s v="TS-21340"/>
    <s v="Toby Swindell"/>
    <x v="0"/>
    <s v="United States"/>
    <x v="13"/>
    <x v="7"/>
    <x v="2"/>
    <s v="FUR-FU-10002456"/>
    <s v="Furniture"/>
    <x v="3"/>
    <s v="Master Caster Door Stop, Large Neon Orange"/>
    <n v="14.56"/>
    <n v="2"/>
    <n v="6.2607999999999997"/>
    <x v="2"/>
    <s v="May"/>
  </r>
  <r>
    <s v="CA-2016-119963"/>
    <x v="515"/>
    <d v="2016-11-22T00:00:00"/>
    <x v="1"/>
    <s v="SN-20710"/>
    <s v="Steve Nguyen"/>
    <x v="2"/>
    <s v="United States"/>
    <x v="102"/>
    <x v="5"/>
    <x v="3"/>
    <s v="FUR-CH-10003817"/>
    <s v="Furniture"/>
    <x v="1"/>
    <s v="Global Value Steno Chair, Gray"/>
    <n v="255.108"/>
    <n v="6"/>
    <n v="-18.222000000000001"/>
    <x v="4"/>
    <s v="Nov"/>
  </r>
  <r>
    <s v="CA-2014-133228"/>
    <x v="516"/>
    <d v="2014-04-09T00:00:00"/>
    <x v="1"/>
    <s v="MS-17710"/>
    <s v="Maurice Satty"/>
    <x v="0"/>
    <s v="United States"/>
    <x v="25"/>
    <x v="17"/>
    <x v="3"/>
    <s v="FUR-FU-10004020"/>
    <s v="Furniture"/>
    <x v="3"/>
    <s v="Advantus Panel Wall Acrylic Frame"/>
    <n v="5.47"/>
    <n v="1"/>
    <n v="2.3521000000000001"/>
    <x v="2"/>
    <s v="Apr"/>
  </r>
  <r>
    <s v="CA-2016-114951"/>
    <x v="517"/>
    <d v="2016-07-03T00:00:00"/>
    <x v="1"/>
    <s v="DN-13690"/>
    <s v="Duane Noonan"/>
    <x v="0"/>
    <s v="United States"/>
    <x v="28"/>
    <x v="2"/>
    <x v="1"/>
    <s v="FUR-FU-10002364"/>
    <s v="Furniture"/>
    <x v="3"/>
    <s v="Eldon Expressions Wood Desk Accessories, Oak"/>
    <n v="22.14"/>
    <n v="3"/>
    <n v="6.4206000000000003"/>
    <x v="1"/>
    <s v="Jun"/>
  </r>
  <r>
    <s v="CA-2016-156573"/>
    <x v="518"/>
    <d v="2016-06-02T00:00:00"/>
    <x v="1"/>
    <s v="RB-19360"/>
    <s v="Raymond Buch"/>
    <x v="0"/>
    <s v="United States"/>
    <x v="228"/>
    <x v="9"/>
    <x v="0"/>
    <s v="FUR-FU-10001085"/>
    <s v="Furniture"/>
    <x v="3"/>
    <s v="3M Polarizing Light Filter Sleeves"/>
    <n v="44.76"/>
    <n v="3"/>
    <n v="14.547000000000001"/>
    <x v="4"/>
    <s v="May"/>
  </r>
  <r>
    <s v="CA-2017-134838"/>
    <x v="519"/>
    <d v="2017-02-20T00:00:00"/>
    <x v="2"/>
    <s v="ED-13885"/>
    <s v="Emily Ducich"/>
    <x v="2"/>
    <s v="United States"/>
    <x v="2"/>
    <x v="2"/>
    <x v="1"/>
    <s v="FUR-FU-10004018"/>
    <s v="Furniture"/>
    <x v="3"/>
    <s v="Tensor Computer Mounted Lamp"/>
    <n v="44.67"/>
    <n v="3"/>
    <n v="12.0609"/>
    <x v="5"/>
    <s v="Feb"/>
  </r>
  <r>
    <s v="CA-2016-167556"/>
    <x v="477"/>
    <d v="2016-04-02T00:00:00"/>
    <x v="1"/>
    <s v="JM-15250"/>
    <s v="Janet Martin"/>
    <x v="0"/>
    <s v="United States"/>
    <x v="13"/>
    <x v="7"/>
    <x v="2"/>
    <s v="FUR-FU-10004848"/>
    <s v="Furniture"/>
    <x v="3"/>
    <s v="Howard Miller 13-3/4&quot; Diameter Brushed Chrome Round Wall Clock"/>
    <n v="414"/>
    <n v="8"/>
    <n v="124.2"/>
    <x v="4"/>
    <s v="Mar"/>
  </r>
  <r>
    <s v="US-2016-116400"/>
    <x v="148"/>
    <d v="2016-10-24T00:00:00"/>
    <x v="2"/>
    <s v="EB-13930"/>
    <s v="Eric Barreto"/>
    <x v="0"/>
    <s v="United States"/>
    <x v="52"/>
    <x v="25"/>
    <x v="0"/>
    <s v="FUR-FU-10003731"/>
    <s v="Furniture"/>
    <x v="3"/>
    <s v="Eldon Expressions Wood and Plastic Desk Accessories, Oak"/>
    <n v="39.92"/>
    <n v="4"/>
    <n v="11.1776"/>
    <x v="3"/>
    <s v="Oct"/>
  </r>
  <r>
    <s v="CA-2014-114517"/>
    <x v="520"/>
    <d v="2014-12-27T00:00:00"/>
    <x v="1"/>
    <s v="TH-21235"/>
    <s v="Tiffany House"/>
    <x v="1"/>
    <s v="United States"/>
    <x v="13"/>
    <x v="7"/>
    <x v="2"/>
    <s v="FUR-TA-10001676"/>
    <s v="Furniture"/>
    <x v="2"/>
    <s v="Hon 61000 Series Interactive Training Tables"/>
    <n v="53.316000000000003"/>
    <n v="2"/>
    <n v="-19.549199999999999"/>
    <x v="4"/>
    <s v="Dec"/>
  </r>
  <r>
    <s v="CA-2017-119564"/>
    <x v="521"/>
    <d v="2017-12-20T00:00:00"/>
    <x v="1"/>
    <s v="PL-18925"/>
    <s v="Paul Lucas"/>
    <x v="2"/>
    <s v="United States"/>
    <x v="15"/>
    <x v="13"/>
    <x v="1"/>
    <s v="FUR-FU-10003096"/>
    <s v="Furniture"/>
    <x v="3"/>
    <s v="Master Giant Foot Doorstop, Safety Yellow"/>
    <n v="22.77"/>
    <n v="3"/>
    <n v="9.7911000000000001"/>
    <x v="2"/>
    <s v="Dec"/>
  </r>
  <r>
    <s v="CA-2016-135265"/>
    <x v="281"/>
    <d v="2016-07-09T00:00:00"/>
    <x v="0"/>
    <s v="CC-12370"/>
    <s v="Christopher Conant"/>
    <x v="0"/>
    <s v="United States"/>
    <x v="2"/>
    <x v="2"/>
    <x v="1"/>
    <s v="FUR-CH-10003061"/>
    <s v="Furniture"/>
    <x v="1"/>
    <s v="Global Leather Task Chair, Black"/>
    <n v="287.96800000000002"/>
    <n v="4"/>
    <n v="-3.5996000000000001"/>
    <x v="3"/>
    <s v="Jul"/>
  </r>
  <r>
    <s v="CA-2016-108735"/>
    <x v="380"/>
    <d v="2016-04-21T00:00:00"/>
    <x v="1"/>
    <s v="JM-15535"/>
    <s v="Jessica Myrick"/>
    <x v="0"/>
    <s v="United States"/>
    <x v="174"/>
    <x v="2"/>
    <x v="1"/>
    <s v="FUR-BO-10003441"/>
    <s v="Furniture"/>
    <x v="0"/>
    <s v="Bush Westfield Collection Bookcases, Fully Assembled"/>
    <n v="257.49900000000002"/>
    <n v="3"/>
    <n v="24.235199999999999"/>
    <x v="4"/>
    <s v="Apr"/>
  </r>
  <r>
    <s v="US-2016-159415"/>
    <x v="380"/>
    <d v="2016-04-22T00:00:00"/>
    <x v="1"/>
    <s v="CS-12175"/>
    <s v="Charles Sheldon"/>
    <x v="1"/>
    <s v="United States"/>
    <x v="11"/>
    <x v="9"/>
    <x v="0"/>
    <s v="FUR-FU-10003798"/>
    <s v="Furniture"/>
    <x v="3"/>
    <s v="Ultra Door Kickplate, 8&quot;H x 34&quot;W"/>
    <n v="79.12"/>
    <n v="5"/>
    <n v="13.846"/>
    <x v="2"/>
    <s v="Apr"/>
  </r>
  <r>
    <s v="CA-2014-122588"/>
    <x v="306"/>
    <d v="2014-11-27T00:00:00"/>
    <x v="0"/>
    <s v="AR-10540"/>
    <s v="Andy Reiter"/>
    <x v="0"/>
    <s v="United States"/>
    <x v="229"/>
    <x v="38"/>
    <x v="2"/>
    <s v="FUR-FU-10001095"/>
    <s v="Furniture"/>
    <x v="3"/>
    <s v="DAX Black Cherry Wood-Tone Poster Frame"/>
    <n v="52.96"/>
    <n v="2"/>
    <n v="20.1248"/>
    <x v="3"/>
    <s v="Nov"/>
  </r>
  <r>
    <s v="CA-2015-161998"/>
    <x v="522"/>
    <d v="2015-05-05T00:00:00"/>
    <x v="1"/>
    <s v="DB-13120"/>
    <s v="David Bremer"/>
    <x v="1"/>
    <s v="United States"/>
    <x v="26"/>
    <x v="1"/>
    <x v="0"/>
    <s v="FUR-FU-10001095"/>
    <s v="Furniture"/>
    <x v="3"/>
    <s v="DAX Black Cherry Wood-Tone Poster Frame"/>
    <n v="63.552"/>
    <n v="3"/>
    <n v="14.299200000000001"/>
    <x v="4"/>
    <s v="May"/>
  </r>
  <r>
    <s v="CA-2015-105627"/>
    <x v="523"/>
    <d v="2015-03-12T00:00:00"/>
    <x v="1"/>
    <s v="DK-12895"/>
    <s v="Dana Kaydos"/>
    <x v="0"/>
    <s v="United States"/>
    <x v="230"/>
    <x v="16"/>
    <x v="3"/>
    <s v="FUR-BO-10002916"/>
    <s v="Furniture"/>
    <x v="0"/>
    <s v="Rush Hierlooms Collection 1&quot; Thick Stackable Bookcases"/>
    <n v="512.94000000000005"/>
    <n v="3"/>
    <n v="97.458600000000004"/>
    <x v="4"/>
    <s v="Mar"/>
  </r>
  <r>
    <s v="CA-2015-105627"/>
    <x v="523"/>
    <d v="2015-03-12T00:00:00"/>
    <x v="1"/>
    <s v="DK-12895"/>
    <s v="Dana Kaydos"/>
    <x v="0"/>
    <s v="United States"/>
    <x v="230"/>
    <x v="16"/>
    <x v="3"/>
    <s v="FUR-CH-10002084"/>
    <s v="Furniture"/>
    <x v="1"/>
    <s v="Hon Mobius Operator's Chair"/>
    <n v="860.93"/>
    <n v="7"/>
    <n v="189.40459999999999"/>
    <x v="4"/>
    <s v="Mar"/>
  </r>
  <r>
    <s v="CA-2015-105627"/>
    <x v="523"/>
    <d v="2015-03-12T00:00:00"/>
    <x v="1"/>
    <s v="DK-12895"/>
    <s v="Dana Kaydos"/>
    <x v="0"/>
    <s v="United States"/>
    <x v="230"/>
    <x v="16"/>
    <x v="3"/>
    <s v="FUR-FU-10000308"/>
    <s v="Furniture"/>
    <x v="3"/>
    <s v="Deflect-o Glass Clear Studded Chair Mats"/>
    <n v="373.08"/>
    <n v="6"/>
    <n v="82.077600000000004"/>
    <x v="4"/>
    <s v="Mar"/>
  </r>
  <r>
    <s v="US-2015-149629"/>
    <x v="392"/>
    <d v="2015-07-20T00:00:00"/>
    <x v="0"/>
    <s v="MP-17965"/>
    <s v="Michael Paige"/>
    <x v="1"/>
    <s v="United States"/>
    <x v="231"/>
    <x v="1"/>
    <x v="0"/>
    <s v="FUR-BO-10004709"/>
    <s v="Furniture"/>
    <x v="0"/>
    <s v="Bush Westfield Collection Bookcases, Medium Cherry Finish"/>
    <n v="231.92"/>
    <n v="5"/>
    <n v="5.798"/>
    <x v="0"/>
    <s v="Jul"/>
  </r>
  <r>
    <s v="CA-2014-116834"/>
    <x v="524"/>
    <d v="2014-10-16T00:00:00"/>
    <x v="1"/>
    <s v="Dp-13240"/>
    <s v="Dean percer"/>
    <x v="2"/>
    <s v="United States"/>
    <x v="15"/>
    <x v="13"/>
    <x v="1"/>
    <s v="FUR-FU-10001196"/>
    <s v="Furniture"/>
    <x v="3"/>
    <s v="DAX Cubicle Frames - 8x10"/>
    <n v="63.47"/>
    <n v="11"/>
    <n v="19.041"/>
    <x v="2"/>
    <s v="Oct"/>
  </r>
  <r>
    <s v="CA-2016-145730"/>
    <x v="492"/>
    <d v="2016-03-08T00:00:00"/>
    <x v="1"/>
    <s v="CC-12220"/>
    <s v="Chris Cortes"/>
    <x v="0"/>
    <s v="United States"/>
    <x v="21"/>
    <x v="5"/>
    <x v="3"/>
    <s v="FUR-TA-10004915"/>
    <s v="Furniture"/>
    <x v="2"/>
    <s v="Office Impressions End Table, 20-1/2&quot;H x 24&quot;W x 20&quot;D"/>
    <n v="637.89599999999996"/>
    <n v="3"/>
    <n v="-127.5792"/>
    <x v="2"/>
    <s v="Mar"/>
  </r>
  <r>
    <s v="CA-2017-144463"/>
    <x v="143"/>
    <d v="2017-01-05T00:00:00"/>
    <x v="1"/>
    <s v="SC-20725"/>
    <s v="Steven Cartwright"/>
    <x v="0"/>
    <s v="United States"/>
    <x v="2"/>
    <x v="2"/>
    <x v="1"/>
    <s v="FUR-FU-10001215"/>
    <s v="Furniture"/>
    <x v="3"/>
    <s v="Howard Miller 11-1/2&quot; Diameter Brentwood Wall Clock"/>
    <n v="474.43"/>
    <n v="11"/>
    <n v="199.26060000000001"/>
    <x v="4"/>
    <s v="Jan"/>
  </r>
  <r>
    <s v="CA-2014-154963"/>
    <x v="525"/>
    <d v="2014-06-27T00:00:00"/>
    <x v="1"/>
    <s v="AA-10645"/>
    <s v="Anna Andreadi"/>
    <x v="0"/>
    <s v="United States"/>
    <x v="100"/>
    <x v="3"/>
    <x v="2"/>
    <s v="FUR-CH-10004698"/>
    <s v="Furniture"/>
    <x v="1"/>
    <s v="Padded Folding Chairs, Black, 4/Carton"/>
    <n v="170.05799999999999"/>
    <n v="3"/>
    <n v="-4.8587999999999996"/>
    <x v="2"/>
    <s v="Jun"/>
  </r>
  <r>
    <s v="CA-2014-154963"/>
    <x v="525"/>
    <d v="2014-06-27T00:00:00"/>
    <x v="1"/>
    <s v="AA-10645"/>
    <s v="Anna Andreadi"/>
    <x v="0"/>
    <s v="United States"/>
    <x v="100"/>
    <x v="3"/>
    <x v="2"/>
    <s v="FUR-CH-10000454"/>
    <s v="Furniture"/>
    <x v="1"/>
    <s v="Hon Deluxe Fabric Upholstered Stacking Chairs, Rounded Back"/>
    <n v="853.93"/>
    <n v="5"/>
    <n v="0"/>
    <x v="2"/>
    <s v="Jun"/>
  </r>
  <r>
    <s v="CA-2017-130764"/>
    <x v="526"/>
    <d v="2017-10-28T00:00:00"/>
    <x v="2"/>
    <s v="JO-15145"/>
    <s v="Jack O'Briant"/>
    <x v="1"/>
    <s v="United States"/>
    <x v="28"/>
    <x v="2"/>
    <x v="1"/>
    <s v="FUR-BO-10003034"/>
    <s v="Furniture"/>
    <x v="0"/>
    <s v="O'Sullivan Elevations Bookcase, Cherry Finish"/>
    <n v="556.66499999999996"/>
    <n v="5"/>
    <n v="6.5490000000000004"/>
    <x v="5"/>
    <s v="Oct"/>
  </r>
  <r>
    <s v="CA-2017-124296"/>
    <x v="455"/>
    <d v="2017-12-28T00:00:00"/>
    <x v="1"/>
    <s v="CS-12355"/>
    <s v="Christine Sundaresam"/>
    <x v="0"/>
    <s v="United States"/>
    <x v="120"/>
    <x v="35"/>
    <x v="0"/>
    <s v="FUR-CH-10002439"/>
    <s v="Furniture"/>
    <x v="1"/>
    <s v="Iceberg Nesting Folding Chair, 19w x 6d x 43h"/>
    <n v="232.88"/>
    <n v="4"/>
    <n v="60.5488"/>
    <x v="4"/>
    <s v="Dec"/>
  </r>
  <r>
    <s v="CA-2014-110786"/>
    <x v="527"/>
    <d v="2015-01-02T00:00:00"/>
    <x v="1"/>
    <s v="AJ-10795"/>
    <s v="Anthony Johnson"/>
    <x v="1"/>
    <s v="United States"/>
    <x v="28"/>
    <x v="2"/>
    <x v="1"/>
    <s v="FUR-FU-10000550"/>
    <s v="Furniture"/>
    <x v="3"/>
    <s v="Stacking Trays by OIC"/>
    <n v="24.9"/>
    <n v="5"/>
    <n v="8.2170000000000005"/>
    <x v="4"/>
    <s v="Dec"/>
  </r>
  <r>
    <s v="CA-2014-110786"/>
    <x v="527"/>
    <d v="2015-01-02T00:00:00"/>
    <x v="1"/>
    <s v="AJ-10795"/>
    <s v="Anthony Johnson"/>
    <x v="1"/>
    <s v="United States"/>
    <x v="28"/>
    <x v="2"/>
    <x v="1"/>
    <s v="FUR-FU-10000672"/>
    <s v="Furniture"/>
    <x v="3"/>
    <s v="Executive Impressions 10&quot; Spectator Wall Clock"/>
    <n v="70.56"/>
    <n v="6"/>
    <n v="23.990400000000001"/>
    <x v="4"/>
    <s v="Dec"/>
  </r>
  <r>
    <s v="CA-2015-137750"/>
    <x v="528"/>
    <d v="2015-06-30T00:00:00"/>
    <x v="1"/>
    <s v="JF-15565"/>
    <s v="Jill Fjeld"/>
    <x v="0"/>
    <s v="United States"/>
    <x v="28"/>
    <x v="2"/>
    <x v="1"/>
    <s v="FUR-FU-10001979"/>
    <s v="Furniture"/>
    <x v="3"/>
    <s v="Dana Halogen Swing-Arm Architect Lamp"/>
    <n v="204.85"/>
    <n v="5"/>
    <n v="57.357999999999997"/>
    <x v="2"/>
    <s v="Jun"/>
  </r>
  <r>
    <s v="CA-2017-136350"/>
    <x v="529"/>
    <d v="2017-06-26T00:00:00"/>
    <x v="0"/>
    <s v="GA-14515"/>
    <s v="George Ashbrook"/>
    <x v="0"/>
    <s v="United States"/>
    <x v="13"/>
    <x v="7"/>
    <x v="2"/>
    <s v="FUR-FU-10003601"/>
    <s v="Furniture"/>
    <x v="3"/>
    <s v="Deflect-o RollaMat Studded, Beveled Mat for Medium Pile Carpeting"/>
    <n v="276.69"/>
    <n v="3"/>
    <n v="49.804200000000002"/>
    <x v="3"/>
    <s v="Jun"/>
  </r>
  <r>
    <s v="CA-2017-136350"/>
    <x v="529"/>
    <d v="2017-06-26T00:00:00"/>
    <x v="0"/>
    <s v="GA-14515"/>
    <s v="George Ashbrook"/>
    <x v="0"/>
    <s v="United States"/>
    <x v="13"/>
    <x v="7"/>
    <x v="2"/>
    <s v="FUR-CH-10001891"/>
    <s v="Furniture"/>
    <x v="1"/>
    <s v="Global Deluxe Office Fabric Chairs"/>
    <n v="172.76400000000001"/>
    <n v="2"/>
    <n v="32.633200000000002"/>
    <x v="3"/>
    <s v="Jun"/>
  </r>
  <r>
    <s v="CA-2014-122931"/>
    <x v="189"/>
    <d v="2014-10-03T00:00:00"/>
    <x v="1"/>
    <s v="SM-20950"/>
    <s v="Suzanne McNair"/>
    <x v="1"/>
    <s v="United States"/>
    <x v="3"/>
    <x v="3"/>
    <x v="2"/>
    <s v="FUR-TA-10004175"/>
    <s v="Furniture"/>
    <x v="2"/>
    <s v="Hon 30&quot; x 60&quot; Table with Locking Drawer"/>
    <n v="409.27199999999999"/>
    <n v="2"/>
    <n v="-81.854399999999998"/>
    <x v="4"/>
    <s v="Sep"/>
  </r>
  <r>
    <s v="CA-2014-122931"/>
    <x v="189"/>
    <d v="2014-10-03T00:00:00"/>
    <x v="1"/>
    <s v="SM-20950"/>
    <s v="Suzanne McNair"/>
    <x v="1"/>
    <s v="United States"/>
    <x v="3"/>
    <x v="3"/>
    <x v="2"/>
    <s v="FUR-TA-10004147"/>
    <s v="Furniture"/>
    <x v="2"/>
    <s v="Hon 4060 Series Tables"/>
    <n v="67.176000000000002"/>
    <n v="1"/>
    <n v="-20.152799999999999"/>
    <x v="4"/>
    <s v="Sep"/>
  </r>
  <r>
    <s v="CA-2015-124058"/>
    <x v="141"/>
    <d v="2015-11-24T00:00:00"/>
    <x v="1"/>
    <s v="LC-16885"/>
    <s v="Lena Creighton"/>
    <x v="0"/>
    <s v="United States"/>
    <x v="121"/>
    <x v="2"/>
    <x v="1"/>
    <s v="FUR-CH-10000595"/>
    <s v="Furniture"/>
    <x v="1"/>
    <s v="Safco Contoured Stacking Chairs"/>
    <n v="572.16"/>
    <n v="3"/>
    <n v="35.76"/>
    <x v="4"/>
    <s v="Nov"/>
  </r>
  <r>
    <s v="CA-2016-145303"/>
    <x v="530"/>
    <d v="2016-08-31T00:00:00"/>
    <x v="2"/>
    <s v="TP-21415"/>
    <s v="Tom Prescott"/>
    <x v="0"/>
    <s v="United States"/>
    <x v="144"/>
    <x v="5"/>
    <x v="3"/>
    <s v="FUR-BO-10003159"/>
    <s v="Furniture"/>
    <x v="0"/>
    <s v="Sauder Camden County Collection Libraries, Planked Cherry Finish"/>
    <n v="156.37280000000001"/>
    <n v="2"/>
    <n v="-52.890799999999999"/>
    <x v="0"/>
    <s v="Aug"/>
  </r>
  <r>
    <s v="CA-2017-108112"/>
    <x v="531"/>
    <d v="2017-11-20T00:00:00"/>
    <x v="1"/>
    <s v="DK-12895"/>
    <s v="Dana Kaydos"/>
    <x v="0"/>
    <s v="United States"/>
    <x v="232"/>
    <x v="1"/>
    <x v="0"/>
    <s v="FUR-FU-10003553"/>
    <s v="Furniture"/>
    <x v="3"/>
    <s v="Howard Miller 13-1/2&quot; Diameter Rosebrook Wall Clock"/>
    <n v="220.06399999999999"/>
    <n v="4"/>
    <n v="55.015999999999998"/>
    <x v="2"/>
    <s v="Nov"/>
  </r>
  <r>
    <s v="CA-2017-108112"/>
    <x v="531"/>
    <d v="2017-11-20T00:00:00"/>
    <x v="1"/>
    <s v="DK-12895"/>
    <s v="Dana Kaydos"/>
    <x v="0"/>
    <s v="United States"/>
    <x v="232"/>
    <x v="1"/>
    <x v="0"/>
    <s v="FUR-FU-10001488"/>
    <s v="Furniture"/>
    <x v="3"/>
    <s v="Tenex 46&quot; x 60&quot; Computer Anti-Static Chairmat, Rectangular Shaped"/>
    <n v="339.13600000000002"/>
    <n v="4"/>
    <n v="0"/>
    <x v="2"/>
    <s v="Nov"/>
  </r>
  <r>
    <s v="US-2014-156559"/>
    <x v="532"/>
    <d v="2014-08-26T00:00:00"/>
    <x v="1"/>
    <s v="LH-16900"/>
    <s v="Lena Hernandez"/>
    <x v="0"/>
    <s v="United States"/>
    <x v="93"/>
    <x v="31"/>
    <x v="0"/>
    <s v="FUR-BO-10000711"/>
    <s v="Furniture"/>
    <x v="0"/>
    <s v="Hon Metal Bookcases, Gray"/>
    <n v="638.82000000000005"/>
    <n v="9"/>
    <n v="172.48140000000001"/>
    <x v="1"/>
    <s v="Aug"/>
  </r>
  <r>
    <s v="CA-2017-137456"/>
    <x v="533"/>
    <d v="2017-12-21T00:00:00"/>
    <x v="3"/>
    <s v="RB-19465"/>
    <s v="Rick Bensley"/>
    <x v="2"/>
    <s v="United States"/>
    <x v="233"/>
    <x v="27"/>
    <x v="3"/>
    <s v="FUR-FU-10001940"/>
    <s v="Furniture"/>
    <x v="3"/>
    <s v="Staple-based wall hangings"/>
    <n v="15.92"/>
    <n v="2"/>
    <n v="7.0048000000000004"/>
    <x v="7"/>
    <s v="Dec"/>
  </r>
  <r>
    <s v="CA-2015-105599"/>
    <x v="395"/>
    <d v="2015-09-07T00:00:00"/>
    <x v="3"/>
    <s v="MC-17275"/>
    <s v="Marc Crier"/>
    <x v="0"/>
    <s v="United States"/>
    <x v="13"/>
    <x v="7"/>
    <x v="2"/>
    <s v="FUR-TA-10003837"/>
    <s v="Furniture"/>
    <x v="2"/>
    <s v="Anderson Hickey Conga Table Tops &amp; Accessories"/>
    <n v="27.414000000000001"/>
    <n v="3"/>
    <n v="-14.1639"/>
    <x v="7"/>
    <s v="Sep"/>
  </r>
  <r>
    <s v="CA-2015-153717"/>
    <x v="344"/>
    <d v="2016-01-01T00:00:00"/>
    <x v="1"/>
    <s v="DL-13495"/>
    <s v="Dionis Lloyd"/>
    <x v="1"/>
    <s v="United States"/>
    <x v="25"/>
    <x v="17"/>
    <x v="3"/>
    <s v="FUR-BO-10004360"/>
    <s v="Furniture"/>
    <x v="0"/>
    <s v="Rush Hierlooms Collection Rich Wood Bookcases"/>
    <n v="160.97999999999999"/>
    <n v="1"/>
    <n v="20.927399999999999"/>
    <x v="1"/>
    <s v="Dec"/>
  </r>
  <r>
    <s v="CA-2017-123239"/>
    <x v="534"/>
    <d v="2017-07-31T00:00:00"/>
    <x v="0"/>
    <s v="MG-18145"/>
    <s v="Mike Gockenbach"/>
    <x v="0"/>
    <s v="United States"/>
    <x v="51"/>
    <x v="1"/>
    <x v="0"/>
    <s v="FUR-FU-10001602"/>
    <s v="Furniture"/>
    <x v="3"/>
    <s v="Eldon Delta Triangular Chair Mat, 52&quot; x 58&quot;, Clear"/>
    <n v="91.031999999999996"/>
    <n v="3"/>
    <n v="-2.2757999999999998"/>
    <x v="4"/>
    <s v="Jul"/>
  </r>
  <r>
    <s v="CA-2017-127313"/>
    <x v="451"/>
    <d v="2017-12-04T00:00:00"/>
    <x v="2"/>
    <s v="RA-19285"/>
    <s v="Ralph Arnett"/>
    <x v="0"/>
    <s v="United States"/>
    <x v="3"/>
    <x v="3"/>
    <x v="2"/>
    <s v="FUR-FU-10003798"/>
    <s v="Furniture"/>
    <x v="3"/>
    <s v="Ultra Door Kickplate, 8&quot;H x 34&quot;W"/>
    <n v="79.12"/>
    <n v="5"/>
    <n v="13.846"/>
    <x v="0"/>
    <s v="Dec"/>
  </r>
  <r>
    <s v="CA-2017-112725"/>
    <x v="129"/>
    <d v="2017-02-06T00:00:00"/>
    <x v="1"/>
    <s v="EH-14125"/>
    <s v="Eugene Hildebrand"/>
    <x v="2"/>
    <s v="United States"/>
    <x v="28"/>
    <x v="2"/>
    <x v="1"/>
    <s v="FUR-CH-10000863"/>
    <s v="Furniture"/>
    <x v="1"/>
    <s v="Novimex Swivel Fabric Task Chair"/>
    <n v="120.78400000000001"/>
    <n v="1"/>
    <n v="-13.588200000000001"/>
    <x v="1"/>
    <s v="Jan"/>
  </r>
  <r>
    <s v="CA-2015-136196"/>
    <x v="44"/>
    <d v="2015-12-04T00:00:00"/>
    <x v="1"/>
    <s v="TP-21415"/>
    <s v="Tom Prescott"/>
    <x v="0"/>
    <s v="United States"/>
    <x v="234"/>
    <x v="7"/>
    <x v="2"/>
    <s v="FUR-FU-10004017"/>
    <s v="Furniture"/>
    <x v="3"/>
    <s v="Tenex Contemporary Contur Chairmats for Low and Medium Pile Carpet, Computer, 39&quot; x 49&quot;"/>
    <n v="322.58999999999997"/>
    <n v="3"/>
    <n v="64.518000000000001"/>
    <x v="6"/>
    <s v="Nov"/>
  </r>
  <r>
    <s v="CA-2014-157924"/>
    <x v="524"/>
    <d v="2014-10-13T00:00:00"/>
    <x v="2"/>
    <s v="HA-14920"/>
    <s v="Helen Andreada"/>
    <x v="0"/>
    <s v="United States"/>
    <x v="102"/>
    <x v="2"/>
    <x v="1"/>
    <s v="FUR-CH-10000229"/>
    <s v="Furniture"/>
    <x v="1"/>
    <s v="Global Enterprise Series Seating High-Back Swivel/Tilt Chairs"/>
    <n v="433.56799999999998"/>
    <n v="2"/>
    <n v="-65.035200000000003"/>
    <x v="3"/>
    <s v="Oct"/>
  </r>
  <r>
    <s v="CA-2016-143749"/>
    <x v="28"/>
    <d v="2016-12-07T00:00:00"/>
    <x v="2"/>
    <s v="AG-10300"/>
    <s v="Aleksandra Gannaway"/>
    <x v="1"/>
    <s v="United States"/>
    <x v="20"/>
    <x v="20"/>
    <x v="2"/>
    <s v="FUR-BO-10002853"/>
    <s v="Furniture"/>
    <x v="0"/>
    <s v="O'Sullivan 5-Shelf Heavy-Duty Bookcases"/>
    <n v="81.94"/>
    <n v="1"/>
    <n v="20.484999999999999"/>
    <x v="3"/>
    <s v="Dec"/>
  </r>
  <r>
    <s v="CA-2015-150875"/>
    <x v="397"/>
    <d v="2015-11-20T00:00:00"/>
    <x v="1"/>
    <s v="HK-14890"/>
    <s v="Heather Kirkland"/>
    <x v="1"/>
    <s v="United States"/>
    <x v="235"/>
    <x v="42"/>
    <x v="1"/>
    <s v="FUR-TA-10000577"/>
    <s v="Furniture"/>
    <x v="2"/>
    <s v="Bretford CR4500 Series Slim Rectangular Table"/>
    <n v="696.42"/>
    <n v="2"/>
    <n v="160.17660000000001"/>
    <x v="4"/>
    <s v="Nov"/>
  </r>
  <r>
    <s v="CA-2016-124233"/>
    <x v="57"/>
    <d v="2016-04-14T00:00:00"/>
    <x v="1"/>
    <s v="CK-12595"/>
    <s v="Clytie Kelty"/>
    <x v="0"/>
    <s v="United States"/>
    <x v="2"/>
    <x v="2"/>
    <x v="1"/>
    <s v="FUR-FU-10002597"/>
    <s v="Furniture"/>
    <x v="3"/>
    <s v="C-Line Magnetic Cubicle Keepers, Clear Polypropylene"/>
    <n v="24.7"/>
    <n v="5"/>
    <n v="10.374000000000001"/>
    <x v="6"/>
    <s v="Apr"/>
  </r>
  <r>
    <s v="CA-2014-145387"/>
    <x v="314"/>
    <d v="2014-11-02T00:00:00"/>
    <x v="0"/>
    <s v="AM-10705"/>
    <s v="Anne McFarland"/>
    <x v="0"/>
    <s v="United States"/>
    <x v="236"/>
    <x v="38"/>
    <x v="2"/>
    <s v="FUR-FU-10002364"/>
    <s v="Furniture"/>
    <x v="3"/>
    <s v="Eldon Expressions Wood Desk Accessories, Oak"/>
    <n v="14.76"/>
    <n v="2"/>
    <n v="4.2804000000000002"/>
    <x v="3"/>
    <s v="Oct"/>
  </r>
  <r>
    <s v="CA-2014-145387"/>
    <x v="314"/>
    <d v="2014-11-02T00:00:00"/>
    <x v="0"/>
    <s v="AM-10705"/>
    <s v="Anne McFarland"/>
    <x v="0"/>
    <s v="United States"/>
    <x v="236"/>
    <x v="38"/>
    <x v="2"/>
    <s v="FUR-FU-10000023"/>
    <s v="Furniture"/>
    <x v="3"/>
    <s v="Eldon Wave Desk Accessories"/>
    <n v="17.670000000000002"/>
    <n v="3"/>
    <n v="7.7747999999999999"/>
    <x v="3"/>
    <s v="Oct"/>
  </r>
  <r>
    <s v="CA-2014-145387"/>
    <x v="314"/>
    <d v="2014-11-02T00:00:00"/>
    <x v="0"/>
    <s v="AM-10705"/>
    <s v="Anne McFarland"/>
    <x v="0"/>
    <s v="United States"/>
    <x v="236"/>
    <x v="38"/>
    <x v="2"/>
    <s v="FUR-CH-10002320"/>
    <s v="Furniture"/>
    <x v="1"/>
    <s v="Hon Pagoda Stacking Chairs"/>
    <n v="1604.9"/>
    <n v="5"/>
    <n v="481.47"/>
    <x v="3"/>
    <s v="Oct"/>
  </r>
  <r>
    <s v="CA-2014-145387"/>
    <x v="314"/>
    <d v="2014-11-02T00:00:00"/>
    <x v="0"/>
    <s v="AM-10705"/>
    <s v="Anne McFarland"/>
    <x v="0"/>
    <s v="United States"/>
    <x v="236"/>
    <x v="38"/>
    <x v="2"/>
    <s v="FUR-TA-10003238"/>
    <s v="Furniture"/>
    <x v="2"/>
    <s v="Chromcraft Bull-Nose Wood 48&quot; x 96&quot; Rectangular Conference Tables"/>
    <n v="385.68599999999998"/>
    <n v="1"/>
    <n v="-60.607799999999997"/>
    <x v="3"/>
    <s v="Oct"/>
  </r>
  <r>
    <s v="CA-2017-149881"/>
    <x v="535"/>
    <d v="2017-04-03T00:00:00"/>
    <x v="2"/>
    <s v="NC-18535"/>
    <s v="Nick Crebassa"/>
    <x v="1"/>
    <s v="United States"/>
    <x v="28"/>
    <x v="2"/>
    <x v="1"/>
    <s v="FUR-BO-10003894"/>
    <s v="Furniture"/>
    <x v="0"/>
    <s v="Safco Value Mate Steel Bookcase, Baked Enamel Finish on Steel, Black"/>
    <n v="482.66399999999999"/>
    <n v="8"/>
    <n v="85.176000000000002"/>
    <x v="3"/>
    <s v="Apr"/>
  </r>
  <r>
    <s v="CA-2017-134565"/>
    <x v="343"/>
    <d v="2017-06-13T00:00:00"/>
    <x v="0"/>
    <s v="TB-21400"/>
    <s v="Tom Boeckenhauer"/>
    <x v="0"/>
    <s v="United States"/>
    <x v="15"/>
    <x v="13"/>
    <x v="1"/>
    <s v="FUR-BO-10001519"/>
    <s v="Furniture"/>
    <x v="0"/>
    <s v="O'Sullivan 3-Shelf Heavy-Duty Bookcases"/>
    <n v="174.42"/>
    <n v="3"/>
    <n v="41.860799999999998"/>
    <x v="3"/>
    <s v="Jun"/>
  </r>
  <r>
    <s v="US-2014-102631"/>
    <x v="536"/>
    <d v="2014-12-17T00:00:00"/>
    <x v="1"/>
    <s v="EB-13840"/>
    <s v="Ellis Ballard"/>
    <x v="1"/>
    <s v="United States"/>
    <x v="9"/>
    <x v="8"/>
    <x v="3"/>
    <s v="FUR-FU-10003930"/>
    <s v="Furniture"/>
    <x v="3"/>
    <s v="Howard Miller 12-3/4 Diameter Accuwave DS  Wall Clock"/>
    <n v="94.427999999999997"/>
    <n v="3"/>
    <n v="-42.492600000000003"/>
    <x v="4"/>
    <s v="Dec"/>
  </r>
  <r>
    <s v="CA-2015-154970"/>
    <x v="537"/>
    <d v="2015-01-10T00:00:00"/>
    <x v="1"/>
    <s v="SR-20740"/>
    <s v="Steven Roelle"/>
    <x v="2"/>
    <s v="United States"/>
    <x v="15"/>
    <x v="13"/>
    <x v="1"/>
    <s v="FUR-CH-10003396"/>
    <s v="Furniture"/>
    <x v="1"/>
    <s v="Global Deluxe Steno Chair"/>
    <n v="61.584000000000003"/>
    <n v="1"/>
    <n v="-6.9282000000000004"/>
    <x v="2"/>
    <s v="Jan"/>
  </r>
  <r>
    <s v="CA-2017-100223"/>
    <x v="538"/>
    <d v="2017-07-10T00:00:00"/>
    <x v="1"/>
    <s v="LS-16945"/>
    <s v="Linda Southworth"/>
    <x v="1"/>
    <s v="United States"/>
    <x v="144"/>
    <x v="5"/>
    <x v="3"/>
    <s v="FUR-FU-10003601"/>
    <s v="Furniture"/>
    <x v="3"/>
    <s v="Deflect-o RollaMat Studded, Beveled Mat for Medium Pile Carpeting"/>
    <n v="332.02800000000002"/>
    <n v="9"/>
    <n v="-348.62939999999998"/>
    <x v="2"/>
    <s v="Jul"/>
  </r>
  <r>
    <s v="CA-2017-117702"/>
    <x v="156"/>
    <d v="2017-12-04T00:00:00"/>
    <x v="1"/>
    <s v="LS-16975"/>
    <s v="Lindsay Shagiari"/>
    <x v="2"/>
    <s v="United States"/>
    <x v="237"/>
    <x v="32"/>
    <x v="2"/>
    <s v="FUR-FU-10000576"/>
    <s v="Furniture"/>
    <x v="3"/>
    <s v="Luxo Professional Fluorescent Magnifier Lamp with Clamp-Mount Base"/>
    <n v="1049.2"/>
    <n v="5"/>
    <n v="272.79199999999997"/>
    <x v="6"/>
    <s v="Nov"/>
  </r>
  <r>
    <s v="CA-2017-117702"/>
    <x v="156"/>
    <d v="2017-12-04T00:00:00"/>
    <x v="1"/>
    <s v="LS-16975"/>
    <s v="Lindsay Shagiari"/>
    <x v="2"/>
    <s v="United States"/>
    <x v="237"/>
    <x v="32"/>
    <x v="2"/>
    <s v="FUR-FU-10004270"/>
    <s v="Furniture"/>
    <x v="3"/>
    <s v="Eldon Image Series Desk Accessories, Burgundy"/>
    <n v="20.9"/>
    <n v="5"/>
    <n v="7.524"/>
    <x v="6"/>
    <s v="Nov"/>
  </r>
  <r>
    <s v="CA-2016-157336"/>
    <x v="193"/>
    <d v="2016-12-05T00:00:00"/>
    <x v="0"/>
    <s v="SJ-20500"/>
    <s v="Shirley Jackson"/>
    <x v="0"/>
    <s v="United States"/>
    <x v="130"/>
    <x v="19"/>
    <x v="2"/>
    <s v="FUR-CH-10004997"/>
    <s v="Furniture"/>
    <x v="1"/>
    <s v="Hon Every-Day Series Multi-Task Chairs"/>
    <n v="751.92"/>
    <n v="4"/>
    <n v="150.38399999999999"/>
    <x v="4"/>
    <s v="Dec"/>
  </r>
  <r>
    <s v="CA-2014-168130"/>
    <x v="539"/>
    <d v="2014-09-19T00:00:00"/>
    <x v="3"/>
    <s v="BS-11365"/>
    <s v="Bill Shonely"/>
    <x v="1"/>
    <s v="United States"/>
    <x v="13"/>
    <x v="7"/>
    <x v="2"/>
    <s v="FUR-CH-10000988"/>
    <s v="Furniture"/>
    <x v="1"/>
    <s v="Hon Olson Stacker Stools"/>
    <n v="887.10299999999995"/>
    <n v="7"/>
    <n v="177.42060000000001"/>
    <x v="7"/>
    <s v="Sep"/>
  </r>
  <r>
    <s v="CA-2017-163160"/>
    <x v="540"/>
    <d v="2017-10-16T00:00:00"/>
    <x v="2"/>
    <s v="TS-21610"/>
    <s v="Troy Staebel"/>
    <x v="0"/>
    <s v="United States"/>
    <x v="234"/>
    <x v="8"/>
    <x v="3"/>
    <s v="FUR-FU-10001424"/>
    <s v="Furniture"/>
    <x v="3"/>
    <s v="Dax Clear Box Frame"/>
    <n v="10.476000000000001"/>
    <n v="3"/>
    <n v="-6.8094000000000001"/>
    <x v="0"/>
    <s v="Oct"/>
  </r>
  <r>
    <s v="CA-2016-124793"/>
    <x v="269"/>
    <d v="2016-03-16T00:00:00"/>
    <x v="2"/>
    <s v="MM-18280"/>
    <s v="Muhammed MacIntyre"/>
    <x v="1"/>
    <s v="United States"/>
    <x v="15"/>
    <x v="13"/>
    <x v="1"/>
    <s v="FUR-CH-10002880"/>
    <s v="Furniture"/>
    <x v="1"/>
    <s v="Global High-Back Leather Tilter, Burgundy"/>
    <n v="196.78399999999999"/>
    <n v="2"/>
    <n v="-22.138200000000001"/>
    <x v="3"/>
    <s v="Mar"/>
  </r>
  <r>
    <s v="US-2016-131611"/>
    <x v="541"/>
    <d v="2016-11-09T00:00:00"/>
    <x v="1"/>
    <s v="EP-13915"/>
    <s v="Emily Phan"/>
    <x v="0"/>
    <s v="United States"/>
    <x v="6"/>
    <x v="5"/>
    <x v="3"/>
    <s v="FUR-TA-10002774"/>
    <s v="Furniture"/>
    <x v="2"/>
    <s v="Laminate Occasional Tables"/>
    <n v="863.12800000000004"/>
    <n v="8"/>
    <n v="-160.29519999999999"/>
    <x v="4"/>
    <s v="Nov"/>
  </r>
  <r>
    <s v="US-2016-131611"/>
    <x v="541"/>
    <d v="2016-11-09T00:00:00"/>
    <x v="1"/>
    <s v="EP-13915"/>
    <s v="Emily Phan"/>
    <x v="0"/>
    <s v="United States"/>
    <x v="6"/>
    <x v="5"/>
    <x v="3"/>
    <s v="FUR-BO-10000780"/>
    <s v="Furniture"/>
    <x v="0"/>
    <s v="O'Sullivan Plantations 2-Door Library in Landvery Oak"/>
    <n v="956.66480000000001"/>
    <n v="7"/>
    <n v="-225.0976"/>
    <x v="4"/>
    <s v="Nov"/>
  </r>
  <r>
    <s v="US-2017-124821"/>
    <x v="542"/>
    <d v="2017-06-29T00:00:00"/>
    <x v="0"/>
    <s v="AM-10705"/>
    <s v="Anne McFarland"/>
    <x v="0"/>
    <s v="United States"/>
    <x v="15"/>
    <x v="13"/>
    <x v="1"/>
    <s v="FUR-TA-10000688"/>
    <s v="Furniture"/>
    <x v="2"/>
    <s v="Chromcraft Bull-Nose Wood Round Conference Table Top, Wood Base"/>
    <n v="871.4"/>
    <n v="4"/>
    <n v="148.13800000000001"/>
    <x v="4"/>
    <s v="Jun"/>
  </r>
  <r>
    <s v="CA-2015-166975"/>
    <x v="543"/>
    <d v="2015-11-30T00:00:00"/>
    <x v="1"/>
    <s v="SH-20635"/>
    <s v="Stefanie Holloman"/>
    <x v="1"/>
    <s v="United States"/>
    <x v="38"/>
    <x v="9"/>
    <x v="0"/>
    <s v="FUR-FU-10003930"/>
    <s v="Furniture"/>
    <x v="3"/>
    <s v="Howard Miller 12-3/4 Diameter Accuwave DS  Wall Clock"/>
    <n v="692.47199999999998"/>
    <n v="11"/>
    <n v="190.4298"/>
    <x v="4"/>
    <s v="Nov"/>
  </r>
  <r>
    <s v="CA-2016-123806"/>
    <x v="243"/>
    <d v="2016-11-27T00:00:00"/>
    <x v="0"/>
    <s v="LA-16780"/>
    <s v="Laura Armstrong"/>
    <x v="1"/>
    <s v="United States"/>
    <x v="237"/>
    <x v="32"/>
    <x v="2"/>
    <s v="FUR-FU-10000965"/>
    <s v="Furniture"/>
    <x v="3"/>
    <s v="Howard Miller 11-1/2&quot; Diameter Ridgewood Wall Clock"/>
    <n v="207.76"/>
    <n v="4"/>
    <n v="85.181600000000003"/>
    <x v="0"/>
    <s v="Nov"/>
  </r>
  <r>
    <s v="US-2016-107440"/>
    <x v="544"/>
    <d v="2016-04-20T00:00:00"/>
    <x v="1"/>
    <s v="BS-11365"/>
    <s v="Bill Shonely"/>
    <x v="1"/>
    <s v="United States"/>
    <x v="174"/>
    <x v="18"/>
    <x v="2"/>
    <s v="FUR-FU-10000550"/>
    <s v="Furniture"/>
    <x v="3"/>
    <s v="Stacking Trays by OIC"/>
    <n v="9.9600000000000009"/>
    <n v="2"/>
    <n v="3.2867999999999999"/>
    <x v="4"/>
    <s v="Apr"/>
  </r>
  <r>
    <s v="CA-2014-166989"/>
    <x v="545"/>
    <d v="2014-11-18T00:00:00"/>
    <x v="1"/>
    <s v="RM-19675"/>
    <s v="Robert Marley"/>
    <x v="2"/>
    <s v="United States"/>
    <x v="13"/>
    <x v="7"/>
    <x v="2"/>
    <s v="FUR-CH-10001797"/>
    <s v="Furniture"/>
    <x v="1"/>
    <s v="Safco Chair Connectors, 6/Carton"/>
    <n v="69.263999999999996"/>
    <n v="2"/>
    <n v="14.622400000000001"/>
    <x v="4"/>
    <s v="Nov"/>
  </r>
  <r>
    <s v="CA-2015-105690"/>
    <x v="32"/>
    <d v="2015-11-26T00:00:00"/>
    <x v="0"/>
    <s v="CA-11965"/>
    <s v="Carol Adams"/>
    <x v="1"/>
    <s v="United States"/>
    <x v="238"/>
    <x v="5"/>
    <x v="3"/>
    <s v="FUR-BO-10003965"/>
    <s v="Furniture"/>
    <x v="0"/>
    <s v="O'Sullivan Manor Hill 2-Door Library in Brianna Oak"/>
    <n v="246.1328"/>
    <n v="2"/>
    <n v="-76.011600000000001"/>
    <x v="2"/>
    <s v="Nov"/>
  </r>
  <r>
    <s v="CA-2017-102407"/>
    <x v="13"/>
    <d v="2017-12-13T00:00:00"/>
    <x v="0"/>
    <s v="AT-10435"/>
    <s v="Alyssa Tate"/>
    <x v="2"/>
    <s v="United States"/>
    <x v="2"/>
    <x v="2"/>
    <x v="1"/>
    <s v="FUR-TA-10003748"/>
    <s v="Furniture"/>
    <x v="2"/>
    <s v="Bevis 36 x 72 Conference Tables"/>
    <n v="896.32799999999997"/>
    <n v="9"/>
    <n v="22.408200000000001"/>
    <x v="4"/>
    <s v="Dec"/>
  </r>
  <r>
    <s v="CA-2017-101581"/>
    <x v="546"/>
    <d v="2017-10-27T00:00:00"/>
    <x v="1"/>
    <s v="DW-13195"/>
    <s v="David Wiener"/>
    <x v="1"/>
    <s v="United States"/>
    <x v="125"/>
    <x v="36"/>
    <x v="1"/>
    <s v="FUR-TA-10002607"/>
    <s v="Furniture"/>
    <x v="2"/>
    <s v="KI Conference Tables"/>
    <n v="177.22499999999999"/>
    <n v="5"/>
    <n v="-120.51300000000001"/>
    <x v="2"/>
    <s v="Oct"/>
  </r>
  <r>
    <s v="CA-2017-169124"/>
    <x v="209"/>
    <d v="2017-07-10T00:00:00"/>
    <x v="1"/>
    <s v="MB-17305"/>
    <s v="Maria Bertelson"/>
    <x v="0"/>
    <s v="United States"/>
    <x v="239"/>
    <x v="2"/>
    <x v="1"/>
    <s v="FUR-FU-10001215"/>
    <s v="Furniture"/>
    <x v="3"/>
    <s v="Howard Miller 11-1/2&quot; Diameter Brentwood Wall Clock"/>
    <n v="129.38999999999999"/>
    <n v="3"/>
    <n v="54.343800000000002"/>
    <x v="1"/>
    <s v="Jul"/>
  </r>
  <r>
    <s v="CA-2017-129021"/>
    <x v="547"/>
    <d v="2017-08-26T00:00:00"/>
    <x v="0"/>
    <s v="PO-18850"/>
    <s v="Patrick O'Brill"/>
    <x v="0"/>
    <s v="United States"/>
    <x v="199"/>
    <x v="1"/>
    <x v="0"/>
    <s v="FUR-FU-10001852"/>
    <s v="Furniture"/>
    <x v="3"/>
    <s v="Eldon Regeneration Recycled Desk Accessories, Smoke"/>
    <n v="2.7839999999999998"/>
    <n v="2"/>
    <n v="0.41760000000000003"/>
    <x v="0"/>
    <s v="Aug"/>
  </r>
  <r>
    <s v="CA-2014-162278"/>
    <x v="548"/>
    <d v="2014-10-30T00:00:00"/>
    <x v="0"/>
    <s v="AH-10585"/>
    <s v="Angele Hood"/>
    <x v="0"/>
    <s v="United States"/>
    <x v="15"/>
    <x v="13"/>
    <x v="1"/>
    <s v="FUR-FU-10000448"/>
    <s v="Furniture"/>
    <x v="3"/>
    <s v="Tenex Chairmats For Use With Carpeted Floors"/>
    <n v="63.92"/>
    <n v="4"/>
    <n v="3.1960000000000002"/>
    <x v="4"/>
    <s v="Oct"/>
  </r>
  <r>
    <s v="CA-2014-125829"/>
    <x v="53"/>
    <d v="2014-11-11T00:00:00"/>
    <x v="1"/>
    <s v="WB-21850"/>
    <s v="William Brown"/>
    <x v="0"/>
    <s v="United States"/>
    <x v="2"/>
    <x v="2"/>
    <x v="1"/>
    <s v="FUR-TA-10002041"/>
    <s v="Furniture"/>
    <x v="2"/>
    <s v="Bevis Round Conference Table Top, X-Base"/>
    <n v="573.72799999999995"/>
    <n v="4"/>
    <n v="-64.544399999999996"/>
    <x v="1"/>
    <s v="Nov"/>
  </r>
  <r>
    <s v="US-2017-136189"/>
    <x v="549"/>
    <d v="2017-12-11T00:00:00"/>
    <x v="1"/>
    <s v="DC-13285"/>
    <s v="Debra Catini"/>
    <x v="0"/>
    <s v="United States"/>
    <x v="52"/>
    <x v="25"/>
    <x v="0"/>
    <s v="FUR-FU-10000175"/>
    <s v="Furniture"/>
    <x v="3"/>
    <s v="DAX Wood Document Frame."/>
    <n v="82.38"/>
    <n v="6"/>
    <n v="25.537800000000001"/>
    <x v="4"/>
    <s v="Dec"/>
  </r>
  <r>
    <s v="CA-2015-154795"/>
    <x v="274"/>
    <d v="2015-12-24T00:00:00"/>
    <x v="1"/>
    <s v="GZ-14470"/>
    <s v="Gary Zandusky"/>
    <x v="0"/>
    <s v="United States"/>
    <x v="240"/>
    <x v="22"/>
    <x v="1"/>
    <s v="FUR-FU-10002088"/>
    <s v="Furniture"/>
    <x v="3"/>
    <s v="Nu-Dell Float Frame 11 x 14 1/2"/>
    <n v="14.368"/>
    <n v="2"/>
    <n v="3.9512"/>
    <x v="4"/>
    <s v="Dec"/>
  </r>
  <r>
    <s v="CA-2016-120355"/>
    <x v="126"/>
    <d v="2016-09-25T00:00:00"/>
    <x v="1"/>
    <s v="MM-17260"/>
    <s v="Magdelene Morse"/>
    <x v="0"/>
    <s v="United States"/>
    <x v="241"/>
    <x v="7"/>
    <x v="2"/>
    <s v="FUR-CH-10001394"/>
    <s v="Furniture"/>
    <x v="1"/>
    <s v="Global Leather Executive Chair"/>
    <n v="631.78200000000004"/>
    <n v="2"/>
    <n v="140.39599999999999"/>
    <x v="1"/>
    <s v="Sep"/>
  </r>
  <r>
    <s v="CA-2016-120355"/>
    <x v="126"/>
    <d v="2016-09-25T00:00:00"/>
    <x v="1"/>
    <s v="MM-17260"/>
    <s v="Magdelene Morse"/>
    <x v="0"/>
    <s v="United States"/>
    <x v="241"/>
    <x v="7"/>
    <x v="2"/>
    <s v="FUR-FU-10004053"/>
    <s v="Furniture"/>
    <x v="3"/>
    <s v="DAX Two-Tone Silver Metal Document Frame"/>
    <n v="60.72"/>
    <n v="3"/>
    <n v="26.1096"/>
    <x v="1"/>
    <s v="Sep"/>
  </r>
  <r>
    <s v="CA-2017-162565"/>
    <x v="246"/>
    <d v="2017-12-11T00:00:00"/>
    <x v="3"/>
    <s v="RR-19315"/>
    <s v="Ralph Ritter"/>
    <x v="0"/>
    <s v="United States"/>
    <x v="14"/>
    <x v="8"/>
    <x v="3"/>
    <s v="FUR-FU-10004306"/>
    <s v="Furniture"/>
    <x v="3"/>
    <s v="Electrix Halogen Magnifier Lamp"/>
    <n v="77.72"/>
    <n v="1"/>
    <n v="-66.061999999999998"/>
    <x v="7"/>
    <s v="Dec"/>
  </r>
  <r>
    <s v="CA-2017-162565"/>
    <x v="246"/>
    <d v="2017-12-11T00:00:00"/>
    <x v="3"/>
    <s v="RR-19315"/>
    <s v="Ralph Ritter"/>
    <x v="0"/>
    <s v="United States"/>
    <x v="14"/>
    <x v="8"/>
    <x v="3"/>
    <s v="FUR-CH-10003973"/>
    <s v="Furniture"/>
    <x v="1"/>
    <s v="GuestStacker Chair with Chrome Finish Legs"/>
    <n v="520.46400000000006"/>
    <n v="2"/>
    <n v="-14.8704"/>
    <x v="7"/>
    <s v="Dec"/>
  </r>
  <r>
    <s v="CA-2014-166954"/>
    <x v="550"/>
    <d v="2014-04-30T00:00:00"/>
    <x v="1"/>
    <s v="BT-11305"/>
    <s v="Beth Thompson"/>
    <x v="2"/>
    <s v="United States"/>
    <x v="242"/>
    <x v="2"/>
    <x v="1"/>
    <s v="FUR-FU-10003708"/>
    <s v="Furniture"/>
    <x v="3"/>
    <s v="Tenex Traditional Chairmats for Medium Pile Carpet, Standard Lip, 36&quot; x 48&quot;"/>
    <n v="303.25"/>
    <n v="5"/>
    <n v="63.682499999999997"/>
    <x v="2"/>
    <s v="Apr"/>
  </r>
  <r>
    <s v="CA-2014-166954"/>
    <x v="550"/>
    <d v="2014-04-30T00:00:00"/>
    <x v="1"/>
    <s v="BT-11305"/>
    <s v="Beth Thompson"/>
    <x v="2"/>
    <s v="United States"/>
    <x v="242"/>
    <x v="2"/>
    <x v="1"/>
    <s v="FUR-CH-10003973"/>
    <s v="Furniture"/>
    <x v="1"/>
    <s v="GuestStacker Chair with Chrome Finish Legs"/>
    <n v="1487.04"/>
    <n v="5"/>
    <n v="148.70400000000001"/>
    <x v="2"/>
    <s v="Apr"/>
  </r>
  <r>
    <s v="CA-2015-152891"/>
    <x v="551"/>
    <d v="2015-10-30T00:00:00"/>
    <x v="1"/>
    <s v="TB-21625"/>
    <s v="Trudy Brown"/>
    <x v="0"/>
    <s v="United States"/>
    <x v="28"/>
    <x v="2"/>
    <x v="1"/>
    <s v="FUR-TA-10001857"/>
    <s v="Furniture"/>
    <x v="2"/>
    <s v="Balt Solid Wood Rectangular Table"/>
    <n v="253.17599999999999"/>
    <n v="3"/>
    <n v="-31.646999999999998"/>
    <x v="2"/>
    <s v="Oct"/>
  </r>
  <r>
    <s v="US-2015-122784"/>
    <x v="552"/>
    <d v="2015-07-27T00:00:00"/>
    <x v="1"/>
    <s v="RA-19915"/>
    <s v="Russell Applegate"/>
    <x v="0"/>
    <s v="United States"/>
    <x v="185"/>
    <x v="8"/>
    <x v="3"/>
    <s v="FUR-BO-10004690"/>
    <s v="Furniture"/>
    <x v="0"/>
    <s v="O'Sullivan Cherrywood Estates Traditional Barrister Bookcase"/>
    <n v="384.94400000000002"/>
    <n v="4"/>
    <n v="-126.4816"/>
    <x v="1"/>
    <s v="Jul"/>
  </r>
  <r>
    <s v="US-2015-122784"/>
    <x v="552"/>
    <d v="2015-07-27T00:00:00"/>
    <x v="1"/>
    <s v="RA-19915"/>
    <s v="Russell Applegate"/>
    <x v="0"/>
    <s v="United States"/>
    <x v="185"/>
    <x v="8"/>
    <x v="3"/>
    <s v="FUR-BO-10002545"/>
    <s v="Furniture"/>
    <x v="0"/>
    <s v="Atlantic Metals Mobile 3-Shelf Bookcases, Custom Colors"/>
    <n v="913.43"/>
    <n v="5"/>
    <n v="-52.195999999999998"/>
    <x v="1"/>
    <s v="Jul"/>
  </r>
  <r>
    <s v="CA-2017-111556"/>
    <x v="93"/>
    <d v="2017-11-22T00:00:00"/>
    <x v="2"/>
    <s v="CD-11920"/>
    <s v="Carlos Daly"/>
    <x v="0"/>
    <s v="United States"/>
    <x v="13"/>
    <x v="7"/>
    <x v="2"/>
    <s v="FUR-BO-10003159"/>
    <s v="Furniture"/>
    <x v="0"/>
    <s v="Sauder Camden County Collection Libraries, Planked Cherry Finish"/>
    <n v="183.96799999999999"/>
    <n v="2"/>
    <n v="-25.2956"/>
    <x v="3"/>
    <s v="Nov"/>
  </r>
  <r>
    <s v="US-2014-138758"/>
    <x v="553"/>
    <d v="2014-07-11T00:00:00"/>
    <x v="1"/>
    <s v="JL-15835"/>
    <s v="John Lee"/>
    <x v="0"/>
    <s v="United States"/>
    <x v="3"/>
    <x v="3"/>
    <x v="2"/>
    <s v="FUR-CH-10002880"/>
    <s v="Furniture"/>
    <x v="1"/>
    <s v="Global High-Back Leather Tilter, Burgundy"/>
    <n v="172.18600000000001"/>
    <n v="2"/>
    <n v="-46.736199999999997"/>
    <x v="4"/>
    <s v="Jul"/>
  </r>
  <r>
    <s v="US-2014-138758"/>
    <x v="553"/>
    <d v="2014-07-11T00:00:00"/>
    <x v="1"/>
    <s v="JL-15835"/>
    <s v="John Lee"/>
    <x v="0"/>
    <s v="United States"/>
    <x v="3"/>
    <x v="3"/>
    <x v="2"/>
    <s v="FUR-FU-10003039"/>
    <s v="Furniture"/>
    <x v="3"/>
    <s v="Howard Miller 11-1/2&quot; Diameter Grantwood Wall Clock"/>
    <n v="69.007999999999996"/>
    <n v="2"/>
    <n v="12.0764"/>
    <x v="4"/>
    <s v="Jul"/>
  </r>
  <r>
    <s v="CA-2016-131737"/>
    <x v="554"/>
    <d v="2016-03-17T00:00:00"/>
    <x v="3"/>
    <s v="GZ-14470"/>
    <s v="Gary Zandusky"/>
    <x v="0"/>
    <s v="United States"/>
    <x v="11"/>
    <x v="32"/>
    <x v="2"/>
    <s v="FUR-FU-10004306"/>
    <s v="Furniture"/>
    <x v="3"/>
    <s v="Electrix Halogen Magnifier Lamp"/>
    <n v="971.5"/>
    <n v="5"/>
    <n v="252.59"/>
    <x v="7"/>
    <s v="Mar"/>
  </r>
  <r>
    <s v="CA-2014-160157"/>
    <x v="191"/>
    <d v="2014-12-27T00:00:00"/>
    <x v="1"/>
    <s v="MH-17455"/>
    <s v="Mark Hamilton"/>
    <x v="0"/>
    <s v="United States"/>
    <x v="243"/>
    <x v="15"/>
    <x v="2"/>
    <s v="FUR-FU-10003773"/>
    <s v="Furniture"/>
    <x v="3"/>
    <s v="Eldon Cleatmat Plus Chair Mats for High Pile Carpets"/>
    <n v="190.84800000000001"/>
    <n v="3"/>
    <n v="-21.470400000000001"/>
    <x v="1"/>
    <s v="Dec"/>
  </r>
  <r>
    <s v="CA-2017-159464"/>
    <x v="514"/>
    <d v="2017-05-19T00:00:00"/>
    <x v="2"/>
    <s v="TB-21355"/>
    <s v="Todd Boyes"/>
    <x v="1"/>
    <s v="United States"/>
    <x v="244"/>
    <x v="24"/>
    <x v="0"/>
    <s v="FUR-BO-10003546"/>
    <s v="Furniture"/>
    <x v="0"/>
    <s v="Hon 4-Shelf Metal Bookcases"/>
    <n v="302.94"/>
    <n v="3"/>
    <n v="75.734999999999999"/>
    <x v="5"/>
    <s v="May"/>
  </r>
  <r>
    <s v="CA-2017-119452"/>
    <x v="555"/>
    <d v="2017-03-27T00:00:00"/>
    <x v="1"/>
    <s v="CL-12565"/>
    <s v="Clay Ludtke"/>
    <x v="0"/>
    <s v="United States"/>
    <x v="169"/>
    <x v="37"/>
    <x v="3"/>
    <s v="FUR-CH-10004495"/>
    <s v="Furniture"/>
    <x v="1"/>
    <s v="Global Leather and Oak Executive Chair, Black"/>
    <n v="1805.88"/>
    <n v="6"/>
    <n v="523.70519999999999"/>
    <x v="6"/>
    <s v="Mar"/>
  </r>
  <r>
    <s v="CA-2016-168893"/>
    <x v="361"/>
    <d v="2016-11-08T00:00:00"/>
    <x v="0"/>
    <s v="AP-10915"/>
    <s v="Arthur Prichep"/>
    <x v="0"/>
    <s v="United States"/>
    <x v="0"/>
    <x v="0"/>
    <x v="0"/>
    <s v="FUR-FU-10002885"/>
    <s v="Furniture"/>
    <x v="3"/>
    <s v="Magna Visual Magnetic Picture Hangers"/>
    <n v="24.1"/>
    <n v="5"/>
    <n v="9.1579999999999995"/>
    <x v="2"/>
    <s v="Nov"/>
  </r>
  <r>
    <s v="CA-2016-168893"/>
    <x v="361"/>
    <d v="2016-11-08T00:00:00"/>
    <x v="0"/>
    <s v="AP-10915"/>
    <s v="Arthur Prichep"/>
    <x v="0"/>
    <s v="United States"/>
    <x v="0"/>
    <x v="0"/>
    <x v="0"/>
    <s v="FUR-TA-10003392"/>
    <s v="Furniture"/>
    <x v="2"/>
    <s v="Global Adaptabilities Conference Tables"/>
    <n v="842.94"/>
    <n v="3"/>
    <n v="160.15860000000001"/>
    <x v="2"/>
    <s v="Nov"/>
  </r>
  <r>
    <s v="CA-2015-121965"/>
    <x v="556"/>
    <d v="2015-06-23T00:00:00"/>
    <x v="1"/>
    <s v="LH-17155"/>
    <s v="Logan Haushalter"/>
    <x v="0"/>
    <s v="United States"/>
    <x v="2"/>
    <x v="2"/>
    <x v="1"/>
    <s v="FUR-FU-10000732"/>
    <s v="Furniture"/>
    <x v="3"/>
    <s v="Eldon 200 Class Desk Accessories"/>
    <n v="12.56"/>
    <n v="2"/>
    <n v="4.0191999999999997"/>
    <x v="4"/>
    <s v="Jun"/>
  </r>
  <r>
    <s v="CA-2016-147137"/>
    <x v="557"/>
    <d v="2016-07-06T00:00:00"/>
    <x v="2"/>
    <s v="AA-10645"/>
    <s v="Anna Andreadi"/>
    <x v="0"/>
    <s v="United States"/>
    <x v="28"/>
    <x v="2"/>
    <x v="1"/>
    <s v="FUR-FU-10000221"/>
    <s v="Furniture"/>
    <x v="3"/>
    <s v="Master Caster Door Stop, Brown"/>
    <n v="25.4"/>
    <n v="5"/>
    <n v="8.6359999999999992"/>
    <x v="3"/>
    <s v="Jul"/>
  </r>
  <r>
    <s v="CA-2016-147137"/>
    <x v="557"/>
    <d v="2016-07-06T00:00:00"/>
    <x v="2"/>
    <s v="AA-10645"/>
    <s v="Anna Andreadi"/>
    <x v="0"/>
    <s v="United States"/>
    <x v="28"/>
    <x v="2"/>
    <x v="1"/>
    <s v="FUR-BO-10001811"/>
    <s v="Furniture"/>
    <x v="0"/>
    <s v="Atlantic Metals Mobile 5-Shelf Bookcases, Custom Colors"/>
    <n v="1279.165"/>
    <n v="5"/>
    <n v="225.73500000000001"/>
    <x v="3"/>
    <s v="Jul"/>
  </r>
  <r>
    <s v="US-2015-146745"/>
    <x v="558"/>
    <d v="2015-09-08T00:00:00"/>
    <x v="1"/>
    <s v="AS-10630"/>
    <s v="Ann Steele"/>
    <x v="2"/>
    <s v="United States"/>
    <x v="28"/>
    <x v="2"/>
    <x v="1"/>
    <s v="FUR-CH-10002372"/>
    <s v="Furniture"/>
    <x v="1"/>
    <s v="Office Star - Ergonomically Designed Knee Chair"/>
    <n v="129.56800000000001"/>
    <n v="2"/>
    <n v="-12.956799999999999"/>
    <x v="2"/>
    <s v="Sep"/>
  </r>
  <r>
    <s v="US-2017-125717"/>
    <x v="559"/>
    <d v="2017-10-01T00:00:00"/>
    <x v="2"/>
    <s v="DS-13030"/>
    <s v="Darrin Sayre"/>
    <x v="2"/>
    <s v="United States"/>
    <x v="14"/>
    <x v="12"/>
    <x v="1"/>
    <s v="FUR-FU-10001979"/>
    <s v="Furniture"/>
    <x v="3"/>
    <s v="Dana Halogen Swing-Arm Architect Lamp"/>
    <n v="32.776000000000003"/>
    <n v="1"/>
    <n v="3.2776000000000001"/>
    <x v="0"/>
    <s v="Sep"/>
  </r>
  <r>
    <s v="CA-2017-168641"/>
    <x v="241"/>
    <d v="2017-12-01T00:00:00"/>
    <x v="1"/>
    <s v="KA-16525"/>
    <s v="Kelly Andreada"/>
    <x v="0"/>
    <s v="United States"/>
    <x v="13"/>
    <x v="7"/>
    <x v="2"/>
    <s v="FUR-BO-10000780"/>
    <s v="Furniture"/>
    <x v="0"/>
    <s v="O'Sullivan Plantations 2-Door Library in Landvery Oak"/>
    <n v="321.56799999999998"/>
    <n v="2"/>
    <n v="-16.078399999999998"/>
    <x v="1"/>
    <s v="Nov"/>
  </r>
  <r>
    <s v="CA-2017-156895"/>
    <x v="258"/>
    <d v="2017-05-12T00:00:00"/>
    <x v="1"/>
    <s v="DJ-13510"/>
    <s v="Don Jones"/>
    <x v="1"/>
    <s v="United States"/>
    <x v="3"/>
    <x v="3"/>
    <x v="2"/>
    <s v="FUR-CH-10003535"/>
    <s v="Furniture"/>
    <x v="1"/>
    <s v="Global Armless Task Chair, Royal Blue"/>
    <n v="128.05799999999999"/>
    <n v="3"/>
    <n v="-23.7822"/>
    <x v="4"/>
    <s v="May"/>
  </r>
  <r>
    <s v="CA-2017-121300"/>
    <x v="560"/>
    <d v="2017-09-29T00:00:00"/>
    <x v="3"/>
    <s v="MG-17680"/>
    <s v="Maureen Gastineau"/>
    <x v="2"/>
    <s v="United States"/>
    <x v="245"/>
    <x v="15"/>
    <x v="2"/>
    <s v="FUR-CH-10003774"/>
    <s v="Furniture"/>
    <x v="1"/>
    <s v="Global Wood Trimmed Manager's Task Chair, Khaki"/>
    <n v="63.686"/>
    <n v="1"/>
    <n v="-15.4666"/>
    <x v="7"/>
    <s v="Sep"/>
  </r>
  <r>
    <s v="CA-2017-121300"/>
    <x v="560"/>
    <d v="2017-09-29T00:00:00"/>
    <x v="3"/>
    <s v="MG-17680"/>
    <s v="Maureen Gastineau"/>
    <x v="2"/>
    <s v="United States"/>
    <x v="245"/>
    <x v="15"/>
    <x v="2"/>
    <s v="FUR-TA-10004442"/>
    <s v="Furniture"/>
    <x v="2"/>
    <s v="Riverside Furniture Stanwyck Manor Table Series"/>
    <n v="344.22"/>
    <n v="2"/>
    <n v="-189.321"/>
    <x v="7"/>
    <s v="Sep"/>
  </r>
  <r>
    <s v="CA-2017-121300"/>
    <x v="560"/>
    <d v="2017-09-29T00:00:00"/>
    <x v="3"/>
    <s v="MG-17680"/>
    <s v="Maureen Gastineau"/>
    <x v="2"/>
    <s v="United States"/>
    <x v="245"/>
    <x v="15"/>
    <x v="2"/>
    <s v="FUR-FU-10004586"/>
    <s v="Furniture"/>
    <x v="3"/>
    <s v="G.E. Longer-Life Indoor Recessed Floodlight Bulbs"/>
    <n v="21.248000000000001"/>
    <n v="4"/>
    <n v="7.4367999999999999"/>
    <x v="7"/>
    <s v="Sep"/>
  </r>
  <r>
    <s v="CA-2017-130211"/>
    <x v="546"/>
    <d v="2017-10-22T00:00:00"/>
    <x v="3"/>
    <s v="BD-11620"/>
    <s v="Brian DeCherney"/>
    <x v="0"/>
    <s v="United States"/>
    <x v="246"/>
    <x v="37"/>
    <x v="3"/>
    <s v="FUR-TA-10003748"/>
    <s v="Furniture"/>
    <x v="2"/>
    <s v="Bevis 36 x 72 Conference Tables"/>
    <n v="248.98"/>
    <n v="2"/>
    <n v="54.775599999999997"/>
    <x v="7"/>
    <s v="Oct"/>
  </r>
  <r>
    <s v="CA-2017-105921"/>
    <x v="561"/>
    <d v="2017-08-21T00:00:00"/>
    <x v="1"/>
    <s v="JM-15250"/>
    <s v="Janet Martin"/>
    <x v="0"/>
    <s v="United States"/>
    <x v="2"/>
    <x v="2"/>
    <x v="1"/>
    <s v="FUR-TA-10001095"/>
    <s v="Furniture"/>
    <x v="2"/>
    <s v="Chromcraft Round Conference Tables"/>
    <n v="418.29599999999999"/>
    <n v="3"/>
    <n v="5.2286999999999999"/>
    <x v="1"/>
    <s v="Aug"/>
  </r>
  <r>
    <s v="CA-2014-150798"/>
    <x v="280"/>
    <d v="2014-12-03T00:00:00"/>
    <x v="0"/>
    <s v="JK-15730"/>
    <s v="Joe Kamberova"/>
    <x v="0"/>
    <s v="United States"/>
    <x v="29"/>
    <x v="15"/>
    <x v="2"/>
    <s v="FUR-FU-10000221"/>
    <s v="Furniture"/>
    <x v="3"/>
    <s v="Master Caster Door Stop, Brown"/>
    <n v="8.1280000000000001"/>
    <n v="2"/>
    <n v="1.4224000000000001"/>
    <x v="3"/>
    <s v="Dec"/>
  </r>
  <r>
    <s v="CA-2014-150798"/>
    <x v="280"/>
    <d v="2014-12-03T00:00:00"/>
    <x v="0"/>
    <s v="JK-15730"/>
    <s v="Joe Kamberova"/>
    <x v="0"/>
    <s v="United States"/>
    <x v="29"/>
    <x v="15"/>
    <x v="2"/>
    <s v="FUR-CH-10000015"/>
    <s v="Furniture"/>
    <x v="1"/>
    <s v="Hon Multipurpose Stacking Arm Chairs"/>
    <n v="909.72"/>
    <n v="6"/>
    <n v="-51.984000000000002"/>
    <x v="3"/>
    <s v="Dec"/>
  </r>
  <r>
    <s v="CA-2017-112753"/>
    <x v="562"/>
    <d v="2017-06-23T00:00:00"/>
    <x v="1"/>
    <s v="CC-12670"/>
    <s v="Craig Carreira"/>
    <x v="0"/>
    <s v="United States"/>
    <x v="2"/>
    <x v="2"/>
    <x v="1"/>
    <s v="FUR-BO-10004015"/>
    <s v="Furniture"/>
    <x v="0"/>
    <s v="Bush Andora Bookcase, Maple/Graphite Gray Finish"/>
    <n v="917.92349999999999"/>
    <n v="9"/>
    <n v="75.593699999999998"/>
    <x v="2"/>
    <s v="Jun"/>
  </r>
  <r>
    <s v="US-2014-138247"/>
    <x v="109"/>
    <d v="2014-12-29T00:00:00"/>
    <x v="1"/>
    <s v="BF-11170"/>
    <s v="Ben Ferrer"/>
    <x v="2"/>
    <s v="United States"/>
    <x v="2"/>
    <x v="2"/>
    <x v="1"/>
    <s v="FUR-FU-10002554"/>
    <s v="Furniture"/>
    <x v="3"/>
    <s v="Westinghouse Floor Lamp with Metal Mesh Shade, Black"/>
    <n v="23.99"/>
    <n v="1"/>
    <n v="5.5176999999999996"/>
    <x v="2"/>
    <s v="Dec"/>
  </r>
  <r>
    <s v="CA-2017-167003"/>
    <x v="563"/>
    <d v="2017-05-29T00:00:00"/>
    <x v="1"/>
    <s v="VS-21820"/>
    <s v="Vivek Sundaresam"/>
    <x v="0"/>
    <s v="United States"/>
    <x v="2"/>
    <x v="2"/>
    <x v="1"/>
    <s v="FUR-TA-10001520"/>
    <s v="Furniture"/>
    <x v="2"/>
    <s v="Lesro Sheffield Collection Coffee Table, End Table, Center Table, Corner Table"/>
    <n v="171.28800000000001"/>
    <n v="3"/>
    <n v="-6.4233000000000002"/>
    <x v="6"/>
    <s v="May"/>
  </r>
  <r>
    <s v="CA-2016-119935"/>
    <x v="480"/>
    <d v="2016-11-14T00:00:00"/>
    <x v="1"/>
    <s v="KM-16225"/>
    <s v="Kalyca Meade"/>
    <x v="1"/>
    <s v="United States"/>
    <x v="76"/>
    <x v="23"/>
    <x v="3"/>
    <s v="FUR-FU-10001085"/>
    <s v="Furniture"/>
    <x v="3"/>
    <s v="3M Polarizing Light Filter Sleeves"/>
    <n v="37.299999999999997"/>
    <n v="2"/>
    <n v="17.158000000000001"/>
    <x v="4"/>
    <s v="Nov"/>
  </r>
  <r>
    <s v="CA-2016-120873"/>
    <x v="78"/>
    <d v="2016-11-01T00:00:00"/>
    <x v="0"/>
    <s v="BW-11200"/>
    <s v="Ben Wallace"/>
    <x v="0"/>
    <s v="United States"/>
    <x v="247"/>
    <x v="25"/>
    <x v="0"/>
    <s v="FUR-CH-10000847"/>
    <s v="Furniture"/>
    <x v="1"/>
    <s v="Global Executive Mid-Back Manager's Chair"/>
    <n v="290.98"/>
    <n v="1"/>
    <n v="75.654799999999994"/>
    <x v="2"/>
    <s v="Oct"/>
  </r>
  <r>
    <s v="CA-2014-109491"/>
    <x v="564"/>
    <d v="2014-02-26T00:00:00"/>
    <x v="1"/>
    <s v="LC-16930"/>
    <s v="Linda Cazamias"/>
    <x v="1"/>
    <s v="United States"/>
    <x v="52"/>
    <x v="6"/>
    <x v="3"/>
    <s v="FUR-FU-10000221"/>
    <s v="Furniture"/>
    <x v="3"/>
    <s v="Master Caster Door Stop, Brown"/>
    <n v="20.32"/>
    <n v="4"/>
    <n v="6.9088000000000003"/>
    <x v="6"/>
    <s v="Feb"/>
  </r>
  <r>
    <s v="CA-2014-107454"/>
    <x v="565"/>
    <d v="2014-11-06T00:00:00"/>
    <x v="1"/>
    <s v="RD-19720"/>
    <s v="Roger Demir"/>
    <x v="0"/>
    <s v="United States"/>
    <x v="13"/>
    <x v="7"/>
    <x v="2"/>
    <s v="FUR-FU-10004018"/>
    <s v="Furniture"/>
    <x v="3"/>
    <s v="Tensor Computer Mounted Lamp"/>
    <n v="89.34"/>
    <n v="6"/>
    <n v="24.1218"/>
    <x v="4"/>
    <s v="Nov"/>
  </r>
  <r>
    <s v="US-2017-105046"/>
    <x v="357"/>
    <d v="2017-07-23T00:00:00"/>
    <x v="1"/>
    <s v="BE-11335"/>
    <s v="Bill Eplett"/>
    <x v="2"/>
    <s v="United States"/>
    <x v="248"/>
    <x v="7"/>
    <x v="2"/>
    <s v="FUR-FU-10004848"/>
    <s v="Furniture"/>
    <x v="3"/>
    <s v="DAX Solid Wood Frames"/>
    <n v="39.08"/>
    <n v="4"/>
    <n v="14.4596"/>
    <x v="6"/>
    <s v="Jul"/>
  </r>
  <r>
    <s v="CA-2016-118759"/>
    <x v="566"/>
    <d v="2016-11-17T00:00:00"/>
    <x v="2"/>
    <s v="MB-17305"/>
    <s v="Maria Bertelson"/>
    <x v="0"/>
    <s v="United States"/>
    <x v="13"/>
    <x v="7"/>
    <x v="2"/>
    <s v="FUR-CH-10002335"/>
    <s v="Furniture"/>
    <x v="1"/>
    <s v="Hon GuestStacker Chair"/>
    <n v="408.00599999999997"/>
    <n v="2"/>
    <n v="72.534400000000005"/>
    <x v="0"/>
    <s v="Nov"/>
  </r>
  <r>
    <s v="CA-2014-140403"/>
    <x v="567"/>
    <d v="2014-10-10T00:00:00"/>
    <x v="3"/>
    <s v="TN-21040"/>
    <s v="Tanja Norvell"/>
    <x v="2"/>
    <s v="United States"/>
    <x v="249"/>
    <x v="2"/>
    <x v="1"/>
    <s v="FUR-CH-10002774"/>
    <s v="Furniture"/>
    <x v="1"/>
    <s v="Global Deluxe Stacking Chair, Gray"/>
    <n v="122.352"/>
    <n v="3"/>
    <n v="13.7646"/>
    <x v="7"/>
    <s v="Oct"/>
  </r>
  <r>
    <s v="CA-2017-138464"/>
    <x v="220"/>
    <d v="2017-07-12T00:00:00"/>
    <x v="1"/>
    <s v="VF-21715"/>
    <s v="Vicky Freymann"/>
    <x v="2"/>
    <s v="United States"/>
    <x v="15"/>
    <x v="13"/>
    <x v="1"/>
    <s v="FUR-FU-10003142"/>
    <s v="Furniture"/>
    <x v="3"/>
    <s v="Master Big Foot Doorstop, Beige"/>
    <n v="15.84"/>
    <n v="3"/>
    <n v="4.9104000000000001"/>
    <x v="4"/>
    <s v="Jul"/>
  </r>
  <r>
    <s v="CA-2015-104129"/>
    <x v="568"/>
    <d v="2015-03-02T00:00:00"/>
    <x v="1"/>
    <s v="ES-14080"/>
    <s v="Erin Smith"/>
    <x v="1"/>
    <s v="United States"/>
    <x v="134"/>
    <x v="38"/>
    <x v="2"/>
    <s v="FUR-TA-10004152"/>
    <s v="Furniture"/>
    <x v="2"/>
    <s v="Barricks 18&quot; x 48&quot; Non-Folding Utility Table with Bottom Storage Shelf"/>
    <n v="493.92"/>
    <n v="7"/>
    <n v="-28.224"/>
    <x v="0"/>
    <s v="Feb"/>
  </r>
  <r>
    <s v="CA-2015-126557"/>
    <x v="569"/>
    <d v="2015-07-17T00:00:00"/>
    <x v="0"/>
    <s v="RL-19615"/>
    <s v="Rob Lucas"/>
    <x v="0"/>
    <s v="United States"/>
    <x v="9"/>
    <x v="8"/>
    <x v="3"/>
    <s v="FUR-CH-10004477"/>
    <s v="Furniture"/>
    <x v="1"/>
    <s v="Global Push Button Manager's Chair, Indigo"/>
    <n v="383.60700000000003"/>
    <n v="9"/>
    <n v="-5.4801000000000002"/>
    <x v="2"/>
    <s v="Jul"/>
  </r>
  <r>
    <s v="CA-2015-126557"/>
    <x v="569"/>
    <d v="2015-07-17T00:00:00"/>
    <x v="0"/>
    <s v="RL-19615"/>
    <s v="Rob Lucas"/>
    <x v="0"/>
    <s v="United States"/>
    <x v="9"/>
    <x v="8"/>
    <x v="3"/>
    <s v="FUR-FU-10001861"/>
    <s v="Furniture"/>
    <x v="3"/>
    <s v="Floodlight Indoor Halogen Bulbs, 1 Bulb per Pack, 60 Watts"/>
    <n v="7.76"/>
    <n v="1"/>
    <n v="-2.1339999999999999"/>
    <x v="2"/>
    <s v="Jul"/>
  </r>
  <r>
    <s v="US-2014-165862"/>
    <x v="570"/>
    <d v="2014-07-17T00:00:00"/>
    <x v="1"/>
    <s v="GK-14620"/>
    <s v="Grace Kelly"/>
    <x v="1"/>
    <s v="United States"/>
    <x v="2"/>
    <x v="2"/>
    <x v="1"/>
    <s v="FUR-TA-10002855"/>
    <s v="Furniture"/>
    <x v="2"/>
    <s v="Bevis Round Conference Table Top &amp; Single Column Base"/>
    <n v="351.21600000000001"/>
    <n v="3"/>
    <n v="4.3902000000000001"/>
    <x v="4"/>
    <s v="Jul"/>
  </r>
  <r>
    <s v="US-2014-106334"/>
    <x v="421"/>
    <d v="2015-01-02T00:00:00"/>
    <x v="1"/>
    <s v="JF-15490"/>
    <s v="Jeremy Farry"/>
    <x v="0"/>
    <s v="United States"/>
    <x v="28"/>
    <x v="2"/>
    <x v="1"/>
    <s v="FUR-CH-10004886"/>
    <s v="Furniture"/>
    <x v="1"/>
    <s v="Bevis Steel Folding Chairs"/>
    <n v="230.28"/>
    <n v="3"/>
    <n v="23.027999999999999"/>
    <x v="6"/>
    <s v="Dec"/>
  </r>
  <r>
    <s v="CA-2014-110219"/>
    <x v="571"/>
    <d v="2014-05-08T00:00:00"/>
    <x v="2"/>
    <s v="EB-13870"/>
    <s v="Emily Burns"/>
    <x v="0"/>
    <s v="United States"/>
    <x v="21"/>
    <x v="5"/>
    <x v="3"/>
    <s v="FUR-CH-10001146"/>
    <s v="Furniture"/>
    <x v="1"/>
    <s v="Global Value Mid-Back Manager's Chair, Gray"/>
    <n v="127.869"/>
    <n v="3"/>
    <n v="-9.1334999999999997"/>
    <x v="0"/>
    <s v="May"/>
  </r>
  <r>
    <s v="CA-2015-118871"/>
    <x v="463"/>
    <d v="2015-12-09T00:00:00"/>
    <x v="0"/>
    <s v="HM-14860"/>
    <s v="Harry Marie"/>
    <x v="1"/>
    <s v="United States"/>
    <x v="2"/>
    <x v="2"/>
    <x v="1"/>
    <s v="FUR-FU-10002111"/>
    <s v="Furniture"/>
    <x v="3"/>
    <s v="Master Caster Door Stop, Large Brown"/>
    <n v="36.4"/>
    <n v="5"/>
    <n v="13.832000000000001"/>
    <x v="2"/>
    <s v="Dec"/>
  </r>
  <r>
    <s v="CA-2017-129490"/>
    <x v="572"/>
    <d v="2017-09-30T00:00:00"/>
    <x v="1"/>
    <s v="SJ-20125"/>
    <s v="Sanjit Jacobs"/>
    <x v="2"/>
    <s v="United States"/>
    <x v="232"/>
    <x v="1"/>
    <x v="0"/>
    <s v="FUR-CH-10003298"/>
    <s v="Furniture"/>
    <x v="1"/>
    <s v="Office Star - Contemporary Task Swivel chair with Loop Arms, Charcoal"/>
    <n v="419.13600000000002"/>
    <n v="4"/>
    <n v="-57.6312"/>
    <x v="4"/>
    <s v="Sep"/>
  </r>
  <r>
    <s v="CA-2014-169460"/>
    <x v="573"/>
    <d v="2014-04-21T00:00:00"/>
    <x v="0"/>
    <s v="NF-18595"/>
    <s v="Nicole Fjeld"/>
    <x v="2"/>
    <s v="United States"/>
    <x v="124"/>
    <x v="2"/>
    <x v="1"/>
    <s v="FUR-FU-10004017"/>
    <s v="Furniture"/>
    <x v="3"/>
    <s v="Executive Impressions 13&quot; Chairman Wall Clock"/>
    <n v="76.14"/>
    <n v="3"/>
    <n v="26.649000000000001"/>
    <x v="3"/>
    <s v="Apr"/>
  </r>
  <r>
    <s v="CA-2016-139395"/>
    <x v="574"/>
    <d v="2016-12-18T00:00:00"/>
    <x v="1"/>
    <s v="MG-17650"/>
    <s v="Matthew Grinstein"/>
    <x v="2"/>
    <s v="United States"/>
    <x v="38"/>
    <x v="17"/>
    <x v="3"/>
    <s v="FUR-FU-10003724"/>
    <s v="Furniture"/>
    <x v="3"/>
    <s v="Westinghouse Clip-On Gooseneck Lamps"/>
    <n v="33.479999999999997"/>
    <n v="4"/>
    <n v="8.7048000000000005"/>
    <x v="6"/>
    <s v="Dec"/>
  </r>
  <r>
    <s v="CA-2016-120250"/>
    <x v="107"/>
    <d v="2016-09-22T00:00:00"/>
    <x v="2"/>
    <s v="AP-10720"/>
    <s v="Anne Pryor"/>
    <x v="2"/>
    <s v="United States"/>
    <x v="3"/>
    <x v="3"/>
    <x v="2"/>
    <s v="FUR-FU-10003424"/>
    <s v="Furniture"/>
    <x v="3"/>
    <s v="Nu-Dell Oak Frame"/>
    <n v="25.632000000000001"/>
    <n v="3"/>
    <n v="3.8448000000000002"/>
    <x v="0"/>
    <s v="Sep"/>
  </r>
  <r>
    <s v="US-2017-163790"/>
    <x v="575"/>
    <d v="2017-11-04T00:00:00"/>
    <x v="0"/>
    <s v="NL-18310"/>
    <s v="Nancy Lomonaco"/>
    <x v="2"/>
    <s v="United States"/>
    <x v="250"/>
    <x v="2"/>
    <x v="1"/>
    <s v="FUR-FU-10002508"/>
    <s v="Furniture"/>
    <x v="3"/>
    <s v="Document Clip Frames"/>
    <n v="25.02"/>
    <n v="3"/>
    <n v="10.5084"/>
    <x v="3"/>
    <s v="Nov"/>
  </r>
  <r>
    <s v="CA-2016-129868"/>
    <x v="576"/>
    <d v="2016-12-31T00:00:00"/>
    <x v="1"/>
    <s v="MC-18130"/>
    <s v="Mike Caudle"/>
    <x v="1"/>
    <s v="United States"/>
    <x v="2"/>
    <x v="2"/>
    <x v="1"/>
    <s v="FUR-CH-10003535"/>
    <s v="Furniture"/>
    <x v="1"/>
    <s v="Global Armless Task Chair, Royal Blue"/>
    <n v="146.352"/>
    <n v="3"/>
    <n v="-5.4882"/>
    <x v="2"/>
    <s v="Dec"/>
  </r>
  <r>
    <s v="CA-2016-129868"/>
    <x v="576"/>
    <d v="2016-12-31T00:00:00"/>
    <x v="1"/>
    <s v="MC-18130"/>
    <s v="Mike Caudle"/>
    <x v="1"/>
    <s v="United States"/>
    <x v="2"/>
    <x v="2"/>
    <x v="1"/>
    <s v="FUR-TA-10003473"/>
    <s v="Furniture"/>
    <x v="2"/>
    <s v="Bretford Rectangular Conference Table Tops"/>
    <n v="902.71199999999999"/>
    <n v="3"/>
    <n v="33.851700000000001"/>
    <x v="2"/>
    <s v="Dec"/>
  </r>
  <r>
    <s v="CA-2015-146948"/>
    <x v="370"/>
    <d v="2015-07-20T00:00:00"/>
    <x v="1"/>
    <s v="MG-17890"/>
    <s v="Michael Granlund"/>
    <x v="2"/>
    <s v="United States"/>
    <x v="237"/>
    <x v="32"/>
    <x v="2"/>
    <s v="FUR-CH-10004853"/>
    <s v="Furniture"/>
    <x v="1"/>
    <s v="Global Manager's Adjustable Task Chair, Storm"/>
    <n v="150.97999999999999"/>
    <n v="1"/>
    <n v="43.784199999999998"/>
    <x v="4"/>
    <s v="Jul"/>
  </r>
  <r>
    <s v="US-2017-141852"/>
    <x v="17"/>
    <d v="2017-11-14T00:00:00"/>
    <x v="1"/>
    <s v="JE-15745"/>
    <s v="Joel Eaton"/>
    <x v="0"/>
    <s v="United States"/>
    <x v="64"/>
    <x v="2"/>
    <x v="1"/>
    <s v="FUR-FU-10000023"/>
    <s v="Furniture"/>
    <x v="3"/>
    <s v="Eldon Wave Desk Accessories"/>
    <n v="47.12"/>
    <n v="8"/>
    <n v="20.732800000000001"/>
    <x v="2"/>
    <s v="Nov"/>
  </r>
  <r>
    <s v="CA-2015-117800"/>
    <x v="231"/>
    <d v="2015-09-26T00:00:00"/>
    <x v="1"/>
    <s v="TH-21550"/>
    <s v="Tracy Hopkins"/>
    <x v="2"/>
    <s v="United States"/>
    <x v="114"/>
    <x v="20"/>
    <x v="2"/>
    <s v="FUR-CH-10000785"/>
    <s v="Furniture"/>
    <x v="1"/>
    <s v="Global Ergonomic Managers Chair"/>
    <n v="542.94000000000005"/>
    <n v="3"/>
    <n v="141.1644"/>
    <x v="2"/>
    <s v="Sep"/>
  </r>
  <r>
    <s v="CA-2017-147228"/>
    <x v="198"/>
    <d v="2017-09-14T00:00:00"/>
    <x v="1"/>
    <s v="SO-20335"/>
    <s v="Sean O'Donnell"/>
    <x v="0"/>
    <s v="United States"/>
    <x v="11"/>
    <x v="9"/>
    <x v="0"/>
    <s v="FUR-FU-10000023"/>
    <s v="Furniture"/>
    <x v="3"/>
    <s v="Eldon Wave Desk Accessories"/>
    <n v="14.135999999999999"/>
    <n v="3"/>
    <n v="4.2408000000000001"/>
    <x v="2"/>
    <s v="Sep"/>
  </r>
  <r>
    <s v="US-2015-126235"/>
    <x v="233"/>
    <d v="2015-10-15T00:00:00"/>
    <x v="3"/>
    <s v="GA-14725"/>
    <s v="Guy Armstrong"/>
    <x v="0"/>
    <s v="United States"/>
    <x v="189"/>
    <x v="17"/>
    <x v="3"/>
    <s v="FUR-FU-10000719"/>
    <s v="Furniture"/>
    <x v="3"/>
    <s v="DAX Cubicle Frames, 8-1/2 x 11"/>
    <n v="17.14"/>
    <n v="2"/>
    <n v="6.1703999999999999"/>
    <x v="7"/>
    <s v="Oct"/>
  </r>
  <r>
    <s v="CA-2017-168396"/>
    <x v="309"/>
    <d v="2017-08-08T00:00:00"/>
    <x v="0"/>
    <s v="BD-11725"/>
    <s v="Bruce Degenhardt"/>
    <x v="0"/>
    <s v="United States"/>
    <x v="28"/>
    <x v="2"/>
    <x v="1"/>
    <s v="FUR-FU-10000723"/>
    <s v="Furniture"/>
    <x v="3"/>
    <s v="Deflect-o EconoMat Studded, No Bevel Mat for Low Pile Carpeting"/>
    <n v="123.96"/>
    <n v="3"/>
    <n v="11.1564"/>
    <x v="2"/>
    <s v="Aug"/>
  </r>
  <r>
    <s v="CA-2015-130456"/>
    <x v="130"/>
    <d v="2015-08-26T00:00:00"/>
    <x v="1"/>
    <s v="DS-13180"/>
    <s v="David Smith"/>
    <x v="1"/>
    <s v="United States"/>
    <x v="28"/>
    <x v="2"/>
    <x v="1"/>
    <s v="FUR-BO-10003893"/>
    <s v="Furniture"/>
    <x v="0"/>
    <s v="Sauder Camden County Collection Library"/>
    <n v="586.39800000000002"/>
    <n v="6"/>
    <n v="34.494"/>
    <x v="2"/>
    <s v="Aug"/>
  </r>
  <r>
    <s v="CA-2017-130141"/>
    <x v="546"/>
    <d v="2017-10-24T00:00:00"/>
    <x v="0"/>
    <s v="HA-14905"/>
    <s v="Helen Abelman"/>
    <x v="0"/>
    <s v="United States"/>
    <x v="200"/>
    <x v="12"/>
    <x v="1"/>
    <s v="FUR-CH-10000749"/>
    <s v="Furniture"/>
    <x v="1"/>
    <s v="Office Star - Ergonomic Mid Back Chair with 2-Way Adjustable Arms"/>
    <n v="579.13599999999997"/>
    <n v="4"/>
    <n v="-28.956800000000001"/>
    <x v="3"/>
    <s v="Oct"/>
  </r>
  <r>
    <s v="CA-2016-143910"/>
    <x v="577"/>
    <d v="2016-08-16T00:00:00"/>
    <x v="1"/>
    <s v="BC-11125"/>
    <s v="Becky Castell"/>
    <x v="2"/>
    <s v="United States"/>
    <x v="13"/>
    <x v="7"/>
    <x v="2"/>
    <s v="FUR-CH-10000225"/>
    <s v="Furniture"/>
    <x v="1"/>
    <s v="Global Geo Office Task Chair, Gray"/>
    <n v="145.76400000000001"/>
    <n v="2"/>
    <n v="-8.0980000000000008"/>
    <x v="4"/>
    <s v="Aug"/>
  </r>
  <r>
    <s v="CA-2016-139556"/>
    <x v="578"/>
    <d v="2016-05-01T00:00:00"/>
    <x v="1"/>
    <s v="DB-13360"/>
    <s v="Dennis Bolton"/>
    <x v="2"/>
    <s v="United States"/>
    <x v="13"/>
    <x v="7"/>
    <x v="2"/>
    <s v="FUR-CH-10004983"/>
    <s v="Furniture"/>
    <x v="1"/>
    <s v="Office Star - Mid Back Dual function Ergonomic High Back Chair with 2-Way Adjustable Arms"/>
    <n v="434.64600000000002"/>
    <n v="3"/>
    <n v="62.782200000000003"/>
    <x v="2"/>
    <s v="Apr"/>
  </r>
  <r>
    <s v="CA-2015-112130"/>
    <x v="496"/>
    <d v="2015-05-07T00:00:00"/>
    <x v="1"/>
    <s v="SV-20785"/>
    <s v="Stewart Visinsky"/>
    <x v="0"/>
    <s v="United States"/>
    <x v="3"/>
    <x v="3"/>
    <x v="2"/>
    <s v="FUR-CH-10002965"/>
    <s v="Furniture"/>
    <x v="1"/>
    <s v="Global Leather Highback Executive Chair with Pneumatic Height Adjustment, Black"/>
    <n v="844.11599999999999"/>
    <n v="6"/>
    <n v="-36.176400000000001"/>
    <x v="4"/>
    <s v="May"/>
  </r>
  <r>
    <s v="CA-2016-116547"/>
    <x v="579"/>
    <d v="2016-01-17T00:00:00"/>
    <x v="1"/>
    <s v="KB-16585"/>
    <s v="Ken Black"/>
    <x v="1"/>
    <s v="United States"/>
    <x v="15"/>
    <x v="13"/>
    <x v="1"/>
    <s v="FUR-FU-10000076"/>
    <s v="Furniture"/>
    <x v="3"/>
    <s v="24-Hour Round Wall Clock"/>
    <n v="79.92"/>
    <n v="4"/>
    <n v="34.365600000000001"/>
    <x v="1"/>
    <s v="Jan"/>
  </r>
  <r>
    <s v="US-2017-133200"/>
    <x v="580"/>
    <d v="2017-05-11T00:00:00"/>
    <x v="1"/>
    <s v="DB-13555"/>
    <s v="Dorothy Badders"/>
    <x v="1"/>
    <s v="United States"/>
    <x v="50"/>
    <x v="5"/>
    <x v="3"/>
    <s v="FUR-BO-10001601"/>
    <s v="Furniture"/>
    <x v="0"/>
    <s v="Sauder Mission Library with Doors, Fruitwood Finish"/>
    <n v="623.46479999999997"/>
    <n v="7"/>
    <n v="-119.1918"/>
    <x v="2"/>
    <s v="May"/>
  </r>
  <r>
    <s v="CA-2016-133550"/>
    <x v="581"/>
    <d v="2016-08-06T00:00:00"/>
    <x v="1"/>
    <s v="KL-16645"/>
    <s v="Ken Lonsdale"/>
    <x v="0"/>
    <s v="United States"/>
    <x v="25"/>
    <x v="17"/>
    <x v="3"/>
    <s v="FUR-FU-10002918"/>
    <s v="Furniture"/>
    <x v="3"/>
    <s v="Eldon ClusterMat Chair Mat with Cordless Antistatic Protection"/>
    <n v="272.94"/>
    <n v="3"/>
    <n v="30.023399999999999"/>
    <x v="6"/>
    <s v="Jul"/>
  </r>
  <r>
    <s v="CA-2017-139416"/>
    <x v="582"/>
    <d v="2017-03-29T00:00:00"/>
    <x v="0"/>
    <s v="AG-10270"/>
    <s v="Alejandro Grove"/>
    <x v="0"/>
    <s v="United States"/>
    <x v="3"/>
    <x v="3"/>
    <x v="2"/>
    <s v="FUR-FU-10003832"/>
    <s v="Furniture"/>
    <x v="3"/>
    <s v="Eldon Expressions Punched Metal &amp; Wood Desk Accessories, Black &amp; Cherry"/>
    <n v="15.007999999999999"/>
    <n v="2"/>
    <n v="1.5007999999999999"/>
    <x v="3"/>
    <s v="Mar"/>
  </r>
  <r>
    <s v="CA-2016-159912"/>
    <x v="583"/>
    <d v="2016-09-03T00:00:00"/>
    <x v="1"/>
    <s v="GB-14530"/>
    <s v="George Bell"/>
    <x v="1"/>
    <s v="United States"/>
    <x v="3"/>
    <x v="3"/>
    <x v="2"/>
    <s v="FUR-TA-10004152"/>
    <s v="Furniture"/>
    <x v="2"/>
    <s v="Barricks 18&quot; x 48&quot; Non-Folding Utility Table with Bottom Storage Shelf"/>
    <n v="241.92"/>
    <n v="4"/>
    <n v="-56.448"/>
    <x v="2"/>
    <s v="Aug"/>
  </r>
  <r>
    <s v="CA-2016-159912"/>
    <x v="583"/>
    <d v="2016-09-03T00:00:00"/>
    <x v="1"/>
    <s v="GB-14530"/>
    <s v="George Bell"/>
    <x v="1"/>
    <s v="United States"/>
    <x v="3"/>
    <x v="3"/>
    <x v="2"/>
    <s v="FUR-BO-10002853"/>
    <s v="Furniture"/>
    <x v="0"/>
    <s v="O'Sullivan 5-Shelf Heavy-Duty Bookcases"/>
    <n v="163.88"/>
    <n v="4"/>
    <n v="-81.94"/>
    <x v="2"/>
    <s v="Aug"/>
  </r>
  <r>
    <s v="CA-2014-138681"/>
    <x v="191"/>
    <d v="2014-12-22T00:00:00"/>
    <x v="2"/>
    <s v="CT-11995"/>
    <s v="Carol Triggs"/>
    <x v="0"/>
    <s v="United States"/>
    <x v="104"/>
    <x v="22"/>
    <x v="1"/>
    <s v="FUR-FU-10001876"/>
    <s v="Furniture"/>
    <x v="3"/>
    <s v="Computer Room Manger, 14&quot;"/>
    <n v="51.968000000000004"/>
    <n v="2"/>
    <n v="10.393599999999999"/>
    <x v="3"/>
    <s v="Dec"/>
  </r>
  <r>
    <s v="CA-2014-138681"/>
    <x v="191"/>
    <d v="2014-12-22T00:00:00"/>
    <x v="2"/>
    <s v="CT-11995"/>
    <s v="Carol Triggs"/>
    <x v="0"/>
    <s v="United States"/>
    <x v="104"/>
    <x v="22"/>
    <x v="1"/>
    <s v="FUR-CH-10004860"/>
    <s v="Furniture"/>
    <x v="1"/>
    <s v="Global Low Back Tilter Chair"/>
    <n v="242.352"/>
    <n v="3"/>
    <n v="-42.4116"/>
    <x v="3"/>
    <s v="Dec"/>
  </r>
  <r>
    <s v="US-2015-138121"/>
    <x v="584"/>
    <d v="2015-12-17T00:00:00"/>
    <x v="3"/>
    <s v="JL-15835"/>
    <s v="John Lee"/>
    <x v="0"/>
    <s v="United States"/>
    <x v="25"/>
    <x v="17"/>
    <x v="3"/>
    <s v="FUR-CH-10003846"/>
    <s v="Furniture"/>
    <x v="1"/>
    <s v="Hon Valutask Swivel Chairs"/>
    <n v="302.94"/>
    <n v="3"/>
    <n v="48.470399999999998"/>
    <x v="7"/>
    <s v="Dec"/>
  </r>
  <r>
    <s v="US-2015-138121"/>
    <x v="584"/>
    <d v="2015-12-17T00:00:00"/>
    <x v="3"/>
    <s v="JL-15835"/>
    <s v="John Lee"/>
    <x v="0"/>
    <s v="United States"/>
    <x v="25"/>
    <x v="17"/>
    <x v="3"/>
    <s v="FUR-CH-10004875"/>
    <s v="Furniture"/>
    <x v="1"/>
    <s v="Harbour Creations 67200 Series Stacking Chairs"/>
    <n v="142.36000000000001"/>
    <n v="2"/>
    <n v="38.437199999999997"/>
    <x v="7"/>
    <s v="Dec"/>
  </r>
  <r>
    <s v="US-2015-138121"/>
    <x v="584"/>
    <d v="2015-12-17T00:00:00"/>
    <x v="3"/>
    <s v="JL-15835"/>
    <s v="John Lee"/>
    <x v="0"/>
    <s v="United States"/>
    <x v="25"/>
    <x v="17"/>
    <x v="3"/>
    <s v="FUR-CH-10003817"/>
    <s v="Furniture"/>
    <x v="1"/>
    <s v="Global Value Steno Chair, Gray"/>
    <n v="546.66"/>
    <n v="9"/>
    <n v="136.66499999999999"/>
    <x v="7"/>
    <s v="Dec"/>
  </r>
  <r>
    <s v="US-2015-138121"/>
    <x v="584"/>
    <d v="2015-12-17T00:00:00"/>
    <x v="3"/>
    <s v="JL-15835"/>
    <s v="John Lee"/>
    <x v="0"/>
    <s v="United States"/>
    <x v="25"/>
    <x v="17"/>
    <x v="3"/>
    <s v="FUR-FU-10002116"/>
    <s v="Furniture"/>
    <x v="3"/>
    <s v="Tenex Carpeted, Granite-Look or Clear Contemporary Contour Shape Chair Mats"/>
    <n v="212.13"/>
    <n v="3"/>
    <n v="14.8491"/>
    <x v="7"/>
    <s v="Dec"/>
  </r>
  <r>
    <s v="CA-2017-140298"/>
    <x v="585"/>
    <d v="2017-05-17T00:00:00"/>
    <x v="1"/>
    <s v="JK-16120"/>
    <s v="Julie Kriz"/>
    <x v="2"/>
    <s v="United States"/>
    <x v="198"/>
    <x v="5"/>
    <x v="3"/>
    <s v="FUR-FU-10001967"/>
    <s v="Furniture"/>
    <x v="3"/>
    <s v="Telescoping Adjustable Floor Lamp"/>
    <n v="7.9960000000000004"/>
    <n v="1"/>
    <n v="-6.9965000000000002"/>
    <x v="6"/>
    <s v="May"/>
  </r>
  <r>
    <s v="CA-2016-158435"/>
    <x v="586"/>
    <d v="2016-05-18T00:00:00"/>
    <x v="2"/>
    <s v="AG-10900"/>
    <s v="Arthur Gainer"/>
    <x v="0"/>
    <s v="United States"/>
    <x v="251"/>
    <x v="19"/>
    <x v="2"/>
    <s v="FUR-FU-10003975"/>
    <s v="Furniture"/>
    <x v="3"/>
    <s v="Eldon Advantage Chair Mats for Low to Medium Pile Carpets"/>
    <n v="173.24"/>
    <n v="4"/>
    <n v="17.324000000000002"/>
    <x v="5"/>
    <s v="May"/>
  </r>
  <r>
    <s v="CA-2014-108273"/>
    <x v="439"/>
    <d v="2014-12-21T00:00:00"/>
    <x v="1"/>
    <s v="EJ-13720"/>
    <s v="Ed Jacobs"/>
    <x v="0"/>
    <s v="United States"/>
    <x v="156"/>
    <x v="5"/>
    <x v="3"/>
    <s v="FUR-FU-10002116"/>
    <s v="Furniture"/>
    <x v="3"/>
    <s v="Tenex Carpeted, Granite-Look or Clear Contemporary Contour Shape Chair Mats"/>
    <n v="56.567999999999998"/>
    <n v="2"/>
    <n v="-74.952600000000004"/>
    <x v="2"/>
    <s v="Dec"/>
  </r>
  <r>
    <s v="CA-2017-143126"/>
    <x v="587"/>
    <d v="2017-12-07T00:00:00"/>
    <x v="0"/>
    <s v="CM-12655"/>
    <s v="Corinna Mitchell"/>
    <x v="2"/>
    <s v="United States"/>
    <x v="15"/>
    <x v="13"/>
    <x v="1"/>
    <s v="FUR-TA-10002958"/>
    <s v="Furniture"/>
    <x v="2"/>
    <s v="Bevis Oval Conference Table, Walnut"/>
    <n v="521.96"/>
    <n v="2"/>
    <n v="88.733199999999997"/>
    <x v="4"/>
    <s v="Dec"/>
  </r>
  <r>
    <s v="CA-2014-106229"/>
    <x v="588"/>
    <d v="2014-06-11T00:00:00"/>
    <x v="0"/>
    <s v="NR-18550"/>
    <s v="Nick Radford"/>
    <x v="0"/>
    <s v="United States"/>
    <x v="14"/>
    <x v="8"/>
    <x v="3"/>
    <s v="FUR-TA-10002041"/>
    <s v="Furniture"/>
    <x v="2"/>
    <s v="Bevis Round Conference Table Top, X-Base"/>
    <n v="268.935"/>
    <n v="3"/>
    <n v="-209.76929999999999"/>
    <x v="4"/>
    <s v="Jun"/>
  </r>
  <r>
    <s v="CA-2014-119151"/>
    <x v="306"/>
    <d v="2014-11-29T00:00:00"/>
    <x v="0"/>
    <s v="MP-18175"/>
    <s v="Mike Pelletier"/>
    <x v="2"/>
    <s v="United States"/>
    <x v="13"/>
    <x v="7"/>
    <x v="2"/>
    <s v="FUR-BO-10003159"/>
    <s v="Furniture"/>
    <x v="0"/>
    <s v="Sauder Camden County Collection Libraries, Planked Cherry Finish"/>
    <n v="275.952"/>
    <n v="3"/>
    <n v="-37.943399999999997"/>
    <x v="4"/>
    <s v="Nov"/>
  </r>
  <r>
    <s v="US-2015-103996"/>
    <x v="165"/>
    <d v="2015-03-31T00:00:00"/>
    <x v="0"/>
    <s v="RB-19435"/>
    <s v="Richard Bierner"/>
    <x v="0"/>
    <s v="United States"/>
    <x v="53"/>
    <x v="2"/>
    <x v="1"/>
    <s v="FUR-FU-10004586"/>
    <s v="Furniture"/>
    <x v="3"/>
    <s v="G.E. Longer-Life Indoor Recessed Floodlight Bulbs"/>
    <n v="19.920000000000002"/>
    <n v="3"/>
    <n v="9.5616000000000003"/>
    <x v="3"/>
    <s v="Mar"/>
  </r>
  <r>
    <s v="CA-2016-120530"/>
    <x v="589"/>
    <d v="2016-04-12T00:00:00"/>
    <x v="1"/>
    <s v="Dl-13600"/>
    <s v="Dorris liebe"/>
    <x v="1"/>
    <s v="United States"/>
    <x v="13"/>
    <x v="7"/>
    <x v="2"/>
    <s v="FUR-CH-10000454"/>
    <s v="Furniture"/>
    <x v="1"/>
    <s v="Hon Deluxe Fabric Upholstered Stacking Chairs, Rounded Back"/>
    <n v="658.74599999999998"/>
    <n v="3"/>
    <n v="146.38800000000001"/>
    <x v="2"/>
    <s v="Apr"/>
  </r>
  <r>
    <s v="CA-2015-105725"/>
    <x v="590"/>
    <d v="2015-02-24T00:00:00"/>
    <x v="1"/>
    <s v="GT-14755"/>
    <s v="Guy Thornton"/>
    <x v="0"/>
    <s v="United States"/>
    <x v="62"/>
    <x v="2"/>
    <x v="1"/>
    <s v="FUR-TA-10001676"/>
    <s v="Furniture"/>
    <x v="2"/>
    <s v="Hon 61000 Series Interactive Training Tables"/>
    <n v="35.543999999999997"/>
    <n v="1"/>
    <n v="-0.88859999999999995"/>
    <x v="6"/>
    <s v="Feb"/>
  </r>
  <r>
    <s v="CA-2016-120005"/>
    <x v="492"/>
    <d v="2016-03-03T00:00:00"/>
    <x v="3"/>
    <s v="TS-21160"/>
    <s v="Theresa Swint"/>
    <x v="1"/>
    <s v="United States"/>
    <x v="28"/>
    <x v="2"/>
    <x v="1"/>
    <s v="FUR-FU-10000672"/>
    <s v="Furniture"/>
    <x v="3"/>
    <s v="Executive Impressions 10&quot; Spectator Wall Clock"/>
    <n v="35.28"/>
    <n v="3"/>
    <n v="11.995200000000001"/>
    <x v="7"/>
    <s v="Mar"/>
  </r>
  <r>
    <s v="CA-2017-103499"/>
    <x v="93"/>
    <d v="2017-11-24T00:00:00"/>
    <x v="1"/>
    <s v="ES-14020"/>
    <s v="Erica Smith"/>
    <x v="0"/>
    <s v="United States"/>
    <x v="38"/>
    <x v="9"/>
    <x v="0"/>
    <s v="FUR-CH-10001482"/>
    <s v="Furniture"/>
    <x v="1"/>
    <s v="Office Star - Mesh Screen back chair with Vinyl seat"/>
    <n v="209.56800000000001"/>
    <n v="2"/>
    <n v="-23.5764"/>
    <x v="4"/>
    <s v="Nov"/>
  </r>
  <r>
    <s v="CA-2017-119746"/>
    <x v="68"/>
    <d v="2017-11-27T00:00:00"/>
    <x v="1"/>
    <s v="CM-12385"/>
    <s v="Christopher Martinez"/>
    <x v="0"/>
    <s v="United States"/>
    <x v="9"/>
    <x v="8"/>
    <x v="3"/>
    <s v="FUR-FU-10004909"/>
    <s v="Furniture"/>
    <x v="3"/>
    <s v="Contemporary Wood/Metal Frame"/>
    <n v="6.4640000000000004"/>
    <n v="1"/>
    <n v="-4.04"/>
    <x v="4"/>
    <s v="Nov"/>
  </r>
  <r>
    <s v="CA-2014-150301"/>
    <x v="591"/>
    <d v="2014-07-10T00:00:00"/>
    <x v="2"/>
    <s v="MH-18025"/>
    <s v="Michelle Huthwaite"/>
    <x v="0"/>
    <s v="United States"/>
    <x v="252"/>
    <x v="7"/>
    <x v="2"/>
    <s v="FUR-CH-10002647"/>
    <s v="Furniture"/>
    <x v="1"/>
    <s v="Situations Contoured Folding Chairs, 4/Set"/>
    <n v="63.881999999999998"/>
    <n v="1"/>
    <n v="10.647"/>
    <x v="3"/>
    <s v="Jul"/>
  </r>
  <r>
    <s v="CA-2014-159310"/>
    <x v="592"/>
    <d v="2014-11-12T00:00:00"/>
    <x v="1"/>
    <s v="SC-20725"/>
    <s v="Steven Cartwright"/>
    <x v="0"/>
    <s v="United States"/>
    <x v="6"/>
    <x v="5"/>
    <x v="3"/>
    <s v="FUR-CH-10002758"/>
    <s v="Furniture"/>
    <x v="1"/>
    <s v="Hon Deluxe Fabric Upholstered Stacking Chairs, Squared Back"/>
    <n v="683.14400000000001"/>
    <n v="4"/>
    <n v="0"/>
    <x v="2"/>
    <s v="Nov"/>
  </r>
  <r>
    <s v="CA-2015-104346"/>
    <x v="593"/>
    <d v="2015-12-16T00:00:00"/>
    <x v="1"/>
    <s v="IM-15070"/>
    <s v="Irene Maddox"/>
    <x v="0"/>
    <s v="United States"/>
    <x v="30"/>
    <x v="12"/>
    <x v="1"/>
    <s v="FUR-BO-10003450"/>
    <s v="Furniture"/>
    <x v="0"/>
    <s v="Bush Westfield Collection Bookcases, Dark Cherry Finish"/>
    <n v="69.575999999999993"/>
    <n v="4"/>
    <n v="-143.79040000000001"/>
    <x v="2"/>
    <s v="Dec"/>
  </r>
  <r>
    <s v="CA-2015-104346"/>
    <x v="593"/>
    <d v="2015-12-16T00:00:00"/>
    <x v="1"/>
    <s v="IM-15070"/>
    <s v="Irene Maddox"/>
    <x v="0"/>
    <s v="United States"/>
    <x v="30"/>
    <x v="12"/>
    <x v="1"/>
    <s v="FUR-FU-10002456"/>
    <s v="Furniture"/>
    <x v="3"/>
    <s v="Master Caster Door Stop, Large Neon Orange"/>
    <n v="52.415999999999997"/>
    <n v="9"/>
    <n v="15.069599999999999"/>
    <x v="2"/>
    <s v="Dec"/>
  </r>
  <r>
    <s v="CA-2015-104346"/>
    <x v="593"/>
    <d v="2015-12-16T00:00:00"/>
    <x v="1"/>
    <s v="IM-15070"/>
    <s v="Irene Maddox"/>
    <x v="0"/>
    <s v="United States"/>
    <x v="30"/>
    <x v="12"/>
    <x v="1"/>
    <s v="FUR-FU-10001473"/>
    <s v="Furniture"/>
    <x v="3"/>
    <s v="DAX Wood Document Frame"/>
    <n v="54.92"/>
    <n v="5"/>
    <n v="10.984"/>
    <x v="2"/>
    <s v="Dec"/>
  </r>
  <r>
    <s v="CA-2015-104346"/>
    <x v="593"/>
    <d v="2015-12-16T00:00:00"/>
    <x v="1"/>
    <s v="IM-15070"/>
    <s v="Irene Maddox"/>
    <x v="0"/>
    <s v="United States"/>
    <x v="30"/>
    <x v="12"/>
    <x v="1"/>
    <s v="FUR-TA-10000849"/>
    <s v="Furniture"/>
    <x v="2"/>
    <s v="Bevis Rectangular Conference Tables"/>
    <n v="364.95"/>
    <n v="5"/>
    <n v="-248.166"/>
    <x v="2"/>
    <s v="Dec"/>
  </r>
  <r>
    <s v="CA-2015-144722"/>
    <x v="253"/>
    <d v="2015-03-23T00:00:00"/>
    <x v="1"/>
    <s v="MF-18250"/>
    <s v="Monica Federle"/>
    <x v="1"/>
    <s v="United States"/>
    <x v="2"/>
    <x v="2"/>
    <x v="1"/>
    <s v="FUR-FU-10001215"/>
    <s v="Furniture"/>
    <x v="3"/>
    <s v="Howard Miller 11-1/2&quot; Diameter Brentwood Wall Clock"/>
    <n v="43.13"/>
    <n v="1"/>
    <n v="18.114599999999999"/>
    <x v="1"/>
    <s v="Mar"/>
  </r>
  <r>
    <s v="US-2016-148901"/>
    <x v="326"/>
    <d v="2016-05-19T00:00:00"/>
    <x v="1"/>
    <s v="MK-17905"/>
    <s v="Michael Kennedy"/>
    <x v="1"/>
    <s v="United States"/>
    <x v="51"/>
    <x v="1"/>
    <x v="0"/>
    <s v="FUR-FU-10002396"/>
    <s v="Furniture"/>
    <x v="3"/>
    <s v="DAX Copper Panel Document Frame, 5 x 7 Size"/>
    <n v="30.192"/>
    <n v="3"/>
    <n v="8.3027999999999995"/>
    <x v="2"/>
    <s v="May"/>
  </r>
  <r>
    <s v="CA-2017-136364"/>
    <x v="594"/>
    <d v="2017-07-17T00:00:00"/>
    <x v="0"/>
    <s v="MH-17455"/>
    <s v="Mark Hamilton"/>
    <x v="0"/>
    <s v="United States"/>
    <x v="3"/>
    <x v="3"/>
    <x v="2"/>
    <s v="FUR-FU-10002501"/>
    <s v="Furniture"/>
    <x v="3"/>
    <s v="Nu-Dell Executive Frame"/>
    <n v="91.007999999999996"/>
    <n v="9"/>
    <n v="19.339200000000002"/>
    <x v="4"/>
    <s v="Jul"/>
  </r>
  <r>
    <s v="CA-2016-121370"/>
    <x v="566"/>
    <d v="2016-11-19T00:00:00"/>
    <x v="0"/>
    <s v="EB-14110"/>
    <s v="Eugene Barchas"/>
    <x v="0"/>
    <s v="United States"/>
    <x v="3"/>
    <x v="3"/>
    <x v="2"/>
    <s v="FUR-CH-10000785"/>
    <s v="Furniture"/>
    <x v="1"/>
    <s v="Global Ergonomic Managers Chair"/>
    <n v="380.05799999999999"/>
    <n v="3"/>
    <n v="-21.717600000000001"/>
    <x v="2"/>
    <s v="Nov"/>
  </r>
  <r>
    <s v="CA-2016-121370"/>
    <x v="566"/>
    <d v="2016-11-19T00:00:00"/>
    <x v="0"/>
    <s v="EB-14110"/>
    <s v="Eugene Barchas"/>
    <x v="0"/>
    <s v="United States"/>
    <x v="3"/>
    <x v="3"/>
    <x v="2"/>
    <s v="FUR-FU-10002813"/>
    <s v="Furniture"/>
    <x v="3"/>
    <s v="DAX Contemporary Wood Frame with Silver Metal Mat, Desktop, 11 x 14 Size"/>
    <n v="48.576000000000001"/>
    <n v="3"/>
    <n v="9.7151999999999994"/>
    <x v="2"/>
    <s v="Nov"/>
  </r>
  <r>
    <s v="CA-2016-140018"/>
    <x v="431"/>
    <d v="2016-11-26T00:00:00"/>
    <x v="1"/>
    <s v="CK-12205"/>
    <s v="Chloris Kastensmidt"/>
    <x v="0"/>
    <s v="United States"/>
    <x v="29"/>
    <x v="15"/>
    <x v="2"/>
    <s v="FUR-CH-10003817"/>
    <s v="Furniture"/>
    <x v="1"/>
    <s v="Global Value Steno Chair, Gray"/>
    <n v="127.554"/>
    <n v="3"/>
    <n v="-9.1110000000000007"/>
    <x v="2"/>
    <s v="Nov"/>
  </r>
  <r>
    <s v="CA-2016-140018"/>
    <x v="431"/>
    <d v="2016-11-26T00:00:00"/>
    <x v="1"/>
    <s v="CK-12205"/>
    <s v="Chloris Kastensmidt"/>
    <x v="0"/>
    <s v="United States"/>
    <x v="29"/>
    <x v="15"/>
    <x v="2"/>
    <s v="FUR-FU-10001876"/>
    <s v="Furniture"/>
    <x v="3"/>
    <s v="Computer Room Manger, 14&quot;"/>
    <n v="77.951999999999998"/>
    <n v="3"/>
    <n v="15.590400000000001"/>
    <x v="2"/>
    <s v="Nov"/>
  </r>
  <r>
    <s v="CA-2017-154123"/>
    <x v="93"/>
    <d v="2017-11-25T00:00:00"/>
    <x v="1"/>
    <s v="SC-20050"/>
    <s v="Sample Company A"/>
    <x v="2"/>
    <s v="United States"/>
    <x v="0"/>
    <x v="0"/>
    <x v="0"/>
    <s v="FUR-FU-10000629"/>
    <s v="Furniture"/>
    <x v="3"/>
    <s v="9-3/4 Diameter Round Wall Clock"/>
    <n v="27.58"/>
    <n v="2"/>
    <n v="11.583600000000001"/>
    <x v="2"/>
    <s v="Nov"/>
  </r>
  <r>
    <s v="CA-2014-107818"/>
    <x v="30"/>
    <d v="2014-09-14T00:00:00"/>
    <x v="1"/>
    <s v="MC-17275"/>
    <s v="Marc Crier"/>
    <x v="0"/>
    <s v="United States"/>
    <x v="253"/>
    <x v="13"/>
    <x v="1"/>
    <s v="FUR-CH-10000454"/>
    <s v="Furniture"/>
    <x v="1"/>
    <s v="Hon Deluxe Fabric Upholstered Stacking Chairs, Rounded Back"/>
    <n v="975.92"/>
    <n v="5"/>
    <n v="121.99"/>
    <x v="6"/>
    <s v="Sep"/>
  </r>
  <r>
    <s v="CA-2014-113320"/>
    <x v="202"/>
    <d v="2014-12-15T00:00:00"/>
    <x v="0"/>
    <s v="LH-17155"/>
    <s v="Logan Haushalter"/>
    <x v="0"/>
    <s v="United States"/>
    <x v="121"/>
    <x v="2"/>
    <x v="1"/>
    <s v="FUR-FU-10004270"/>
    <s v="Furniture"/>
    <x v="3"/>
    <s v="Eldon Image Series Desk Accessories, Burgundy"/>
    <n v="12.54"/>
    <n v="3"/>
    <n v="4.5144000000000002"/>
    <x v="0"/>
    <s v="Dec"/>
  </r>
  <r>
    <s v="CA-2014-113320"/>
    <x v="202"/>
    <d v="2014-12-15T00:00:00"/>
    <x v="0"/>
    <s v="LH-17155"/>
    <s v="Logan Haushalter"/>
    <x v="0"/>
    <s v="United States"/>
    <x v="121"/>
    <x v="2"/>
    <x v="1"/>
    <s v="FUR-FU-10001706"/>
    <s v="Furniture"/>
    <x v="3"/>
    <s v="Longer-Life Soft White Bulbs"/>
    <n v="9.24"/>
    <n v="3"/>
    <n v="4.4352"/>
    <x v="0"/>
    <s v="Dec"/>
  </r>
  <r>
    <s v="CA-2015-137526"/>
    <x v="595"/>
    <d v="2015-01-17T00:00:00"/>
    <x v="1"/>
    <s v="PB-19150"/>
    <s v="Philip Brown"/>
    <x v="0"/>
    <s v="United States"/>
    <x v="2"/>
    <x v="2"/>
    <x v="1"/>
    <s v="FUR-FU-10001861"/>
    <s v="Furniture"/>
    <x v="3"/>
    <s v="Floodlight Indoor Halogen Bulbs, 1 Bulb per Pack, 60 Watts"/>
    <n v="77.599999999999994"/>
    <n v="4"/>
    <n v="38.024000000000001"/>
    <x v="4"/>
    <s v="Jan"/>
  </r>
  <r>
    <s v="CA-2015-137526"/>
    <x v="595"/>
    <d v="2015-01-17T00:00:00"/>
    <x v="1"/>
    <s v="PB-19150"/>
    <s v="Philip Brown"/>
    <x v="0"/>
    <s v="United States"/>
    <x v="2"/>
    <x v="2"/>
    <x v="1"/>
    <s v="FUR-FU-10004845"/>
    <s v="Furniture"/>
    <x v="3"/>
    <s v="Deflect-o EconoMat Nonstudded, No Bevel Mat"/>
    <n v="464.85"/>
    <n v="9"/>
    <n v="92.97"/>
    <x v="4"/>
    <s v="Jan"/>
  </r>
  <r>
    <s v="CA-2017-122490"/>
    <x v="596"/>
    <d v="2017-11-18T00:00:00"/>
    <x v="1"/>
    <s v="TT-21070"/>
    <s v="Ted Trevino"/>
    <x v="0"/>
    <s v="United States"/>
    <x v="15"/>
    <x v="13"/>
    <x v="1"/>
    <s v="FUR-CH-10001215"/>
    <s v="Furniture"/>
    <x v="1"/>
    <s v="Global Troy Executive Leather Low-Back Tilter"/>
    <n v="2404.7040000000002"/>
    <n v="6"/>
    <n v="150.29400000000001"/>
    <x v="2"/>
    <s v="Nov"/>
  </r>
  <r>
    <s v="CA-2017-143567"/>
    <x v="575"/>
    <d v="2017-11-05T00:00:00"/>
    <x v="0"/>
    <s v="TB-21175"/>
    <s v="Thomas Boland"/>
    <x v="1"/>
    <s v="United States"/>
    <x v="0"/>
    <x v="0"/>
    <x v="0"/>
    <s v="FUR-CH-10000454"/>
    <s v="Furniture"/>
    <x v="1"/>
    <s v="Hon Deluxe Fabric Upholstered Stacking Chairs, Rounded Back"/>
    <n v="975.92"/>
    <n v="4"/>
    <n v="292.77600000000001"/>
    <x v="0"/>
    <s v="Nov"/>
  </r>
  <r>
    <s v="CA-2016-163167"/>
    <x v="597"/>
    <d v="2016-12-01T00:00:00"/>
    <x v="0"/>
    <s v="RF-19345"/>
    <s v="Randy Ferguson"/>
    <x v="1"/>
    <s v="United States"/>
    <x v="254"/>
    <x v="24"/>
    <x v="0"/>
    <s v="FUR-CH-10004477"/>
    <s v="Furniture"/>
    <x v="1"/>
    <s v="Global Push Button Manager's Chair, Indigo"/>
    <n v="182.67"/>
    <n v="3"/>
    <n v="52.974299999999999"/>
    <x v="0"/>
    <s v="Nov"/>
  </r>
  <r>
    <s v="US-2014-122021"/>
    <x v="384"/>
    <d v="2014-10-17T00:00:00"/>
    <x v="2"/>
    <s v="AC-10660"/>
    <s v="Anna Chung"/>
    <x v="0"/>
    <s v="United States"/>
    <x v="255"/>
    <x v="15"/>
    <x v="2"/>
    <s v="FUR-CH-10003761"/>
    <s v="Furniture"/>
    <x v="1"/>
    <s v="Global Italian Leather Office Chair"/>
    <n v="183.37200000000001"/>
    <n v="2"/>
    <n v="-7.8587999999999996"/>
    <x v="3"/>
    <s v="Oct"/>
  </r>
  <r>
    <s v="US-2014-161613"/>
    <x v="280"/>
    <d v="2014-12-03T00:00:00"/>
    <x v="0"/>
    <s v="MC-17605"/>
    <s v="Matt Connell"/>
    <x v="1"/>
    <s v="United States"/>
    <x v="6"/>
    <x v="5"/>
    <x v="3"/>
    <s v="FUR-CH-10003746"/>
    <s v="Furniture"/>
    <x v="1"/>
    <s v="Hon 4070 Series Pagoda Round Back Stacking Chairs"/>
    <n v="674.05799999999999"/>
    <n v="3"/>
    <n v="-19.258800000000001"/>
    <x v="3"/>
    <s v="Dec"/>
  </r>
  <r>
    <s v="CA-2017-163125"/>
    <x v="224"/>
    <d v="2017-10-11T00:00:00"/>
    <x v="0"/>
    <s v="MB-17305"/>
    <s v="Maria Bertelson"/>
    <x v="0"/>
    <s v="United States"/>
    <x v="256"/>
    <x v="5"/>
    <x v="3"/>
    <s v="FUR-CH-10001802"/>
    <s v="Furniture"/>
    <x v="1"/>
    <s v="Hon Every-Day Chair Series Swivel Task Chairs"/>
    <n v="254.05799999999999"/>
    <n v="3"/>
    <n v="-32.6646"/>
    <x v="3"/>
    <s v="Oct"/>
  </r>
  <r>
    <s v="CA-2016-160304"/>
    <x v="598"/>
    <d v="2016-01-07T00:00:00"/>
    <x v="1"/>
    <s v="BM-11575"/>
    <s v="Brendan Murry"/>
    <x v="1"/>
    <s v="United States"/>
    <x v="257"/>
    <x v="32"/>
    <x v="2"/>
    <s v="FUR-BO-10004709"/>
    <s v="Furniture"/>
    <x v="0"/>
    <s v="Bush Westfield Collection Bookcases, Medium Cherry Finish"/>
    <n v="173.94"/>
    <n v="3"/>
    <n v="38.266800000000003"/>
    <x v="2"/>
    <s v="Jan"/>
  </r>
  <r>
    <s v="CA-2017-117653"/>
    <x v="66"/>
    <d v="2017-10-23T00:00:00"/>
    <x v="1"/>
    <s v="MO-17500"/>
    <s v="Mary O'Rourke"/>
    <x v="0"/>
    <s v="United States"/>
    <x v="9"/>
    <x v="8"/>
    <x v="3"/>
    <s v="FUR-TA-10003008"/>
    <s v="Furniture"/>
    <x v="2"/>
    <s v="Lesro Round Back Collection Coffee Table, End Table"/>
    <n v="91.275000000000006"/>
    <n v="1"/>
    <n v="-67.543499999999995"/>
    <x v="4"/>
    <s v="Oct"/>
  </r>
  <r>
    <s v="CA-2017-143245"/>
    <x v="451"/>
    <d v="2017-12-06T00:00:00"/>
    <x v="1"/>
    <s v="AD-10180"/>
    <s v="Alan Dominguez"/>
    <x v="2"/>
    <s v="United States"/>
    <x v="130"/>
    <x v="19"/>
    <x v="2"/>
    <s v="FUR-CH-10000155"/>
    <s v="Furniture"/>
    <x v="1"/>
    <s v="Global Comet Stacking Armless Chair"/>
    <n v="897.15"/>
    <n v="3"/>
    <n v="251.202"/>
    <x v="2"/>
    <s v="Dec"/>
  </r>
  <r>
    <s v="CA-2014-157147"/>
    <x v="424"/>
    <d v="2014-01-18T00:00:00"/>
    <x v="1"/>
    <s v="BD-11605"/>
    <s v="Brian Dahlen"/>
    <x v="0"/>
    <s v="United States"/>
    <x v="28"/>
    <x v="2"/>
    <x v="1"/>
    <s v="FUR-BO-10003034"/>
    <s v="Furniture"/>
    <x v="0"/>
    <s v="O'Sullivan Elevations Bookcase, Cherry Finish"/>
    <n v="333.99900000000002"/>
    <n v="3"/>
    <n v="3.9293999999999998"/>
    <x v="2"/>
    <s v="Jan"/>
  </r>
  <r>
    <s v="CA-2015-156482"/>
    <x v="599"/>
    <d v="2015-02-13T00:00:00"/>
    <x v="1"/>
    <s v="IL-15100"/>
    <s v="Ivan Liston"/>
    <x v="0"/>
    <s v="United States"/>
    <x v="16"/>
    <x v="14"/>
    <x v="2"/>
    <s v="FUR-CH-10001708"/>
    <s v="Furniture"/>
    <x v="1"/>
    <s v="Office Star - Contemporary Swivel Chair with Padded Adjustable Arms and Flex Back"/>
    <n v="1268.82"/>
    <n v="9"/>
    <n v="266.4522"/>
    <x v="1"/>
    <s v="Feb"/>
  </r>
  <r>
    <s v="CA-2015-156482"/>
    <x v="599"/>
    <d v="2015-02-13T00:00:00"/>
    <x v="1"/>
    <s v="IL-15100"/>
    <s v="Ivan Liston"/>
    <x v="0"/>
    <s v="United States"/>
    <x v="16"/>
    <x v="14"/>
    <x v="2"/>
    <s v="FUR-BO-10002598"/>
    <s v="Furniture"/>
    <x v="0"/>
    <s v="Hon Metal Bookcases, Putty"/>
    <n v="283.92"/>
    <n v="4"/>
    <n v="82.336799999999997"/>
    <x v="1"/>
    <s v="Feb"/>
  </r>
  <r>
    <s v="CA-2017-107125"/>
    <x v="152"/>
    <d v="2017-12-02T00:00:00"/>
    <x v="1"/>
    <s v="BD-11320"/>
    <s v="Bill Donatelli"/>
    <x v="0"/>
    <s v="United States"/>
    <x v="2"/>
    <x v="2"/>
    <x v="1"/>
    <s v="FUR-FU-10000732"/>
    <s v="Furniture"/>
    <x v="3"/>
    <s v="Eldon 200 Class Desk Accessories"/>
    <n v="18.84"/>
    <n v="3"/>
    <n v="6.0288000000000004"/>
    <x v="2"/>
    <s v="Nov"/>
  </r>
  <r>
    <s v="CA-2014-160262"/>
    <x v="2"/>
    <d v="2014-06-13T00:00:00"/>
    <x v="0"/>
    <s v="TS-21205"/>
    <s v="Thomas Seio"/>
    <x v="1"/>
    <s v="United States"/>
    <x v="111"/>
    <x v="34"/>
    <x v="1"/>
    <s v="FUR-FU-10002685"/>
    <s v="Furniture"/>
    <x v="3"/>
    <s v="Executive Impressions 13-1/2&quot; Indoor/Outdoor Wall Clock"/>
    <n v="37.4"/>
    <n v="2"/>
    <n v="14.212"/>
    <x v="4"/>
    <s v="Jun"/>
  </r>
  <r>
    <s v="CA-2014-156587"/>
    <x v="600"/>
    <d v="2014-03-08T00:00:00"/>
    <x v="2"/>
    <s v="AB-10015"/>
    <s v="Aaron Bergman"/>
    <x v="0"/>
    <s v="United States"/>
    <x v="15"/>
    <x v="13"/>
    <x v="1"/>
    <s v="FUR-CH-10004477"/>
    <s v="Furniture"/>
    <x v="1"/>
    <s v="Global Push Button Manager's Chair, Indigo"/>
    <n v="48.712000000000003"/>
    <n v="1"/>
    <n v="5.4801000000000002"/>
    <x v="5"/>
    <s v="Mar"/>
  </r>
  <r>
    <s v="CA-2015-122406"/>
    <x v="601"/>
    <d v="2015-08-05T00:00:00"/>
    <x v="0"/>
    <s v="BE-11455"/>
    <s v="Brad Eason"/>
    <x v="2"/>
    <s v="United States"/>
    <x v="134"/>
    <x v="38"/>
    <x v="2"/>
    <s v="FUR-CH-10001973"/>
    <s v="Furniture"/>
    <x v="1"/>
    <s v="Office Star Flex Back Scooter Chair with White Frame"/>
    <n v="110.98"/>
    <n v="1"/>
    <n v="15.5372"/>
    <x v="0"/>
    <s v="Aug"/>
  </r>
  <r>
    <s v="US-2016-153815"/>
    <x v="24"/>
    <d v="2016-11-09T00:00:00"/>
    <x v="2"/>
    <s v="KL-16555"/>
    <s v="Kelly Lampkin"/>
    <x v="1"/>
    <s v="United States"/>
    <x v="51"/>
    <x v="1"/>
    <x v="0"/>
    <s v="FUR-CH-10000513"/>
    <s v="Furniture"/>
    <x v="1"/>
    <s v="High-Back Leather Manager's Chair"/>
    <n v="207.98400000000001"/>
    <n v="2"/>
    <n v="-28.597799999999999"/>
    <x v="0"/>
    <s v="Nov"/>
  </r>
  <r>
    <s v="US-2016-153815"/>
    <x v="24"/>
    <d v="2016-11-09T00:00:00"/>
    <x v="2"/>
    <s v="KL-16555"/>
    <s v="Kelly Lampkin"/>
    <x v="1"/>
    <s v="United States"/>
    <x v="51"/>
    <x v="1"/>
    <x v="0"/>
    <s v="FUR-FU-10004090"/>
    <s v="Furniture"/>
    <x v="3"/>
    <s v="Executive Impressions 14&quot; Contract Wall Clock"/>
    <n v="35.567999999999998"/>
    <n v="2"/>
    <n v="5.7797999999999998"/>
    <x v="0"/>
    <s v="Nov"/>
  </r>
  <r>
    <s v="CA-2016-149279"/>
    <x v="602"/>
    <d v="2016-04-28T00:00:00"/>
    <x v="1"/>
    <s v="CL-12700"/>
    <s v="Craig Leslie"/>
    <x v="2"/>
    <s v="United States"/>
    <x v="30"/>
    <x v="12"/>
    <x v="1"/>
    <s v="FUR-CH-10004287"/>
    <s v="Furniture"/>
    <x v="1"/>
    <s v="SAFCO Arco Folding Chair"/>
    <n v="1325.76"/>
    <n v="6"/>
    <n v="149.148"/>
    <x v="4"/>
    <s v="Apr"/>
  </r>
  <r>
    <s v="CA-2015-153038"/>
    <x v="603"/>
    <d v="2015-12-25T00:00:00"/>
    <x v="1"/>
    <s v="RB-19645"/>
    <s v="Robert Barroso"/>
    <x v="1"/>
    <s v="United States"/>
    <x v="10"/>
    <x v="9"/>
    <x v="0"/>
    <s v="FUR-FU-10000221"/>
    <s v="Furniture"/>
    <x v="3"/>
    <s v="Master Caster Door Stop, Brown"/>
    <n v="20.32"/>
    <n v="5"/>
    <n v="3.556"/>
    <x v="1"/>
    <s v="Dec"/>
  </r>
  <r>
    <s v="US-2017-139647"/>
    <x v="585"/>
    <d v="2017-05-13T00:00:00"/>
    <x v="2"/>
    <s v="TS-21370"/>
    <s v="Todd Sumrall"/>
    <x v="1"/>
    <s v="United States"/>
    <x v="43"/>
    <x v="22"/>
    <x v="1"/>
    <s v="FUR-BO-10004467"/>
    <s v="Furniture"/>
    <x v="0"/>
    <s v="Bestar Classic Bookcase"/>
    <n v="209.97900000000001"/>
    <n v="7"/>
    <n v="-356.96429999999998"/>
    <x v="3"/>
    <s v="May"/>
  </r>
  <r>
    <s v="CA-2014-153850"/>
    <x v="168"/>
    <d v="2014-11-29T00:00:00"/>
    <x v="1"/>
    <s v="TH-21100"/>
    <s v="Thea Hendricks"/>
    <x v="0"/>
    <s v="United States"/>
    <x v="219"/>
    <x v="15"/>
    <x v="2"/>
    <s v="FUR-FU-10002960"/>
    <s v="Furniture"/>
    <x v="3"/>
    <s v="Eldon 200 Class Desk Accessories, Burgundy"/>
    <n v="35.167999999999999"/>
    <n v="7"/>
    <n v="9.6712000000000007"/>
    <x v="2"/>
    <s v="Nov"/>
  </r>
  <r>
    <s v="CA-2014-127558"/>
    <x v="604"/>
    <d v="2014-11-18T00:00:00"/>
    <x v="2"/>
    <s v="SS-20410"/>
    <s v="Shahid Shariari"/>
    <x v="0"/>
    <s v="United States"/>
    <x v="2"/>
    <x v="2"/>
    <x v="1"/>
    <s v="FUR-FU-10002505"/>
    <s v="Furniture"/>
    <x v="3"/>
    <s v="Eldon 100 Class Desk Accessories"/>
    <n v="10.11"/>
    <n v="3"/>
    <n v="3.2351999999999999"/>
    <x v="0"/>
    <s v="Nov"/>
  </r>
  <r>
    <s v="CA-2016-133795"/>
    <x v="105"/>
    <d v="2016-12-24T00:00:00"/>
    <x v="1"/>
    <s v="JE-15475"/>
    <s v="Jeremy Ellison"/>
    <x v="0"/>
    <s v="United States"/>
    <x v="53"/>
    <x v="2"/>
    <x v="1"/>
    <s v="FUR-FU-10003731"/>
    <s v="Furniture"/>
    <x v="3"/>
    <s v="Eldon Expressions Wood and Plastic Desk Accessories, Oak"/>
    <n v="39.92"/>
    <n v="4"/>
    <n v="11.1776"/>
    <x v="6"/>
    <s v="Dec"/>
  </r>
  <r>
    <s v="US-2017-130953"/>
    <x v="605"/>
    <d v="2017-08-03T00:00:00"/>
    <x v="1"/>
    <s v="RF-19735"/>
    <s v="Roland Fjeld"/>
    <x v="0"/>
    <s v="United States"/>
    <x v="258"/>
    <x v="37"/>
    <x v="3"/>
    <s v="FUR-CH-10004626"/>
    <s v="Furniture"/>
    <x v="1"/>
    <s v="Office Star Flex Back Scooter Chair with Aluminum Finish Frame"/>
    <n v="302.67"/>
    <n v="3"/>
    <n v="72.640799999999999"/>
    <x v="2"/>
    <s v="Jul"/>
  </r>
  <r>
    <s v="CA-2016-155166"/>
    <x v="576"/>
    <d v="2017-01-02T00:00:00"/>
    <x v="1"/>
    <s v="BB-11545"/>
    <s v="Brenda Bowman"/>
    <x v="1"/>
    <s v="United States"/>
    <x v="109"/>
    <x v="18"/>
    <x v="2"/>
    <s v="FUR-CH-10003968"/>
    <s v="Furniture"/>
    <x v="1"/>
    <s v="Novimex Turbo Task Chair"/>
    <n v="212.94"/>
    <n v="3"/>
    <n v="25.552800000000001"/>
    <x v="1"/>
    <s v="Dec"/>
  </r>
  <r>
    <s v="CA-2015-103954"/>
    <x v="38"/>
    <d v="2015-08-13T00:00:00"/>
    <x v="0"/>
    <s v="HR-14770"/>
    <s v="Hallie Redmond"/>
    <x v="2"/>
    <s v="United States"/>
    <x v="79"/>
    <x v="16"/>
    <x v="3"/>
    <s v="FUR-BO-10004690"/>
    <s v="Furniture"/>
    <x v="0"/>
    <s v="O'Sullivan Cherrywood Estates Traditional Barrister Bookcase"/>
    <n v="687.4"/>
    <n v="5"/>
    <n v="48.118000000000002"/>
    <x v="4"/>
    <s v="Aug"/>
  </r>
  <r>
    <s v="CA-2014-169803"/>
    <x v="226"/>
    <d v="2014-04-12T00:00:00"/>
    <x v="1"/>
    <s v="SC-20260"/>
    <s v="Scott Cohen"/>
    <x v="1"/>
    <s v="United States"/>
    <x v="15"/>
    <x v="13"/>
    <x v="1"/>
    <s v="FUR-TA-10000688"/>
    <s v="Furniture"/>
    <x v="2"/>
    <s v="Chromcraft Bull-Nose Wood Round Conference Table Top, Wood Base"/>
    <n v="653.54999999999995"/>
    <n v="3"/>
    <n v="111.1035"/>
    <x v="6"/>
    <s v="Apr"/>
  </r>
  <r>
    <s v="CA-2015-136469"/>
    <x v="312"/>
    <d v="2015-07-12T00:00:00"/>
    <x v="2"/>
    <s v="TS-21370"/>
    <s v="Todd Sumrall"/>
    <x v="1"/>
    <s v="United States"/>
    <x v="16"/>
    <x v="14"/>
    <x v="2"/>
    <s v="FUR-TA-10001520"/>
    <s v="Furniture"/>
    <x v="2"/>
    <s v="Lesro Sheffield Collection Coffee Table, End Table, Center Table, Corner Table"/>
    <n v="199.83600000000001"/>
    <n v="4"/>
    <n v="-37.112400000000001"/>
    <x v="5"/>
    <s v="Jul"/>
  </r>
  <r>
    <s v="CA-2016-158694"/>
    <x v="480"/>
    <d v="2016-11-13T00:00:00"/>
    <x v="0"/>
    <s v="AI-10855"/>
    <s v="Arianne Irving"/>
    <x v="0"/>
    <s v="United States"/>
    <x v="2"/>
    <x v="2"/>
    <x v="1"/>
    <s v="FUR-FU-10000965"/>
    <s v="Furniture"/>
    <x v="3"/>
    <s v="Howard Miller 11-1/2&quot; Diameter Ridgewood Wall Clock"/>
    <n v="467.46"/>
    <n v="9"/>
    <n v="191.65860000000001"/>
    <x v="0"/>
    <s v="Nov"/>
  </r>
  <r>
    <s v="CA-2015-141243"/>
    <x v="606"/>
    <d v="2015-01-08T00:00:00"/>
    <x v="0"/>
    <s v="AH-10465"/>
    <s v="Amy Hunt"/>
    <x v="0"/>
    <s v="United States"/>
    <x v="144"/>
    <x v="5"/>
    <x v="3"/>
    <s v="FUR-BO-10003272"/>
    <s v="Furniture"/>
    <x v="0"/>
    <s v="O'Sullivan Living Dimensions 5-Shelf Bookcases"/>
    <n v="1352.3976"/>
    <n v="9"/>
    <n v="-437.54039999999998"/>
    <x v="2"/>
    <s v="Jan"/>
  </r>
  <r>
    <s v="CA-2015-136798"/>
    <x v="190"/>
    <d v="2015-05-12T00:00:00"/>
    <x v="1"/>
    <s v="DL-12925"/>
    <s v="Daniel Lacy"/>
    <x v="0"/>
    <s v="United States"/>
    <x v="12"/>
    <x v="11"/>
    <x v="3"/>
    <s v="FUR-FU-10000723"/>
    <s v="Furniture"/>
    <x v="3"/>
    <s v="Deflect-o EconoMat Studded, No Bevel Mat for Low Pile Carpeting"/>
    <n v="123.96"/>
    <n v="3"/>
    <n v="11.1564"/>
    <x v="4"/>
    <s v="May"/>
  </r>
  <r>
    <s v="CA-2017-142090"/>
    <x v="147"/>
    <d v="2017-12-07T00:00:00"/>
    <x v="1"/>
    <s v="SC-20380"/>
    <s v="Shahid Collister"/>
    <x v="0"/>
    <s v="United States"/>
    <x v="259"/>
    <x v="30"/>
    <x v="0"/>
    <s v="FUR-TA-10001889"/>
    <s v="Furniture"/>
    <x v="2"/>
    <s v="Bush Advantage Collection Racetrack Conference Table"/>
    <n v="1781.682"/>
    <n v="7"/>
    <n v="-653.28340000000003"/>
    <x v="1"/>
    <s v="Nov"/>
  </r>
  <r>
    <s v="CA-2014-124478"/>
    <x v="98"/>
    <d v="2014-08-12T00:00:00"/>
    <x v="1"/>
    <s v="MA-17560"/>
    <s v="Matt Abelman"/>
    <x v="2"/>
    <s v="United States"/>
    <x v="65"/>
    <x v="17"/>
    <x v="3"/>
    <s v="FUR-FU-10002088"/>
    <s v="Furniture"/>
    <x v="3"/>
    <s v="Nu-Dell Float Frame 11 x 14 1/2"/>
    <n v="53.88"/>
    <n v="6"/>
    <n v="22.6296"/>
    <x v="4"/>
    <s v="Aug"/>
  </r>
  <r>
    <s v="CA-2014-134572"/>
    <x v="607"/>
    <d v="2014-04-22T00:00:00"/>
    <x v="0"/>
    <s v="SV-20365"/>
    <s v="Seth Vernon"/>
    <x v="0"/>
    <s v="United States"/>
    <x v="6"/>
    <x v="5"/>
    <x v="3"/>
    <s v="FUR-TA-10001705"/>
    <s v="Furniture"/>
    <x v="2"/>
    <s v="Bush Advantage Collection Round Conference Table"/>
    <n v="744.1"/>
    <n v="5"/>
    <n v="-95.67"/>
    <x v="3"/>
    <s v="Apr"/>
  </r>
  <r>
    <s v="CA-2014-134572"/>
    <x v="607"/>
    <d v="2014-04-22T00:00:00"/>
    <x v="0"/>
    <s v="SV-20365"/>
    <s v="Seth Vernon"/>
    <x v="0"/>
    <s v="United States"/>
    <x v="6"/>
    <x v="5"/>
    <x v="3"/>
    <s v="FUR-TA-10004442"/>
    <s v="Furniture"/>
    <x v="2"/>
    <s v="Riverside Furniture Stanwyck Manor Table Series"/>
    <n v="401.59"/>
    <n v="2"/>
    <n v="-131.95099999999999"/>
    <x v="3"/>
    <s v="Apr"/>
  </r>
  <r>
    <s v="US-2017-133312"/>
    <x v="608"/>
    <d v="2017-11-29T00:00:00"/>
    <x v="1"/>
    <s v="BD-11500"/>
    <s v="Bradley Drucker"/>
    <x v="0"/>
    <s v="United States"/>
    <x v="28"/>
    <x v="2"/>
    <x v="1"/>
    <s v="FUR-BO-10002213"/>
    <s v="Furniture"/>
    <x v="0"/>
    <s v="Sauder Forest Hills Library, Woodland Oak Finish"/>
    <n v="359.49900000000002"/>
    <n v="3"/>
    <n v="-29.605799999999999"/>
    <x v="4"/>
    <s v="Nov"/>
  </r>
  <r>
    <s v="US-2014-140452"/>
    <x v="387"/>
    <d v="2014-12-10T00:00:00"/>
    <x v="1"/>
    <s v="BK-11260"/>
    <s v="Berenike Kampe"/>
    <x v="0"/>
    <s v="United States"/>
    <x v="9"/>
    <x v="8"/>
    <x v="3"/>
    <s v="FUR-TA-10004086"/>
    <s v="Furniture"/>
    <x v="2"/>
    <s v="KI Adjustable-Height Table"/>
    <n v="214.95"/>
    <n v="5"/>
    <n v="-120.372"/>
    <x v="4"/>
    <s v="Dec"/>
  </r>
  <r>
    <s v="US-2014-140452"/>
    <x v="387"/>
    <d v="2014-12-10T00:00:00"/>
    <x v="1"/>
    <s v="BK-11260"/>
    <s v="Berenike Kampe"/>
    <x v="0"/>
    <s v="United States"/>
    <x v="9"/>
    <x v="8"/>
    <x v="3"/>
    <s v="FUR-FU-10002088"/>
    <s v="Furniture"/>
    <x v="3"/>
    <s v="Nu-Dell Float Frame 11 x 14 1/2"/>
    <n v="10.776"/>
    <n v="3"/>
    <n v="-4.8491999999999997"/>
    <x v="4"/>
    <s v="Dec"/>
  </r>
  <r>
    <s v="CA-2014-116568"/>
    <x v="609"/>
    <d v="2014-12-20T00:00:00"/>
    <x v="1"/>
    <s v="BM-11785"/>
    <s v="Bryan Mills"/>
    <x v="0"/>
    <s v="United States"/>
    <x v="260"/>
    <x v="1"/>
    <x v="0"/>
    <s v="FUR-CH-10002439"/>
    <s v="Furniture"/>
    <x v="1"/>
    <s v="Iceberg Nesting Folding Chair, 19w x 6d x 43h"/>
    <n v="186.304"/>
    <n v="4"/>
    <n v="13.972799999999999"/>
    <x v="6"/>
    <s v="Dec"/>
  </r>
  <r>
    <s v="CA-2015-153073"/>
    <x v="18"/>
    <d v="2015-11-13T00:00:00"/>
    <x v="3"/>
    <s v="HA-14905"/>
    <s v="Helen Abelman"/>
    <x v="0"/>
    <s v="United States"/>
    <x v="9"/>
    <x v="8"/>
    <x v="3"/>
    <s v="FUR-FU-10001025"/>
    <s v="Furniture"/>
    <x v="3"/>
    <s v="Eldon Imˆge Series Desk Accessories, Clear"/>
    <n v="17.495999999999999"/>
    <n v="9"/>
    <n v="-7.4358000000000004"/>
    <x v="7"/>
    <s v="Nov"/>
  </r>
  <r>
    <s v="CA-2014-160766"/>
    <x v="94"/>
    <d v="2014-09-14T00:00:00"/>
    <x v="3"/>
    <s v="DM-13015"/>
    <s v="Darrin Martin"/>
    <x v="0"/>
    <s v="United States"/>
    <x v="13"/>
    <x v="7"/>
    <x v="2"/>
    <s v="FUR-TA-10001039"/>
    <s v="Furniture"/>
    <x v="2"/>
    <s v="KI Adjustable-Height Table"/>
    <n v="464.29199999999997"/>
    <n v="9"/>
    <n v="-108.3348"/>
    <x v="7"/>
    <s v="Sep"/>
  </r>
  <r>
    <s v="CA-2017-146626"/>
    <x v="297"/>
    <d v="2018-01-05T00:00:00"/>
    <x v="1"/>
    <s v="BP-11185"/>
    <s v="Ben Peterman"/>
    <x v="1"/>
    <s v="United States"/>
    <x v="261"/>
    <x v="2"/>
    <x v="1"/>
    <s v="FUR-FU-10002501"/>
    <s v="Furniture"/>
    <x v="3"/>
    <s v="Nu-Dell Executive Frame"/>
    <n v="101.12"/>
    <n v="8"/>
    <n v="37.414400000000001"/>
    <x v="1"/>
    <s v="Dec"/>
  </r>
  <r>
    <s v="CA-2016-128972"/>
    <x v="282"/>
    <d v="2016-11-17T00:00:00"/>
    <x v="1"/>
    <s v="TS-21430"/>
    <s v="Tom Stivers"/>
    <x v="1"/>
    <s v="United States"/>
    <x v="258"/>
    <x v="37"/>
    <x v="3"/>
    <s v="FUR-FU-10003096"/>
    <s v="Furniture"/>
    <x v="3"/>
    <s v="Master Giant Foot Doorstop, Safety Yellow"/>
    <n v="30.36"/>
    <n v="4"/>
    <n v="13.0548"/>
    <x v="4"/>
    <s v="Nov"/>
  </r>
  <r>
    <s v="CA-2016-111213"/>
    <x v="610"/>
    <d v="2016-04-05T00:00:00"/>
    <x v="1"/>
    <s v="FP-14320"/>
    <s v="Frank Preis"/>
    <x v="0"/>
    <s v="United States"/>
    <x v="13"/>
    <x v="7"/>
    <x v="2"/>
    <s v="FUR-CH-10000454"/>
    <s v="Furniture"/>
    <x v="1"/>
    <s v="Hon Deluxe Fabric Upholstered Stacking Chairs, Rounded Back"/>
    <n v="1317.492"/>
    <n v="6"/>
    <n v="292.77600000000001"/>
    <x v="4"/>
    <s v="Apr"/>
  </r>
  <r>
    <s v="CA-2017-161333"/>
    <x v="611"/>
    <d v="2017-02-07T00:00:00"/>
    <x v="1"/>
    <s v="JL-15835"/>
    <s v="John Lee"/>
    <x v="0"/>
    <s v="United States"/>
    <x v="2"/>
    <x v="2"/>
    <x v="1"/>
    <s v="FUR-FU-10003039"/>
    <s v="Furniture"/>
    <x v="3"/>
    <s v="Howard Miller 11-1/2&quot; Diameter Grantwood Wall Clock"/>
    <n v="86.26"/>
    <n v="2"/>
    <n v="29.328399999999998"/>
    <x v="2"/>
    <s v="Feb"/>
  </r>
  <r>
    <s v="CA-2017-128734"/>
    <x v="455"/>
    <d v="2017-12-31T00:00:00"/>
    <x v="1"/>
    <s v="JL-15175"/>
    <s v="James Lanier"/>
    <x v="2"/>
    <s v="United States"/>
    <x v="262"/>
    <x v="22"/>
    <x v="1"/>
    <s v="FUR-FU-10001731"/>
    <s v="Furniture"/>
    <x v="3"/>
    <s v="Acrylic Self-Standing Desk Frames"/>
    <n v="8.5440000000000005"/>
    <n v="4"/>
    <n v="1.9224000000000001"/>
    <x v="1"/>
    <s v="Dec"/>
  </r>
  <r>
    <s v="CA-2017-128734"/>
    <x v="455"/>
    <d v="2017-12-31T00:00:00"/>
    <x v="1"/>
    <s v="JL-15175"/>
    <s v="James Lanier"/>
    <x v="2"/>
    <s v="United States"/>
    <x v="262"/>
    <x v="22"/>
    <x v="1"/>
    <s v="FUR-CH-10001394"/>
    <s v="Furniture"/>
    <x v="1"/>
    <s v="Global Leather Executive Chair"/>
    <n v="842.37599999999998"/>
    <n v="3"/>
    <n v="105.297"/>
    <x v="1"/>
    <s v="Dec"/>
  </r>
  <r>
    <s v="US-2015-124219"/>
    <x v="612"/>
    <d v="2015-08-08T00:00:00"/>
    <x v="2"/>
    <s v="KW-16570"/>
    <s v="Kelly Williams"/>
    <x v="0"/>
    <s v="United States"/>
    <x v="263"/>
    <x v="23"/>
    <x v="3"/>
    <s v="FUR-FU-10000305"/>
    <s v="Furniture"/>
    <x v="3"/>
    <s v="Tenex V2T-RE Standard Weight Series Chair Mat, 45&quot; x 53&quot;, Lip 25&quot; x 12&quot;"/>
    <n v="212.94"/>
    <n v="3"/>
    <n v="34.070399999999999"/>
    <x v="5"/>
    <s v="Aug"/>
  </r>
  <r>
    <s v="CA-2017-163006"/>
    <x v="254"/>
    <d v="2017-07-04T00:00:00"/>
    <x v="0"/>
    <s v="GH-14410"/>
    <s v="Gary Hansen"/>
    <x v="2"/>
    <s v="United States"/>
    <x v="9"/>
    <x v="8"/>
    <x v="3"/>
    <s v="FUR-CH-10000229"/>
    <s v="Furniture"/>
    <x v="1"/>
    <s v="Global Enterprise Series Seating High-Back Swivel/Tilt Chairs"/>
    <n v="569.05799999999999"/>
    <n v="3"/>
    <n v="-178.8468"/>
    <x v="4"/>
    <s v="Jun"/>
  </r>
  <r>
    <s v="CA-2017-163006"/>
    <x v="254"/>
    <d v="2017-07-04T00:00:00"/>
    <x v="0"/>
    <s v="GH-14410"/>
    <s v="Gary Hansen"/>
    <x v="2"/>
    <s v="United States"/>
    <x v="9"/>
    <x v="8"/>
    <x v="3"/>
    <s v="FUR-FU-10003799"/>
    <s v="Furniture"/>
    <x v="3"/>
    <s v="Seth Thomas 13 1/2&quot; Wall Clock"/>
    <n v="14.224"/>
    <n v="2"/>
    <n v="-10.3124"/>
    <x v="4"/>
    <s v="Jun"/>
  </r>
  <r>
    <s v="CA-2014-111192"/>
    <x v="613"/>
    <d v="2014-08-05T00:00:00"/>
    <x v="1"/>
    <s v="TS-21430"/>
    <s v="Tom Stivers"/>
    <x v="1"/>
    <s v="United States"/>
    <x v="15"/>
    <x v="13"/>
    <x v="1"/>
    <s v="FUR-BO-10002916"/>
    <s v="Furniture"/>
    <x v="0"/>
    <s v="Rush Hierlooms Collection 1&quot; Thick Stackable Bookcases"/>
    <n v="1367.84"/>
    <n v="8"/>
    <n v="259.88959999999997"/>
    <x v="6"/>
    <s v="Jul"/>
  </r>
  <r>
    <s v="CA-2016-115378"/>
    <x v="515"/>
    <d v="2016-11-23T00:00:00"/>
    <x v="0"/>
    <s v="AJ-10945"/>
    <s v="Ashley Jarboe"/>
    <x v="0"/>
    <s v="United States"/>
    <x v="264"/>
    <x v="17"/>
    <x v="3"/>
    <s v="FUR-CH-10000863"/>
    <s v="Furniture"/>
    <x v="1"/>
    <s v="Novimex Swivel Fabric Task Chair"/>
    <n v="301.95999999999998"/>
    <n v="2"/>
    <n v="33.215600000000002"/>
    <x v="2"/>
    <s v="Nov"/>
  </r>
  <r>
    <s v="CA-2015-161627"/>
    <x v="171"/>
    <d v="2015-07-11T00:00:00"/>
    <x v="1"/>
    <s v="SJ-20215"/>
    <s v="Sarah Jordon"/>
    <x v="0"/>
    <s v="United States"/>
    <x v="102"/>
    <x v="2"/>
    <x v="1"/>
    <s v="FUR-CH-10003968"/>
    <s v="Furniture"/>
    <x v="1"/>
    <s v="Novimex Turbo Task Chair"/>
    <n v="170.352"/>
    <n v="3"/>
    <n v="-17.0352"/>
    <x v="2"/>
    <s v="Jul"/>
  </r>
  <r>
    <s v="CA-2014-121006"/>
    <x v="448"/>
    <d v="2014-11-16T00:00:00"/>
    <x v="1"/>
    <s v="SC-20020"/>
    <s v="Sam Craven"/>
    <x v="0"/>
    <s v="United States"/>
    <x v="265"/>
    <x v="17"/>
    <x v="3"/>
    <s v="FUR-CH-10004997"/>
    <s v="Furniture"/>
    <x v="1"/>
    <s v="Hon Every-Day Series Multi-Task Chairs"/>
    <n v="563.94000000000005"/>
    <n v="3"/>
    <n v="112.788"/>
    <x v="6"/>
    <s v="Nov"/>
  </r>
  <r>
    <s v="CA-2016-122903"/>
    <x v="614"/>
    <d v="2016-05-29T00:00:00"/>
    <x v="0"/>
    <s v="LA-16780"/>
    <s v="Laura Armstrong"/>
    <x v="1"/>
    <s v="United States"/>
    <x v="25"/>
    <x v="17"/>
    <x v="3"/>
    <s v="FUR-CH-10002024"/>
    <s v="Furniture"/>
    <x v="1"/>
    <s v="HON 5400 Series Task Chairs for Big and Tall"/>
    <n v="3504.9"/>
    <n v="5"/>
    <n v="700.98"/>
    <x v="3"/>
    <s v="May"/>
  </r>
  <r>
    <s v="CA-2017-106432"/>
    <x v="66"/>
    <d v="2017-10-24T00:00:00"/>
    <x v="1"/>
    <s v="CA-12265"/>
    <s v="Christina Anderson"/>
    <x v="0"/>
    <s v="United States"/>
    <x v="266"/>
    <x v="5"/>
    <x v="3"/>
    <s v="FUR-BO-10004360"/>
    <s v="Furniture"/>
    <x v="0"/>
    <s v="Rush Hierlooms Collection Rich Wood Bookcases"/>
    <n v="328.39920000000001"/>
    <n v="3"/>
    <n v="-91.758600000000001"/>
    <x v="2"/>
    <s v="Oct"/>
  </r>
  <r>
    <s v="US-2015-120502"/>
    <x v="315"/>
    <d v="2015-04-19T00:00:00"/>
    <x v="1"/>
    <s v="BT-11395"/>
    <s v="Bill Tyler"/>
    <x v="1"/>
    <s v="United States"/>
    <x v="2"/>
    <x v="2"/>
    <x v="1"/>
    <s v="FUR-FU-10004973"/>
    <s v="Furniture"/>
    <x v="3"/>
    <s v="Flat Face Poster Frame"/>
    <n v="37.68"/>
    <n v="2"/>
    <n v="15.8256"/>
    <x v="6"/>
    <s v="Apr"/>
  </r>
  <r>
    <s v="CA-2015-115567"/>
    <x v="615"/>
    <d v="2015-09-18T00:00:00"/>
    <x v="1"/>
    <s v="ZC-21910"/>
    <s v="Zuschuss Carroll"/>
    <x v="0"/>
    <s v="United States"/>
    <x v="29"/>
    <x v="6"/>
    <x v="3"/>
    <s v="FUR-CH-10000015"/>
    <s v="Furniture"/>
    <x v="1"/>
    <s v="Hon Multipurpose Stacking Arm Chairs"/>
    <n v="1516.2"/>
    <n v="7"/>
    <n v="394.21199999999999"/>
    <x v="2"/>
    <s v="Sep"/>
  </r>
  <r>
    <s v="CA-2014-101560"/>
    <x v="616"/>
    <d v="2014-12-01T00:00:00"/>
    <x v="0"/>
    <s v="CS-12250"/>
    <s v="Chris Selesnick"/>
    <x v="1"/>
    <s v="United States"/>
    <x v="11"/>
    <x v="10"/>
    <x v="0"/>
    <s v="FUR-FU-10003773"/>
    <s v="Furniture"/>
    <x v="3"/>
    <s v="Eldon Cleatmat Plus Chair Mats for High Pile Carpets"/>
    <n v="397.6"/>
    <n v="5"/>
    <n v="43.735999999999997"/>
    <x v="0"/>
    <s v="Nov"/>
  </r>
  <r>
    <s v="CA-2015-142454"/>
    <x v="617"/>
    <d v="2015-08-19T00:00:00"/>
    <x v="1"/>
    <s v="RE-19450"/>
    <s v="Richard Eichhorn"/>
    <x v="0"/>
    <s v="United States"/>
    <x v="121"/>
    <x v="2"/>
    <x v="1"/>
    <s v="FUR-FU-10004018"/>
    <s v="Furniture"/>
    <x v="3"/>
    <s v="Tensor Computer Mounted Lamp"/>
    <n v="104.23"/>
    <n v="7"/>
    <n v="28.142099999999999"/>
    <x v="4"/>
    <s v="Aug"/>
  </r>
  <r>
    <s v="CA-2017-145653"/>
    <x v="449"/>
    <d v="2017-09-01T00:00:00"/>
    <x v="3"/>
    <s v="CA-12775"/>
    <s v="Cynthia Arntzen"/>
    <x v="0"/>
    <s v="United States"/>
    <x v="25"/>
    <x v="17"/>
    <x v="3"/>
    <s v="FUR-CH-10004875"/>
    <s v="Furniture"/>
    <x v="1"/>
    <s v="Harbour Creations 67200 Series Stacking Chairs"/>
    <n v="498.26"/>
    <n v="7"/>
    <n v="134.53020000000001"/>
    <x v="7"/>
    <s v="Sep"/>
  </r>
  <r>
    <s v="CA-2014-140487"/>
    <x v="618"/>
    <d v="2014-06-20T00:00:00"/>
    <x v="1"/>
    <s v="SR-20425"/>
    <s v="Sharelle Roach"/>
    <x v="2"/>
    <s v="United States"/>
    <x v="25"/>
    <x v="17"/>
    <x v="3"/>
    <s v="FUR-BO-10000711"/>
    <s v="Furniture"/>
    <x v="0"/>
    <s v="Hon Metal Bookcases, Gray"/>
    <n v="212.94"/>
    <n v="3"/>
    <n v="57.4938"/>
    <x v="6"/>
    <s v="Jun"/>
  </r>
  <r>
    <s v="CA-2016-119865"/>
    <x v="619"/>
    <d v="2016-06-26T00:00:00"/>
    <x v="1"/>
    <s v="AS-10090"/>
    <s v="Adam Shillingsburg"/>
    <x v="0"/>
    <s v="United States"/>
    <x v="13"/>
    <x v="7"/>
    <x v="2"/>
    <s v="FUR-BO-10003272"/>
    <s v="Furniture"/>
    <x v="0"/>
    <s v="O'Sullivan Living Dimensions 5-Shelf Bookcases"/>
    <n v="353.56799999999998"/>
    <n v="2"/>
    <n v="-44.195999999999998"/>
    <x v="2"/>
    <s v="Jun"/>
  </r>
  <r>
    <s v="CA-2017-124436"/>
    <x v="620"/>
    <d v="2017-03-22T00:00:00"/>
    <x v="0"/>
    <s v="SA-20830"/>
    <s v="Sue Ann Reed"/>
    <x v="0"/>
    <s v="United States"/>
    <x v="99"/>
    <x v="2"/>
    <x v="1"/>
    <s v="FUR-TA-10001095"/>
    <s v="Furniture"/>
    <x v="2"/>
    <s v="Chromcraft Round Conference Tables"/>
    <n v="697.16"/>
    <n v="5"/>
    <n v="8.7144999999999992"/>
    <x v="0"/>
    <s v="Mar"/>
  </r>
  <r>
    <s v="CA-2017-124436"/>
    <x v="620"/>
    <d v="2017-03-22T00:00:00"/>
    <x v="0"/>
    <s v="SA-20830"/>
    <s v="Sue Ann Reed"/>
    <x v="0"/>
    <s v="United States"/>
    <x v="99"/>
    <x v="2"/>
    <x v="1"/>
    <s v="FUR-FU-10001185"/>
    <s v="Furniture"/>
    <x v="3"/>
    <s v="Advantus Employee of the Month Certificate Frame, 11 x 13-1/2"/>
    <n v="30.93"/>
    <n v="1"/>
    <n v="12.6813"/>
    <x v="0"/>
    <s v="Mar"/>
  </r>
  <r>
    <s v="CA-2014-115084"/>
    <x v="305"/>
    <d v="2014-10-22T00:00:00"/>
    <x v="1"/>
    <s v="LS-17200"/>
    <s v="Luke Schmidt"/>
    <x v="1"/>
    <s v="United States"/>
    <x v="267"/>
    <x v="31"/>
    <x v="0"/>
    <s v="FUR-CH-10004626"/>
    <s v="Furniture"/>
    <x v="1"/>
    <s v="Office Star Flex Back Scooter Chair with Aluminum Finish Frame"/>
    <n v="605.34"/>
    <n v="6"/>
    <n v="145.2816"/>
    <x v="4"/>
    <s v="Oct"/>
  </r>
  <r>
    <s v="CA-2017-131037"/>
    <x v="621"/>
    <d v="2017-08-23T00:00:00"/>
    <x v="2"/>
    <s v="TM-21490"/>
    <s v="Tony Molinari"/>
    <x v="0"/>
    <s v="United States"/>
    <x v="28"/>
    <x v="2"/>
    <x v="1"/>
    <s v="FUR-TA-10001768"/>
    <s v="Furniture"/>
    <x v="2"/>
    <s v="Hon Racetrack Conference Tables"/>
    <n v="210.00800000000001"/>
    <n v="1"/>
    <n v="2.6251000000000002"/>
    <x v="5"/>
    <s v="Aug"/>
  </r>
  <r>
    <s v="CA-2014-166744"/>
    <x v="23"/>
    <d v="2014-09-24T00:00:00"/>
    <x v="1"/>
    <s v="DN-13690"/>
    <s v="Duane Noonan"/>
    <x v="0"/>
    <s v="United States"/>
    <x v="11"/>
    <x v="32"/>
    <x v="2"/>
    <s v="FUR-FU-10004952"/>
    <s v="Furniture"/>
    <x v="3"/>
    <s v="C-Line Cubicle Keepers Polyproplyene Holder w/Velcro Back, 8-1/2x11, 25/Bx"/>
    <n v="164.22"/>
    <n v="3"/>
    <n v="50.908200000000001"/>
    <x v="4"/>
    <s v="Sep"/>
  </r>
  <r>
    <s v="CA-2014-166744"/>
    <x v="23"/>
    <d v="2014-09-24T00:00:00"/>
    <x v="1"/>
    <s v="DN-13690"/>
    <s v="Duane Noonan"/>
    <x v="0"/>
    <s v="United States"/>
    <x v="11"/>
    <x v="32"/>
    <x v="2"/>
    <s v="FUR-BO-10001337"/>
    <s v="Furniture"/>
    <x v="0"/>
    <s v="O'Sullivan Living Dimensions 2-Shelf Bookcases"/>
    <n v="362.94"/>
    <n v="3"/>
    <n v="36.293999999999997"/>
    <x v="4"/>
    <s v="Sep"/>
  </r>
  <r>
    <s v="CA-2016-156265"/>
    <x v="622"/>
    <d v="2016-08-04T00:00:00"/>
    <x v="0"/>
    <s v="BF-11020"/>
    <s v="Barry Franzšsisch"/>
    <x v="1"/>
    <s v="United States"/>
    <x v="2"/>
    <x v="2"/>
    <x v="1"/>
    <s v="FUR-TA-10001691"/>
    <s v="Furniture"/>
    <x v="2"/>
    <s v="Barricks Non-Folding Utility Table with Steel Legs, Laminate Tops"/>
    <n v="136.464"/>
    <n v="2"/>
    <n v="15.3522"/>
    <x v="3"/>
    <s v="Aug"/>
  </r>
  <r>
    <s v="CA-2015-125185"/>
    <x v="298"/>
    <d v="2015-03-07T00:00:00"/>
    <x v="0"/>
    <s v="AH-10195"/>
    <s v="Alan Haines"/>
    <x v="1"/>
    <s v="United States"/>
    <x v="268"/>
    <x v="3"/>
    <x v="2"/>
    <s v="FUR-CH-10002647"/>
    <s v="Furniture"/>
    <x v="1"/>
    <s v="Situations Contoured Folding Chairs, 4/Set"/>
    <n v="99.372"/>
    <n v="2"/>
    <n v="-7.0979999999999999"/>
    <x v="3"/>
    <s v="Mar"/>
  </r>
  <r>
    <s v="CA-2015-125185"/>
    <x v="298"/>
    <d v="2015-03-07T00:00:00"/>
    <x v="0"/>
    <s v="AH-10195"/>
    <s v="Alan Haines"/>
    <x v="1"/>
    <s v="United States"/>
    <x v="268"/>
    <x v="3"/>
    <x v="2"/>
    <s v="FUR-FU-10003247"/>
    <s v="Furniture"/>
    <x v="3"/>
    <s v="36X48 HARDFLOOR CHAIRMAT"/>
    <n v="33.567999999999998"/>
    <n v="2"/>
    <n v="-5.4547999999999996"/>
    <x v="3"/>
    <s v="Mar"/>
  </r>
  <r>
    <s v="CA-2014-105165"/>
    <x v="266"/>
    <d v="2014-09-10T00:00:00"/>
    <x v="2"/>
    <s v="SZ-20035"/>
    <s v="Sam Zeldin"/>
    <x v="2"/>
    <s v="United States"/>
    <x v="6"/>
    <x v="5"/>
    <x v="3"/>
    <s v="FUR-TA-10004154"/>
    <s v="Furniture"/>
    <x v="2"/>
    <s v="Riverside Furniture Oval Coffee Table, Oval End Table, End Table with Drawer"/>
    <n v="200.79499999999999"/>
    <n v="1"/>
    <n v="-22.948"/>
    <x v="0"/>
    <s v="Sep"/>
  </r>
  <r>
    <s v="CA-2017-144484"/>
    <x v="91"/>
    <d v="2017-09-11T00:00:00"/>
    <x v="3"/>
    <s v="CB-12025"/>
    <s v="Cassandra Brandow"/>
    <x v="0"/>
    <s v="United States"/>
    <x v="28"/>
    <x v="2"/>
    <x v="1"/>
    <s v="FUR-FU-10000260"/>
    <s v="Furniture"/>
    <x v="3"/>
    <s v="6&quot; Cubicle Wall Clock, Black"/>
    <n v="32.36"/>
    <n v="4"/>
    <n v="11.6496"/>
    <x v="7"/>
    <s v="Sep"/>
  </r>
  <r>
    <s v="CA-2017-125913"/>
    <x v="623"/>
    <d v="2017-01-16T00:00:00"/>
    <x v="3"/>
    <s v="JO-15145"/>
    <s v="Jack O'Briant"/>
    <x v="1"/>
    <s v="United States"/>
    <x v="2"/>
    <x v="2"/>
    <x v="1"/>
    <s v="FUR-FU-10001487"/>
    <s v="Furniture"/>
    <x v="3"/>
    <s v="Eldon Expressions Wood and Plastic Desk Accessories, Cherry Wood"/>
    <n v="27.92"/>
    <n v="4"/>
    <n v="8.0968"/>
    <x v="7"/>
    <s v="Jan"/>
  </r>
  <r>
    <s v="CA-2017-125913"/>
    <x v="623"/>
    <d v="2017-01-16T00:00:00"/>
    <x v="3"/>
    <s v="JO-15145"/>
    <s v="Jack O'Briant"/>
    <x v="1"/>
    <s v="United States"/>
    <x v="2"/>
    <x v="2"/>
    <x v="1"/>
    <s v="FUR-TA-10001520"/>
    <s v="Furniture"/>
    <x v="2"/>
    <s v="Lesro Sheffield Collection Coffee Table, End Table, Center Table, Corner Table"/>
    <n v="399.67200000000003"/>
    <n v="7"/>
    <n v="-14.9877"/>
    <x v="7"/>
    <s v="Jan"/>
  </r>
  <r>
    <s v="CA-2015-162887"/>
    <x v="86"/>
    <d v="2015-11-09T00:00:00"/>
    <x v="0"/>
    <s v="SV-20785"/>
    <s v="Stewart Visinsky"/>
    <x v="0"/>
    <s v="United States"/>
    <x v="259"/>
    <x v="43"/>
    <x v="2"/>
    <s v="FUR-CH-10000595"/>
    <s v="Furniture"/>
    <x v="1"/>
    <s v="Safco Contoured Stacking Chairs"/>
    <n v="715.2"/>
    <n v="3"/>
    <n v="178.8"/>
    <x v="3"/>
    <s v="Nov"/>
  </r>
  <r>
    <s v="CA-2014-113859"/>
    <x v="624"/>
    <d v="2014-09-17T00:00:00"/>
    <x v="1"/>
    <s v="BC-11125"/>
    <s v="Becky Castell"/>
    <x v="2"/>
    <s v="United States"/>
    <x v="221"/>
    <x v="5"/>
    <x v="3"/>
    <s v="FUR-CH-10004698"/>
    <s v="Furniture"/>
    <x v="1"/>
    <s v="Padded Folding Chairs, Black, 4/Carton"/>
    <n v="340.11599999999999"/>
    <n v="6"/>
    <n v="-9.7175999999999991"/>
    <x v="4"/>
    <s v="Sep"/>
  </r>
  <r>
    <s v="CA-2015-105158"/>
    <x v="278"/>
    <d v="2015-09-10T00:00:00"/>
    <x v="1"/>
    <s v="SP-20860"/>
    <s v="Sung Pak"/>
    <x v="1"/>
    <s v="United States"/>
    <x v="77"/>
    <x v="11"/>
    <x v="3"/>
    <s v="FUR-FU-10001706"/>
    <s v="Furniture"/>
    <x v="3"/>
    <s v="Longer-Life Soft White Bulbs"/>
    <n v="6.16"/>
    <n v="2"/>
    <n v="2.9567999999999999"/>
    <x v="2"/>
    <s v="Sep"/>
  </r>
  <r>
    <s v="CA-2017-105991"/>
    <x v="625"/>
    <d v="2017-05-06T00:00:00"/>
    <x v="2"/>
    <s v="LH-17020"/>
    <s v="Lisa Hazard"/>
    <x v="0"/>
    <s v="United States"/>
    <x v="74"/>
    <x v="12"/>
    <x v="1"/>
    <s v="FUR-BO-10004467"/>
    <s v="Furniture"/>
    <x v="0"/>
    <s v="Bestar Classic Bookcase"/>
    <n v="89.991"/>
    <n v="3"/>
    <n v="-152.9847"/>
    <x v="5"/>
    <s v="May"/>
  </r>
  <r>
    <s v="CA-2014-146283"/>
    <x v="30"/>
    <d v="2014-09-15T00:00:00"/>
    <x v="1"/>
    <s v="KT-16465"/>
    <s v="Kean Takahito"/>
    <x v="0"/>
    <s v="United States"/>
    <x v="6"/>
    <x v="5"/>
    <x v="3"/>
    <s v="FUR-CH-10004287"/>
    <s v="Furniture"/>
    <x v="1"/>
    <s v="SAFCO Arco Folding Chair"/>
    <n v="966.7"/>
    <n v="5"/>
    <n v="-13.81"/>
    <x v="1"/>
    <s v="Sep"/>
  </r>
  <r>
    <s v="CA-2015-111073"/>
    <x v="626"/>
    <d v="2015-12-30T00:00:00"/>
    <x v="1"/>
    <s v="MC-18100"/>
    <s v="Mick Crebagga"/>
    <x v="0"/>
    <s v="United States"/>
    <x v="23"/>
    <x v="15"/>
    <x v="2"/>
    <s v="FUR-TA-10004086"/>
    <s v="Furniture"/>
    <x v="2"/>
    <s v="KI Adjustable-Height Table"/>
    <n v="51.588000000000001"/>
    <n v="1"/>
    <n v="-15.4764"/>
    <x v="4"/>
    <s v="Dec"/>
  </r>
  <r>
    <s v="CA-2017-108791"/>
    <x v="534"/>
    <d v="2017-07-31T00:00:00"/>
    <x v="1"/>
    <s v="TM-21490"/>
    <s v="Tony Molinari"/>
    <x v="0"/>
    <s v="United States"/>
    <x v="90"/>
    <x v="7"/>
    <x v="2"/>
    <s v="FUR-FU-10004018"/>
    <s v="Furniture"/>
    <x v="3"/>
    <s v="Tensor Computer Mounted Lamp"/>
    <n v="14.89"/>
    <n v="1"/>
    <n v="4.0202999999999998"/>
    <x v="4"/>
    <s v="Jul"/>
  </r>
  <r>
    <s v="CA-2016-113831"/>
    <x v="82"/>
    <d v="2016-06-03T00:00:00"/>
    <x v="1"/>
    <s v="AH-10690"/>
    <s v="Anna HŠberlin"/>
    <x v="1"/>
    <s v="United States"/>
    <x v="76"/>
    <x v="25"/>
    <x v="0"/>
    <s v="FUR-TA-10002645"/>
    <s v="Furniture"/>
    <x v="2"/>
    <s v="Hon Rectangular Conference Tables"/>
    <n v="2275.5"/>
    <n v="10"/>
    <n v="386.83499999999998"/>
    <x v="4"/>
    <s v="May"/>
  </r>
  <r>
    <s v="US-2014-139500"/>
    <x v="627"/>
    <d v="2014-11-20T00:00:00"/>
    <x v="1"/>
    <s v="AB-10165"/>
    <s v="Alan Barnes"/>
    <x v="0"/>
    <s v="United States"/>
    <x v="42"/>
    <x v="8"/>
    <x v="3"/>
    <s v="FUR-CH-10002017"/>
    <s v="Furniture"/>
    <x v="1"/>
    <s v="SAFCO Optional Arm Kit for Workspace Cribbage Stacking Chair"/>
    <n v="37.295999999999999"/>
    <n v="2"/>
    <n v="-1.0656000000000001"/>
    <x v="4"/>
    <s v="Nov"/>
  </r>
  <r>
    <s v="US-2014-166310"/>
    <x v="628"/>
    <d v="2014-09-23T00:00:00"/>
    <x v="2"/>
    <s v="JS-15940"/>
    <s v="Joni Sundaresam"/>
    <x v="2"/>
    <s v="United States"/>
    <x v="269"/>
    <x v="5"/>
    <x v="3"/>
    <s v="FUR-FU-10001546"/>
    <s v="Furniture"/>
    <x v="3"/>
    <s v="Dana Swing-Arm Lamps"/>
    <n v="8.5440000000000005"/>
    <n v="2"/>
    <n v="-7.476"/>
    <x v="3"/>
    <s v="Sep"/>
  </r>
  <r>
    <s v="US-2016-168410"/>
    <x v="629"/>
    <d v="2016-02-26T00:00:00"/>
    <x v="1"/>
    <s v="BV-11245"/>
    <s v="Benjamin Venier"/>
    <x v="1"/>
    <s v="United States"/>
    <x v="64"/>
    <x v="7"/>
    <x v="2"/>
    <s v="FUR-FU-10000629"/>
    <s v="Furniture"/>
    <x v="3"/>
    <s v="9-3/4 Diameter Round Wall Clock"/>
    <n v="68.95"/>
    <n v="5"/>
    <n v="28.959"/>
    <x v="2"/>
    <s v="Feb"/>
  </r>
  <r>
    <s v="CA-2017-131254"/>
    <x v="49"/>
    <d v="2017-11-21T00:00:00"/>
    <x v="2"/>
    <s v="NC-18415"/>
    <s v="Nathan Cano"/>
    <x v="0"/>
    <s v="United States"/>
    <x v="6"/>
    <x v="5"/>
    <x v="3"/>
    <s v="FUR-CH-10003774"/>
    <s v="Furniture"/>
    <x v="1"/>
    <s v="Global Wood Trimmed Manager's Task Chair, Khaki"/>
    <n v="191.05799999999999"/>
    <n v="3"/>
    <n v="-46.399799999999999"/>
    <x v="3"/>
    <s v="Nov"/>
  </r>
  <r>
    <s v="CA-2017-137876"/>
    <x v="393"/>
    <d v="2017-05-05T00:00:00"/>
    <x v="1"/>
    <s v="DJ-13510"/>
    <s v="Don Jones"/>
    <x v="1"/>
    <s v="United States"/>
    <x v="28"/>
    <x v="2"/>
    <x v="1"/>
    <s v="FUR-FU-10000222"/>
    <s v="Furniture"/>
    <x v="3"/>
    <s v="Seth Thomas 16&quot; Steel Case Clock"/>
    <n v="64.959999999999994"/>
    <n v="2"/>
    <n v="21.436800000000002"/>
    <x v="2"/>
    <s v="Apr"/>
  </r>
  <r>
    <s v="CA-2016-154060"/>
    <x v="630"/>
    <d v="2016-05-08T00:00:00"/>
    <x v="1"/>
    <s v="DL-12865"/>
    <s v="Dan Lawera"/>
    <x v="0"/>
    <s v="United States"/>
    <x v="224"/>
    <x v="30"/>
    <x v="0"/>
    <s v="FUR-CH-10002304"/>
    <s v="Furniture"/>
    <x v="1"/>
    <s v="Global Stack Chair without Arms, Black"/>
    <n v="187.05600000000001"/>
    <n v="9"/>
    <n v="11.691000000000001"/>
    <x v="6"/>
    <s v="May"/>
  </r>
  <r>
    <s v="US-2017-162558"/>
    <x v="125"/>
    <d v="2017-10-05T00:00:00"/>
    <x v="2"/>
    <s v="Dp-13240"/>
    <s v="Dean percer"/>
    <x v="2"/>
    <s v="United States"/>
    <x v="270"/>
    <x v="9"/>
    <x v="0"/>
    <s v="FUR-FU-10002364"/>
    <s v="Furniture"/>
    <x v="3"/>
    <s v="Eldon Expressions Wood Desk Accessories, Oak"/>
    <n v="11.808"/>
    <n v="2"/>
    <n v="1.3284"/>
    <x v="0"/>
    <s v="Oct"/>
  </r>
  <r>
    <s v="US-2017-162558"/>
    <x v="125"/>
    <d v="2017-10-05T00:00:00"/>
    <x v="2"/>
    <s v="Dp-13240"/>
    <s v="Dean percer"/>
    <x v="2"/>
    <s v="United States"/>
    <x v="270"/>
    <x v="9"/>
    <x v="0"/>
    <s v="FUR-FU-10004864"/>
    <s v="Furniture"/>
    <x v="3"/>
    <s v="Eldon 500 Class Desk Accessories"/>
    <n v="9.6560000000000006"/>
    <n v="1"/>
    <n v="1.5690999999999999"/>
    <x v="0"/>
    <s v="Oct"/>
  </r>
  <r>
    <s v="US-2017-162558"/>
    <x v="125"/>
    <d v="2017-10-05T00:00:00"/>
    <x v="2"/>
    <s v="Dp-13240"/>
    <s v="Dean percer"/>
    <x v="2"/>
    <s v="United States"/>
    <x v="270"/>
    <x v="9"/>
    <x v="0"/>
    <s v="FUR-TA-10000198"/>
    <s v="Furniture"/>
    <x v="2"/>
    <s v="Chromcraft Bull-Nose Wood Oval Conference Tables &amp; Bases"/>
    <n v="2314.116"/>
    <n v="7"/>
    <n v="-1002.7836"/>
    <x v="0"/>
    <s v="Oct"/>
  </r>
  <r>
    <s v="US-2017-162558"/>
    <x v="125"/>
    <d v="2017-10-05T00:00:00"/>
    <x v="2"/>
    <s v="Dp-13240"/>
    <s v="Dean percer"/>
    <x v="2"/>
    <s v="United States"/>
    <x v="270"/>
    <x v="9"/>
    <x v="0"/>
    <s v="FUR-FU-10003691"/>
    <s v="Furniture"/>
    <x v="3"/>
    <s v="Eldon Image Series Desk Accessories, Ebony"/>
    <n v="19.760000000000002"/>
    <n v="2"/>
    <n v="5.9279999999999999"/>
    <x v="0"/>
    <s v="Oct"/>
  </r>
  <r>
    <s v="CA-2015-119508"/>
    <x v="463"/>
    <d v="2015-12-09T00:00:00"/>
    <x v="1"/>
    <s v="TZ-21580"/>
    <s v="Tracy Zic"/>
    <x v="0"/>
    <s v="United States"/>
    <x v="174"/>
    <x v="2"/>
    <x v="1"/>
    <s v="FUR-FU-10004270"/>
    <s v="Furniture"/>
    <x v="3"/>
    <s v="Eldon Image Series Desk Accessories, Burgundy"/>
    <n v="25.08"/>
    <n v="6"/>
    <n v="9.0288000000000004"/>
    <x v="2"/>
    <s v="Dec"/>
  </r>
  <r>
    <s v="CA-2016-123120"/>
    <x v="631"/>
    <d v="2016-09-08T00:00:00"/>
    <x v="1"/>
    <s v="CV-12295"/>
    <s v="Christina VanderZanden"/>
    <x v="0"/>
    <s v="United States"/>
    <x v="13"/>
    <x v="7"/>
    <x v="2"/>
    <s v="FUR-FU-10004748"/>
    <s v="Furniture"/>
    <x v="3"/>
    <s v="Howard Miller 16&quot; Diameter Gallery Wall Clock"/>
    <n v="63.94"/>
    <n v="1"/>
    <n v="24.936599999999999"/>
    <x v="4"/>
    <s v="Sep"/>
  </r>
  <r>
    <s v="CA-2014-103331"/>
    <x v="632"/>
    <d v="2014-09-01T00:00:00"/>
    <x v="1"/>
    <s v="KB-16315"/>
    <s v="Karl Braun"/>
    <x v="0"/>
    <s v="United States"/>
    <x v="19"/>
    <x v="14"/>
    <x v="2"/>
    <s v="FUR-FU-10001731"/>
    <s v="Furniture"/>
    <x v="3"/>
    <s v="Acrylic Self-Standing Desk Frames"/>
    <n v="10.68"/>
    <n v="4"/>
    <n v="4.0583999999999998"/>
    <x v="6"/>
    <s v="Aug"/>
  </r>
  <r>
    <s v="CA-2014-113768"/>
    <x v="633"/>
    <d v="2014-05-19T00:00:00"/>
    <x v="1"/>
    <s v="AH-10030"/>
    <s v="Aaron Hawkins"/>
    <x v="1"/>
    <s v="United States"/>
    <x v="2"/>
    <x v="2"/>
    <x v="1"/>
    <s v="FUR-CH-10002439"/>
    <s v="Furniture"/>
    <x v="1"/>
    <s v="Iceberg Nesting Folding Chair, 19w x 6d x 43h"/>
    <n v="279.45600000000002"/>
    <n v="6"/>
    <n v="20.959199999999999"/>
    <x v="6"/>
    <s v="May"/>
  </r>
  <r>
    <s v="US-2017-126060"/>
    <x v="438"/>
    <d v="2017-04-18T00:00:00"/>
    <x v="1"/>
    <s v="DW-13585"/>
    <s v="Dorothy Wardle"/>
    <x v="1"/>
    <s v="United States"/>
    <x v="160"/>
    <x v="30"/>
    <x v="0"/>
    <s v="FUR-BO-10003433"/>
    <s v="Furniture"/>
    <x v="0"/>
    <s v="Sauder Cornerstone Collection Library"/>
    <n v="198.27199999999999"/>
    <n v="8"/>
    <n v="-32.219200000000001"/>
    <x v="4"/>
    <s v="Apr"/>
  </r>
  <r>
    <s v="CA-2016-122017"/>
    <x v="353"/>
    <d v="2017-01-02T00:00:00"/>
    <x v="1"/>
    <s v="CD-11920"/>
    <s v="Carlos Daly"/>
    <x v="0"/>
    <s v="United States"/>
    <x v="271"/>
    <x v="44"/>
    <x v="3"/>
    <s v="FUR-FU-10000672"/>
    <s v="Furniture"/>
    <x v="3"/>
    <s v="Executive Impressions 10&quot; Spectator Wall Clock"/>
    <n v="70.56"/>
    <n v="6"/>
    <n v="23.990400000000001"/>
    <x v="4"/>
    <s v="Dec"/>
  </r>
  <r>
    <s v="US-2017-136721"/>
    <x v="403"/>
    <d v="2017-04-12T00:00:00"/>
    <x v="1"/>
    <s v="NH-18610"/>
    <s v="Nicole Hansen"/>
    <x v="1"/>
    <s v="United States"/>
    <x v="272"/>
    <x v="17"/>
    <x v="3"/>
    <s v="FUR-FU-10004665"/>
    <s v="Furniture"/>
    <x v="3"/>
    <s v="3M Polarizing Task Lamp with Clamp Arm, Light Gray"/>
    <n v="273.95999999999998"/>
    <n v="2"/>
    <n v="71.229600000000005"/>
    <x v="4"/>
    <s v="Apr"/>
  </r>
  <r>
    <s v="US-2017-136721"/>
    <x v="403"/>
    <d v="2017-04-12T00:00:00"/>
    <x v="1"/>
    <s v="NH-18610"/>
    <s v="Nicole Hansen"/>
    <x v="1"/>
    <s v="United States"/>
    <x v="272"/>
    <x v="17"/>
    <x v="3"/>
    <s v="FUR-FU-10004188"/>
    <s v="Furniture"/>
    <x v="3"/>
    <s v="Luxo Professional Combination Clamp-On Lamps"/>
    <n v="306.89999999999998"/>
    <n v="3"/>
    <n v="79.793999999999997"/>
    <x v="4"/>
    <s v="Apr"/>
  </r>
  <r>
    <s v="CA-2015-118738"/>
    <x v="634"/>
    <d v="2015-10-30T00:00:00"/>
    <x v="1"/>
    <s v="AG-10495"/>
    <s v="Andrew Gjertsen"/>
    <x v="1"/>
    <s v="United States"/>
    <x v="6"/>
    <x v="5"/>
    <x v="3"/>
    <s v="FUR-TA-10002607"/>
    <s v="Furniture"/>
    <x v="2"/>
    <s v="KI Conference Tables"/>
    <n v="347.36099999999999"/>
    <n v="7"/>
    <n v="-69.472200000000001"/>
    <x v="6"/>
    <s v="Oct"/>
  </r>
  <r>
    <s v="US-2014-123183"/>
    <x v="635"/>
    <d v="2014-11-25T00:00:00"/>
    <x v="1"/>
    <s v="GR-14560"/>
    <s v="Georgia Rosenberg"/>
    <x v="1"/>
    <s v="United States"/>
    <x v="16"/>
    <x v="14"/>
    <x v="2"/>
    <s v="FUR-BO-10000362"/>
    <s v="Furniture"/>
    <x v="0"/>
    <s v="Sauder Inglewood Library Bookcases"/>
    <n v="1025.8800000000001"/>
    <n v="6"/>
    <n v="235.95240000000001"/>
    <x v="6"/>
    <s v="Nov"/>
  </r>
  <r>
    <s v="US-2016-147340"/>
    <x v="211"/>
    <d v="2016-09-24T00:00:00"/>
    <x v="3"/>
    <s v="EB-13750"/>
    <s v="Edward Becker"/>
    <x v="1"/>
    <s v="United States"/>
    <x v="28"/>
    <x v="2"/>
    <x v="1"/>
    <s v="FUR-FU-10002501"/>
    <s v="Furniture"/>
    <x v="3"/>
    <s v="Nu-Dell Executive Frame"/>
    <n v="63.2"/>
    <n v="5"/>
    <n v="23.384"/>
    <x v="7"/>
    <s v="Sep"/>
  </r>
  <r>
    <s v="CA-2016-117681"/>
    <x v="636"/>
    <d v="2016-04-14T00:00:00"/>
    <x v="1"/>
    <s v="HF-14995"/>
    <s v="Herbert Flentye"/>
    <x v="0"/>
    <s v="United States"/>
    <x v="2"/>
    <x v="2"/>
    <x v="1"/>
    <s v="FUR-BO-10001798"/>
    <s v="Furniture"/>
    <x v="0"/>
    <s v="Bush Somerset Collection Bookcase"/>
    <n v="556.66499999999996"/>
    <n v="5"/>
    <n v="6.5490000000000004"/>
    <x v="2"/>
    <s v="Apr"/>
  </r>
  <r>
    <s v="CA-2016-153598"/>
    <x v="122"/>
    <d v="2016-12-06T00:00:00"/>
    <x v="2"/>
    <s v="NM-18520"/>
    <s v="Neoma Murray"/>
    <x v="0"/>
    <s v="United States"/>
    <x v="2"/>
    <x v="2"/>
    <x v="1"/>
    <s v="FUR-FU-10001085"/>
    <s v="Furniture"/>
    <x v="3"/>
    <s v="3M Polarizing Light Filter Sleeves"/>
    <n v="111.9"/>
    <n v="6"/>
    <n v="51.473999999999997"/>
    <x v="0"/>
    <s v="Dec"/>
  </r>
  <r>
    <s v="US-2016-108497"/>
    <x v="184"/>
    <d v="2016-06-14T00:00:00"/>
    <x v="3"/>
    <s v="MH-17290"/>
    <s v="Marc Harrigan"/>
    <x v="2"/>
    <s v="United States"/>
    <x v="2"/>
    <x v="2"/>
    <x v="1"/>
    <s v="FUR-BO-10004218"/>
    <s v="Furniture"/>
    <x v="0"/>
    <s v="Bush Heritage Pine Collection 5-Shelf Bookcase, Albany Pine Finish, *Special Order"/>
    <n v="599.16499999999996"/>
    <n v="5"/>
    <n v="35.244999999999997"/>
    <x v="7"/>
    <s v="Jun"/>
  </r>
  <r>
    <s v="CA-2014-136861"/>
    <x v="637"/>
    <d v="2014-09-07T00:00:00"/>
    <x v="2"/>
    <s v="PR-18880"/>
    <s v="Patrick Ryan"/>
    <x v="0"/>
    <s v="United States"/>
    <x v="66"/>
    <x v="1"/>
    <x v="0"/>
    <s v="FUR-FU-10001967"/>
    <s v="Furniture"/>
    <x v="3"/>
    <s v="Telescoping Adjustable Floor Lamp"/>
    <n v="31.984000000000002"/>
    <n v="2"/>
    <n v="1.9990000000000001"/>
    <x v="3"/>
    <s v="Sep"/>
  </r>
  <r>
    <s v="CA-2014-103317"/>
    <x v="638"/>
    <d v="2014-07-08T00:00:00"/>
    <x v="2"/>
    <s v="DM-13525"/>
    <s v="Don Miller"/>
    <x v="1"/>
    <s v="United States"/>
    <x v="273"/>
    <x v="1"/>
    <x v="0"/>
    <s v="FUR-FU-10001591"/>
    <s v="Furniture"/>
    <x v="3"/>
    <s v="Advantus Panel Wall Certificate Holder - 8.5x11"/>
    <n v="19.52"/>
    <n v="2"/>
    <n v="5.3680000000000003"/>
    <x v="0"/>
    <s v="Jul"/>
  </r>
  <r>
    <s v="CA-2014-103317"/>
    <x v="638"/>
    <d v="2014-07-08T00:00:00"/>
    <x v="2"/>
    <s v="DM-13525"/>
    <s v="Don Miller"/>
    <x v="1"/>
    <s v="United States"/>
    <x v="273"/>
    <x v="1"/>
    <x v="0"/>
    <s v="FUR-FU-10003192"/>
    <s v="Furniture"/>
    <x v="3"/>
    <s v="Luxo Adjustable Task Clamp Lamp"/>
    <n v="213.21600000000001"/>
    <n v="3"/>
    <n v="15.991199999999999"/>
    <x v="0"/>
    <s v="Jul"/>
  </r>
  <r>
    <s v="US-2014-119081"/>
    <x v="639"/>
    <d v="2014-09-19T00:00:00"/>
    <x v="1"/>
    <s v="TA-21385"/>
    <s v="Tom Ashbrook"/>
    <x v="2"/>
    <s v="United States"/>
    <x v="274"/>
    <x v="44"/>
    <x v="3"/>
    <s v="FUR-FU-10003464"/>
    <s v="Furniture"/>
    <x v="3"/>
    <s v="Seth Thomas 8 1/2&quot; Cubicle Clock"/>
    <n v="40.56"/>
    <n v="2"/>
    <n v="12.979200000000001"/>
    <x v="1"/>
    <s v="Sep"/>
  </r>
  <r>
    <s v="CA-2017-130631"/>
    <x v="297"/>
    <d v="2018-01-02T00:00:00"/>
    <x v="1"/>
    <s v="BS-11755"/>
    <s v="Bruce Stewart"/>
    <x v="0"/>
    <s v="United States"/>
    <x v="71"/>
    <x v="13"/>
    <x v="1"/>
    <s v="FUR-FU-10004093"/>
    <s v="Furniture"/>
    <x v="3"/>
    <s v="Hand-Finished Solid Wood Document Frame"/>
    <n v="68.459999999999994"/>
    <n v="2"/>
    <n v="20.538"/>
    <x v="4"/>
    <s v="Dec"/>
  </r>
  <r>
    <s v="CA-2017-116680"/>
    <x v="362"/>
    <d v="2017-09-06T00:00:00"/>
    <x v="0"/>
    <s v="PK-19075"/>
    <s v="Pete Kriz"/>
    <x v="0"/>
    <s v="United States"/>
    <x v="28"/>
    <x v="2"/>
    <x v="1"/>
    <s v="FUR-TA-10001771"/>
    <s v="Furniture"/>
    <x v="2"/>
    <s v="Bush Cubix Conference Tables, Fully Assembled"/>
    <n v="1478.2719999999999"/>
    <n v="8"/>
    <n v="92.391999999999996"/>
    <x v="3"/>
    <s v="Sep"/>
  </r>
  <r>
    <s v="CA-2017-101574"/>
    <x v="559"/>
    <d v="2017-10-04T00:00:00"/>
    <x v="1"/>
    <s v="BD-11725"/>
    <s v="Bruce Degenhardt"/>
    <x v="0"/>
    <s v="United States"/>
    <x v="2"/>
    <x v="2"/>
    <x v="1"/>
    <s v="FUR-FU-10001706"/>
    <s v="Furniture"/>
    <x v="3"/>
    <s v="Longer-Life Soft White Bulbs"/>
    <n v="9.24"/>
    <n v="3"/>
    <n v="4.4352"/>
    <x v="6"/>
    <s v="Sep"/>
  </r>
  <r>
    <s v="CA-2014-146591"/>
    <x v="640"/>
    <d v="2014-01-20T00:00:00"/>
    <x v="2"/>
    <s v="TS-21340"/>
    <s v="Toby Swindell"/>
    <x v="0"/>
    <s v="United States"/>
    <x v="163"/>
    <x v="22"/>
    <x v="1"/>
    <s v="FUR-BO-10001972"/>
    <s v="Furniture"/>
    <x v="0"/>
    <s v="O'Sullivan 4-Shelf Bookcase in Odessa Pine"/>
    <n v="181.47"/>
    <n v="5"/>
    <n v="-320.59699999999998"/>
    <x v="5"/>
    <s v="Jan"/>
  </r>
  <r>
    <s v="CA-2016-122448"/>
    <x v="641"/>
    <d v="2016-06-14T00:00:00"/>
    <x v="1"/>
    <s v="DB-13210"/>
    <s v="Dean Braden"/>
    <x v="0"/>
    <s v="United States"/>
    <x v="28"/>
    <x v="2"/>
    <x v="1"/>
    <s v="FUR-CH-10002774"/>
    <s v="Furniture"/>
    <x v="1"/>
    <s v="Global Deluxe Stacking Chair, Gray"/>
    <n v="122.352"/>
    <n v="3"/>
    <n v="13.7646"/>
    <x v="2"/>
    <s v="Jun"/>
  </r>
  <r>
    <s v="CA-2014-132451"/>
    <x v="218"/>
    <d v="2014-09-27T00:00:00"/>
    <x v="2"/>
    <s v="KF-16285"/>
    <s v="Karen Ferguson"/>
    <x v="2"/>
    <s v="United States"/>
    <x v="53"/>
    <x v="2"/>
    <x v="1"/>
    <s v="FUR-CH-10000454"/>
    <s v="Furniture"/>
    <x v="1"/>
    <s v="Hon Deluxe Fabric Upholstered Stacking Chairs, Rounded Back"/>
    <n v="585.55200000000002"/>
    <n v="3"/>
    <n v="73.194000000000003"/>
    <x v="5"/>
    <s v="Sep"/>
  </r>
  <r>
    <s v="CA-2017-116946"/>
    <x v="642"/>
    <d v="2017-12-23T00:00:00"/>
    <x v="1"/>
    <s v="TS-21505"/>
    <s v="Tony Sayre"/>
    <x v="0"/>
    <s v="United States"/>
    <x v="47"/>
    <x v="12"/>
    <x v="1"/>
    <s v="FUR-FU-10000320"/>
    <s v="Furniture"/>
    <x v="3"/>
    <s v="OIC Stacking Trays"/>
    <n v="13.36"/>
    <n v="5"/>
    <n v="4.008"/>
    <x v="4"/>
    <s v="Dec"/>
  </r>
  <r>
    <s v="CA-2017-116946"/>
    <x v="642"/>
    <d v="2017-12-23T00:00:00"/>
    <x v="1"/>
    <s v="TS-21505"/>
    <s v="Tony Sayre"/>
    <x v="0"/>
    <s v="United States"/>
    <x v="47"/>
    <x v="12"/>
    <x v="1"/>
    <s v="FUR-BO-10000468"/>
    <s v="Furniture"/>
    <x v="0"/>
    <s v="O'Sullivan 2-Shelf Heavy-Duty Bookcases"/>
    <n v="102.018"/>
    <n v="7"/>
    <n v="-183.63239999999999"/>
    <x v="4"/>
    <s v="Dec"/>
  </r>
  <r>
    <s v="CA-2017-148999"/>
    <x v="129"/>
    <d v="2017-02-04T00:00:00"/>
    <x v="1"/>
    <s v="EB-13870"/>
    <s v="Emily Burns"/>
    <x v="0"/>
    <s v="United States"/>
    <x v="89"/>
    <x v="1"/>
    <x v="0"/>
    <s v="FUR-CH-10002044"/>
    <s v="Furniture"/>
    <x v="1"/>
    <s v="Office Star - Contemporary Task Swivel chair with 2-way adjustable arms, Plum"/>
    <n v="419.13600000000002"/>
    <n v="4"/>
    <n v="-68.1096"/>
    <x v="2"/>
    <s v="Jan"/>
  </r>
  <r>
    <s v="CA-2017-134495"/>
    <x v="535"/>
    <d v="2017-04-04T00:00:00"/>
    <x v="0"/>
    <s v="BF-11020"/>
    <s v="Barry Franzšsisch"/>
    <x v="1"/>
    <s v="United States"/>
    <x v="51"/>
    <x v="1"/>
    <x v="0"/>
    <s v="FUR-CH-10003774"/>
    <s v="Furniture"/>
    <x v="1"/>
    <s v="Global Wood Trimmed Manager's Task Chair, Khaki"/>
    <n v="218.352"/>
    <n v="3"/>
    <n v="-19.105799999999999"/>
    <x v="0"/>
    <s v="Apr"/>
  </r>
  <r>
    <s v="CA-2014-105249"/>
    <x v="616"/>
    <d v="2014-11-28T00:00:00"/>
    <x v="3"/>
    <s v="DH-13675"/>
    <s v="Duane Huffman"/>
    <x v="2"/>
    <s v="United States"/>
    <x v="28"/>
    <x v="2"/>
    <x v="1"/>
    <s v="FUR-BO-10000330"/>
    <s v="Furniture"/>
    <x v="0"/>
    <s v="Sauder Camden County Barrister Bookcase, Planked Cherry Finish"/>
    <n v="411.33199999999999"/>
    <n v="4"/>
    <n v="-4.8391999999999999"/>
    <x v="7"/>
    <s v="Nov"/>
  </r>
  <r>
    <s v="CA-2017-164378"/>
    <x v="316"/>
    <d v="2017-07-18T00:00:00"/>
    <x v="0"/>
    <s v="MM-18055"/>
    <s v="Michelle Moray"/>
    <x v="0"/>
    <s v="United States"/>
    <x v="13"/>
    <x v="7"/>
    <x v="2"/>
    <s v="FUR-CH-10002084"/>
    <s v="Furniture"/>
    <x v="1"/>
    <s v="Hon Mobius Operator's Chair"/>
    <n v="664.14599999999996"/>
    <n v="6"/>
    <n v="88.552800000000005"/>
    <x v="0"/>
    <s v="Jul"/>
  </r>
  <r>
    <s v="CA-2017-127782"/>
    <x v="575"/>
    <d v="2017-11-06T00:00:00"/>
    <x v="1"/>
    <s v="TH-21115"/>
    <s v="Thea Hudgings"/>
    <x v="1"/>
    <s v="United States"/>
    <x v="3"/>
    <x v="3"/>
    <x v="2"/>
    <s v="FUR-FU-10001847"/>
    <s v="Furniture"/>
    <x v="3"/>
    <s v="Eldon Image Series Black Desk Accessories"/>
    <n v="3.3119999999999998"/>
    <n v="1"/>
    <n v="0.66239999999999999"/>
    <x v="4"/>
    <s v="Nov"/>
  </r>
  <r>
    <s v="CA-2015-168529"/>
    <x v="643"/>
    <d v="2015-10-12T00:00:00"/>
    <x v="1"/>
    <s v="MB-17305"/>
    <s v="Maria Bertelson"/>
    <x v="0"/>
    <s v="United States"/>
    <x v="28"/>
    <x v="2"/>
    <x v="1"/>
    <s v="FUR-FU-10001588"/>
    <s v="Furniture"/>
    <x v="3"/>
    <s v="Deflect-o SuperTray Unbreakable Stackable Tray, Letter, Black"/>
    <n v="145.9"/>
    <n v="5"/>
    <n v="62.737000000000002"/>
    <x v="4"/>
    <s v="Oct"/>
  </r>
  <r>
    <s v="CA-2017-117667"/>
    <x v="423"/>
    <d v="2017-12-09T00:00:00"/>
    <x v="1"/>
    <s v="MS-17980"/>
    <s v="Michael Stewart"/>
    <x v="1"/>
    <s v="United States"/>
    <x v="3"/>
    <x v="3"/>
    <x v="2"/>
    <s v="FUR-CH-10004540"/>
    <s v="Furniture"/>
    <x v="1"/>
    <s v="Global Chrome Stack Chair"/>
    <n v="239.96"/>
    <n v="10"/>
    <n v="-10.284000000000001"/>
    <x v="2"/>
    <s v="Dec"/>
  </r>
  <r>
    <s v="CA-2017-117667"/>
    <x v="423"/>
    <d v="2017-12-09T00:00:00"/>
    <x v="1"/>
    <s v="MS-17980"/>
    <s v="Michael Stewart"/>
    <x v="1"/>
    <s v="United States"/>
    <x v="3"/>
    <x v="3"/>
    <x v="2"/>
    <s v="FUR-FU-10004093"/>
    <s v="Furniture"/>
    <x v="3"/>
    <s v="Hand-Finished Solid Wood Document Frame"/>
    <n v="54.768000000000001"/>
    <n v="2"/>
    <n v="6.8460000000000001"/>
    <x v="2"/>
    <s v="Dec"/>
  </r>
  <r>
    <s v="US-2017-150595"/>
    <x v="644"/>
    <d v="2017-05-26T00:00:00"/>
    <x v="1"/>
    <s v="LE-16810"/>
    <s v="Laurel Elliston"/>
    <x v="0"/>
    <s v="United States"/>
    <x v="9"/>
    <x v="8"/>
    <x v="3"/>
    <s v="FUR-CH-10000513"/>
    <s v="Furniture"/>
    <x v="1"/>
    <s v="High-Back Leather Manager's Chair"/>
    <n v="181.98599999999999"/>
    <n v="2"/>
    <n v="-54.595799999999997"/>
    <x v="4"/>
    <s v="May"/>
  </r>
  <r>
    <s v="CA-2016-134936"/>
    <x v="645"/>
    <d v="2016-12-25T00:00:00"/>
    <x v="1"/>
    <s v="ES-14080"/>
    <s v="Erin Smith"/>
    <x v="1"/>
    <s v="United States"/>
    <x v="104"/>
    <x v="22"/>
    <x v="1"/>
    <s v="FUR-TA-10001086"/>
    <s v="Furniture"/>
    <x v="2"/>
    <s v="SAFCO PlanMaster Boards, 60w x 37-1/2d, White Melamine"/>
    <n v="455.97"/>
    <n v="6"/>
    <n v="-218.8656"/>
    <x v="6"/>
    <s v="Dec"/>
  </r>
  <r>
    <s v="CA-2017-151008"/>
    <x v="87"/>
    <d v="2017-09-08T00:00:00"/>
    <x v="2"/>
    <s v="JM-16195"/>
    <s v="Justin MacKendrick"/>
    <x v="0"/>
    <s v="United States"/>
    <x v="275"/>
    <x v="4"/>
    <x v="1"/>
    <s v="FUR-FU-10002396"/>
    <s v="Furniture"/>
    <x v="3"/>
    <s v="DAX Copper Panel Document Frame, 5 x 7 Size"/>
    <n v="25.16"/>
    <n v="2"/>
    <n v="10.5672"/>
    <x v="5"/>
    <s v="Sep"/>
  </r>
  <r>
    <s v="US-2014-159618"/>
    <x v="352"/>
    <d v="2014-11-16T00:00:00"/>
    <x v="1"/>
    <s v="DB-12970"/>
    <s v="Darren Budd"/>
    <x v="1"/>
    <s v="United States"/>
    <x v="6"/>
    <x v="5"/>
    <x v="3"/>
    <s v="FUR-BO-10004467"/>
    <s v="Furniture"/>
    <x v="0"/>
    <s v="Bestar Classic Bookcase"/>
    <n v="67.993200000000002"/>
    <n v="1"/>
    <n v="-12.998699999999999"/>
    <x v="4"/>
    <s v="Nov"/>
  </r>
  <r>
    <s v="CA-2017-116113"/>
    <x v="125"/>
    <d v="2017-10-06T00:00:00"/>
    <x v="0"/>
    <s v="JW-15220"/>
    <s v="Jane Waco"/>
    <x v="1"/>
    <s v="United States"/>
    <x v="132"/>
    <x v="33"/>
    <x v="0"/>
    <s v="FUR-FU-10002963"/>
    <s v="Furniture"/>
    <x v="3"/>
    <s v="Master Caster Door Stop, Gray"/>
    <n v="10.16"/>
    <n v="2"/>
    <n v="3.4544000000000001"/>
    <x v="4"/>
    <s v="Oct"/>
  </r>
  <r>
    <s v="CA-2015-125066"/>
    <x v="646"/>
    <d v="2015-12-18T00:00:00"/>
    <x v="1"/>
    <s v="KD-16495"/>
    <s v="Keith Dawkins"/>
    <x v="1"/>
    <s v="United States"/>
    <x v="38"/>
    <x v="21"/>
    <x v="0"/>
    <s v="FUR-FU-10003829"/>
    <s v="Furniture"/>
    <x v="3"/>
    <s v="Stackable Trays"/>
    <n v="6.16"/>
    <n v="2"/>
    <n v="1.9712000000000001"/>
    <x v="4"/>
    <s v="Dec"/>
  </r>
  <r>
    <s v="CA-2017-157966"/>
    <x v="647"/>
    <d v="2017-03-13T00:00:00"/>
    <x v="3"/>
    <s v="SU-20665"/>
    <s v="Stephanie Ulpright"/>
    <x v="2"/>
    <s v="United States"/>
    <x v="9"/>
    <x v="8"/>
    <x v="3"/>
    <s v="FUR-CH-10003606"/>
    <s v="Furniture"/>
    <x v="1"/>
    <s v="SAFCO Folding Chair Trolley"/>
    <n v="89.768000000000001"/>
    <n v="1"/>
    <n v="-2.5648"/>
    <x v="7"/>
    <s v="Mar"/>
  </r>
  <r>
    <s v="CA-2016-136686"/>
    <x v="574"/>
    <d v="2016-12-16T00:00:00"/>
    <x v="1"/>
    <s v="RF-19840"/>
    <s v="Roy Franzšsisch"/>
    <x v="0"/>
    <s v="United States"/>
    <x v="102"/>
    <x v="2"/>
    <x v="1"/>
    <s v="FUR-FU-10004864"/>
    <s v="Furniture"/>
    <x v="3"/>
    <s v="Howard Miller 14-1/2&quot; Diameter Chrome Round Wall Clock"/>
    <n v="383.64"/>
    <n v="6"/>
    <n v="122.76479999999999"/>
    <x v="4"/>
    <s v="Dec"/>
  </r>
  <r>
    <s v="CA-2017-137498"/>
    <x v="198"/>
    <d v="2017-09-14T00:00:00"/>
    <x v="0"/>
    <s v="LC-17050"/>
    <s v="Liz Carlisle"/>
    <x v="0"/>
    <s v="United States"/>
    <x v="2"/>
    <x v="2"/>
    <x v="1"/>
    <s v="FUR-CH-10003833"/>
    <s v="Furniture"/>
    <x v="1"/>
    <s v="Novimex Fabric Task Chair"/>
    <n v="243.92"/>
    <n v="5"/>
    <n v="-15.244999999999999"/>
    <x v="2"/>
    <s v="Sep"/>
  </r>
  <r>
    <s v="CA-2017-163818"/>
    <x v="648"/>
    <d v="2017-10-08T00:00:00"/>
    <x v="1"/>
    <s v="PS-18970"/>
    <s v="Paul Stevenson"/>
    <x v="2"/>
    <s v="United States"/>
    <x v="218"/>
    <x v="32"/>
    <x v="2"/>
    <s v="FUR-FU-10000076"/>
    <s v="Furniture"/>
    <x v="3"/>
    <s v="24-Hour Round Wall Clock"/>
    <n v="19.98"/>
    <n v="1"/>
    <n v="8.5914000000000001"/>
    <x v="4"/>
    <s v="Oct"/>
  </r>
  <r>
    <s v="CA-2014-116673"/>
    <x v="256"/>
    <d v="2014-12-19T00:00:00"/>
    <x v="0"/>
    <s v="JO-15280"/>
    <s v="Jas O'Carroll"/>
    <x v="0"/>
    <s v="United States"/>
    <x v="53"/>
    <x v="2"/>
    <x v="1"/>
    <s v="FUR-FU-10003829"/>
    <s v="Furniture"/>
    <x v="3"/>
    <s v="Stackable Trays"/>
    <n v="6.16"/>
    <n v="2"/>
    <n v="1.9712000000000001"/>
    <x v="4"/>
    <s v="Dec"/>
  </r>
  <r>
    <s v="CA-2014-164742"/>
    <x v="137"/>
    <d v="2014-10-18T00:00:00"/>
    <x v="0"/>
    <s v="ML-17395"/>
    <s v="Marina Lichtenstein"/>
    <x v="1"/>
    <s v="United States"/>
    <x v="174"/>
    <x v="18"/>
    <x v="2"/>
    <s v="FUR-CH-10002880"/>
    <s v="Furniture"/>
    <x v="1"/>
    <s v="Global High-Back Leather Tilter, Burgundy"/>
    <n v="245.98"/>
    <n v="2"/>
    <n v="27.0578"/>
    <x v="2"/>
    <s v="Oct"/>
  </r>
  <r>
    <s v="CA-2016-134516"/>
    <x v="649"/>
    <d v="2016-09-25T00:00:00"/>
    <x v="1"/>
    <s v="FM-14215"/>
    <s v="Filia McAdams"/>
    <x v="1"/>
    <s v="United States"/>
    <x v="224"/>
    <x v="30"/>
    <x v="0"/>
    <s v="FUR-FU-10001546"/>
    <s v="Furniture"/>
    <x v="3"/>
    <s v="Dana Swing-Arm Lamps"/>
    <n v="17.088000000000001"/>
    <n v="2"/>
    <n v="1.0680000000000001"/>
    <x v="2"/>
    <s v="Sep"/>
  </r>
  <r>
    <s v="CA-2016-134516"/>
    <x v="649"/>
    <d v="2016-09-25T00:00:00"/>
    <x v="1"/>
    <s v="FM-14215"/>
    <s v="Filia McAdams"/>
    <x v="1"/>
    <s v="United States"/>
    <x v="224"/>
    <x v="30"/>
    <x v="0"/>
    <s v="FUR-CH-10002880"/>
    <s v="Furniture"/>
    <x v="1"/>
    <s v="Global High-Back Leather Tilter, Burgundy"/>
    <n v="98.391999999999996"/>
    <n v="1"/>
    <n v="-11.069100000000001"/>
    <x v="2"/>
    <s v="Sep"/>
  </r>
  <r>
    <s v="CA-2017-125745"/>
    <x v="254"/>
    <d v="2017-07-04T00:00:00"/>
    <x v="1"/>
    <s v="DV-13045"/>
    <s v="Darrin Van Huff"/>
    <x v="1"/>
    <s v="United States"/>
    <x v="10"/>
    <x v="9"/>
    <x v="0"/>
    <s v="FUR-FU-10001591"/>
    <s v="Furniture"/>
    <x v="3"/>
    <s v="Advantus Panel Wall Certificate Holder - 8.5x11"/>
    <n v="19.52"/>
    <n v="2"/>
    <n v="5.3680000000000003"/>
    <x v="4"/>
    <s v="Jun"/>
  </r>
  <r>
    <s v="US-2016-124163"/>
    <x v="228"/>
    <d v="2016-09-30T00:00:00"/>
    <x v="1"/>
    <s v="SC-20695"/>
    <s v="Steve Chapman"/>
    <x v="1"/>
    <s v="United States"/>
    <x v="276"/>
    <x v="16"/>
    <x v="3"/>
    <s v="FUR-CH-10004218"/>
    <s v="Furniture"/>
    <x v="1"/>
    <s v="Global Fabric Manager's Chair, Dark Gray"/>
    <n v="201.96"/>
    <n v="2"/>
    <n v="50.49"/>
    <x v="2"/>
    <s v="Sep"/>
  </r>
  <r>
    <s v="US-2016-124163"/>
    <x v="228"/>
    <d v="2016-09-30T00:00:00"/>
    <x v="1"/>
    <s v="SC-20695"/>
    <s v="Steve Chapman"/>
    <x v="1"/>
    <s v="United States"/>
    <x v="276"/>
    <x v="16"/>
    <x v="3"/>
    <s v="FUR-FU-10000755"/>
    <s v="Furniture"/>
    <x v="3"/>
    <s v="Eldon Expressions Mahogany Wood Desk Collection"/>
    <n v="68.64"/>
    <n v="11"/>
    <n v="17.16"/>
    <x v="2"/>
    <s v="Sep"/>
  </r>
  <r>
    <s v="CA-2014-126683"/>
    <x v="189"/>
    <d v="2014-10-01T00:00:00"/>
    <x v="0"/>
    <s v="PP-18955"/>
    <s v="Paul Prost"/>
    <x v="2"/>
    <s v="United States"/>
    <x v="15"/>
    <x v="13"/>
    <x v="1"/>
    <s v="FUR-FU-10001706"/>
    <s v="Furniture"/>
    <x v="3"/>
    <s v="Longer-Life Soft White Bulbs"/>
    <n v="6.16"/>
    <n v="2"/>
    <n v="2.9567999999999999"/>
    <x v="3"/>
    <s v="Sep"/>
  </r>
  <r>
    <s v="CA-2014-126683"/>
    <x v="189"/>
    <d v="2014-10-01T00:00:00"/>
    <x v="0"/>
    <s v="PP-18955"/>
    <s v="Paul Prost"/>
    <x v="2"/>
    <s v="United States"/>
    <x v="15"/>
    <x v="13"/>
    <x v="1"/>
    <s v="FUR-TA-10002958"/>
    <s v="Furniture"/>
    <x v="2"/>
    <s v="Bevis Oval Conference Table, Walnut"/>
    <n v="2348.8200000000002"/>
    <n v="9"/>
    <n v="399.29939999999999"/>
    <x v="3"/>
    <s v="Sep"/>
  </r>
  <r>
    <s v="CA-2017-148810"/>
    <x v="332"/>
    <d v="2017-07-01T00:00:00"/>
    <x v="1"/>
    <s v="DR-12880"/>
    <s v="Dan Reichenbach"/>
    <x v="1"/>
    <s v="United States"/>
    <x v="89"/>
    <x v="1"/>
    <x v="0"/>
    <s v="FUR-CH-10001545"/>
    <s v="Furniture"/>
    <x v="1"/>
    <s v="Hon Comfortask Task/Swivel Chairs"/>
    <n v="273.55200000000002"/>
    <n v="3"/>
    <n v="-13.6776"/>
    <x v="2"/>
    <s v="Jun"/>
  </r>
  <r>
    <s v="US-2016-146066"/>
    <x v="650"/>
    <d v="2016-08-23T00:00:00"/>
    <x v="0"/>
    <s v="RB-19465"/>
    <s v="Rick Bensley"/>
    <x v="2"/>
    <s v="United States"/>
    <x v="3"/>
    <x v="3"/>
    <x v="2"/>
    <s v="FUR-TA-10002530"/>
    <s v="Furniture"/>
    <x v="2"/>
    <s v="Iceberg OfficeWorks 42&quot; Round Tables"/>
    <n v="815.29200000000003"/>
    <n v="9"/>
    <n v="-339.70499999999998"/>
    <x v="3"/>
    <s v="Aug"/>
  </r>
  <r>
    <s v="CA-2014-127614"/>
    <x v="651"/>
    <d v="2014-02-15T00:00:00"/>
    <x v="1"/>
    <s v="NF-18385"/>
    <s v="Natalie Fritzler"/>
    <x v="0"/>
    <s v="United States"/>
    <x v="180"/>
    <x v="25"/>
    <x v="0"/>
    <s v="FUR-TA-10003715"/>
    <s v="Furniture"/>
    <x v="2"/>
    <s v="Hon 2111 Invitation Series Corner Table"/>
    <n v="1256.22"/>
    <n v="6"/>
    <n v="75.373199999999997"/>
    <x v="4"/>
    <s v="Feb"/>
  </r>
  <r>
    <s v="CA-2017-113208"/>
    <x v="292"/>
    <d v="2017-04-02T00:00:00"/>
    <x v="1"/>
    <s v="ML-18040"/>
    <s v="Michelle Lonsdale"/>
    <x v="1"/>
    <s v="United States"/>
    <x v="54"/>
    <x v="17"/>
    <x v="3"/>
    <s v="FUR-FU-10004245"/>
    <s v="Furniture"/>
    <x v="3"/>
    <s v="Career Cubicle Clock, 8 1/4&quot;, Black"/>
    <n v="60.84"/>
    <n v="3"/>
    <n v="23.119199999999999"/>
    <x v="1"/>
    <s v="Mar"/>
  </r>
  <r>
    <s v="CA-2014-154893"/>
    <x v="652"/>
    <d v="2014-12-27T00:00:00"/>
    <x v="1"/>
    <s v="GM-14440"/>
    <s v="Gary McGarr"/>
    <x v="0"/>
    <s v="United States"/>
    <x v="53"/>
    <x v="2"/>
    <x v="1"/>
    <s v="FUR-CH-10004287"/>
    <s v="Furniture"/>
    <x v="1"/>
    <s v="SAFCO Arco Folding Chair"/>
    <n v="1325.76"/>
    <n v="6"/>
    <n v="149.148"/>
    <x v="6"/>
    <s v="Dec"/>
  </r>
  <r>
    <s v="CA-2014-154893"/>
    <x v="652"/>
    <d v="2014-12-27T00:00:00"/>
    <x v="1"/>
    <s v="GM-14440"/>
    <s v="Gary McGarr"/>
    <x v="0"/>
    <s v="United States"/>
    <x v="53"/>
    <x v="2"/>
    <x v="1"/>
    <s v="FUR-CH-10000595"/>
    <s v="Furniture"/>
    <x v="1"/>
    <s v="Safco Contoured Stacking Chairs"/>
    <n v="572.16"/>
    <n v="3"/>
    <n v="35.76"/>
    <x v="6"/>
    <s v="Dec"/>
  </r>
  <r>
    <s v="CA-2016-127985"/>
    <x v="610"/>
    <d v="2016-04-05T00:00:00"/>
    <x v="0"/>
    <s v="DB-12910"/>
    <s v="Daniel Byrd"/>
    <x v="2"/>
    <s v="United States"/>
    <x v="29"/>
    <x v="24"/>
    <x v="0"/>
    <s v="FUR-FU-10003274"/>
    <s v="Furniture"/>
    <x v="3"/>
    <s v="Regeneration Desk Collection"/>
    <n v="7.04"/>
    <n v="4"/>
    <n v="3.0975999999999999"/>
    <x v="4"/>
    <s v="Apr"/>
  </r>
  <r>
    <s v="CA-2017-127117"/>
    <x v="438"/>
    <d v="2017-04-19T00:00:00"/>
    <x v="1"/>
    <s v="HM-14860"/>
    <s v="Harry Marie"/>
    <x v="1"/>
    <s v="United States"/>
    <x v="277"/>
    <x v="18"/>
    <x v="2"/>
    <s v="FUR-FU-10004018"/>
    <s v="Furniture"/>
    <x v="3"/>
    <s v="Tensor Computer Mounted Lamp"/>
    <n v="74.45"/>
    <n v="5"/>
    <n v="20.101500000000001"/>
    <x v="2"/>
    <s v="Apr"/>
  </r>
  <r>
    <s v="CA-2015-104241"/>
    <x v="653"/>
    <d v="2015-01-09T00:00:00"/>
    <x v="1"/>
    <s v="AG-10495"/>
    <s v="Andrew Gjertsen"/>
    <x v="1"/>
    <s v="United States"/>
    <x v="166"/>
    <x v="25"/>
    <x v="0"/>
    <s v="FUR-FU-10001473"/>
    <s v="Furniture"/>
    <x v="3"/>
    <s v="DAX Wood Document Frame"/>
    <n v="192.22"/>
    <n v="14"/>
    <n v="69.199200000000005"/>
    <x v="2"/>
    <s v="Jan"/>
  </r>
  <r>
    <s v="CA-2017-142342"/>
    <x v="357"/>
    <d v="2017-07-19T00:00:00"/>
    <x v="0"/>
    <s v="AJ-10795"/>
    <s v="Anthony Johnson"/>
    <x v="1"/>
    <s v="United States"/>
    <x v="278"/>
    <x v="2"/>
    <x v="1"/>
    <s v="FUR-BO-10002613"/>
    <s v="Furniture"/>
    <x v="0"/>
    <s v="Atlantic Metals Mobile 4-Shelf Bookcases, Custom Colors"/>
    <n v="1194.165"/>
    <n v="5"/>
    <n v="210.73500000000001"/>
    <x v="3"/>
    <s v="Jul"/>
  </r>
  <r>
    <s v="CA-2016-145261"/>
    <x v="105"/>
    <d v="2016-12-21T00:00:00"/>
    <x v="2"/>
    <s v="AH-10120"/>
    <s v="Adrian Hane"/>
    <x v="2"/>
    <s v="United States"/>
    <x v="279"/>
    <x v="36"/>
    <x v="1"/>
    <s v="FUR-TA-10002530"/>
    <s v="Furniture"/>
    <x v="2"/>
    <s v="Iceberg OfficeWorks 42&quot; Round Tables"/>
    <n v="377.45"/>
    <n v="5"/>
    <n v="-264.21499999999997"/>
    <x v="0"/>
    <s v="Dec"/>
  </r>
  <r>
    <s v="CA-2016-108875"/>
    <x v="211"/>
    <d v="2016-10-01T00:00:00"/>
    <x v="1"/>
    <s v="CL-12700"/>
    <s v="Craig Leslie"/>
    <x v="2"/>
    <s v="United States"/>
    <x v="14"/>
    <x v="12"/>
    <x v="1"/>
    <s v="FUR-FU-10002671"/>
    <s v="Furniture"/>
    <x v="3"/>
    <s v="Electrix 20W Halogen Replacement Bulb for Zoom-In Desk Lamp"/>
    <n v="21.44"/>
    <n v="2"/>
    <n v="7.5039999999999996"/>
    <x v="1"/>
    <s v="Sep"/>
  </r>
  <r>
    <s v="CA-2015-141012"/>
    <x v="654"/>
    <d v="2015-06-11T00:00:00"/>
    <x v="0"/>
    <s v="TG-21640"/>
    <s v="Trudy Glocke"/>
    <x v="0"/>
    <s v="United States"/>
    <x v="280"/>
    <x v="42"/>
    <x v="1"/>
    <s v="FUR-FU-10003192"/>
    <s v="Furniture"/>
    <x v="3"/>
    <s v="Luxo Adjustable Task Clamp Lamp"/>
    <n v="355.36"/>
    <n v="4"/>
    <n v="92.393600000000006"/>
    <x v="3"/>
    <s v="Jun"/>
  </r>
  <r>
    <s v="CA-2014-126802"/>
    <x v="527"/>
    <d v="2015-01-05T00:00:00"/>
    <x v="1"/>
    <s v="ZC-21910"/>
    <s v="Zuschuss Carroll"/>
    <x v="0"/>
    <s v="United States"/>
    <x v="9"/>
    <x v="8"/>
    <x v="3"/>
    <s v="FUR-FU-10000193"/>
    <s v="Furniture"/>
    <x v="3"/>
    <s v="Tenex Chairmats For Use with Hard Floors"/>
    <n v="38.975999999999999"/>
    <n v="3"/>
    <n v="-50.668799999999997"/>
    <x v="1"/>
    <s v="Dec"/>
  </r>
  <r>
    <s v="CA-2014-131541"/>
    <x v="655"/>
    <d v="2014-07-28T00:00:00"/>
    <x v="3"/>
    <s v="CK-12205"/>
    <s v="Chloris Kastensmidt"/>
    <x v="0"/>
    <s v="United States"/>
    <x v="281"/>
    <x v="1"/>
    <x v="0"/>
    <s v="FUR-FU-10003623"/>
    <s v="Furniture"/>
    <x v="3"/>
    <s v="DataProducts Ampli Magnifier Task Lamp, Black,"/>
    <n v="129.88800000000001"/>
    <n v="6"/>
    <n v="12.988799999999999"/>
    <x v="7"/>
    <s v="Jul"/>
  </r>
  <r>
    <s v="CA-2015-119550"/>
    <x v="626"/>
    <d v="2015-12-31T00:00:00"/>
    <x v="1"/>
    <s v="RB-19705"/>
    <s v="Roger Barcio"/>
    <x v="2"/>
    <s v="United States"/>
    <x v="6"/>
    <x v="5"/>
    <x v="3"/>
    <s v="FUR-CH-10002044"/>
    <s v="Furniture"/>
    <x v="1"/>
    <s v="Office Star - Contemporary Task Swivel chair with 2-way adjustable arms, Plum"/>
    <n v="275.05799999999999"/>
    <n v="3"/>
    <n v="-90.376199999999997"/>
    <x v="2"/>
    <s v="Dec"/>
  </r>
  <r>
    <s v="US-2015-138093"/>
    <x v="479"/>
    <d v="2015-12-16T00:00:00"/>
    <x v="1"/>
    <s v="KM-16225"/>
    <s v="Kalyca Meade"/>
    <x v="1"/>
    <s v="United States"/>
    <x v="237"/>
    <x v="32"/>
    <x v="2"/>
    <s v="FUR-CH-10000785"/>
    <s v="Furniture"/>
    <x v="1"/>
    <s v="Global Ergonomic Managers Chair"/>
    <n v="542.94000000000005"/>
    <n v="3"/>
    <n v="141.1644"/>
    <x v="6"/>
    <s v="Dec"/>
  </r>
  <r>
    <s v="CA-2016-126165"/>
    <x v="399"/>
    <d v="2016-05-07T00:00:00"/>
    <x v="0"/>
    <s v="AH-10465"/>
    <s v="Amy Hunt"/>
    <x v="0"/>
    <s v="United States"/>
    <x v="28"/>
    <x v="2"/>
    <x v="1"/>
    <s v="FUR-TA-10001676"/>
    <s v="Furniture"/>
    <x v="2"/>
    <s v="Hon 61000 Series Interactive Training Tables"/>
    <n v="71.087999999999994"/>
    <n v="2"/>
    <n v="-1.7771999999999999"/>
    <x v="3"/>
    <s v="May"/>
  </r>
  <r>
    <s v="US-2014-123519"/>
    <x v="609"/>
    <d v="2014-12-21T00:00:00"/>
    <x v="1"/>
    <s v="SS-20875"/>
    <s v="Sung Shariari"/>
    <x v="0"/>
    <s v="United States"/>
    <x v="149"/>
    <x v="15"/>
    <x v="2"/>
    <s v="FUR-TA-10002645"/>
    <s v="Furniture"/>
    <x v="2"/>
    <s v="Hon Rectangular Conference Tables"/>
    <n v="136.53"/>
    <n v="1"/>
    <n v="-52.336500000000001"/>
    <x v="1"/>
    <s v="Dec"/>
  </r>
  <r>
    <s v="US-2015-160857"/>
    <x v="190"/>
    <d v="2015-05-15T00:00:00"/>
    <x v="1"/>
    <s v="NW-18400"/>
    <s v="Natalie Webber"/>
    <x v="0"/>
    <s v="United States"/>
    <x v="13"/>
    <x v="7"/>
    <x v="2"/>
    <s v="FUR-FU-10001095"/>
    <s v="Furniture"/>
    <x v="3"/>
    <s v="DAX Black Cherry Wood-Tone Poster Frame"/>
    <n v="79.44"/>
    <n v="3"/>
    <n v="30.187200000000001"/>
    <x v="1"/>
    <s v="May"/>
  </r>
  <r>
    <s v="US-2015-160857"/>
    <x v="190"/>
    <d v="2015-05-15T00:00:00"/>
    <x v="1"/>
    <s v="NW-18400"/>
    <s v="Natalie Webber"/>
    <x v="0"/>
    <s v="United States"/>
    <x v="13"/>
    <x v="7"/>
    <x v="2"/>
    <s v="FUR-CH-10002647"/>
    <s v="Furniture"/>
    <x v="1"/>
    <s v="Situations Contoured Folding Chairs, 4/Set"/>
    <n v="127.764"/>
    <n v="2"/>
    <n v="21.294"/>
    <x v="1"/>
    <s v="May"/>
  </r>
  <r>
    <s v="CA-2017-117324"/>
    <x v="64"/>
    <d v="2017-12-13T00:00:00"/>
    <x v="1"/>
    <s v="JP-15520"/>
    <s v="Jeremy Pistek"/>
    <x v="0"/>
    <s v="United States"/>
    <x v="123"/>
    <x v="16"/>
    <x v="3"/>
    <s v="FUR-BO-10003159"/>
    <s v="Furniture"/>
    <x v="0"/>
    <s v="Sauder Camden County Collection Libraries, Planked Cherry Finish"/>
    <n v="459.92"/>
    <n v="4"/>
    <n v="41.392800000000001"/>
    <x v="2"/>
    <s v="Dec"/>
  </r>
  <r>
    <s v="CA-2017-143574"/>
    <x v="656"/>
    <d v="2017-07-02T00:00:00"/>
    <x v="2"/>
    <s v="DR-12880"/>
    <s v="Dan Reichenbach"/>
    <x v="1"/>
    <s v="United States"/>
    <x v="282"/>
    <x v="19"/>
    <x v="2"/>
    <s v="FUR-BO-10002598"/>
    <s v="Furniture"/>
    <x v="0"/>
    <s v="Hon Metal Bookcases, Putty"/>
    <n v="638.82000000000005"/>
    <n v="9"/>
    <n v="185.2578"/>
    <x v="0"/>
    <s v="Jun"/>
  </r>
  <r>
    <s v="CA-2017-143574"/>
    <x v="656"/>
    <d v="2017-07-02T00:00:00"/>
    <x v="2"/>
    <s v="DR-12880"/>
    <s v="Dan Reichenbach"/>
    <x v="1"/>
    <s v="United States"/>
    <x v="282"/>
    <x v="19"/>
    <x v="2"/>
    <s v="FUR-FU-10003976"/>
    <s v="Furniture"/>
    <x v="3"/>
    <s v="DAX Executive Solid Wood Document Frame, Desktop or Hang, Mahogany, 5 x 7"/>
    <n v="25.16"/>
    <n v="2"/>
    <n v="8.5543999999999993"/>
    <x v="0"/>
    <s v="Jun"/>
  </r>
  <r>
    <s v="CA-2014-148614"/>
    <x v="187"/>
    <d v="2014-01-25T00:00:00"/>
    <x v="1"/>
    <s v="MV-17485"/>
    <s v="Mark Van Huff"/>
    <x v="0"/>
    <s v="United States"/>
    <x v="2"/>
    <x v="2"/>
    <x v="1"/>
    <s v="FUR-FU-10003194"/>
    <s v="Furniture"/>
    <x v="3"/>
    <s v="Eldon Expressions Desk Accessory, Wood Pencil Holder, Oak"/>
    <n v="19.3"/>
    <n v="2"/>
    <n v="5.79"/>
    <x v="2"/>
    <s v="Jan"/>
  </r>
  <r>
    <s v="US-2017-147886"/>
    <x v="657"/>
    <d v="2017-03-31T00:00:00"/>
    <x v="2"/>
    <s v="DH-13075"/>
    <s v="Dave Hallsten"/>
    <x v="1"/>
    <s v="United States"/>
    <x v="130"/>
    <x v="2"/>
    <x v="1"/>
    <s v="FUR-FU-10001095"/>
    <s v="Furniture"/>
    <x v="3"/>
    <s v="DAX Black Cherry Wood-Tone Poster Frame"/>
    <n v="26.48"/>
    <n v="1"/>
    <n v="10.0624"/>
    <x v="0"/>
    <s v="Mar"/>
  </r>
  <r>
    <s v="US-2017-147886"/>
    <x v="657"/>
    <d v="2017-03-31T00:00:00"/>
    <x v="2"/>
    <s v="DH-13075"/>
    <s v="Dave Hallsten"/>
    <x v="1"/>
    <s v="United States"/>
    <x v="130"/>
    <x v="2"/>
    <x v="1"/>
    <s v="FUR-FU-10003829"/>
    <s v="Furniture"/>
    <x v="3"/>
    <s v="Stackable Trays"/>
    <n v="21.56"/>
    <n v="7"/>
    <n v="6.8992000000000004"/>
    <x v="0"/>
    <s v="Mar"/>
  </r>
  <r>
    <s v="CA-2014-145800"/>
    <x v="658"/>
    <d v="2014-06-05T00:00:00"/>
    <x v="1"/>
    <s v="SS-20410"/>
    <s v="Shahid Shariari"/>
    <x v="0"/>
    <s v="United States"/>
    <x v="283"/>
    <x v="8"/>
    <x v="3"/>
    <s v="FUR-TA-10001539"/>
    <s v="Furniture"/>
    <x v="2"/>
    <s v="Chromcraft Rectangular Conference Tables"/>
    <n v="355.45499999999998"/>
    <n v="3"/>
    <n v="-184.8366"/>
    <x v="6"/>
    <s v="May"/>
  </r>
  <r>
    <s v="CA-2016-118514"/>
    <x v="659"/>
    <d v="2016-02-10T00:00:00"/>
    <x v="1"/>
    <s v="LC-17050"/>
    <s v="Liz Carlisle"/>
    <x v="0"/>
    <s v="United States"/>
    <x v="52"/>
    <x v="0"/>
    <x v="0"/>
    <s v="FUR-CH-10000015"/>
    <s v="Furniture"/>
    <x v="1"/>
    <s v="Hon Multipurpose Stacking Arm Chairs"/>
    <n v="866.4"/>
    <n v="4"/>
    <n v="225.26400000000001"/>
    <x v="1"/>
    <s v="Feb"/>
  </r>
  <r>
    <s v="CA-2015-119634"/>
    <x v="660"/>
    <d v="2015-08-16T00:00:00"/>
    <x v="1"/>
    <s v="BW-11065"/>
    <s v="Barry Weirich"/>
    <x v="0"/>
    <s v="United States"/>
    <x v="168"/>
    <x v="30"/>
    <x v="0"/>
    <s v="FUR-FU-10004270"/>
    <s v="Furniture"/>
    <x v="3"/>
    <s v="Executive Impressions 13&quot; Clairmont Wall Clock"/>
    <n v="46.152000000000001"/>
    <n v="3"/>
    <n v="12.1149"/>
    <x v="2"/>
    <s v="Aug"/>
  </r>
  <r>
    <s v="CA-2017-158169"/>
    <x v="661"/>
    <d v="2017-08-15T00:00:00"/>
    <x v="2"/>
    <s v="JM-16195"/>
    <s v="Justin MacKendrick"/>
    <x v="0"/>
    <s v="United States"/>
    <x v="284"/>
    <x v="2"/>
    <x v="1"/>
    <s v="FUR-FU-10001473"/>
    <s v="Furniture"/>
    <x v="3"/>
    <s v="DAX Wood Document Frame"/>
    <n v="54.92"/>
    <n v="4"/>
    <n v="19.7712"/>
    <x v="0"/>
    <s v="Aug"/>
  </r>
  <r>
    <s v="CA-2015-162047"/>
    <x v="240"/>
    <d v="2015-11-05T00:00:00"/>
    <x v="2"/>
    <s v="FH-14365"/>
    <s v="Fred Hopkins"/>
    <x v="1"/>
    <s v="United States"/>
    <x v="62"/>
    <x v="7"/>
    <x v="2"/>
    <s v="FUR-CH-10004983"/>
    <s v="Furniture"/>
    <x v="1"/>
    <s v="Office Star - Mid Back Dual function Ergonomic High Back Chair with 2-Way Adjustable Arms"/>
    <n v="1448.82"/>
    <n v="10"/>
    <n v="209.274"/>
    <x v="3"/>
    <s v="Nov"/>
  </r>
  <r>
    <s v="CA-2015-103835"/>
    <x v="262"/>
    <d v="2015-09-28T00:00:00"/>
    <x v="1"/>
    <s v="SC-20440"/>
    <s v="Shaun Chance"/>
    <x v="1"/>
    <s v="United States"/>
    <x v="2"/>
    <x v="2"/>
    <x v="1"/>
    <s v="FUR-FU-10000010"/>
    <s v="Furniture"/>
    <x v="3"/>
    <s v="DAX Value U-Channel Document Frames, Easel Back"/>
    <n v="14.91"/>
    <n v="3"/>
    <n v="4.6220999999999997"/>
    <x v="4"/>
    <s v="Sep"/>
  </r>
  <r>
    <s v="CA-2016-142398"/>
    <x v="188"/>
    <d v="2016-04-16T00:00:00"/>
    <x v="1"/>
    <s v="BP-11290"/>
    <s v="Beth Paige"/>
    <x v="0"/>
    <s v="United States"/>
    <x v="2"/>
    <x v="2"/>
    <x v="1"/>
    <s v="FUR-CH-10001545"/>
    <s v="Furniture"/>
    <x v="1"/>
    <s v="Hon Comfortask Task/Swivel Chairs"/>
    <n v="638.28800000000001"/>
    <n v="7"/>
    <n v="-31.914400000000001"/>
    <x v="4"/>
    <s v="Apr"/>
  </r>
  <r>
    <s v="CA-2014-105270"/>
    <x v="163"/>
    <d v="2014-11-18T00:00:00"/>
    <x v="1"/>
    <s v="AP-10915"/>
    <s v="Arthur Prichep"/>
    <x v="0"/>
    <s v="United States"/>
    <x v="2"/>
    <x v="2"/>
    <x v="1"/>
    <s v="FUR-CH-10000988"/>
    <s v="Furniture"/>
    <x v="1"/>
    <s v="Hon Olson Stacker Stools"/>
    <n v="112.648"/>
    <n v="1"/>
    <n v="11.264799999999999"/>
    <x v="1"/>
    <s v="Nov"/>
  </r>
  <r>
    <s v="CA-2017-141117"/>
    <x v="125"/>
    <d v="2017-10-08T00:00:00"/>
    <x v="1"/>
    <s v="JK-16090"/>
    <s v="Juliana Krohn"/>
    <x v="0"/>
    <s v="United States"/>
    <x v="76"/>
    <x v="36"/>
    <x v="1"/>
    <s v="FUR-BO-10001972"/>
    <s v="Furniture"/>
    <x v="0"/>
    <s v="O'Sullivan 4-Shelf Bookcase in Odessa Pine"/>
    <n v="217.76400000000001"/>
    <n v="6"/>
    <n v="-384.71640000000002"/>
    <x v="6"/>
    <s v="Oct"/>
  </r>
  <r>
    <s v="CA-2017-115070"/>
    <x v="662"/>
    <d v="2017-04-14T00:00:00"/>
    <x v="0"/>
    <s v="MG-18205"/>
    <s v="Mitch Gastineau"/>
    <x v="1"/>
    <s v="United States"/>
    <x v="51"/>
    <x v="1"/>
    <x v="0"/>
    <s v="FUR-FU-10003829"/>
    <s v="Furniture"/>
    <x v="3"/>
    <s v="Stackable Trays"/>
    <n v="12.32"/>
    <n v="5"/>
    <n v="1.8480000000000001"/>
    <x v="4"/>
    <s v="Apr"/>
  </r>
  <r>
    <s v="CA-2017-140186"/>
    <x v="560"/>
    <d v="2017-10-02T00:00:00"/>
    <x v="2"/>
    <s v="PG-18820"/>
    <s v="Patrick Gardner"/>
    <x v="0"/>
    <s v="United States"/>
    <x v="175"/>
    <x v="2"/>
    <x v="1"/>
    <s v="FUR-CH-10002961"/>
    <s v="Furniture"/>
    <x v="1"/>
    <s v="Leather Task Chair, Black"/>
    <n v="72.784000000000006"/>
    <n v="1"/>
    <n v="0"/>
    <x v="0"/>
    <s v="Sep"/>
  </r>
  <r>
    <s v="CA-2017-140186"/>
    <x v="560"/>
    <d v="2017-10-02T00:00:00"/>
    <x v="2"/>
    <s v="PG-18820"/>
    <s v="Patrick Gardner"/>
    <x v="0"/>
    <s v="United States"/>
    <x v="175"/>
    <x v="2"/>
    <x v="1"/>
    <s v="FUR-FU-10004848"/>
    <s v="Furniture"/>
    <x v="3"/>
    <s v="Howard Miller 13-3/4&quot; Diameter Brushed Chrome Round Wall Clock"/>
    <n v="51.75"/>
    <n v="1"/>
    <n v="15.525"/>
    <x v="0"/>
    <s v="Sep"/>
  </r>
  <r>
    <s v="CA-2014-124856"/>
    <x v="189"/>
    <d v="2014-10-03T00:00:00"/>
    <x v="0"/>
    <s v="LD-17005"/>
    <s v="Lisa DeCherney"/>
    <x v="0"/>
    <s v="United States"/>
    <x v="13"/>
    <x v="7"/>
    <x v="2"/>
    <s v="FUR-FU-10000521"/>
    <s v="Furniture"/>
    <x v="3"/>
    <s v="Seth Thomas 14&quot; Putty-Colored Wall Clock"/>
    <n v="117.36"/>
    <n v="4"/>
    <n v="36.381599999999999"/>
    <x v="4"/>
    <s v="Sep"/>
  </r>
  <r>
    <s v="CA-2014-166716"/>
    <x v="663"/>
    <d v="2014-08-25T00:00:00"/>
    <x v="0"/>
    <s v="CR-12730"/>
    <s v="Craig Reiter"/>
    <x v="0"/>
    <s v="United States"/>
    <x v="9"/>
    <x v="8"/>
    <x v="3"/>
    <s v="FUR-CH-10004495"/>
    <s v="Furniture"/>
    <x v="1"/>
    <s v="Global Leather and Oak Executive Chair, Black"/>
    <n v="421.37200000000001"/>
    <n v="2"/>
    <n v="-6.0195999999999996"/>
    <x v="2"/>
    <s v="Aug"/>
  </r>
  <r>
    <s v="CA-2017-113873"/>
    <x v="596"/>
    <d v="2017-11-19T00:00:00"/>
    <x v="1"/>
    <s v="KE-16420"/>
    <s v="Katrina Edelman"/>
    <x v="1"/>
    <s v="United States"/>
    <x v="144"/>
    <x v="5"/>
    <x v="3"/>
    <s v="FUR-BO-10003441"/>
    <s v="Furniture"/>
    <x v="0"/>
    <s v="Bush Westfield Collection Bookcases, Fully Assembled"/>
    <n v="205.9992"/>
    <n v="3"/>
    <n v="-27.264600000000002"/>
    <x v="6"/>
    <s v="Nov"/>
  </r>
  <r>
    <s v="CA-2016-125017"/>
    <x v="664"/>
    <d v="2016-02-11T00:00:00"/>
    <x v="1"/>
    <s v="KB-16240"/>
    <s v="Karen Bern"/>
    <x v="1"/>
    <s v="United States"/>
    <x v="196"/>
    <x v="9"/>
    <x v="0"/>
    <s v="FUR-FU-10000723"/>
    <s v="Furniture"/>
    <x v="3"/>
    <s v="Deflect-o EconoMat Studded, No Bevel Mat for Low Pile Carpeting"/>
    <n v="132.22399999999999"/>
    <n v="4"/>
    <n v="-18.180800000000001"/>
    <x v="2"/>
    <s v="Feb"/>
  </r>
  <r>
    <s v="US-2015-163279"/>
    <x v="665"/>
    <d v="2015-03-26T00:00:00"/>
    <x v="1"/>
    <s v="JD-16150"/>
    <s v="Justin Deggeller"/>
    <x v="1"/>
    <s v="United States"/>
    <x v="53"/>
    <x v="2"/>
    <x v="1"/>
    <s v="FUR-FU-10000747"/>
    <s v="Furniture"/>
    <x v="3"/>
    <s v="Tenex B1-RE Series Chair Mats for Low Pile Carpets"/>
    <n v="91.96"/>
    <n v="2"/>
    <n v="15.6332"/>
    <x v="4"/>
    <s v="Mar"/>
  </r>
  <r>
    <s v="CA-2017-117632"/>
    <x v="666"/>
    <d v="2017-05-18T00:00:00"/>
    <x v="1"/>
    <s v="CS-12175"/>
    <s v="Charles Sheldon"/>
    <x v="1"/>
    <s v="United States"/>
    <x v="28"/>
    <x v="2"/>
    <x v="1"/>
    <s v="FUR-TA-10001520"/>
    <s v="Furniture"/>
    <x v="2"/>
    <s v="Lesro Sheffield Collection Coffee Table, End Table, Center Table, Corner Table"/>
    <n v="285.48"/>
    <n v="5"/>
    <n v="-10.705500000000001"/>
    <x v="6"/>
    <s v="May"/>
  </r>
  <r>
    <s v="CA-2017-161067"/>
    <x v="667"/>
    <d v="2017-09-06T00:00:00"/>
    <x v="0"/>
    <s v="KB-16405"/>
    <s v="Katrina Bavinger"/>
    <x v="2"/>
    <s v="United States"/>
    <x v="13"/>
    <x v="7"/>
    <x v="2"/>
    <s v="FUR-CH-10004626"/>
    <s v="Furniture"/>
    <x v="1"/>
    <s v="Office Star Flex Back Scooter Chair with Aluminum Finish Frame"/>
    <n v="90.801000000000002"/>
    <n v="1"/>
    <n v="14.124599999999999"/>
    <x v="0"/>
    <s v="Sep"/>
  </r>
  <r>
    <s v="CA-2017-161067"/>
    <x v="667"/>
    <d v="2017-09-06T00:00:00"/>
    <x v="0"/>
    <s v="KB-16405"/>
    <s v="Katrina Bavinger"/>
    <x v="2"/>
    <s v="United States"/>
    <x v="13"/>
    <x v="7"/>
    <x v="2"/>
    <s v="FUR-CH-10004860"/>
    <s v="Furniture"/>
    <x v="1"/>
    <s v="Global Low Back Tilter Chair"/>
    <n v="181.76400000000001"/>
    <n v="2"/>
    <n v="-8.0784000000000002"/>
    <x v="0"/>
    <s v="Sep"/>
  </r>
  <r>
    <s v="CA-2016-122063"/>
    <x v="122"/>
    <d v="2016-12-07T00:00:00"/>
    <x v="1"/>
    <s v="MM-17920"/>
    <s v="Michael Moore"/>
    <x v="0"/>
    <s v="United States"/>
    <x v="52"/>
    <x v="6"/>
    <x v="3"/>
    <s v="FUR-TA-10004575"/>
    <s v="Furniture"/>
    <x v="2"/>
    <s v="Hon 5100 Series Wood Tables"/>
    <n v="581.96"/>
    <n v="2"/>
    <n v="104.75279999999999"/>
    <x v="4"/>
    <s v="Dec"/>
  </r>
  <r>
    <s v="CA-2016-122063"/>
    <x v="122"/>
    <d v="2016-12-07T00:00:00"/>
    <x v="1"/>
    <s v="MM-17920"/>
    <s v="Michael Moore"/>
    <x v="0"/>
    <s v="United States"/>
    <x v="52"/>
    <x v="6"/>
    <x v="3"/>
    <s v="FUR-CH-10004754"/>
    <s v="Furniture"/>
    <x v="1"/>
    <s v="Global Stack Chair with Arms, Black"/>
    <n v="29.98"/>
    <n v="1"/>
    <n v="8.0945999999999998"/>
    <x v="4"/>
    <s v="Dec"/>
  </r>
  <r>
    <s v="CA-2016-142895"/>
    <x v="668"/>
    <d v="2016-07-26T00:00:00"/>
    <x v="1"/>
    <s v="BP-11290"/>
    <s v="Beth Paige"/>
    <x v="0"/>
    <s v="United States"/>
    <x v="41"/>
    <x v="30"/>
    <x v="0"/>
    <s v="FUR-CH-10002961"/>
    <s v="Furniture"/>
    <x v="1"/>
    <s v="Leather Task Chair, Black"/>
    <n v="363.92"/>
    <n v="5"/>
    <n v="0"/>
    <x v="2"/>
    <s v="Jul"/>
  </r>
  <r>
    <s v="CA-2015-134992"/>
    <x v="159"/>
    <d v="2015-09-26T00:00:00"/>
    <x v="0"/>
    <s v="MG-17875"/>
    <s v="Michael Grace"/>
    <x v="2"/>
    <s v="United States"/>
    <x v="58"/>
    <x v="25"/>
    <x v="0"/>
    <s v="FUR-FU-10002554"/>
    <s v="Furniture"/>
    <x v="3"/>
    <s v="Westinghouse Floor Lamp with Metal Mesh Shade, Black"/>
    <n v="47.98"/>
    <n v="2"/>
    <n v="11.035399999999999"/>
    <x v="4"/>
    <s v="Sep"/>
  </r>
  <r>
    <s v="CA-2015-126725"/>
    <x v="669"/>
    <d v="2015-11-21T00:00:00"/>
    <x v="1"/>
    <s v="BS-11665"/>
    <s v="Brian Stugart"/>
    <x v="0"/>
    <s v="United States"/>
    <x v="53"/>
    <x v="2"/>
    <x v="1"/>
    <s v="FUR-FU-10002813"/>
    <s v="Furniture"/>
    <x v="3"/>
    <s v="DAX Contemporary Wood Frame with Silver Metal Mat, Desktop, 11 x 14 Size"/>
    <n v="80.959999999999994"/>
    <n v="4"/>
    <n v="29.145600000000002"/>
    <x v="4"/>
    <s v="Nov"/>
  </r>
  <r>
    <s v="CA-2015-126725"/>
    <x v="669"/>
    <d v="2015-11-21T00:00:00"/>
    <x v="1"/>
    <s v="BS-11665"/>
    <s v="Brian Stugart"/>
    <x v="0"/>
    <s v="United States"/>
    <x v="53"/>
    <x v="2"/>
    <x v="1"/>
    <s v="FUR-CH-10001708"/>
    <s v="Furniture"/>
    <x v="1"/>
    <s v="Office Star - Contemporary Swivel Chair with Padded Adjustable Arms and Flex Back"/>
    <n v="225.56800000000001"/>
    <n v="2"/>
    <n v="2.8195999999999999"/>
    <x v="4"/>
    <s v="Nov"/>
  </r>
  <r>
    <s v="CA-2015-126725"/>
    <x v="669"/>
    <d v="2015-11-21T00:00:00"/>
    <x v="1"/>
    <s v="BS-11665"/>
    <s v="Brian Stugart"/>
    <x v="0"/>
    <s v="United States"/>
    <x v="53"/>
    <x v="2"/>
    <x v="1"/>
    <s v="FUR-FU-10001591"/>
    <s v="Furniture"/>
    <x v="3"/>
    <s v="Advantus Panel Wall Certificate Holder - 8.5x11"/>
    <n v="36.6"/>
    <n v="3"/>
    <n v="15.372"/>
    <x v="4"/>
    <s v="Nov"/>
  </r>
  <r>
    <s v="CA-2015-121783"/>
    <x v="670"/>
    <d v="2015-11-14T00:00:00"/>
    <x v="1"/>
    <s v="PO-19180"/>
    <s v="Philisse Overcash"/>
    <x v="2"/>
    <s v="United States"/>
    <x v="18"/>
    <x v="11"/>
    <x v="3"/>
    <s v="FUR-FU-10004351"/>
    <s v="Furniture"/>
    <x v="3"/>
    <s v="Staple-based wall hangings"/>
    <n v="29.22"/>
    <n v="3"/>
    <n v="12.8568"/>
    <x v="4"/>
    <s v="Nov"/>
  </r>
  <r>
    <s v="CA-2015-112214"/>
    <x v="671"/>
    <d v="2015-08-11T00:00:00"/>
    <x v="1"/>
    <s v="AH-10690"/>
    <s v="Anna HŠberlin"/>
    <x v="1"/>
    <s v="United States"/>
    <x v="144"/>
    <x v="5"/>
    <x v="3"/>
    <s v="FUR-FU-10002364"/>
    <s v="Furniture"/>
    <x v="3"/>
    <s v="Eldon Expressions Wood Desk Accessories, Oak"/>
    <n v="14.76"/>
    <n v="5"/>
    <n v="-11.439"/>
    <x v="6"/>
    <s v="Aug"/>
  </r>
  <r>
    <s v="US-2017-153255"/>
    <x v="667"/>
    <d v="2017-09-07T00:00:00"/>
    <x v="0"/>
    <s v="JK-15730"/>
    <s v="Joe Kamberova"/>
    <x v="0"/>
    <s v="United States"/>
    <x v="41"/>
    <x v="2"/>
    <x v="1"/>
    <s v="FUR-BO-10004218"/>
    <s v="Furniture"/>
    <x v="0"/>
    <s v="Bush Heritage Pine Collection 5-Shelf Bookcase, Albany Pine Finish, *Special Order"/>
    <n v="239.666"/>
    <n v="2"/>
    <n v="14.098000000000001"/>
    <x v="4"/>
    <s v="Sep"/>
  </r>
  <r>
    <s v="CA-2015-108119"/>
    <x v="341"/>
    <d v="2015-11-08T00:00:00"/>
    <x v="1"/>
    <s v="MS-17530"/>
    <s v="MaryBeth Skach"/>
    <x v="0"/>
    <s v="United States"/>
    <x v="285"/>
    <x v="31"/>
    <x v="0"/>
    <s v="FUR-TA-10002530"/>
    <s v="Furniture"/>
    <x v="2"/>
    <s v="Iceberg OfficeWorks 42&quot; Round Tables"/>
    <n v="301.95999999999998"/>
    <n v="2"/>
    <n v="45.293999999999997"/>
    <x v="1"/>
    <s v="Nov"/>
  </r>
  <r>
    <s v="US-2014-117968"/>
    <x v="31"/>
    <d v="2014-08-07T00:00:00"/>
    <x v="0"/>
    <s v="RS-19420"/>
    <s v="Ricardo Sperren"/>
    <x v="1"/>
    <s v="United States"/>
    <x v="286"/>
    <x v="19"/>
    <x v="2"/>
    <s v="FUR-CH-10002335"/>
    <s v="Furniture"/>
    <x v="1"/>
    <s v="Hon GuestStacker Chair"/>
    <n v="1133.3499999999999"/>
    <n v="5"/>
    <n v="294.67099999999999"/>
    <x v="3"/>
    <s v="Aug"/>
  </r>
  <r>
    <s v="CA-2016-152247"/>
    <x v="267"/>
    <d v="2016-11-12T00:00:00"/>
    <x v="1"/>
    <s v="MA-17995"/>
    <s v="Michelle Arnett"/>
    <x v="2"/>
    <s v="United States"/>
    <x v="287"/>
    <x v="45"/>
    <x v="1"/>
    <s v="FUR-CH-10001215"/>
    <s v="Furniture"/>
    <x v="1"/>
    <s v="Global Troy Executive Leather Low-Back Tilter"/>
    <n v="1603.136"/>
    <n v="4"/>
    <n v="100.196"/>
    <x v="2"/>
    <s v="Nov"/>
  </r>
  <r>
    <s v="CA-2016-128223"/>
    <x v="184"/>
    <d v="2016-06-14T00:00:00"/>
    <x v="3"/>
    <s v="EB-13705"/>
    <s v="Ed Braxton"/>
    <x v="1"/>
    <s v="United States"/>
    <x v="261"/>
    <x v="2"/>
    <x v="1"/>
    <s v="FUR-TA-10001771"/>
    <s v="Furniture"/>
    <x v="2"/>
    <s v="Bush Cubix Conference Tables, Fully Assembled"/>
    <n v="1293.4880000000001"/>
    <n v="7"/>
    <n v="80.843000000000004"/>
    <x v="7"/>
    <s v="Jun"/>
  </r>
  <r>
    <s v="CA-2016-154235"/>
    <x v="211"/>
    <d v="2016-09-28T00:00:00"/>
    <x v="1"/>
    <s v="RD-19900"/>
    <s v="Ruben Dartt"/>
    <x v="0"/>
    <s v="United States"/>
    <x v="17"/>
    <x v="6"/>
    <x v="3"/>
    <s v="FUR-FU-10004006"/>
    <s v="Furniture"/>
    <x v="3"/>
    <s v="Deflect-o DuraMat Lighweight, Studded, Beveled Mat for Low Pile Carpeting"/>
    <n v="127.95"/>
    <n v="3"/>
    <n v="21.7515"/>
    <x v="4"/>
    <s v="Sep"/>
  </r>
  <r>
    <s v="CA-2016-133935"/>
    <x v="126"/>
    <d v="2016-09-22T00:00:00"/>
    <x v="1"/>
    <s v="JW-15220"/>
    <s v="Jane Waco"/>
    <x v="1"/>
    <s v="United States"/>
    <x v="53"/>
    <x v="2"/>
    <x v="1"/>
    <s v="FUR-CH-10001215"/>
    <s v="Furniture"/>
    <x v="1"/>
    <s v="Global Troy Executive Leather Low-Back Tilter"/>
    <n v="801.56799999999998"/>
    <n v="2"/>
    <n v="50.097999999999999"/>
    <x v="4"/>
    <s v="Sep"/>
  </r>
  <r>
    <s v="CA-2016-133935"/>
    <x v="126"/>
    <d v="2016-09-22T00:00:00"/>
    <x v="1"/>
    <s v="JW-15220"/>
    <s v="Jane Waco"/>
    <x v="1"/>
    <s v="United States"/>
    <x v="53"/>
    <x v="2"/>
    <x v="1"/>
    <s v="FUR-CH-10002880"/>
    <s v="Furniture"/>
    <x v="1"/>
    <s v="Global High-Back Leather Tilter, Burgundy"/>
    <n v="885.52800000000002"/>
    <n v="9"/>
    <n v="-99.621899999999997"/>
    <x v="4"/>
    <s v="Sep"/>
  </r>
  <r>
    <s v="CA-2016-136301"/>
    <x v="345"/>
    <d v="2016-03-15T00:00:00"/>
    <x v="0"/>
    <s v="EH-13765"/>
    <s v="Edward Hooks"/>
    <x v="1"/>
    <s v="United States"/>
    <x v="28"/>
    <x v="2"/>
    <x v="1"/>
    <s v="FUR-FU-10004712"/>
    <s v="Furniture"/>
    <x v="3"/>
    <s v="Westinghouse Mesh Shade Clip-On Gooseneck Lamp, Black"/>
    <n v="28.28"/>
    <n v="2"/>
    <n v="7.3528000000000002"/>
    <x v="3"/>
    <s v="Mar"/>
  </r>
  <r>
    <s v="CA-2016-167682"/>
    <x v="672"/>
    <d v="2016-04-09T00:00:00"/>
    <x v="1"/>
    <s v="ZD-21925"/>
    <s v="Zuschuss Donatelli"/>
    <x v="0"/>
    <s v="United States"/>
    <x v="52"/>
    <x v="6"/>
    <x v="3"/>
    <s v="FUR-FU-10003799"/>
    <s v="Furniture"/>
    <x v="3"/>
    <s v="Seth Thomas 13 1/2&quot; Wall Clock"/>
    <n v="71.12"/>
    <n v="4"/>
    <n v="22.0472"/>
    <x v="6"/>
    <s v="Apr"/>
  </r>
  <r>
    <s v="CA-2016-159639"/>
    <x v="673"/>
    <d v="2016-12-02T00:00:00"/>
    <x v="1"/>
    <s v="PC-18745"/>
    <s v="Pamela Coakley"/>
    <x v="1"/>
    <s v="United States"/>
    <x v="162"/>
    <x v="18"/>
    <x v="2"/>
    <s v="FUR-FU-10001889"/>
    <s v="Furniture"/>
    <x v="3"/>
    <s v="Ultra Door Pull Handle"/>
    <n v="31.56"/>
    <n v="3"/>
    <n v="10.4148"/>
    <x v="2"/>
    <s v="Nov"/>
  </r>
  <r>
    <s v="US-2016-113985"/>
    <x v="674"/>
    <d v="2016-12-07T00:00:00"/>
    <x v="1"/>
    <s v="KD-16495"/>
    <s v="Keith Dawkins"/>
    <x v="1"/>
    <s v="United States"/>
    <x v="124"/>
    <x v="2"/>
    <x v="1"/>
    <s v="FUR-FU-10003026"/>
    <s v="Furniture"/>
    <x v="3"/>
    <s v="Eldon Regeneration Recycled Desk Accessories, Black"/>
    <n v="14.52"/>
    <n v="3"/>
    <n v="5.6627999999999998"/>
    <x v="2"/>
    <s v="Dec"/>
  </r>
  <r>
    <s v="US-2015-126977"/>
    <x v="5"/>
    <d v="2015-09-23T00:00:00"/>
    <x v="1"/>
    <s v="PF-19120"/>
    <s v="Peter Fuller"/>
    <x v="0"/>
    <s v="United States"/>
    <x v="13"/>
    <x v="7"/>
    <x v="2"/>
    <s v="FUR-CH-10001973"/>
    <s v="Furniture"/>
    <x v="1"/>
    <s v="Office Star Flex Back Scooter Chair with White Frame"/>
    <n v="199.76400000000001"/>
    <n v="2"/>
    <n v="8.8783999999999992"/>
    <x v="6"/>
    <s v="Sep"/>
  </r>
  <r>
    <s v="US-2015-126977"/>
    <x v="5"/>
    <d v="2015-09-23T00:00:00"/>
    <x v="1"/>
    <s v="PF-19120"/>
    <s v="Peter Fuller"/>
    <x v="0"/>
    <s v="United States"/>
    <x v="13"/>
    <x v="7"/>
    <x v="2"/>
    <s v="FUR-BO-10004834"/>
    <s v="Furniture"/>
    <x v="0"/>
    <s v="Riverside Palais Royal Lawyers Bookcase, Royale Cherry Finish"/>
    <n v="4228.7039999999997"/>
    <n v="6"/>
    <n v="158.57640000000001"/>
    <x v="6"/>
    <s v="Sep"/>
  </r>
  <r>
    <s v="US-2015-126977"/>
    <x v="5"/>
    <d v="2015-09-23T00:00:00"/>
    <x v="1"/>
    <s v="PF-19120"/>
    <s v="Peter Fuller"/>
    <x v="0"/>
    <s v="United States"/>
    <x v="13"/>
    <x v="7"/>
    <x v="2"/>
    <s v="FUR-BO-10002213"/>
    <s v="Furniture"/>
    <x v="0"/>
    <s v="DMI Eclipse Executive Suite Bookcases"/>
    <n v="2003.92"/>
    <n v="5"/>
    <n v="-25.048999999999999"/>
    <x v="6"/>
    <s v="Sep"/>
  </r>
  <r>
    <s v="CA-2016-130288"/>
    <x v="675"/>
    <d v="2016-11-30T00:00:00"/>
    <x v="0"/>
    <s v="DK-13225"/>
    <s v="Dean Katz"/>
    <x v="1"/>
    <s v="United States"/>
    <x v="13"/>
    <x v="7"/>
    <x v="2"/>
    <s v="FUR-TA-10002958"/>
    <s v="Furniture"/>
    <x v="2"/>
    <s v="Bevis Oval Conference Table, Walnut"/>
    <n v="313.17599999999999"/>
    <n v="2"/>
    <n v="-120.0508"/>
    <x v="4"/>
    <s v="Nov"/>
  </r>
  <r>
    <s v="US-2014-118997"/>
    <x v="676"/>
    <d v="2014-04-12T00:00:00"/>
    <x v="1"/>
    <s v="RA-19885"/>
    <s v="Ruben Ausman"/>
    <x v="1"/>
    <s v="United States"/>
    <x v="42"/>
    <x v="33"/>
    <x v="0"/>
    <s v="FUR-TA-10001086"/>
    <s v="Furniture"/>
    <x v="2"/>
    <s v="SAFCO PlanMaster Boards, 60w x 37-1/2d, White Melamine"/>
    <n v="1215.92"/>
    <n v="8"/>
    <n v="316.13920000000002"/>
    <x v="4"/>
    <s v="Apr"/>
  </r>
  <r>
    <s v="CA-2014-114314"/>
    <x v="524"/>
    <d v="2014-10-15T00:00:00"/>
    <x v="1"/>
    <s v="DB-13555"/>
    <s v="Dorothy Badders"/>
    <x v="1"/>
    <s v="United States"/>
    <x v="160"/>
    <x v="31"/>
    <x v="0"/>
    <s v="FUR-FU-10002107"/>
    <s v="Furniture"/>
    <x v="3"/>
    <s v="Eldon Pizzaz Desk Accessories"/>
    <n v="8.92"/>
    <n v="4"/>
    <n v="3.9247999999999998"/>
    <x v="4"/>
    <s v="Oct"/>
  </r>
  <r>
    <s v="US-2017-169551"/>
    <x v="677"/>
    <d v="2017-07-09T00:00:00"/>
    <x v="2"/>
    <s v="RL-19615"/>
    <s v="Rob Lucas"/>
    <x v="0"/>
    <s v="United States"/>
    <x v="3"/>
    <x v="3"/>
    <x v="2"/>
    <s v="FUR-BO-10001519"/>
    <s v="Furniture"/>
    <x v="0"/>
    <s v="O'Sullivan 3-Shelf Heavy-Duty Bookcases"/>
    <n v="87.21"/>
    <n v="3"/>
    <n v="-45.349200000000003"/>
    <x v="3"/>
    <s v="Jul"/>
  </r>
  <r>
    <s v="CA-2016-103107"/>
    <x v="557"/>
    <d v="2016-07-04T00:00:00"/>
    <x v="3"/>
    <s v="RB-19465"/>
    <s v="Rick Bensley"/>
    <x v="2"/>
    <s v="United States"/>
    <x v="15"/>
    <x v="13"/>
    <x v="1"/>
    <s v="FUR-FU-10000221"/>
    <s v="Furniture"/>
    <x v="3"/>
    <s v="Master Caster Door Stop, Brown"/>
    <n v="25.4"/>
    <n v="5"/>
    <n v="8.6359999999999992"/>
    <x v="7"/>
    <s v="Jul"/>
  </r>
  <r>
    <s v="CA-2014-104178"/>
    <x v="678"/>
    <d v="2014-08-29T00:00:00"/>
    <x v="1"/>
    <s v="JM-15265"/>
    <s v="Janet Molinari"/>
    <x v="1"/>
    <s v="United States"/>
    <x v="2"/>
    <x v="2"/>
    <x v="1"/>
    <s v="FUR-FU-10000771"/>
    <s v="Furniture"/>
    <x v="3"/>
    <s v="Eldon 200 Class Desk Accessories, Smoke"/>
    <n v="6.28"/>
    <n v="1"/>
    <n v="2.6375999999999999"/>
    <x v="4"/>
    <s v="Aug"/>
  </r>
  <r>
    <s v="CA-2014-155796"/>
    <x v="163"/>
    <d v="2014-11-15T00:00:00"/>
    <x v="0"/>
    <s v="TS-21430"/>
    <s v="Tom Stivers"/>
    <x v="1"/>
    <s v="United States"/>
    <x v="288"/>
    <x v="3"/>
    <x v="2"/>
    <s v="FUR-FU-10000409"/>
    <s v="Furniture"/>
    <x v="3"/>
    <s v="GE 4 Foot Flourescent Tube, 40 Watt"/>
    <n v="23.968"/>
    <n v="2"/>
    <n v="7.7896000000000001"/>
    <x v="4"/>
    <s v="Nov"/>
  </r>
  <r>
    <s v="CA-2014-155796"/>
    <x v="163"/>
    <d v="2014-11-15T00:00:00"/>
    <x v="0"/>
    <s v="TS-21430"/>
    <s v="Tom Stivers"/>
    <x v="1"/>
    <s v="United States"/>
    <x v="288"/>
    <x v="3"/>
    <x v="2"/>
    <s v="FUR-BO-10002545"/>
    <s v="Furniture"/>
    <x v="0"/>
    <s v="Atlantic Metals Mobile 3-Shelf Bookcases, Custom Colors"/>
    <n v="521.96"/>
    <n v="4"/>
    <n v="-250.54079999999999"/>
    <x v="4"/>
    <s v="Nov"/>
  </r>
  <r>
    <s v="CA-2016-127138"/>
    <x v="679"/>
    <d v="2016-03-15T00:00:00"/>
    <x v="0"/>
    <s v="DK-13225"/>
    <s v="Dean Katz"/>
    <x v="1"/>
    <s v="United States"/>
    <x v="28"/>
    <x v="2"/>
    <x v="1"/>
    <s v="FUR-CH-10003746"/>
    <s v="Furniture"/>
    <x v="1"/>
    <s v="Hon 4070 Series Pagoda Round Back Stacking Chairs"/>
    <n v="770.35199999999998"/>
    <n v="3"/>
    <n v="77.035200000000003"/>
    <x v="0"/>
    <s v="Mar"/>
  </r>
  <r>
    <s v="CA-2017-150602"/>
    <x v="436"/>
    <d v="2017-02-14T00:00:00"/>
    <x v="0"/>
    <s v="ML-17395"/>
    <s v="Marina Lichtenstein"/>
    <x v="1"/>
    <s v="United States"/>
    <x v="2"/>
    <x v="2"/>
    <x v="1"/>
    <s v="FUR-FU-10003142"/>
    <s v="Furniture"/>
    <x v="3"/>
    <s v="Master Big Foot Doorstop, Beige"/>
    <n v="21.12"/>
    <n v="4"/>
    <n v="6.5472000000000001"/>
    <x v="2"/>
    <s v="Feb"/>
  </r>
  <r>
    <s v="CA-2014-141726"/>
    <x v="435"/>
    <d v="2014-07-22T00:00:00"/>
    <x v="2"/>
    <s v="CC-12145"/>
    <s v="Charles Crestani"/>
    <x v="0"/>
    <s v="United States"/>
    <x v="53"/>
    <x v="2"/>
    <x v="1"/>
    <s v="FUR-FU-10003577"/>
    <s v="Furniture"/>
    <x v="3"/>
    <s v="Nu-Dell Leatherette Frames"/>
    <n v="43.02"/>
    <n v="3"/>
    <n v="15.4872"/>
    <x v="3"/>
    <s v="Jul"/>
  </r>
  <r>
    <s v="CA-2017-115105"/>
    <x v="335"/>
    <d v="2017-02-11T00:00:00"/>
    <x v="1"/>
    <s v="BD-11770"/>
    <s v="Bryan Davis"/>
    <x v="0"/>
    <s v="United States"/>
    <x v="13"/>
    <x v="7"/>
    <x v="2"/>
    <s v="FUR-BO-10001811"/>
    <s v="Furniture"/>
    <x v="0"/>
    <s v="Atlantic Metals Mobile 5-Shelf Bookcases, Custom Colors"/>
    <n v="240.78399999999999"/>
    <n v="1"/>
    <n v="30.097999999999999"/>
    <x v="2"/>
    <s v="Feb"/>
  </r>
  <r>
    <s v="CA-2014-117765"/>
    <x v="266"/>
    <d v="2014-09-13T00:00:00"/>
    <x v="1"/>
    <s v="RB-19465"/>
    <s v="Rick Bensley"/>
    <x v="2"/>
    <s v="United States"/>
    <x v="169"/>
    <x v="37"/>
    <x v="3"/>
    <s v="FUR-TA-10001039"/>
    <s v="Furniture"/>
    <x v="2"/>
    <s v="KI Adjustable-Height Table"/>
    <n v="429.9"/>
    <n v="5"/>
    <n v="111.774"/>
    <x v="6"/>
    <s v="Sep"/>
  </r>
  <r>
    <s v="CA-2014-117765"/>
    <x v="266"/>
    <d v="2014-09-13T00:00:00"/>
    <x v="1"/>
    <s v="RB-19465"/>
    <s v="Rick Bensley"/>
    <x v="2"/>
    <s v="United States"/>
    <x v="169"/>
    <x v="37"/>
    <x v="3"/>
    <s v="FUR-CH-10004698"/>
    <s v="Furniture"/>
    <x v="1"/>
    <s v="Padded Folding Chairs, Black, 4/Carton"/>
    <n v="161.96"/>
    <n v="2"/>
    <n v="45.348799999999997"/>
    <x v="6"/>
    <s v="Sep"/>
  </r>
  <r>
    <s v="CA-2016-163776"/>
    <x v="680"/>
    <d v="2016-07-25T00:00:00"/>
    <x v="1"/>
    <s v="JS-16030"/>
    <s v="Joy Smith"/>
    <x v="0"/>
    <s v="United States"/>
    <x v="289"/>
    <x v="21"/>
    <x v="0"/>
    <s v="FUR-FU-10001185"/>
    <s v="Furniture"/>
    <x v="3"/>
    <s v="Advantus Employee of the Month Certificate Frame, 11 x 13-1/2"/>
    <n v="185.58"/>
    <n v="6"/>
    <n v="76.087800000000001"/>
    <x v="6"/>
    <s v="Jul"/>
  </r>
  <r>
    <s v="CA-2016-163776"/>
    <x v="680"/>
    <d v="2016-07-25T00:00:00"/>
    <x v="1"/>
    <s v="JS-16030"/>
    <s v="Joy Smith"/>
    <x v="0"/>
    <s v="United States"/>
    <x v="289"/>
    <x v="21"/>
    <x v="0"/>
    <s v="FUR-BO-10003546"/>
    <s v="Furniture"/>
    <x v="0"/>
    <s v="Hon 4-Shelf Metal Bookcases"/>
    <n v="504.9"/>
    <n v="5"/>
    <n v="126.22499999999999"/>
    <x v="6"/>
    <s v="Jul"/>
  </r>
  <r>
    <s v="US-2017-163300"/>
    <x v="102"/>
    <d v="2017-09-21T00:00:00"/>
    <x v="1"/>
    <s v="ES-14020"/>
    <s v="Erica Smith"/>
    <x v="0"/>
    <s v="United States"/>
    <x v="2"/>
    <x v="2"/>
    <x v="1"/>
    <s v="FUR-CH-10003396"/>
    <s v="Furniture"/>
    <x v="1"/>
    <s v="Global Deluxe Steno Chair"/>
    <n v="184.75200000000001"/>
    <n v="3"/>
    <n v="-20.784600000000001"/>
    <x v="6"/>
    <s v="Sep"/>
  </r>
  <r>
    <s v="CA-2016-162187"/>
    <x v="106"/>
    <d v="2016-12-11T00:00:00"/>
    <x v="3"/>
    <s v="NS-18640"/>
    <s v="Noel Staavos"/>
    <x v="1"/>
    <s v="United States"/>
    <x v="29"/>
    <x v="15"/>
    <x v="2"/>
    <s v="FUR-CH-10003298"/>
    <s v="Furniture"/>
    <x v="1"/>
    <s v="Office Star - Contemporary Task Swivel chair with Loop Arms, Charcoal"/>
    <n v="458.43"/>
    <n v="5"/>
    <n v="-137.529"/>
    <x v="7"/>
    <s v="Dec"/>
  </r>
  <r>
    <s v="CA-2016-162187"/>
    <x v="106"/>
    <d v="2016-12-11T00:00:00"/>
    <x v="3"/>
    <s v="NS-18640"/>
    <s v="Noel Staavos"/>
    <x v="1"/>
    <s v="United States"/>
    <x v="29"/>
    <x v="15"/>
    <x v="2"/>
    <s v="FUR-TA-10003008"/>
    <s v="Furniture"/>
    <x v="2"/>
    <s v="Lesro Round Back Collection Coffee Table, End Table"/>
    <n v="328.59"/>
    <n v="3"/>
    <n v="-147.8655"/>
    <x v="7"/>
    <s v="Dec"/>
  </r>
  <r>
    <s v="US-2014-112991"/>
    <x v="681"/>
    <d v="2014-12-14T00:00:00"/>
    <x v="1"/>
    <s v="SH-19975"/>
    <s v="Sally Hughsby"/>
    <x v="1"/>
    <s v="United States"/>
    <x v="290"/>
    <x v="42"/>
    <x v="1"/>
    <s v="FUR-CH-10001708"/>
    <s v="Furniture"/>
    <x v="1"/>
    <s v="Office Star - Contemporary Swivel Chair with Padded Adjustable Arms and Flex Back"/>
    <n v="338.35199999999998"/>
    <n v="3"/>
    <n v="4.2294"/>
    <x v="4"/>
    <s v="Dec"/>
  </r>
  <r>
    <s v="CA-2014-124079"/>
    <x v="536"/>
    <d v="2014-12-17T00:00:00"/>
    <x v="1"/>
    <s v="RF-19345"/>
    <s v="Randy Ferguson"/>
    <x v="1"/>
    <s v="United States"/>
    <x v="43"/>
    <x v="22"/>
    <x v="1"/>
    <s v="FUR-FU-10002553"/>
    <s v="Furniture"/>
    <x v="3"/>
    <s v="Electrix Incandescent Magnifying Lamp, Black"/>
    <n v="87.96"/>
    <n v="3"/>
    <n v="7.6965000000000003"/>
    <x v="4"/>
    <s v="Dec"/>
  </r>
  <r>
    <s v="CA-2017-107244"/>
    <x v="87"/>
    <d v="2017-09-11T00:00:00"/>
    <x v="1"/>
    <s v="AG-10390"/>
    <s v="Allen Goldenen"/>
    <x v="0"/>
    <s v="United States"/>
    <x v="2"/>
    <x v="2"/>
    <x v="1"/>
    <s v="FUR-FU-10002597"/>
    <s v="Furniture"/>
    <x v="3"/>
    <s v="C-Line Magnetic Cubicle Keepers, Clear Polypropylene"/>
    <n v="19.760000000000002"/>
    <n v="4"/>
    <n v="8.2992000000000008"/>
    <x v="4"/>
    <s v="Sep"/>
  </r>
  <r>
    <s v="CA-2015-100657"/>
    <x v="46"/>
    <d v="2015-11-07T00:00:00"/>
    <x v="1"/>
    <s v="SW-20245"/>
    <s v="Scot Wooten"/>
    <x v="0"/>
    <s v="United States"/>
    <x v="8"/>
    <x v="7"/>
    <x v="2"/>
    <s v="FUR-CH-10003535"/>
    <s v="Furniture"/>
    <x v="1"/>
    <s v="Global Armless Task Chair, Royal Blue"/>
    <n v="109.764"/>
    <n v="2"/>
    <n v="8.5372000000000003"/>
    <x v="2"/>
    <s v="Nov"/>
  </r>
  <r>
    <s v="CA-2017-129028"/>
    <x v="535"/>
    <d v="2017-04-03T00:00:00"/>
    <x v="2"/>
    <s v="GB-14530"/>
    <s v="George Bell"/>
    <x v="1"/>
    <s v="United States"/>
    <x v="73"/>
    <x v="10"/>
    <x v="0"/>
    <s v="FUR-FU-10004006"/>
    <s v="Furniture"/>
    <x v="3"/>
    <s v="Deflect-o DuraMat Lighweight, Studded, Beveled Mat for Low Pile Carpeting"/>
    <n v="127.95"/>
    <n v="3"/>
    <n v="21.7515"/>
    <x v="3"/>
    <s v="Apr"/>
  </r>
  <r>
    <s v="CA-2014-102652"/>
    <x v="226"/>
    <d v="2014-04-12T00:00:00"/>
    <x v="1"/>
    <s v="AY-10555"/>
    <s v="Andy Yotov"/>
    <x v="1"/>
    <s v="United States"/>
    <x v="2"/>
    <x v="2"/>
    <x v="1"/>
    <s v="FUR-FU-10000747"/>
    <s v="Furniture"/>
    <x v="3"/>
    <s v="Tenex B1-RE Series Chair Mats for Low Pile Carpets"/>
    <n v="91.96"/>
    <n v="2"/>
    <n v="15.6332"/>
    <x v="6"/>
    <s v="Apr"/>
  </r>
  <r>
    <s v="CA-2014-102652"/>
    <x v="226"/>
    <d v="2014-04-12T00:00:00"/>
    <x v="1"/>
    <s v="AY-10555"/>
    <s v="Andy Yotov"/>
    <x v="1"/>
    <s v="United States"/>
    <x v="2"/>
    <x v="2"/>
    <x v="1"/>
    <s v="FUR-FU-10001918"/>
    <s v="Furniture"/>
    <x v="3"/>
    <s v="C-Line Cubicle Keepers Polyproplyene Holder With Velcro Backings"/>
    <n v="33.11"/>
    <n v="7"/>
    <n v="12.9129"/>
    <x v="6"/>
    <s v="Apr"/>
  </r>
  <r>
    <s v="US-2017-152492"/>
    <x v="682"/>
    <d v="2017-07-06T00:00:00"/>
    <x v="3"/>
    <s v="AH-10585"/>
    <s v="Angele Hood"/>
    <x v="0"/>
    <s v="United States"/>
    <x v="89"/>
    <x v="1"/>
    <x v="0"/>
    <s v="FUR-CH-10000155"/>
    <s v="Furniture"/>
    <x v="1"/>
    <s v="Global Comet Stacking Armless Chair"/>
    <n v="239.24"/>
    <n v="1"/>
    <n v="23.923999999999999"/>
    <x v="7"/>
    <s v="Jul"/>
  </r>
  <r>
    <s v="CA-2016-101168"/>
    <x v="683"/>
    <d v="2017-01-01T00:00:00"/>
    <x v="1"/>
    <s v="SS-20140"/>
    <s v="Saphhira Shifley"/>
    <x v="1"/>
    <s v="United States"/>
    <x v="291"/>
    <x v="28"/>
    <x v="2"/>
    <s v="FUR-FU-10003142"/>
    <s v="Furniture"/>
    <x v="3"/>
    <s v="Master Big Foot Doorstop, Beige"/>
    <n v="21.12"/>
    <n v="4"/>
    <n v="6.5472000000000001"/>
    <x v="1"/>
    <s v="Dec"/>
  </r>
  <r>
    <s v="CA-2015-130253"/>
    <x v="646"/>
    <d v="2015-12-18T00:00:00"/>
    <x v="1"/>
    <s v="PP-18955"/>
    <s v="Paul Prost"/>
    <x v="2"/>
    <s v="United States"/>
    <x v="2"/>
    <x v="2"/>
    <x v="1"/>
    <s v="FUR-FU-10002963"/>
    <s v="Furniture"/>
    <x v="3"/>
    <s v="Master Caster Door Stop, Gray"/>
    <n v="15.24"/>
    <n v="3"/>
    <n v="5.1816000000000004"/>
    <x v="4"/>
    <s v="Dec"/>
  </r>
  <r>
    <s v="CA-2016-131205"/>
    <x v="631"/>
    <d v="2016-09-08T00:00:00"/>
    <x v="1"/>
    <s v="AA-10645"/>
    <s v="Anna Andreadi"/>
    <x v="0"/>
    <s v="United States"/>
    <x v="292"/>
    <x v="0"/>
    <x v="0"/>
    <s v="FUR-FU-10003347"/>
    <s v="Furniture"/>
    <x v="3"/>
    <s v="Coloredge Poster Frame"/>
    <n v="42.6"/>
    <n v="3"/>
    <n v="16.614000000000001"/>
    <x v="4"/>
    <s v="Sep"/>
  </r>
  <r>
    <s v="CA-2016-117912"/>
    <x v="684"/>
    <d v="2016-02-08T00:00:00"/>
    <x v="1"/>
    <s v="TB-21520"/>
    <s v="Tracy Blumstein"/>
    <x v="0"/>
    <s v="United States"/>
    <x v="293"/>
    <x v="22"/>
    <x v="1"/>
    <s v="FUR-FU-10002088"/>
    <s v="Furniture"/>
    <x v="3"/>
    <s v="Nu-Dell Float Frame 11 x 14 1/2"/>
    <n v="14.368"/>
    <n v="2"/>
    <n v="3.9512"/>
    <x v="4"/>
    <s v="Feb"/>
  </r>
  <r>
    <s v="CA-2017-145702"/>
    <x v="405"/>
    <d v="2017-05-24T00:00:00"/>
    <x v="0"/>
    <s v="AH-10075"/>
    <s v="Adam Hart"/>
    <x v="1"/>
    <s v="United States"/>
    <x v="270"/>
    <x v="9"/>
    <x v="0"/>
    <s v="FUR-CH-10001482"/>
    <s v="Furniture"/>
    <x v="1"/>
    <s v="Office Star - Mesh Screen back chair with Vinyl seat"/>
    <n v="314.35199999999998"/>
    <n v="3"/>
    <n v="-35.364600000000003"/>
    <x v="2"/>
    <s v="May"/>
  </r>
  <r>
    <s v="CA-2015-113215"/>
    <x v="558"/>
    <d v="2015-09-08T00:00:00"/>
    <x v="1"/>
    <s v="CP-12085"/>
    <s v="Cathy Prescott"/>
    <x v="1"/>
    <s v="United States"/>
    <x v="104"/>
    <x v="22"/>
    <x v="1"/>
    <s v="FUR-FU-10002937"/>
    <s v="Furniture"/>
    <x v="3"/>
    <s v="GE 48&quot; Fluorescent Tube, Cool White Energy Saver, 34 Watts, 30/Box"/>
    <n v="238.15199999999999"/>
    <n v="3"/>
    <n v="89.307000000000002"/>
    <x v="2"/>
    <s v="Sep"/>
  </r>
  <r>
    <s v="CA-2016-154662"/>
    <x v="641"/>
    <d v="2016-06-16T00:00:00"/>
    <x v="1"/>
    <s v="BF-11215"/>
    <s v="Benjamin Farhat"/>
    <x v="2"/>
    <s v="United States"/>
    <x v="12"/>
    <x v="11"/>
    <x v="3"/>
    <s v="FUR-TA-10001771"/>
    <s v="Furniture"/>
    <x v="2"/>
    <s v="Bush Cubix Conference Tables, Fully Assembled"/>
    <n v="692.94"/>
    <n v="3"/>
    <n v="173.23500000000001"/>
    <x v="1"/>
    <s v="Jun"/>
  </r>
  <r>
    <s v="CA-2016-124016"/>
    <x v="348"/>
    <d v="2016-09-26T00:00:00"/>
    <x v="0"/>
    <s v="JS-15940"/>
    <s v="Joni Sundaresam"/>
    <x v="2"/>
    <s v="United States"/>
    <x v="68"/>
    <x v="15"/>
    <x v="2"/>
    <s v="FUR-FU-10004963"/>
    <s v="Furniture"/>
    <x v="3"/>
    <s v="Eldon 400 Class Desk Accessories, Black Carbon"/>
    <n v="28"/>
    <n v="4"/>
    <n v="7.7"/>
    <x v="0"/>
    <s v="Sep"/>
  </r>
  <r>
    <s v="CA-2017-166695"/>
    <x v="685"/>
    <d v="2017-05-24T00:00:00"/>
    <x v="1"/>
    <s v="CC-12430"/>
    <s v="Chuck Clark"/>
    <x v="2"/>
    <s v="United States"/>
    <x v="174"/>
    <x v="2"/>
    <x v="1"/>
    <s v="FUR-CH-10000225"/>
    <s v="Furniture"/>
    <x v="1"/>
    <s v="Global Geo Office Task Chair, Gray"/>
    <n v="518.27200000000005"/>
    <n v="8"/>
    <n v="-97.176000000000002"/>
    <x v="4"/>
    <s v="May"/>
  </r>
  <r>
    <s v="CA-2017-166695"/>
    <x v="685"/>
    <d v="2017-05-24T00:00:00"/>
    <x v="1"/>
    <s v="CC-12430"/>
    <s v="Chuck Clark"/>
    <x v="2"/>
    <s v="United States"/>
    <x v="174"/>
    <x v="2"/>
    <x v="1"/>
    <s v="FUR-FU-10002191"/>
    <s v="Furniture"/>
    <x v="3"/>
    <s v="G.E. Halogen Desk Lamp Bulbs"/>
    <n v="6.98"/>
    <n v="1"/>
    <n v="3.3504"/>
    <x v="4"/>
    <s v="May"/>
  </r>
  <r>
    <s v="CA-2016-151561"/>
    <x v="686"/>
    <d v="2016-09-07T00:00:00"/>
    <x v="1"/>
    <s v="PG-18820"/>
    <s v="Patrick Gardner"/>
    <x v="0"/>
    <s v="United States"/>
    <x v="13"/>
    <x v="7"/>
    <x v="2"/>
    <s v="FUR-FU-10004864"/>
    <s v="Furniture"/>
    <x v="3"/>
    <s v="Howard Miller 14-1/2&quot; Diameter Chrome Round Wall Clock"/>
    <n v="191.82"/>
    <n v="3"/>
    <n v="61.382399999999997"/>
    <x v="6"/>
    <s v="Sep"/>
  </r>
  <r>
    <s v="US-2014-165589"/>
    <x v="687"/>
    <d v="2014-02-18T00:00:00"/>
    <x v="3"/>
    <s v="TB-21595"/>
    <s v="Troy Blackwell"/>
    <x v="0"/>
    <s v="United States"/>
    <x v="294"/>
    <x v="5"/>
    <x v="3"/>
    <s v="FUR-FU-10002396"/>
    <s v="Furniture"/>
    <x v="3"/>
    <s v="DAX Copper Panel Document Frame, 5 x 7 Size"/>
    <n v="25.16"/>
    <n v="5"/>
    <n v="-11.321999999999999"/>
    <x v="7"/>
    <s v="Feb"/>
  </r>
  <r>
    <s v="CA-2015-114048"/>
    <x v="646"/>
    <d v="2015-12-18T00:00:00"/>
    <x v="1"/>
    <s v="EH-13945"/>
    <s v="Eric Hoffmann"/>
    <x v="0"/>
    <s v="United States"/>
    <x v="46"/>
    <x v="2"/>
    <x v="1"/>
    <s v="FUR-FU-10004351"/>
    <s v="Furniture"/>
    <x v="3"/>
    <s v="Staple-based wall hangings"/>
    <n v="29.22"/>
    <n v="3"/>
    <n v="12.8568"/>
    <x v="4"/>
    <s v="Dec"/>
  </r>
  <r>
    <s v="CA-2017-100111"/>
    <x v="688"/>
    <d v="2017-09-26T00:00:00"/>
    <x v="1"/>
    <s v="SV-20365"/>
    <s v="Seth Vernon"/>
    <x v="0"/>
    <s v="United States"/>
    <x v="13"/>
    <x v="7"/>
    <x v="2"/>
    <s v="FUR-CH-10003846"/>
    <s v="Furniture"/>
    <x v="1"/>
    <s v="Hon Valutask Swivel Chairs"/>
    <n v="272.64600000000002"/>
    <n v="3"/>
    <n v="18.176400000000001"/>
    <x v="6"/>
    <s v="Sep"/>
  </r>
  <r>
    <s v="CA-2017-100111"/>
    <x v="688"/>
    <d v="2017-09-26T00:00:00"/>
    <x v="1"/>
    <s v="SV-20365"/>
    <s v="Seth Vernon"/>
    <x v="0"/>
    <s v="United States"/>
    <x v="13"/>
    <x v="7"/>
    <x v="2"/>
    <s v="FUR-CH-10003061"/>
    <s v="Furniture"/>
    <x v="1"/>
    <s v="Global Leather Task Chair, Black"/>
    <n v="80.991"/>
    <n v="1"/>
    <n v="8.0991"/>
    <x v="6"/>
    <s v="Sep"/>
  </r>
  <r>
    <s v="CA-2017-100111"/>
    <x v="688"/>
    <d v="2017-09-26T00:00:00"/>
    <x v="1"/>
    <s v="SV-20365"/>
    <s v="Seth Vernon"/>
    <x v="0"/>
    <s v="United States"/>
    <x v="13"/>
    <x v="7"/>
    <x v="2"/>
    <s v="FUR-CH-10004086"/>
    <s v="Furniture"/>
    <x v="1"/>
    <s v="Hon 4070 Series Pagoda Armless Upholstered Stacking Chairs"/>
    <n v="2888.127"/>
    <n v="11"/>
    <n v="609.71569999999997"/>
    <x v="6"/>
    <s v="Sep"/>
  </r>
  <r>
    <s v="CA-2017-100111"/>
    <x v="688"/>
    <d v="2017-09-26T00:00:00"/>
    <x v="1"/>
    <s v="SV-20365"/>
    <s v="Seth Vernon"/>
    <x v="0"/>
    <s v="United States"/>
    <x v="13"/>
    <x v="7"/>
    <x v="2"/>
    <s v="FUR-CH-10001215"/>
    <s v="Furniture"/>
    <x v="1"/>
    <s v="Global Troy Executive Leather Low-Back Tilter"/>
    <n v="2254.41"/>
    <n v="5"/>
    <n v="375.73500000000001"/>
    <x v="6"/>
    <s v="Sep"/>
  </r>
  <r>
    <s v="US-2017-132381"/>
    <x v="621"/>
    <d v="2017-08-24T00:00:00"/>
    <x v="2"/>
    <s v="Dp-13240"/>
    <s v="Dean percer"/>
    <x v="2"/>
    <s v="United States"/>
    <x v="3"/>
    <x v="3"/>
    <x v="2"/>
    <s v="FUR-TA-10002356"/>
    <s v="Furniture"/>
    <x v="2"/>
    <s v="Bevis Boat-Shaped Conference Table"/>
    <n v="314.53199999999998"/>
    <n v="2"/>
    <n v="-83.875200000000007"/>
    <x v="3"/>
    <s v="Aug"/>
  </r>
  <r>
    <s v="CA-2016-124590"/>
    <x v="689"/>
    <d v="2016-11-16T00:00:00"/>
    <x v="1"/>
    <s v="SP-20920"/>
    <s v="Susan Pistek"/>
    <x v="0"/>
    <s v="United States"/>
    <x v="255"/>
    <x v="15"/>
    <x v="2"/>
    <s v="FUR-CH-10004495"/>
    <s v="Furniture"/>
    <x v="1"/>
    <s v="Global Leather and Oak Executive Chair, Black"/>
    <n v="1474.8019999999999"/>
    <n v="7"/>
    <n v="-21.0686"/>
    <x v="4"/>
    <s v="Nov"/>
  </r>
  <r>
    <s v="CA-2016-124590"/>
    <x v="689"/>
    <d v="2016-11-16T00:00:00"/>
    <x v="1"/>
    <s v="SP-20920"/>
    <s v="Susan Pistek"/>
    <x v="0"/>
    <s v="United States"/>
    <x v="255"/>
    <x v="15"/>
    <x v="2"/>
    <s v="FUR-CH-10000454"/>
    <s v="Furniture"/>
    <x v="1"/>
    <s v="Hon Deluxe Fabric Upholstered Stacking Chairs, Rounded Back"/>
    <n v="1537.0740000000001"/>
    <n v="9"/>
    <n v="0"/>
    <x v="4"/>
    <s v="Nov"/>
  </r>
  <r>
    <s v="CA-2016-124590"/>
    <x v="689"/>
    <d v="2016-11-16T00:00:00"/>
    <x v="1"/>
    <s v="SP-20920"/>
    <s v="Susan Pistek"/>
    <x v="0"/>
    <s v="United States"/>
    <x v="255"/>
    <x v="15"/>
    <x v="2"/>
    <s v="FUR-CH-10003746"/>
    <s v="Furniture"/>
    <x v="1"/>
    <s v="Hon 4070 Series Pagoda Round Back Stacking Chairs"/>
    <n v="449.37200000000001"/>
    <n v="2"/>
    <n v="-12.8392"/>
    <x v="4"/>
    <s v="Nov"/>
  </r>
  <r>
    <s v="CA-2017-143378"/>
    <x v="690"/>
    <d v="2017-09-25T00:00:00"/>
    <x v="1"/>
    <s v="JR-16210"/>
    <s v="Justin Ritter"/>
    <x v="1"/>
    <s v="United States"/>
    <x v="76"/>
    <x v="36"/>
    <x v="1"/>
    <s v="FUR-FU-10004864"/>
    <s v="Furniture"/>
    <x v="3"/>
    <s v="Howard Miller 14-1/2&quot; Diameter Chrome Round Wall Clock"/>
    <n v="409.21600000000001"/>
    <n v="8"/>
    <n v="61.382399999999997"/>
    <x v="6"/>
    <s v="Sep"/>
  </r>
  <r>
    <s v="CA-2017-143378"/>
    <x v="690"/>
    <d v="2017-09-25T00:00:00"/>
    <x v="1"/>
    <s v="JR-16210"/>
    <s v="Justin Ritter"/>
    <x v="1"/>
    <s v="United States"/>
    <x v="76"/>
    <x v="36"/>
    <x v="1"/>
    <s v="FUR-BO-10001972"/>
    <s v="Furniture"/>
    <x v="0"/>
    <s v="O'Sullivan 4-Shelf Bookcase in Odessa Pine"/>
    <n v="72.587999999999994"/>
    <n v="2"/>
    <n v="-128.2388"/>
    <x v="6"/>
    <s v="Sep"/>
  </r>
  <r>
    <s v="CA-2016-124100"/>
    <x v="691"/>
    <d v="2016-04-06T00:00:00"/>
    <x v="1"/>
    <s v="EH-13990"/>
    <s v="Erica Hackney"/>
    <x v="0"/>
    <s v="United States"/>
    <x v="13"/>
    <x v="7"/>
    <x v="2"/>
    <s v="FUR-CH-10003817"/>
    <s v="Furniture"/>
    <x v="1"/>
    <s v="Global Value Steno Chair, Gray"/>
    <n v="327.99599999999998"/>
    <n v="6"/>
    <n v="54.665999999999997"/>
    <x v="6"/>
    <s v="Mar"/>
  </r>
  <r>
    <s v="CA-2014-163447"/>
    <x v="421"/>
    <d v="2014-12-31T00:00:00"/>
    <x v="1"/>
    <s v="TB-21190"/>
    <s v="Thomas Brumley"/>
    <x v="2"/>
    <s v="United States"/>
    <x v="13"/>
    <x v="7"/>
    <x v="2"/>
    <s v="FUR-CH-10004477"/>
    <s v="Furniture"/>
    <x v="1"/>
    <s v="Global Push Button Manager's Chair, Indigo"/>
    <n v="767.21400000000006"/>
    <n v="14"/>
    <n v="161.9674"/>
    <x v="4"/>
    <s v="Dec"/>
  </r>
  <r>
    <s v="CA-2016-148096"/>
    <x v="692"/>
    <d v="2016-08-19T00:00:00"/>
    <x v="2"/>
    <s v="AO-10810"/>
    <s v="Anthony O'Donnell"/>
    <x v="1"/>
    <s v="United States"/>
    <x v="2"/>
    <x v="2"/>
    <x v="1"/>
    <s v="FUR-TA-10004152"/>
    <s v="Furniture"/>
    <x v="2"/>
    <s v="Barricks 18&quot; x 48&quot; Non-Folding Utility Table with Bottom Storage Shelf"/>
    <n v="161.28"/>
    <n v="2"/>
    <n v="12.096"/>
    <x v="0"/>
    <s v="Aug"/>
  </r>
  <r>
    <s v="CA-2014-131247"/>
    <x v="693"/>
    <d v="2014-04-04T00:00:00"/>
    <x v="1"/>
    <s v="GA-14725"/>
    <s v="Guy Armstrong"/>
    <x v="0"/>
    <s v="United States"/>
    <x v="28"/>
    <x v="2"/>
    <x v="1"/>
    <s v="FUR-BO-10001337"/>
    <s v="Furniture"/>
    <x v="0"/>
    <s v="O'Sullivan Living Dimensions 2-Shelf Bookcases"/>
    <n v="205.666"/>
    <n v="2"/>
    <n v="-12.098000000000001"/>
    <x v="2"/>
    <s v="Mar"/>
  </r>
  <r>
    <s v="CA-2017-101322"/>
    <x v="158"/>
    <d v="2017-12-31T00:00:00"/>
    <x v="2"/>
    <s v="JG-15310"/>
    <s v="Jason Gross"/>
    <x v="1"/>
    <s v="United States"/>
    <x v="62"/>
    <x v="2"/>
    <x v="1"/>
    <s v="FUR-CH-10003968"/>
    <s v="Furniture"/>
    <x v="1"/>
    <s v="Novimex Turbo Task Chair"/>
    <n v="340.70400000000001"/>
    <n v="6"/>
    <n v="-34.070399999999999"/>
    <x v="0"/>
    <s v="Dec"/>
  </r>
  <r>
    <s v="US-2016-106600"/>
    <x v="57"/>
    <d v="2016-04-11T00:00:00"/>
    <x v="2"/>
    <s v="RM-19375"/>
    <s v="Raymond Messe"/>
    <x v="0"/>
    <s v="United States"/>
    <x v="29"/>
    <x v="24"/>
    <x v="0"/>
    <s v="FUR-BO-10001608"/>
    <s v="Furniture"/>
    <x v="0"/>
    <s v="Hon Metal Bookcases, Black"/>
    <n v="354.9"/>
    <n v="5"/>
    <n v="88.724999999999994"/>
    <x v="0"/>
    <s v="Apr"/>
  </r>
  <r>
    <s v="CA-2014-111871"/>
    <x v="385"/>
    <d v="2014-03-21T00:00:00"/>
    <x v="0"/>
    <s v="EK-13795"/>
    <s v="Eileen Kiefer"/>
    <x v="2"/>
    <s v="United States"/>
    <x v="28"/>
    <x v="2"/>
    <x v="1"/>
    <s v="FUR-BO-10004218"/>
    <s v="Furniture"/>
    <x v="0"/>
    <s v="Bush Heritage Pine Collection 5-Shelf Bookcase, Albany Pine Finish, *Special Order"/>
    <n v="1198.33"/>
    <n v="10"/>
    <n v="70.489999999999995"/>
    <x v="0"/>
    <s v="Mar"/>
  </r>
  <r>
    <s v="CA-2017-151484"/>
    <x v="333"/>
    <d v="2017-04-23T00:00:00"/>
    <x v="2"/>
    <s v="CV-12805"/>
    <s v="Cynthia Voltz"/>
    <x v="1"/>
    <s v="United States"/>
    <x v="3"/>
    <x v="3"/>
    <x v="2"/>
    <s v="FUR-FU-10001876"/>
    <s v="Furniture"/>
    <x v="3"/>
    <s v="Computer Room Manger, 14&quot;"/>
    <n v="51.968000000000004"/>
    <n v="2"/>
    <n v="10.393599999999999"/>
    <x v="0"/>
    <s v="Apr"/>
  </r>
  <r>
    <s v="CA-2017-151484"/>
    <x v="333"/>
    <d v="2017-04-23T00:00:00"/>
    <x v="2"/>
    <s v="CV-12805"/>
    <s v="Cynthia Voltz"/>
    <x v="1"/>
    <s v="United States"/>
    <x v="3"/>
    <x v="3"/>
    <x v="2"/>
    <s v="FUR-FU-10004671"/>
    <s v="Furniture"/>
    <x v="3"/>
    <s v="Executive Impressions 12&quot; Wall Clock"/>
    <n v="42.408000000000001"/>
    <n v="3"/>
    <n v="9.5418000000000003"/>
    <x v="0"/>
    <s v="Apr"/>
  </r>
  <r>
    <s v="CA-2014-103989"/>
    <x v="694"/>
    <d v="2014-03-21T00:00:00"/>
    <x v="2"/>
    <s v="MC-17605"/>
    <s v="Matt Connell"/>
    <x v="1"/>
    <s v="United States"/>
    <x v="49"/>
    <x v="1"/>
    <x v="0"/>
    <s v="FUR-FU-10003981"/>
    <s v="Furniture"/>
    <x v="3"/>
    <s v="Eldon Wave Desk Accessories"/>
    <n v="4.992"/>
    <n v="3"/>
    <n v="1.3728"/>
    <x v="3"/>
    <s v="Mar"/>
  </r>
  <r>
    <s v="CA-2014-103989"/>
    <x v="694"/>
    <d v="2014-03-21T00:00:00"/>
    <x v="2"/>
    <s v="MC-17605"/>
    <s v="Matt Connell"/>
    <x v="1"/>
    <s v="United States"/>
    <x v="49"/>
    <x v="1"/>
    <x v="0"/>
    <s v="FUR-FU-10002508"/>
    <s v="Furniture"/>
    <x v="3"/>
    <s v="Document Clip Frames"/>
    <n v="20.015999999999998"/>
    <n v="3"/>
    <n v="5.5044000000000004"/>
    <x v="3"/>
    <s v="Mar"/>
  </r>
  <r>
    <s v="CA-2015-158421"/>
    <x v="231"/>
    <d v="2015-09-26T00:00:00"/>
    <x v="1"/>
    <s v="GB-14575"/>
    <s v="Giulietta Baptist"/>
    <x v="0"/>
    <s v="United States"/>
    <x v="11"/>
    <x v="10"/>
    <x v="0"/>
    <s v="FUR-CH-10000309"/>
    <s v="Furniture"/>
    <x v="1"/>
    <s v="Global Comet Stacking Arm Chair"/>
    <n v="1690.04"/>
    <n v="4"/>
    <n v="422.51"/>
    <x v="2"/>
    <s v="Sep"/>
  </r>
  <r>
    <s v="CA-2016-143609"/>
    <x v="106"/>
    <d v="2016-12-13T00:00:00"/>
    <x v="2"/>
    <s v="DB-13270"/>
    <s v="Deborah Brumfield"/>
    <x v="2"/>
    <s v="United States"/>
    <x v="295"/>
    <x v="36"/>
    <x v="1"/>
    <s v="FUR-CH-10004218"/>
    <s v="Furniture"/>
    <x v="1"/>
    <s v="Global Fabric Manager's Chair, Dark Gray"/>
    <n v="403.92"/>
    <n v="5"/>
    <n v="25.245000000000001"/>
    <x v="3"/>
    <s v="Dec"/>
  </r>
  <r>
    <s v="CA-2016-157259"/>
    <x v="695"/>
    <d v="2016-12-28T00:00:00"/>
    <x v="1"/>
    <s v="JM-15535"/>
    <s v="Jessica Myrick"/>
    <x v="0"/>
    <s v="United States"/>
    <x v="13"/>
    <x v="7"/>
    <x v="2"/>
    <s v="FUR-FU-10003192"/>
    <s v="Furniture"/>
    <x v="3"/>
    <s v="Luxo Adjustable Task Clamp Lamp"/>
    <n v="799.56"/>
    <n v="9"/>
    <n v="207.88560000000001"/>
    <x v="4"/>
    <s v="Dec"/>
  </r>
  <r>
    <s v="CA-2016-118332"/>
    <x v="696"/>
    <d v="2016-12-23T00:00:00"/>
    <x v="1"/>
    <s v="PK-19075"/>
    <s v="Pete Kriz"/>
    <x v="0"/>
    <s v="United States"/>
    <x v="278"/>
    <x v="2"/>
    <x v="1"/>
    <s v="FUR-CH-10001708"/>
    <s v="Furniture"/>
    <x v="1"/>
    <s v="Office Star - Contemporary Swivel Chair with Padded Adjustable Arms and Flex Back"/>
    <n v="563.91999999999996"/>
    <n v="5"/>
    <n v="7.0490000000000004"/>
    <x v="1"/>
    <s v="Dec"/>
  </r>
  <r>
    <s v="CA-2017-145660"/>
    <x v="451"/>
    <d v="2017-12-03T00:00:00"/>
    <x v="2"/>
    <s v="MG-17650"/>
    <s v="Matthew Grinstein"/>
    <x v="2"/>
    <s v="United States"/>
    <x v="149"/>
    <x v="15"/>
    <x v="2"/>
    <s v="FUR-FU-10002885"/>
    <s v="Furniture"/>
    <x v="3"/>
    <s v="Magna Visual Magnetic Picture Hangers"/>
    <n v="7.7119999999999997"/>
    <n v="2"/>
    <n v="1.7352000000000001"/>
    <x v="3"/>
    <s v="Dec"/>
  </r>
  <r>
    <s v="CA-2016-133697"/>
    <x v="697"/>
    <d v="2016-10-24T00:00:00"/>
    <x v="0"/>
    <s v="CM-12445"/>
    <s v="Chuck Magee"/>
    <x v="0"/>
    <s v="United States"/>
    <x v="6"/>
    <x v="5"/>
    <x v="3"/>
    <s v="FUR-CH-10002372"/>
    <s v="Furniture"/>
    <x v="1"/>
    <s v="Office Star - Ergonomically Designed Knee Chair"/>
    <n v="56.686"/>
    <n v="1"/>
    <n v="-14.5764"/>
    <x v="4"/>
    <s v="Oct"/>
  </r>
  <r>
    <s v="CA-2017-119809"/>
    <x v="100"/>
    <d v="2017-08-25T00:00:00"/>
    <x v="1"/>
    <s v="YS-21880"/>
    <s v="Yana Sorensen"/>
    <x v="1"/>
    <s v="United States"/>
    <x v="15"/>
    <x v="13"/>
    <x v="1"/>
    <s v="FUR-FU-10001475"/>
    <s v="Furniture"/>
    <x v="3"/>
    <s v="Contract Clock, 14&quot;, Brown"/>
    <n v="65.94"/>
    <n v="3"/>
    <n v="22.419599999999999"/>
    <x v="1"/>
    <s v="Aug"/>
  </r>
  <r>
    <s v="CA-2015-161711"/>
    <x v="44"/>
    <d v="2015-12-03T00:00:00"/>
    <x v="1"/>
    <s v="MC-17425"/>
    <s v="Mark Cousins"/>
    <x v="1"/>
    <s v="United States"/>
    <x v="13"/>
    <x v="7"/>
    <x v="2"/>
    <s v="FUR-FU-10000087"/>
    <s v="Furniture"/>
    <x v="3"/>
    <s v="Executive Impressions 14&quot; Two-Color Numerals Wall Clock"/>
    <n v="68.16"/>
    <n v="3"/>
    <n v="27.945599999999999"/>
    <x v="2"/>
    <s v="Nov"/>
  </r>
  <r>
    <s v="CA-2017-140627"/>
    <x v="340"/>
    <d v="2017-12-27T00:00:00"/>
    <x v="1"/>
    <s v="DK-12985"/>
    <s v="Darren Koutras"/>
    <x v="0"/>
    <s v="United States"/>
    <x v="296"/>
    <x v="9"/>
    <x v="0"/>
    <s v="FUR-FU-10000087"/>
    <s v="Furniture"/>
    <x v="3"/>
    <s v="Executive Impressions 14&quot; Two-Color Numerals Wall Clock"/>
    <n v="72.703999999999994"/>
    <n v="4"/>
    <n v="19.084800000000001"/>
    <x v="4"/>
    <s v="Dec"/>
  </r>
  <r>
    <s v="CA-2015-133445"/>
    <x v="698"/>
    <d v="2015-10-09T00:00:00"/>
    <x v="1"/>
    <s v="JF-15490"/>
    <s v="Jeremy Farry"/>
    <x v="0"/>
    <s v="United States"/>
    <x v="295"/>
    <x v="36"/>
    <x v="1"/>
    <s v="FUR-BO-10003660"/>
    <s v="Furniture"/>
    <x v="0"/>
    <s v="Bush Cubix Collection Bookcases, Fully Assembled"/>
    <n v="66.293999999999997"/>
    <n v="1"/>
    <n v="-103.86060000000001"/>
    <x v="4"/>
    <s v="Oct"/>
  </r>
  <r>
    <s v="CA-2015-133445"/>
    <x v="698"/>
    <d v="2015-10-09T00:00:00"/>
    <x v="1"/>
    <s v="JF-15490"/>
    <s v="Jeremy Farry"/>
    <x v="0"/>
    <s v="United States"/>
    <x v="295"/>
    <x v="36"/>
    <x v="1"/>
    <s v="FUR-CH-10000422"/>
    <s v="Furniture"/>
    <x v="1"/>
    <s v="Global Highback Leather Tilter in Burgundy"/>
    <n v="291.16800000000001"/>
    <n v="4"/>
    <n v="-14.558400000000001"/>
    <x v="4"/>
    <s v="Oct"/>
  </r>
  <r>
    <s v="US-2017-142188"/>
    <x v="91"/>
    <d v="2017-09-11T00:00:00"/>
    <x v="3"/>
    <s v="JF-15415"/>
    <s v="Jennifer Ferguson"/>
    <x v="0"/>
    <s v="United States"/>
    <x v="15"/>
    <x v="13"/>
    <x v="1"/>
    <s v="FUR-CH-10003199"/>
    <s v="Furniture"/>
    <x v="1"/>
    <s v="Office Star - Contemporary Task Swivel Chair"/>
    <n v="177.56800000000001"/>
    <n v="2"/>
    <n v="8.8783999999999992"/>
    <x v="7"/>
    <s v="Sep"/>
  </r>
  <r>
    <s v="CA-2015-134075"/>
    <x v="132"/>
    <d v="2015-12-16T00:00:00"/>
    <x v="1"/>
    <s v="HA-14905"/>
    <s v="Helen Abelman"/>
    <x v="0"/>
    <s v="United States"/>
    <x v="124"/>
    <x v="2"/>
    <x v="1"/>
    <s v="FUR-FU-10004597"/>
    <s v="Furniture"/>
    <x v="3"/>
    <s v="Eldon Cleatmat Chair Mats for Medium Pile Carpets"/>
    <n v="166.5"/>
    <n v="3"/>
    <n v="21.645"/>
    <x v="4"/>
    <s v="Dec"/>
  </r>
  <r>
    <s v="CA-2017-141572"/>
    <x v="15"/>
    <d v="2017-05-31T00:00:00"/>
    <x v="0"/>
    <s v="LO-17170"/>
    <s v="Lori Olson"/>
    <x v="1"/>
    <s v="United States"/>
    <x v="41"/>
    <x v="28"/>
    <x v="2"/>
    <s v="FUR-FU-10001185"/>
    <s v="Furniture"/>
    <x v="3"/>
    <s v="Advantus Employee of the Month Certificate Frame, 11 x 13-1/2"/>
    <n v="247.44"/>
    <n v="8"/>
    <n v="101.4504"/>
    <x v="0"/>
    <s v="May"/>
  </r>
  <r>
    <s v="CA-2015-112305"/>
    <x v="141"/>
    <d v="2015-11-25T00:00:00"/>
    <x v="1"/>
    <s v="KB-16405"/>
    <s v="Katrina Bavinger"/>
    <x v="2"/>
    <s v="United States"/>
    <x v="15"/>
    <x v="13"/>
    <x v="1"/>
    <s v="FUR-FU-10002364"/>
    <s v="Furniture"/>
    <x v="3"/>
    <s v="Eldon Expressions Wood Desk Accessories, Oak"/>
    <n v="22.14"/>
    <n v="3"/>
    <n v="6.4206000000000003"/>
    <x v="2"/>
    <s v="Nov"/>
  </r>
  <r>
    <s v="CA-2017-121580"/>
    <x v="464"/>
    <d v="2017-06-04T00:00:00"/>
    <x v="1"/>
    <s v="ML-17410"/>
    <s v="Maris LaWare"/>
    <x v="0"/>
    <s v="United States"/>
    <x v="29"/>
    <x v="6"/>
    <x v="3"/>
    <s v="FUR-FU-10003981"/>
    <s v="Furniture"/>
    <x v="3"/>
    <s v="Eldon Wave Desk Accessories"/>
    <n v="6.24"/>
    <n v="3"/>
    <n v="2.6208"/>
    <x v="6"/>
    <s v="May"/>
  </r>
  <r>
    <s v="CA-2015-151624"/>
    <x v="699"/>
    <d v="2015-09-14T00:00:00"/>
    <x v="1"/>
    <s v="VW-21775"/>
    <s v="Victoria Wilson"/>
    <x v="1"/>
    <s v="United States"/>
    <x v="132"/>
    <x v="33"/>
    <x v="0"/>
    <s v="FUR-FU-10001731"/>
    <s v="Furniture"/>
    <x v="3"/>
    <s v="Acrylic Self-Standing Desk Frames"/>
    <n v="21.36"/>
    <n v="8"/>
    <n v="8.1167999999999996"/>
    <x v="6"/>
    <s v="Sep"/>
  </r>
  <r>
    <s v="CA-2017-102379"/>
    <x v="308"/>
    <d v="2017-12-06T00:00:00"/>
    <x v="1"/>
    <s v="BB-11545"/>
    <s v="Brenda Bowman"/>
    <x v="1"/>
    <s v="United States"/>
    <x v="121"/>
    <x v="2"/>
    <x v="1"/>
    <s v="FUR-CH-10004983"/>
    <s v="Furniture"/>
    <x v="1"/>
    <s v="Office Star - Mid Back Dual function Ergonomic High Back Chair with 2-Way Adjustable Arms"/>
    <n v="1159.056"/>
    <n v="9"/>
    <n v="43.464599999999997"/>
    <x v="4"/>
    <s v="Dec"/>
  </r>
  <r>
    <s v="US-2016-139087"/>
    <x v="700"/>
    <d v="2016-07-22T00:00:00"/>
    <x v="0"/>
    <s v="DK-13375"/>
    <s v="Dennis Kane"/>
    <x v="0"/>
    <s v="United States"/>
    <x v="15"/>
    <x v="13"/>
    <x v="1"/>
    <s v="FUR-FU-10001847"/>
    <s v="Furniture"/>
    <x v="3"/>
    <s v="Eldon Image Series Black Desk Accessories"/>
    <n v="12.42"/>
    <n v="3"/>
    <n v="4.4711999999999996"/>
    <x v="2"/>
    <s v="Jul"/>
  </r>
  <r>
    <s v="US-2016-139087"/>
    <x v="700"/>
    <d v="2016-07-22T00:00:00"/>
    <x v="0"/>
    <s v="DK-13375"/>
    <s v="Dennis Kane"/>
    <x v="0"/>
    <s v="United States"/>
    <x v="15"/>
    <x v="13"/>
    <x v="1"/>
    <s v="FUR-FU-10004164"/>
    <s v="Furniture"/>
    <x v="3"/>
    <s v="Eldon 300 Class Desk Accessories, Black"/>
    <n v="24.75"/>
    <n v="5"/>
    <n v="10.89"/>
    <x v="2"/>
    <s v="Jul"/>
  </r>
  <r>
    <s v="CA-2015-116484"/>
    <x v="141"/>
    <d v="2015-11-26T00:00:00"/>
    <x v="1"/>
    <s v="JK-15205"/>
    <s v="Jamie Kunitz"/>
    <x v="0"/>
    <s v="United States"/>
    <x v="149"/>
    <x v="15"/>
    <x v="2"/>
    <s v="FUR-FU-10002874"/>
    <s v="Furniture"/>
    <x v="3"/>
    <s v="Ultra Commercial Grade Dual Valve Door Closer"/>
    <n v="63.823999999999998"/>
    <n v="2"/>
    <n v="9.5736000000000008"/>
    <x v="6"/>
    <s v="Nov"/>
  </r>
  <r>
    <s v="CA-2016-100944"/>
    <x v="211"/>
    <d v="2016-09-28T00:00:00"/>
    <x v="1"/>
    <s v="EH-13765"/>
    <s v="Edward Hooks"/>
    <x v="1"/>
    <s v="United States"/>
    <x v="2"/>
    <x v="2"/>
    <x v="1"/>
    <s v="FUR-CH-10000988"/>
    <s v="Furniture"/>
    <x v="1"/>
    <s v="Hon Olson Stacker Stools"/>
    <n v="563.24"/>
    <n v="5"/>
    <n v="56.323999999999998"/>
    <x v="4"/>
    <s v="Sep"/>
  </r>
  <r>
    <s v="CA-2016-125080"/>
    <x v="59"/>
    <d v="2016-10-26T00:00:00"/>
    <x v="1"/>
    <s v="VW-21775"/>
    <s v="Victoria Wilson"/>
    <x v="1"/>
    <s v="United States"/>
    <x v="174"/>
    <x v="15"/>
    <x v="2"/>
    <s v="FUR-TA-10003238"/>
    <s v="Furniture"/>
    <x v="2"/>
    <s v="Chromcraft Bull-Nose Wood 48&quot; x 96&quot; Rectangular Conference Tables"/>
    <n v="661.17600000000004"/>
    <n v="2"/>
    <n v="-231.41159999999999"/>
    <x v="2"/>
    <s v="Oct"/>
  </r>
  <r>
    <s v="CA-2014-100090"/>
    <x v="591"/>
    <d v="2014-07-12T00:00:00"/>
    <x v="1"/>
    <s v="EB-13705"/>
    <s v="Ed Braxton"/>
    <x v="1"/>
    <s v="United States"/>
    <x v="28"/>
    <x v="2"/>
    <x v="1"/>
    <s v="FUR-TA-10003715"/>
    <s v="Furniture"/>
    <x v="2"/>
    <s v="Hon 2111 Invitation Series Corner Table"/>
    <n v="502.488"/>
    <n v="3"/>
    <n v="-87.935400000000001"/>
    <x v="4"/>
    <s v="Jul"/>
  </r>
  <r>
    <s v="US-2015-139675"/>
    <x v="310"/>
    <d v="2015-03-18T00:00:00"/>
    <x v="0"/>
    <s v="NF-18595"/>
    <s v="Nicole Fjeld"/>
    <x v="2"/>
    <s v="United States"/>
    <x v="297"/>
    <x v="2"/>
    <x v="1"/>
    <s v="FUR-CH-10004063"/>
    <s v="Furniture"/>
    <x v="1"/>
    <s v="Global Deluxe High-Back Manager's Chair"/>
    <n v="915.13599999999997"/>
    <n v="4"/>
    <n v="102.9528"/>
    <x v="2"/>
    <s v="Mar"/>
  </r>
  <r>
    <s v="US-2015-139675"/>
    <x v="310"/>
    <d v="2015-03-18T00:00:00"/>
    <x v="0"/>
    <s v="NF-18595"/>
    <s v="Nicole Fjeld"/>
    <x v="2"/>
    <s v="United States"/>
    <x v="297"/>
    <x v="2"/>
    <x v="1"/>
    <s v="FUR-FU-10001979"/>
    <s v="Furniture"/>
    <x v="3"/>
    <s v="Dana Halogen Swing-Arm Architect Lamp"/>
    <n v="327.76"/>
    <n v="8"/>
    <n v="91.772800000000004"/>
    <x v="2"/>
    <s v="Mar"/>
  </r>
  <r>
    <s v="CA-2017-143756"/>
    <x v="308"/>
    <d v="2017-12-05T00:00:00"/>
    <x v="2"/>
    <s v="ME-17725"/>
    <s v="Max Engle"/>
    <x v="0"/>
    <s v="United States"/>
    <x v="279"/>
    <x v="25"/>
    <x v="0"/>
    <s v="FUR-CH-10001854"/>
    <s v="Furniture"/>
    <x v="1"/>
    <s v="Office Star - Professional Matrix Back Chair with 2-to-1 Synchro Tilt and Mesh Fabric Seat"/>
    <n v="701.96"/>
    <n v="2"/>
    <n v="168.47040000000001"/>
    <x v="0"/>
    <s v="Dec"/>
  </r>
  <r>
    <s v="CA-2017-107314"/>
    <x v="147"/>
    <d v="2017-12-03T00:00:00"/>
    <x v="2"/>
    <s v="MZ-17335"/>
    <s v="Maria Zettner"/>
    <x v="2"/>
    <s v="United States"/>
    <x v="28"/>
    <x v="2"/>
    <x v="1"/>
    <s v="FUR-FU-10003489"/>
    <s v="Furniture"/>
    <x v="3"/>
    <s v="Contemporary Borderless Frame"/>
    <n v="25.83"/>
    <n v="3"/>
    <n v="9.5571000000000002"/>
    <x v="0"/>
    <s v="Nov"/>
  </r>
  <r>
    <s v="CA-2016-163328"/>
    <x v="114"/>
    <d v="2016-11-06T00:00:00"/>
    <x v="0"/>
    <s v="TP-21565"/>
    <s v="Tracy Poddar"/>
    <x v="1"/>
    <s v="United States"/>
    <x v="298"/>
    <x v="36"/>
    <x v="1"/>
    <s v="FUR-CH-10003298"/>
    <s v="Furniture"/>
    <x v="1"/>
    <s v="Office Star - Contemporary Task Swivel chair with Loop Arms, Charcoal"/>
    <n v="104.78400000000001"/>
    <n v="1"/>
    <n v="-14.4078"/>
    <x v="3"/>
    <s v="Nov"/>
  </r>
  <r>
    <s v="CA-2016-163328"/>
    <x v="114"/>
    <d v="2016-11-06T00:00:00"/>
    <x v="0"/>
    <s v="TP-21565"/>
    <s v="Tracy Poddar"/>
    <x v="1"/>
    <s v="United States"/>
    <x v="298"/>
    <x v="36"/>
    <x v="1"/>
    <s v="FUR-CH-10000229"/>
    <s v="Furniture"/>
    <x v="1"/>
    <s v="Global Enterprise Series Seating High-Back Swivel/Tilt Chairs"/>
    <n v="650.35199999999998"/>
    <n v="3"/>
    <n v="-97.552800000000005"/>
    <x v="3"/>
    <s v="Nov"/>
  </r>
  <r>
    <s v="CA-2014-112837"/>
    <x v="701"/>
    <d v="2014-09-16T00:00:00"/>
    <x v="1"/>
    <s v="LW-17125"/>
    <s v="Liz Willingham"/>
    <x v="0"/>
    <s v="United States"/>
    <x v="299"/>
    <x v="2"/>
    <x v="1"/>
    <s v="FUR-FU-10004006"/>
    <s v="Furniture"/>
    <x v="3"/>
    <s v="Deflect-o DuraMat Lighweight, Studded, Beveled Mat for Low Pile Carpeting"/>
    <n v="127.95"/>
    <n v="3"/>
    <n v="21.7515"/>
    <x v="2"/>
    <s v="Sep"/>
  </r>
  <r>
    <s v="CA-2014-167927"/>
    <x v="187"/>
    <d v="2014-01-26T00:00:00"/>
    <x v="1"/>
    <s v="XP-21865"/>
    <s v="Xylona Preis"/>
    <x v="0"/>
    <s v="United States"/>
    <x v="300"/>
    <x v="17"/>
    <x v="3"/>
    <s v="FUR-FU-10002918"/>
    <s v="Furniture"/>
    <x v="3"/>
    <s v="Eldon ClusterMat Chair Mat with Cordless Antistatic Protection"/>
    <n v="272.94"/>
    <n v="3"/>
    <n v="30.023399999999999"/>
    <x v="6"/>
    <s v="Jan"/>
  </r>
  <r>
    <s v="CA-2014-167927"/>
    <x v="187"/>
    <d v="2014-01-26T00:00:00"/>
    <x v="1"/>
    <s v="XP-21865"/>
    <s v="Xylona Preis"/>
    <x v="0"/>
    <s v="United States"/>
    <x v="300"/>
    <x v="17"/>
    <x v="3"/>
    <s v="FUR-FU-10002268"/>
    <s v="Furniture"/>
    <x v="3"/>
    <s v="Ultra Door Push Plate"/>
    <n v="14.73"/>
    <n v="3"/>
    <n v="4.8609"/>
    <x v="6"/>
    <s v="Jan"/>
  </r>
  <r>
    <s v="CA-2016-165995"/>
    <x v="55"/>
    <d v="2016-09-06T00:00:00"/>
    <x v="1"/>
    <s v="BG-11740"/>
    <s v="Bruce Geld"/>
    <x v="0"/>
    <s v="United States"/>
    <x v="2"/>
    <x v="2"/>
    <x v="1"/>
    <s v="FUR-FU-10000672"/>
    <s v="Furniture"/>
    <x v="3"/>
    <s v="Executive Impressions 10&quot; Spectator Wall Clock"/>
    <n v="47.04"/>
    <n v="4"/>
    <n v="15.993600000000001"/>
    <x v="1"/>
    <s v="Aug"/>
  </r>
  <r>
    <s v="CA-2017-143112"/>
    <x v="702"/>
    <d v="2017-10-09T00:00:00"/>
    <x v="1"/>
    <s v="TS-21370"/>
    <s v="Todd Sumrall"/>
    <x v="1"/>
    <s v="United States"/>
    <x v="13"/>
    <x v="7"/>
    <x v="2"/>
    <s v="FUR-CH-10002880"/>
    <s v="Furniture"/>
    <x v="1"/>
    <s v="Global High-Back Leather Tilter, Burgundy"/>
    <n v="221.38200000000001"/>
    <n v="2"/>
    <n v="2.4598"/>
    <x v="4"/>
    <s v="Oct"/>
  </r>
  <r>
    <s v="CA-2017-161557"/>
    <x v="667"/>
    <d v="2017-09-08T00:00:00"/>
    <x v="1"/>
    <s v="AG-10900"/>
    <s v="Arthur Gainer"/>
    <x v="0"/>
    <s v="United States"/>
    <x v="144"/>
    <x v="5"/>
    <x v="3"/>
    <s v="FUR-FU-10004622"/>
    <s v="Furniture"/>
    <x v="3"/>
    <s v="Eldon Advantage Foldable Chair Mats for Low Pile Carpets"/>
    <n v="108.4"/>
    <n v="5"/>
    <n v="-105.69"/>
    <x v="2"/>
    <s v="Sep"/>
  </r>
  <r>
    <s v="CA-2016-103919"/>
    <x v="162"/>
    <d v="2016-10-07T00:00:00"/>
    <x v="1"/>
    <s v="TP-21565"/>
    <s v="Tracy Poddar"/>
    <x v="1"/>
    <s v="United States"/>
    <x v="141"/>
    <x v="5"/>
    <x v="3"/>
    <s v="FUR-FU-10001756"/>
    <s v="Furniture"/>
    <x v="3"/>
    <s v="Eldon Expressions Desk Accessory, Wood Photo Frame, Mahogany"/>
    <n v="38.08"/>
    <n v="5"/>
    <n v="-29.512"/>
    <x v="4"/>
    <s v="Oct"/>
  </r>
  <r>
    <s v="CA-2016-113425"/>
    <x v="431"/>
    <d v="2016-11-21T00:00:00"/>
    <x v="3"/>
    <s v="JK-16120"/>
    <s v="Julie Kriz"/>
    <x v="2"/>
    <s v="United States"/>
    <x v="13"/>
    <x v="7"/>
    <x v="2"/>
    <s v="FUR-BO-10002598"/>
    <s v="Furniture"/>
    <x v="0"/>
    <s v="Hon Metal Bookcases, Putty"/>
    <n v="113.568"/>
    <n v="2"/>
    <n v="12.776400000000001"/>
    <x v="7"/>
    <s v="Nov"/>
  </r>
  <r>
    <s v="CA-2017-143035"/>
    <x v="433"/>
    <d v="2017-10-05T00:00:00"/>
    <x v="0"/>
    <s v="CC-12430"/>
    <s v="Chuck Clark"/>
    <x v="2"/>
    <s v="United States"/>
    <x v="13"/>
    <x v="7"/>
    <x v="2"/>
    <s v="FUR-FU-10001934"/>
    <s v="Furniture"/>
    <x v="3"/>
    <s v="Magnifier Swing Arm Lamp"/>
    <n v="83.92"/>
    <n v="4"/>
    <n v="21.819199999999999"/>
    <x v="3"/>
    <s v="Oct"/>
  </r>
  <r>
    <s v="CA-2014-107811"/>
    <x v="149"/>
    <d v="2014-05-03T00:00:00"/>
    <x v="1"/>
    <s v="LA-16780"/>
    <s v="Laura Armstrong"/>
    <x v="1"/>
    <s v="United States"/>
    <x v="10"/>
    <x v="9"/>
    <x v="0"/>
    <s v="FUR-CH-10001394"/>
    <s v="Furniture"/>
    <x v="1"/>
    <s v="Global Leather Executive Chair"/>
    <n v="561.58399999999995"/>
    <n v="2"/>
    <n v="70.197999999999993"/>
    <x v="4"/>
    <s v="Apr"/>
  </r>
  <r>
    <s v="US-2016-116442"/>
    <x v="120"/>
    <d v="2016-12-22T00:00:00"/>
    <x v="1"/>
    <s v="BP-11230"/>
    <s v="Benjamin Patterson"/>
    <x v="0"/>
    <s v="United States"/>
    <x v="2"/>
    <x v="2"/>
    <x v="1"/>
    <s v="FUR-FU-10002364"/>
    <s v="Furniture"/>
    <x v="3"/>
    <s v="Eldon Expressions Wood Desk Accessories, Oak"/>
    <n v="14.76"/>
    <n v="2"/>
    <n v="4.2804000000000002"/>
    <x v="1"/>
    <s v="Dec"/>
  </r>
  <r>
    <s v="CA-2016-127236"/>
    <x v="477"/>
    <d v="2016-04-02T00:00:00"/>
    <x v="1"/>
    <s v="TB-21595"/>
    <s v="Troy Blackwell"/>
    <x v="0"/>
    <s v="United States"/>
    <x v="76"/>
    <x v="15"/>
    <x v="2"/>
    <s v="FUR-BO-10004015"/>
    <s v="Furniture"/>
    <x v="0"/>
    <s v="Bush Andora Bookcase, Maple/Graphite Gray Finish"/>
    <n v="299.97500000000002"/>
    <n v="5"/>
    <n v="-167.98599999999999"/>
    <x v="4"/>
    <s v="Mar"/>
  </r>
  <r>
    <s v="CA-2016-129126"/>
    <x v="469"/>
    <d v="2016-12-19T00:00:00"/>
    <x v="1"/>
    <s v="PK-19075"/>
    <s v="Pete Kriz"/>
    <x v="0"/>
    <s v="United States"/>
    <x v="13"/>
    <x v="7"/>
    <x v="2"/>
    <s v="FUR-FU-10002937"/>
    <s v="Furniture"/>
    <x v="3"/>
    <s v="GE 48&quot; Fluorescent Tube, Cool White Energy Saver, 34 Watts, 30/Box"/>
    <n v="396.92"/>
    <n v="4"/>
    <n v="198.46"/>
    <x v="2"/>
    <s v="Dec"/>
  </r>
  <r>
    <s v="CA-2017-125472"/>
    <x v="703"/>
    <d v="2017-05-31T00:00:00"/>
    <x v="2"/>
    <s v="BD-11725"/>
    <s v="Bruce Degenhardt"/>
    <x v="0"/>
    <s v="United States"/>
    <x v="120"/>
    <x v="35"/>
    <x v="0"/>
    <s v="FUR-BO-10000330"/>
    <s v="Furniture"/>
    <x v="0"/>
    <s v="Sauder Camden County Barrister Bookcase, Planked Cherry Finish"/>
    <n v="241.96"/>
    <n v="2"/>
    <n v="33.874400000000001"/>
    <x v="5"/>
    <s v="May"/>
  </r>
  <r>
    <s v="CA-2017-125472"/>
    <x v="703"/>
    <d v="2017-05-31T00:00:00"/>
    <x v="2"/>
    <s v="BD-11725"/>
    <s v="Bruce Degenhardt"/>
    <x v="0"/>
    <s v="United States"/>
    <x v="120"/>
    <x v="35"/>
    <x v="0"/>
    <s v="FUR-FU-10001731"/>
    <s v="Furniture"/>
    <x v="3"/>
    <s v="Acrylic Self-Standing Desk Frames"/>
    <n v="8.01"/>
    <n v="3"/>
    <n v="3.0438000000000001"/>
    <x v="5"/>
    <s v="May"/>
  </r>
  <r>
    <s v="CA-2017-154074"/>
    <x v="704"/>
    <d v="2017-09-02T00:00:00"/>
    <x v="0"/>
    <s v="BW-11110"/>
    <s v="Bart Watters"/>
    <x v="1"/>
    <s v="United States"/>
    <x v="129"/>
    <x v="13"/>
    <x v="1"/>
    <s v="FUR-CH-10002331"/>
    <s v="Furniture"/>
    <x v="1"/>
    <s v="Hon 4700 Series Mobuis Mid-Back Task Chairs with Adjustable Arms"/>
    <n v="569.56799999999998"/>
    <n v="2"/>
    <n v="7.1196000000000002"/>
    <x v="3"/>
    <s v="Aug"/>
  </r>
  <r>
    <s v="CA-2017-161774"/>
    <x v="138"/>
    <d v="2017-05-15T00:00:00"/>
    <x v="2"/>
    <s v="GT-14710"/>
    <s v="Greg Tran"/>
    <x v="0"/>
    <s v="United States"/>
    <x v="6"/>
    <x v="5"/>
    <x v="3"/>
    <s v="FUR-CH-10003981"/>
    <s v="Furniture"/>
    <x v="1"/>
    <s v="Global Commerce Series Low-Back Swivel/Tilt Chairs"/>
    <n v="899.43"/>
    <n v="5"/>
    <n v="-12.849"/>
    <x v="5"/>
    <s v="May"/>
  </r>
  <r>
    <s v="CA-2016-140130"/>
    <x v="359"/>
    <d v="2016-11-05T00:00:00"/>
    <x v="1"/>
    <s v="HW-14935"/>
    <s v="Helen Wasserman"/>
    <x v="1"/>
    <s v="United States"/>
    <x v="169"/>
    <x v="37"/>
    <x v="3"/>
    <s v="FUR-CH-10002084"/>
    <s v="Furniture"/>
    <x v="1"/>
    <s v="Hon Mobius Operator's Chair"/>
    <n v="368.97"/>
    <n v="3"/>
    <n v="81.173400000000001"/>
    <x v="2"/>
    <s v="Oct"/>
  </r>
  <r>
    <s v="CA-2015-149650"/>
    <x v="634"/>
    <d v="2015-10-27T00:00:00"/>
    <x v="2"/>
    <s v="RD-19660"/>
    <s v="Robert Dilbeck"/>
    <x v="2"/>
    <s v="United States"/>
    <x v="121"/>
    <x v="2"/>
    <x v="1"/>
    <s v="FUR-CH-10003956"/>
    <s v="Furniture"/>
    <x v="1"/>
    <s v="Novimex High-Tech Fabric Mesh Task Chair"/>
    <n v="454.27199999999999"/>
    <n v="8"/>
    <n v="-73.819199999999995"/>
    <x v="0"/>
    <s v="Oct"/>
  </r>
  <r>
    <s v="CA-2014-165764"/>
    <x v="705"/>
    <d v="2014-11-07T00:00:00"/>
    <x v="1"/>
    <s v="SH-20395"/>
    <s v="Shahid Hopkins"/>
    <x v="0"/>
    <s v="United States"/>
    <x v="51"/>
    <x v="30"/>
    <x v="0"/>
    <s v="FUR-TA-10001768"/>
    <s v="Furniture"/>
    <x v="2"/>
    <s v="Hon Racetrack Conference Tables"/>
    <n v="945.03599999999994"/>
    <n v="6"/>
    <n v="-299.26139999999998"/>
    <x v="4"/>
    <s v="Nov"/>
  </r>
  <r>
    <s v="CA-2014-165764"/>
    <x v="705"/>
    <d v="2014-11-07T00:00:00"/>
    <x v="1"/>
    <s v="SH-20395"/>
    <s v="Shahid Hopkins"/>
    <x v="0"/>
    <s v="United States"/>
    <x v="51"/>
    <x v="30"/>
    <x v="0"/>
    <s v="FUR-FU-10001468"/>
    <s v="Furniture"/>
    <x v="3"/>
    <s v="Tenex Antistatic Computer Chair Mats"/>
    <n v="410.35199999999998"/>
    <n v="3"/>
    <n v="-51.293999999999997"/>
    <x v="4"/>
    <s v="Nov"/>
  </r>
  <r>
    <s v="US-2017-116897"/>
    <x v="706"/>
    <d v="2017-05-29T00:00:00"/>
    <x v="2"/>
    <s v="JG-15160"/>
    <s v="James Galang"/>
    <x v="0"/>
    <s v="United States"/>
    <x v="280"/>
    <x v="42"/>
    <x v="1"/>
    <s v="FUR-FU-10004963"/>
    <s v="Furniture"/>
    <x v="3"/>
    <s v="Eldon 400 Class Desk Accessories, Black Carbon"/>
    <n v="35"/>
    <n v="4"/>
    <n v="14.7"/>
    <x v="3"/>
    <s v="May"/>
  </r>
  <r>
    <s v="US-2017-113992"/>
    <x v="417"/>
    <d v="2017-12-19T00:00:00"/>
    <x v="1"/>
    <s v="LC-16885"/>
    <s v="Lena Creighton"/>
    <x v="0"/>
    <s v="United States"/>
    <x v="215"/>
    <x v="5"/>
    <x v="3"/>
    <s v="FUR-TA-10000577"/>
    <s v="Furniture"/>
    <x v="2"/>
    <s v="Bretford CR4500 Series Slim Rectangular Table"/>
    <n v="974.98800000000006"/>
    <n v="4"/>
    <n v="-97.498800000000003"/>
    <x v="2"/>
    <s v="Dec"/>
  </r>
  <r>
    <s v="CA-2014-166891"/>
    <x v="707"/>
    <d v="2014-10-06T00:00:00"/>
    <x v="2"/>
    <s v="CC-12220"/>
    <s v="Chris Cortes"/>
    <x v="0"/>
    <s v="United States"/>
    <x v="13"/>
    <x v="7"/>
    <x v="2"/>
    <s v="FUR-CH-10003298"/>
    <s v="Furniture"/>
    <x v="1"/>
    <s v="Office Star - Contemporary Task Swivel chair with Loop Arms, Charcoal"/>
    <n v="589.41"/>
    <n v="5"/>
    <n v="-6.5490000000000004"/>
    <x v="3"/>
    <s v="Oct"/>
  </r>
  <r>
    <s v="CA-2016-101161"/>
    <x v="25"/>
    <d v="2016-10-20T00:00:00"/>
    <x v="1"/>
    <s v="BW-11110"/>
    <s v="Bart Watters"/>
    <x v="1"/>
    <s v="United States"/>
    <x v="13"/>
    <x v="7"/>
    <x v="2"/>
    <s v="FUR-FU-10003535"/>
    <s v="Furniture"/>
    <x v="3"/>
    <s v="Howard Miller Distant Time Traveler Alarm Clock"/>
    <n v="82.26"/>
    <n v="3"/>
    <n v="33.726599999999998"/>
    <x v="1"/>
    <s v="Oct"/>
  </r>
  <r>
    <s v="US-2017-119816"/>
    <x v="708"/>
    <d v="2017-03-06T00:00:00"/>
    <x v="0"/>
    <s v="TT-21460"/>
    <s v="Tonja Turnell"/>
    <x v="2"/>
    <s v="United States"/>
    <x v="6"/>
    <x v="5"/>
    <x v="3"/>
    <s v="FUR-FU-10004848"/>
    <s v="Furniture"/>
    <x v="3"/>
    <s v="Howard Miller 13-3/4&quot; Diameter Brushed Chrome Round Wall Clock"/>
    <n v="103.5"/>
    <n v="5"/>
    <n v="-77.625"/>
    <x v="3"/>
    <s v="Mar"/>
  </r>
  <r>
    <s v="CA-2017-161102"/>
    <x v="709"/>
    <d v="2017-08-03T00:00:00"/>
    <x v="2"/>
    <s v="EC-14050"/>
    <s v="Erin Creighton"/>
    <x v="0"/>
    <s v="United States"/>
    <x v="28"/>
    <x v="2"/>
    <x v="1"/>
    <s v="FUR-FU-10003142"/>
    <s v="Furniture"/>
    <x v="3"/>
    <s v="Master Big Foot Doorstop, Beige"/>
    <n v="36.96"/>
    <n v="7"/>
    <n v="11.457599999999999"/>
    <x v="0"/>
    <s v="Jul"/>
  </r>
  <r>
    <s v="US-2017-133361"/>
    <x v="138"/>
    <d v="2017-05-17T00:00:00"/>
    <x v="2"/>
    <s v="AJ-10780"/>
    <s v="Anthony Jacobs"/>
    <x v="1"/>
    <s v="United States"/>
    <x v="237"/>
    <x v="32"/>
    <x v="2"/>
    <s v="FUR-CH-10003298"/>
    <s v="Furniture"/>
    <x v="1"/>
    <s v="Office Star - Contemporary Task Swivel chair with Loop Arms, Charcoal"/>
    <n v="261.95999999999998"/>
    <n v="2"/>
    <n v="23.5764"/>
    <x v="0"/>
    <s v="May"/>
  </r>
  <r>
    <s v="US-2016-155404"/>
    <x v="710"/>
    <d v="2016-09-28T00:00:00"/>
    <x v="1"/>
    <s v="AS-10630"/>
    <s v="Ann Steele"/>
    <x v="2"/>
    <s v="United States"/>
    <x v="74"/>
    <x v="0"/>
    <x v="0"/>
    <s v="FUR-FU-10004586"/>
    <s v="Furniture"/>
    <x v="3"/>
    <s v="G.E. Longer-Life Indoor Recessed Floodlight Bulbs"/>
    <n v="13.28"/>
    <n v="2"/>
    <n v="6.3743999999999996"/>
    <x v="6"/>
    <s v="Sep"/>
  </r>
  <r>
    <s v="CA-2016-163804"/>
    <x v="674"/>
    <d v="2016-12-08T00:00:00"/>
    <x v="1"/>
    <s v="DB-13270"/>
    <s v="Deborah Brumfield"/>
    <x v="2"/>
    <s v="United States"/>
    <x v="134"/>
    <x v="38"/>
    <x v="2"/>
    <s v="FUR-FU-10004864"/>
    <s v="Furniture"/>
    <x v="3"/>
    <s v="Eldon 500 Class Desk Accessories"/>
    <n v="72.42"/>
    <n v="6"/>
    <n v="23.898599999999998"/>
    <x v="6"/>
    <s v="Dec"/>
  </r>
  <r>
    <s v="CA-2014-149524"/>
    <x v="711"/>
    <d v="2014-01-15T00:00:00"/>
    <x v="2"/>
    <s v="BS-11590"/>
    <s v="Brendan Sweed"/>
    <x v="1"/>
    <s v="United States"/>
    <x v="3"/>
    <x v="3"/>
    <x v="2"/>
    <s v="FUR-BO-10003433"/>
    <s v="Furniture"/>
    <x v="0"/>
    <s v="Sauder Cornerstone Collection Library"/>
    <n v="61.96"/>
    <n v="4"/>
    <n v="-53.285600000000002"/>
    <x v="5"/>
    <s v="Jan"/>
  </r>
  <r>
    <s v="CA-2017-140872"/>
    <x v="35"/>
    <d v="2017-06-10T00:00:00"/>
    <x v="1"/>
    <s v="NR-18550"/>
    <s v="Nick Radford"/>
    <x v="0"/>
    <s v="United States"/>
    <x v="36"/>
    <x v="1"/>
    <x v="0"/>
    <s v="FUR-BO-10002824"/>
    <s v="Furniture"/>
    <x v="0"/>
    <s v="Bush Mission Pointe Library"/>
    <n v="241.56800000000001"/>
    <n v="2"/>
    <n v="0"/>
    <x v="1"/>
    <s v="Jun"/>
  </r>
  <r>
    <s v="CA-2017-113908"/>
    <x v="35"/>
    <d v="2017-06-09T00:00:00"/>
    <x v="1"/>
    <s v="KN-16390"/>
    <s v="Katherine Nockton"/>
    <x v="1"/>
    <s v="United States"/>
    <x v="13"/>
    <x v="7"/>
    <x v="2"/>
    <s v="FUR-TA-10001932"/>
    <s v="Furniture"/>
    <x v="2"/>
    <s v="Chromcraft 48&quot; x 96&quot; Racetrack Double Pedestal Table"/>
    <n v="384.76799999999997"/>
    <n v="2"/>
    <n v="-115.43040000000001"/>
    <x v="6"/>
    <s v="Jun"/>
  </r>
  <r>
    <s v="CA-2014-149594"/>
    <x v="712"/>
    <d v="2014-09-19T00:00:00"/>
    <x v="1"/>
    <s v="MF-18250"/>
    <s v="Monica Federle"/>
    <x v="1"/>
    <s v="United States"/>
    <x v="3"/>
    <x v="3"/>
    <x v="2"/>
    <s v="FUR-FU-10000222"/>
    <s v="Furniture"/>
    <x v="3"/>
    <s v="Seth Thomas 16&quot; Steel Case Clock"/>
    <n v="103.93600000000001"/>
    <n v="4"/>
    <n v="16.889600000000002"/>
    <x v="4"/>
    <s v="Sep"/>
  </r>
  <r>
    <s v="CA-2016-113845"/>
    <x v="47"/>
    <d v="2016-11-25T00:00:00"/>
    <x v="1"/>
    <s v="FA-14230"/>
    <s v="Frank Atkinson"/>
    <x v="1"/>
    <s v="United States"/>
    <x v="301"/>
    <x v="1"/>
    <x v="0"/>
    <s v="FUR-BO-10004695"/>
    <s v="Furniture"/>
    <x v="0"/>
    <s v="O'Sullivan 2-Door Barrister Bookcase in Odessa Pine"/>
    <n v="289.56799999999998"/>
    <n v="2"/>
    <n v="10.8588"/>
    <x v="2"/>
    <s v="Nov"/>
  </r>
  <r>
    <s v="CA-2015-103135"/>
    <x v="713"/>
    <d v="2015-07-28T00:00:00"/>
    <x v="1"/>
    <s v="SS-20515"/>
    <s v="Shirley Schmidt"/>
    <x v="2"/>
    <s v="United States"/>
    <x v="74"/>
    <x v="0"/>
    <x v="0"/>
    <s v="FUR-FU-10001487"/>
    <s v="Furniture"/>
    <x v="3"/>
    <s v="Eldon Expressions Wood and Plastic Desk Accessories, Cherry Wood"/>
    <n v="20.94"/>
    <n v="3"/>
    <n v="6.0726000000000004"/>
    <x v="4"/>
    <s v="Jul"/>
  </r>
  <r>
    <s v="US-2016-128909"/>
    <x v="714"/>
    <d v="2016-10-11T00:00:00"/>
    <x v="0"/>
    <s v="SP-20545"/>
    <s v="Sibella Parks"/>
    <x v="1"/>
    <s v="United States"/>
    <x v="3"/>
    <x v="3"/>
    <x v="2"/>
    <s v="FUR-FU-10004071"/>
    <s v="Furniture"/>
    <x v="3"/>
    <s v="Luxo Professional Magnifying Clamp-On Fluorescent Lamps"/>
    <n v="332.83199999999999"/>
    <n v="4"/>
    <n v="-24.962399999999999"/>
    <x v="3"/>
    <s v="Oct"/>
  </r>
  <r>
    <s v="US-2017-116652"/>
    <x v="102"/>
    <d v="2017-09-19T00:00:00"/>
    <x v="1"/>
    <s v="RD-19480"/>
    <s v="Rick Duston"/>
    <x v="0"/>
    <s v="United States"/>
    <x v="28"/>
    <x v="2"/>
    <x v="1"/>
    <s v="FUR-CH-10002961"/>
    <s v="Furniture"/>
    <x v="1"/>
    <s v="Leather Task Chair, Black"/>
    <n v="218.352"/>
    <n v="3"/>
    <n v="0"/>
    <x v="4"/>
    <s v="Sep"/>
  </r>
  <r>
    <s v="US-2017-116652"/>
    <x v="102"/>
    <d v="2017-09-19T00:00:00"/>
    <x v="1"/>
    <s v="RD-19480"/>
    <s v="Rick Duston"/>
    <x v="0"/>
    <s v="United States"/>
    <x v="28"/>
    <x v="2"/>
    <x v="1"/>
    <s v="FUR-FU-10001488"/>
    <s v="Furniture"/>
    <x v="3"/>
    <s v="Tenex 46&quot; x 60&quot; Computer Anti-Static Chairmat, Rectangular Shaped"/>
    <n v="529.9"/>
    <n v="5"/>
    <n v="105.98"/>
    <x v="4"/>
    <s v="Sep"/>
  </r>
  <r>
    <s v="CA-2017-138289"/>
    <x v="623"/>
    <d v="2017-01-18T00:00:00"/>
    <x v="0"/>
    <s v="AR-10540"/>
    <s v="Andy Reiter"/>
    <x v="0"/>
    <s v="United States"/>
    <x v="38"/>
    <x v="17"/>
    <x v="3"/>
    <s v="FUR-CH-10004626"/>
    <s v="Furniture"/>
    <x v="1"/>
    <s v="Office Star Flex Back Scooter Chair with Aluminum Finish Frame"/>
    <n v="302.67"/>
    <n v="3"/>
    <n v="72.640799999999999"/>
    <x v="3"/>
    <s v="Jan"/>
  </r>
  <r>
    <s v="CA-2014-128209"/>
    <x v="317"/>
    <d v="2014-11-22T00:00:00"/>
    <x v="1"/>
    <s v="GT-14710"/>
    <s v="Greg Tran"/>
    <x v="0"/>
    <s v="United States"/>
    <x v="252"/>
    <x v="7"/>
    <x v="2"/>
    <s v="FUR-BO-10002213"/>
    <s v="Furniture"/>
    <x v="0"/>
    <s v="DMI Eclipse Executive Suite Bookcases"/>
    <n v="4007.84"/>
    <n v="10"/>
    <n v="-50.097999999999999"/>
    <x v="2"/>
    <s v="Nov"/>
  </r>
  <r>
    <s v="CA-2014-169684"/>
    <x v="715"/>
    <d v="2014-10-23T00:00:00"/>
    <x v="2"/>
    <s v="FH-14365"/>
    <s v="Fred Hopkins"/>
    <x v="1"/>
    <s v="United States"/>
    <x v="270"/>
    <x v="9"/>
    <x v="0"/>
    <s v="FUR-TA-10003008"/>
    <s v="Furniture"/>
    <x v="2"/>
    <s v="Lesro Round Back Collection Coffee Table, End Table"/>
    <n v="328.59"/>
    <n v="3"/>
    <n v="-147.8655"/>
    <x v="0"/>
    <s v="Oct"/>
  </r>
  <r>
    <s v="CA-2015-109862"/>
    <x v="551"/>
    <d v="2015-10-30T00:00:00"/>
    <x v="1"/>
    <s v="HK-14890"/>
    <s v="Heather Kirkland"/>
    <x v="1"/>
    <s v="United States"/>
    <x v="19"/>
    <x v="14"/>
    <x v="2"/>
    <s v="FUR-CH-10002439"/>
    <s v="Furniture"/>
    <x v="1"/>
    <s v="Iceberg Nesting Folding Chair, 19w x 6d x 43h"/>
    <n v="291.10000000000002"/>
    <n v="5"/>
    <n v="75.686000000000007"/>
    <x v="2"/>
    <s v="Oct"/>
  </r>
  <r>
    <s v="US-2017-107888"/>
    <x v="716"/>
    <d v="2017-11-19T00:00:00"/>
    <x v="2"/>
    <s v="CC-12220"/>
    <s v="Chris Cortes"/>
    <x v="0"/>
    <s v="United States"/>
    <x v="15"/>
    <x v="13"/>
    <x v="1"/>
    <s v="FUR-FU-10003394"/>
    <s v="Furniture"/>
    <x v="3"/>
    <s v="Tenex &quot;The Solids&quot; Textured Chair Mats"/>
    <n v="139.91999999999999"/>
    <n v="2"/>
    <n v="23.7864"/>
    <x v="0"/>
    <s v="Nov"/>
  </r>
  <r>
    <s v="CA-2014-113880"/>
    <x v="29"/>
    <d v="2014-03-05T00:00:00"/>
    <x v="1"/>
    <s v="VF-21715"/>
    <s v="Vicky Freymann"/>
    <x v="2"/>
    <s v="United States"/>
    <x v="302"/>
    <x v="8"/>
    <x v="3"/>
    <s v="FUR-CH-10000863"/>
    <s v="Furniture"/>
    <x v="1"/>
    <s v="Novimex Swivel Fabric Task Chair"/>
    <n v="634.11599999999999"/>
    <n v="6"/>
    <n v="-172.1172"/>
    <x v="4"/>
    <s v="Mar"/>
  </r>
  <r>
    <s v="US-2015-164966"/>
    <x v="45"/>
    <d v="2015-08-01T00:00:00"/>
    <x v="2"/>
    <s v="GH-14410"/>
    <s v="Gary Hansen"/>
    <x v="2"/>
    <s v="United States"/>
    <x v="27"/>
    <x v="11"/>
    <x v="3"/>
    <s v="FUR-CH-10002304"/>
    <s v="Furniture"/>
    <x v="1"/>
    <s v="Global Stack Chair without Arms, Black"/>
    <n v="155.88"/>
    <n v="6"/>
    <n v="38.97"/>
    <x v="3"/>
    <s v="Jul"/>
  </r>
  <r>
    <s v="CA-2015-126739"/>
    <x v="341"/>
    <d v="2015-11-03T00:00:00"/>
    <x v="0"/>
    <s v="JH-16180"/>
    <s v="Justin Hirsh"/>
    <x v="0"/>
    <s v="United States"/>
    <x v="13"/>
    <x v="7"/>
    <x v="2"/>
    <s v="FUR-CH-10000422"/>
    <s v="Furniture"/>
    <x v="1"/>
    <s v="Global Highback Leather Tilter in Burgundy"/>
    <n v="327.56400000000002"/>
    <n v="4"/>
    <n v="21.837599999999998"/>
    <x v="3"/>
    <s v="Nov"/>
  </r>
  <r>
    <s v="CA-2015-166947"/>
    <x v="717"/>
    <d v="2015-06-10T00:00:00"/>
    <x v="1"/>
    <s v="EB-13750"/>
    <s v="Edward Becker"/>
    <x v="1"/>
    <s v="United States"/>
    <x v="252"/>
    <x v="7"/>
    <x v="2"/>
    <s v="FUR-CH-10004997"/>
    <s v="Furniture"/>
    <x v="1"/>
    <s v="Hon Every-Day Series Multi-Task Chairs"/>
    <n v="1522.6379999999999"/>
    <n v="9"/>
    <n v="169.18199999999999"/>
    <x v="2"/>
    <s v="Jun"/>
  </r>
  <r>
    <s v="CA-2014-166086"/>
    <x v="718"/>
    <d v="2014-05-12T00:00:00"/>
    <x v="1"/>
    <s v="CT-11995"/>
    <s v="Carol Triggs"/>
    <x v="0"/>
    <s v="United States"/>
    <x v="37"/>
    <x v="20"/>
    <x v="2"/>
    <s v="FUR-TA-10003469"/>
    <s v="Furniture"/>
    <x v="2"/>
    <s v="Balt Split Level Computer Training Table"/>
    <n v="194.25"/>
    <n v="2"/>
    <n v="-38.85"/>
    <x v="2"/>
    <s v="May"/>
  </r>
  <r>
    <s v="CA-2014-166086"/>
    <x v="718"/>
    <d v="2014-05-12T00:00:00"/>
    <x v="1"/>
    <s v="CT-11995"/>
    <s v="Carol Triggs"/>
    <x v="0"/>
    <s v="United States"/>
    <x v="37"/>
    <x v="20"/>
    <x v="2"/>
    <s v="FUR-CH-10004675"/>
    <s v="Furniture"/>
    <x v="1"/>
    <s v="Lifetime Advantage Folding Chairs, 4/Carton"/>
    <n v="872.32"/>
    <n v="4"/>
    <n v="244.24959999999999"/>
    <x v="2"/>
    <s v="May"/>
  </r>
  <r>
    <s v="CA-2014-100678"/>
    <x v="719"/>
    <d v="2014-04-22T00:00:00"/>
    <x v="1"/>
    <s v="KM-16720"/>
    <s v="Kunst Miller"/>
    <x v="0"/>
    <s v="United States"/>
    <x v="6"/>
    <x v="5"/>
    <x v="3"/>
    <s v="FUR-CH-10002602"/>
    <s v="Furniture"/>
    <x v="1"/>
    <s v="DMI Arturo Collection Mission-style Design Wood Chair"/>
    <n v="317.05799999999999"/>
    <n v="3"/>
    <n v="-18.117599999999999"/>
    <x v="4"/>
    <s v="Apr"/>
  </r>
  <r>
    <s v="CA-2017-123085"/>
    <x v="470"/>
    <d v="2017-03-08T00:00:00"/>
    <x v="1"/>
    <s v="EJ-13720"/>
    <s v="Ed Jacobs"/>
    <x v="0"/>
    <s v="United States"/>
    <x v="2"/>
    <x v="2"/>
    <x v="1"/>
    <s v="FUR-CH-10003968"/>
    <s v="Furniture"/>
    <x v="1"/>
    <s v="Novimex Turbo Task Chair"/>
    <n v="170.352"/>
    <n v="3"/>
    <n v="-17.0352"/>
    <x v="2"/>
    <s v="Mar"/>
  </r>
  <r>
    <s v="CA-2016-169887"/>
    <x v="148"/>
    <d v="2016-10-22T00:00:00"/>
    <x v="3"/>
    <s v="MS-17530"/>
    <s v="MaryBeth Skach"/>
    <x v="0"/>
    <s v="United States"/>
    <x v="15"/>
    <x v="13"/>
    <x v="1"/>
    <s v="FUR-FU-10003095"/>
    <s v="Furniture"/>
    <x v="3"/>
    <s v="Linden 12&quot; Wall Clock With Oak Frame"/>
    <n v="101.94"/>
    <n v="3"/>
    <n v="30.582000000000001"/>
    <x v="7"/>
    <s v="Oct"/>
  </r>
  <r>
    <s v="CA-2017-104731"/>
    <x v="720"/>
    <d v="2017-07-27T00:00:00"/>
    <x v="1"/>
    <s v="AM-10705"/>
    <s v="Anne McFarland"/>
    <x v="0"/>
    <s v="United States"/>
    <x v="279"/>
    <x v="25"/>
    <x v="0"/>
    <s v="FUR-FU-10003274"/>
    <s v="Furniture"/>
    <x v="3"/>
    <s v="Regeneration Desk Collection"/>
    <n v="8.8000000000000007"/>
    <n v="5"/>
    <n v="3.8719999999999999"/>
    <x v="6"/>
    <s v="Jul"/>
  </r>
  <r>
    <s v="CA-2017-104731"/>
    <x v="720"/>
    <d v="2017-07-27T00:00:00"/>
    <x v="1"/>
    <s v="AM-10705"/>
    <s v="Anne McFarland"/>
    <x v="0"/>
    <s v="United States"/>
    <x v="279"/>
    <x v="25"/>
    <x v="0"/>
    <s v="FUR-BO-10003441"/>
    <s v="Furniture"/>
    <x v="0"/>
    <s v="Bush Westfield Collection Bookcases, Fully Assembled"/>
    <n v="302.94"/>
    <n v="3"/>
    <n v="69.676199999999994"/>
    <x v="6"/>
    <s v="Jul"/>
  </r>
  <r>
    <s v="CA-2014-154095"/>
    <x v="116"/>
    <d v="2014-12-07T00:00:00"/>
    <x v="1"/>
    <s v="ON-18715"/>
    <s v="Odella Nelson"/>
    <x v="1"/>
    <s v="United States"/>
    <x v="218"/>
    <x v="32"/>
    <x v="2"/>
    <s v="FUR-FU-10003849"/>
    <s v="Furniture"/>
    <x v="3"/>
    <s v="DAX Metal Frame, Desktop, Stepped-Edge"/>
    <n v="60.72"/>
    <n v="3"/>
    <n v="23.680800000000001"/>
    <x v="2"/>
    <s v="Dec"/>
  </r>
  <r>
    <s v="CA-2014-154095"/>
    <x v="116"/>
    <d v="2014-12-07T00:00:00"/>
    <x v="1"/>
    <s v="ON-18715"/>
    <s v="Odella Nelson"/>
    <x v="1"/>
    <s v="United States"/>
    <x v="218"/>
    <x v="32"/>
    <x v="2"/>
    <s v="FUR-CH-10004754"/>
    <s v="Furniture"/>
    <x v="1"/>
    <s v="Global Stack Chair with Arms, Black"/>
    <n v="239.84"/>
    <n v="8"/>
    <n v="64.756799999999998"/>
    <x v="2"/>
    <s v="Dec"/>
  </r>
  <r>
    <s v="CA-2016-148852"/>
    <x v="205"/>
    <d v="2016-05-31T00:00:00"/>
    <x v="1"/>
    <s v="SV-20785"/>
    <s v="Stewart Visinsky"/>
    <x v="0"/>
    <s v="United States"/>
    <x v="72"/>
    <x v="2"/>
    <x v="1"/>
    <s v="FUR-CH-10004860"/>
    <s v="Furniture"/>
    <x v="1"/>
    <s v="Global Low Back Tilter Chair"/>
    <n v="484.70400000000001"/>
    <n v="6"/>
    <n v="-84.8232"/>
    <x v="2"/>
    <s v="May"/>
  </r>
  <r>
    <s v="CA-2015-107678"/>
    <x v="721"/>
    <d v="2015-04-28T00:00:00"/>
    <x v="1"/>
    <s v="JK-16090"/>
    <s v="Juliana Krohn"/>
    <x v="0"/>
    <s v="United States"/>
    <x v="74"/>
    <x v="0"/>
    <x v="0"/>
    <s v="FUR-CH-10001891"/>
    <s v="Furniture"/>
    <x v="1"/>
    <s v="Global Deluxe Office Fabric Chairs"/>
    <n v="191.96"/>
    <n v="2"/>
    <n v="51.8292"/>
    <x v="1"/>
    <s v="Apr"/>
  </r>
  <r>
    <s v="CA-2015-107678"/>
    <x v="721"/>
    <d v="2015-04-28T00:00:00"/>
    <x v="1"/>
    <s v="JK-16090"/>
    <s v="Juliana Krohn"/>
    <x v="0"/>
    <s v="United States"/>
    <x v="74"/>
    <x v="0"/>
    <x v="0"/>
    <s v="FUR-FU-10003394"/>
    <s v="Furniture"/>
    <x v="3"/>
    <s v="Tenex &quot;The Solids&quot; Textured Chair Mats"/>
    <n v="209.88"/>
    <n v="3"/>
    <n v="35.679600000000001"/>
    <x v="1"/>
    <s v="Apr"/>
  </r>
  <r>
    <s v="CA-2016-123512"/>
    <x v="9"/>
    <d v="2016-06-19T00:00:00"/>
    <x v="2"/>
    <s v="MV-18190"/>
    <s v="Mike Vittorini"/>
    <x v="0"/>
    <s v="United States"/>
    <x v="2"/>
    <x v="2"/>
    <x v="1"/>
    <s v="FUR-BO-10004218"/>
    <s v="Furniture"/>
    <x v="0"/>
    <s v="Bush Heritage Pine Collection 5-Shelf Bookcase, Albany Pine Finish, *Special Order"/>
    <n v="239.666"/>
    <n v="2"/>
    <n v="14.098000000000001"/>
    <x v="3"/>
    <s v="Jun"/>
  </r>
  <r>
    <s v="US-2017-167402"/>
    <x v="722"/>
    <d v="2017-01-18T00:00:00"/>
    <x v="0"/>
    <s v="CP-12085"/>
    <s v="Cathy Prescott"/>
    <x v="1"/>
    <s v="United States"/>
    <x v="76"/>
    <x v="23"/>
    <x v="3"/>
    <s v="FUR-BO-10001608"/>
    <s v="Furniture"/>
    <x v="0"/>
    <s v="Hon Metal Bookcases, Black"/>
    <n v="212.94"/>
    <n v="3"/>
    <n v="53.234999999999999"/>
    <x v="2"/>
    <s v="Jan"/>
  </r>
  <r>
    <s v="CA-2014-130449"/>
    <x v="723"/>
    <d v="2014-09-09T00:00:00"/>
    <x v="2"/>
    <s v="VP-21760"/>
    <s v="Victoria Pisteka"/>
    <x v="1"/>
    <s v="United States"/>
    <x v="28"/>
    <x v="2"/>
    <x v="1"/>
    <s v="FUR-FU-10001487"/>
    <s v="Furniture"/>
    <x v="3"/>
    <s v="Eldon Expressions Wood and Plastic Desk Accessories, Cherry Wood"/>
    <n v="41.88"/>
    <n v="6"/>
    <n v="12.145200000000001"/>
    <x v="0"/>
    <s v="Sep"/>
  </r>
  <r>
    <s v="CA-2015-141250"/>
    <x v="724"/>
    <d v="2015-01-23T00:00:00"/>
    <x v="1"/>
    <s v="PM-18940"/>
    <s v="Paul MacIntyre"/>
    <x v="0"/>
    <s v="United States"/>
    <x v="303"/>
    <x v="5"/>
    <x v="3"/>
    <s v="FUR-TA-10002855"/>
    <s v="Furniture"/>
    <x v="2"/>
    <s v="Bevis Round Conference Table Top &amp; Single Column Base"/>
    <n v="102.438"/>
    <n v="1"/>
    <n v="-13.1706"/>
    <x v="4"/>
    <s v="Jan"/>
  </r>
  <r>
    <s v="CA-2015-141250"/>
    <x v="724"/>
    <d v="2015-01-23T00:00:00"/>
    <x v="1"/>
    <s v="PM-18940"/>
    <s v="Paul MacIntyre"/>
    <x v="0"/>
    <s v="United States"/>
    <x v="303"/>
    <x v="5"/>
    <x v="3"/>
    <s v="FUR-CH-10004875"/>
    <s v="Furniture"/>
    <x v="1"/>
    <s v="Harbour Creations 67200 Series Stacking Chairs"/>
    <n v="199.304"/>
    <n v="4"/>
    <n v="-8.5416000000000007"/>
    <x v="4"/>
    <s v="Jan"/>
  </r>
  <r>
    <s v="CA-2016-105081"/>
    <x v="683"/>
    <d v="2016-12-30T00:00:00"/>
    <x v="1"/>
    <s v="JE-15715"/>
    <s v="Joe Elijah"/>
    <x v="0"/>
    <s v="United States"/>
    <x v="15"/>
    <x v="13"/>
    <x v="1"/>
    <s v="FUR-CH-10000847"/>
    <s v="Furniture"/>
    <x v="1"/>
    <s v="Global Executive Mid-Back Manager's Chair"/>
    <n v="698.35199999999998"/>
    <n v="3"/>
    <n v="52.376399999999997"/>
    <x v="2"/>
    <s v="Dec"/>
  </r>
  <r>
    <s v="CA-2016-105081"/>
    <x v="683"/>
    <d v="2016-12-30T00:00:00"/>
    <x v="1"/>
    <s v="JE-15715"/>
    <s v="Joe Elijah"/>
    <x v="0"/>
    <s v="United States"/>
    <x v="15"/>
    <x v="13"/>
    <x v="1"/>
    <s v="FUR-TA-10001307"/>
    <s v="Furniture"/>
    <x v="2"/>
    <s v="SAFCO PlanMaster Heigh-Adjustable Drafting Table Base, 43w x 30d x 30-37h, Black"/>
    <n v="1747.25"/>
    <n v="5"/>
    <n v="629.01"/>
    <x v="2"/>
    <s v="Dec"/>
  </r>
  <r>
    <s v="CA-2014-108609"/>
    <x v="314"/>
    <d v="2014-11-02T00:00:00"/>
    <x v="0"/>
    <s v="AJ-10780"/>
    <s v="Anthony Jacobs"/>
    <x v="1"/>
    <s v="United States"/>
    <x v="75"/>
    <x v="15"/>
    <x v="2"/>
    <s v="FUR-TA-10003954"/>
    <s v="Furniture"/>
    <x v="2"/>
    <s v="Hon 94000 Series Round Tables"/>
    <n v="1421.664"/>
    <n v="8"/>
    <n v="-734.52639999999997"/>
    <x v="3"/>
    <s v="Oct"/>
  </r>
  <r>
    <s v="US-2016-127334"/>
    <x v="120"/>
    <d v="2016-12-21T00:00:00"/>
    <x v="1"/>
    <s v="MP-18175"/>
    <s v="Mike Pelletier"/>
    <x v="2"/>
    <s v="United States"/>
    <x v="76"/>
    <x v="36"/>
    <x v="1"/>
    <s v="FUR-TA-10003473"/>
    <s v="Furniture"/>
    <x v="2"/>
    <s v="Bretford Rectangular Conference Table Tops"/>
    <n v="564.19500000000005"/>
    <n v="3"/>
    <n v="-304.6653"/>
    <x v="6"/>
    <s v="Dec"/>
  </r>
  <r>
    <s v="US-2017-124779"/>
    <x v="272"/>
    <d v="2017-09-11T00:00:00"/>
    <x v="2"/>
    <s v="BF-11020"/>
    <s v="Barry Franzšsisch"/>
    <x v="1"/>
    <s v="United States"/>
    <x v="58"/>
    <x v="5"/>
    <x v="3"/>
    <s v="FUR-FU-10001095"/>
    <s v="Furniture"/>
    <x v="3"/>
    <s v="DAX Black Cherry Wood-Tone Poster Frame"/>
    <n v="21.184000000000001"/>
    <n v="2"/>
    <n v="-11.651199999999999"/>
    <x v="0"/>
    <s v="Sep"/>
  </r>
  <r>
    <s v="US-2017-124779"/>
    <x v="272"/>
    <d v="2017-09-11T00:00:00"/>
    <x v="2"/>
    <s v="BF-11020"/>
    <s v="Barry Franzšsisch"/>
    <x v="1"/>
    <s v="United States"/>
    <x v="58"/>
    <x v="5"/>
    <x v="3"/>
    <s v="FUR-CH-10003535"/>
    <s v="Furniture"/>
    <x v="1"/>
    <s v="Global Armless Task Chair, Royal Blue"/>
    <n v="213.43"/>
    <n v="5"/>
    <n v="-39.637"/>
    <x v="0"/>
    <s v="Sep"/>
  </r>
  <r>
    <s v="CA-2017-135937"/>
    <x v="134"/>
    <d v="2017-02-27T00:00:00"/>
    <x v="1"/>
    <s v="KM-16375"/>
    <s v="Katherine Murray"/>
    <x v="2"/>
    <s v="United States"/>
    <x v="171"/>
    <x v="22"/>
    <x v="1"/>
    <s v="FUR-FU-10002253"/>
    <s v="Furniture"/>
    <x v="3"/>
    <s v="Howard Miller 13&quot; Diameter Pewter Finish Round Wall Clock"/>
    <n v="68.703999999999994"/>
    <n v="2"/>
    <n v="16.3172"/>
    <x v="1"/>
    <s v="Feb"/>
  </r>
  <r>
    <s v="CA-2017-135937"/>
    <x v="134"/>
    <d v="2017-02-27T00:00:00"/>
    <x v="1"/>
    <s v="KM-16375"/>
    <s v="Katherine Murray"/>
    <x v="2"/>
    <s v="United States"/>
    <x v="171"/>
    <x v="22"/>
    <x v="1"/>
    <s v="FUR-TA-10001039"/>
    <s v="Furniture"/>
    <x v="2"/>
    <s v="KI Adjustable-Height Table"/>
    <n v="386.91"/>
    <n v="9"/>
    <n v="-185.71680000000001"/>
    <x v="1"/>
    <s v="Feb"/>
  </r>
  <r>
    <s v="CA-2017-162173"/>
    <x v="725"/>
    <d v="2017-11-01T00:00:00"/>
    <x v="1"/>
    <s v="OT-18730"/>
    <s v="Olvera Toch"/>
    <x v="0"/>
    <s v="United States"/>
    <x v="304"/>
    <x v="25"/>
    <x v="0"/>
    <s v="FUR-TA-10001520"/>
    <s v="Furniture"/>
    <x v="2"/>
    <s v="Lesro Sheffield Collection Coffee Table, End Table, Center Table, Corner Table"/>
    <n v="356.85"/>
    <n v="5"/>
    <n v="60.664499999999997"/>
    <x v="6"/>
    <s v="Oct"/>
  </r>
  <r>
    <s v="CA-2017-122175"/>
    <x v="666"/>
    <d v="2017-05-14T00:00:00"/>
    <x v="0"/>
    <s v="CA-12775"/>
    <s v="Cynthia Arntzen"/>
    <x v="0"/>
    <s v="United States"/>
    <x v="109"/>
    <x v="18"/>
    <x v="2"/>
    <s v="FUR-FU-10000719"/>
    <s v="Furniture"/>
    <x v="3"/>
    <s v="DAX Cubicle Frames, 8-1/2 x 11"/>
    <n v="42.85"/>
    <n v="5"/>
    <n v="15.426"/>
    <x v="3"/>
    <s v="May"/>
  </r>
  <r>
    <s v="CA-2015-135510"/>
    <x v="278"/>
    <d v="2015-09-12T00:00:00"/>
    <x v="1"/>
    <s v="TW-21025"/>
    <s v="Tamara Willingham"/>
    <x v="2"/>
    <s v="United States"/>
    <x v="305"/>
    <x v="25"/>
    <x v="0"/>
    <s v="FUR-FU-10000820"/>
    <s v="Furniture"/>
    <x v="3"/>
    <s v="Tensor Brushed Steel Torchiere Floor Lamp"/>
    <n v="67.959999999999994"/>
    <n v="4"/>
    <n v="12.232799999999999"/>
    <x v="1"/>
    <s v="Sep"/>
  </r>
  <r>
    <s v="CA-2014-150329"/>
    <x v="567"/>
    <d v="2014-10-14T00:00:00"/>
    <x v="1"/>
    <s v="SD-20485"/>
    <s v="Shirley Daniels"/>
    <x v="2"/>
    <s v="United States"/>
    <x v="43"/>
    <x v="22"/>
    <x v="1"/>
    <s v="FUR-FU-10003724"/>
    <s v="Furniture"/>
    <x v="3"/>
    <s v="Westinghouse Clip-On Gooseneck Lamps"/>
    <n v="46.872"/>
    <n v="7"/>
    <n v="3.5154000000000001"/>
    <x v="4"/>
    <s v="Oct"/>
  </r>
  <r>
    <s v="CA-2014-109134"/>
    <x v="726"/>
    <d v="2014-11-10T00:00:00"/>
    <x v="1"/>
    <s v="DE-13255"/>
    <s v="Deanra Eno"/>
    <x v="2"/>
    <s v="United States"/>
    <x v="2"/>
    <x v="2"/>
    <x v="1"/>
    <s v="FUR-FU-10000320"/>
    <s v="Furniture"/>
    <x v="3"/>
    <s v="OIC Stacking Trays"/>
    <n v="20.04"/>
    <n v="6"/>
    <n v="8.8176000000000005"/>
    <x v="2"/>
    <s v="Nov"/>
  </r>
  <r>
    <s v="US-2015-129637"/>
    <x v="584"/>
    <d v="2015-12-22T00:00:00"/>
    <x v="1"/>
    <s v="MC-18100"/>
    <s v="Mick Crebagga"/>
    <x v="0"/>
    <s v="United States"/>
    <x v="17"/>
    <x v="8"/>
    <x v="3"/>
    <s v="FUR-FU-10000965"/>
    <s v="Furniture"/>
    <x v="3"/>
    <s v="Howard Miller 11-1/2&quot; Diameter Ridgewood Wall Clock"/>
    <n v="41.552"/>
    <n v="2"/>
    <n v="-19.737200000000001"/>
    <x v="2"/>
    <s v="Dec"/>
  </r>
  <r>
    <s v="CA-2017-145429"/>
    <x v="720"/>
    <d v="2017-07-25T00:00:00"/>
    <x v="1"/>
    <s v="SW-20455"/>
    <s v="Shaun Weien"/>
    <x v="0"/>
    <s v="United States"/>
    <x v="53"/>
    <x v="2"/>
    <x v="1"/>
    <s v="FUR-CH-10000988"/>
    <s v="Furniture"/>
    <x v="1"/>
    <s v="Hon Olson Stacker Stools"/>
    <n v="225.29599999999999"/>
    <n v="2"/>
    <n v="22.529599999999999"/>
    <x v="4"/>
    <s v="Jul"/>
  </r>
  <r>
    <s v="CA-2015-153535"/>
    <x v="727"/>
    <d v="2015-05-24T00:00:00"/>
    <x v="1"/>
    <s v="SG-20470"/>
    <s v="Sheri Gordon"/>
    <x v="0"/>
    <s v="United States"/>
    <x v="306"/>
    <x v="30"/>
    <x v="0"/>
    <s v="FUR-FU-10001986"/>
    <s v="Furniture"/>
    <x v="3"/>
    <s v="Dana Fluorescent Magnifying Lamp, White, 36&quot;"/>
    <n v="163.136"/>
    <n v="4"/>
    <n v="20.391999999999999"/>
    <x v="4"/>
    <s v="May"/>
  </r>
  <r>
    <s v="CA-2015-123141"/>
    <x v="502"/>
    <d v="2015-11-19T00:00:00"/>
    <x v="1"/>
    <s v="GZ-14470"/>
    <s v="Gary Zandusky"/>
    <x v="0"/>
    <s v="United States"/>
    <x v="307"/>
    <x v="41"/>
    <x v="1"/>
    <s v="FUR-CH-10004287"/>
    <s v="Furniture"/>
    <x v="1"/>
    <s v="SAFCO Arco Folding Chair"/>
    <n v="883.84"/>
    <n v="4"/>
    <n v="99.432000000000002"/>
    <x v="2"/>
    <s v="Nov"/>
  </r>
  <r>
    <s v="CA-2015-123141"/>
    <x v="502"/>
    <d v="2015-11-19T00:00:00"/>
    <x v="1"/>
    <s v="GZ-14470"/>
    <s v="Gary Zandusky"/>
    <x v="0"/>
    <s v="United States"/>
    <x v="307"/>
    <x v="41"/>
    <x v="1"/>
    <s v="FUR-CH-10001891"/>
    <s v="Furniture"/>
    <x v="1"/>
    <s v="Global Deluxe Office Fabric Chairs"/>
    <n v="230.352"/>
    <n v="3"/>
    <n v="20.155799999999999"/>
    <x v="2"/>
    <s v="Nov"/>
  </r>
  <r>
    <s v="CA-2017-107629"/>
    <x v="417"/>
    <d v="2017-12-14T00:00:00"/>
    <x v="3"/>
    <s v="DB-13060"/>
    <s v="Dave Brooks"/>
    <x v="0"/>
    <s v="United States"/>
    <x v="187"/>
    <x v="8"/>
    <x v="3"/>
    <s v="FUR-FU-10002298"/>
    <s v="Furniture"/>
    <x v="3"/>
    <s v="Rubbermaid ClusterMat Chairmats, Mat Size- 66&quot; x 60&quot;, Lip 20&quot; x 11&quot; -90 Degree Angle"/>
    <n v="266.35199999999998"/>
    <n v="6"/>
    <n v="-292.98719999999997"/>
    <x v="7"/>
    <s v="Dec"/>
  </r>
  <r>
    <s v="CA-2017-107629"/>
    <x v="417"/>
    <d v="2017-12-14T00:00:00"/>
    <x v="3"/>
    <s v="DB-13060"/>
    <s v="Dave Brooks"/>
    <x v="0"/>
    <s v="United States"/>
    <x v="187"/>
    <x v="8"/>
    <x v="3"/>
    <s v="FUR-FU-10004091"/>
    <s v="Furniture"/>
    <x v="3"/>
    <s v="Howard Miller 13&quot; Diameter Goldtone Round Wall Clock"/>
    <n v="56.328000000000003"/>
    <n v="3"/>
    <n v="-26.755800000000001"/>
    <x v="7"/>
    <s v="Dec"/>
  </r>
  <r>
    <s v="CA-2016-134789"/>
    <x v="57"/>
    <d v="2016-04-15T00:00:00"/>
    <x v="1"/>
    <s v="CK-12325"/>
    <s v="Christine Kargatis"/>
    <x v="2"/>
    <s v="United States"/>
    <x v="308"/>
    <x v="31"/>
    <x v="0"/>
    <s v="FUR-FU-10003268"/>
    <s v="Furniture"/>
    <x v="3"/>
    <s v="Eldon Radial Chair Mat for Low to Medium Pile Carpets"/>
    <n v="159.91999999999999"/>
    <n v="4"/>
    <n v="31.984000000000002"/>
    <x v="1"/>
    <s v="Apr"/>
  </r>
  <r>
    <s v="CA-2016-165827"/>
    <x v="114"/>
    <d v="2016-11-09T00:00:00"/>
    <x v="1"/>
    <s v="MF-17665"/>
    <s v="Maureen Fritzler"/>
    <x v="1"/>
    <s v="United States"/>
    <x v="89"/>
    <x v="1"/>
    <x v="0"/>
    <s v="FUR-FU-10001889"/>
    <s v="Furniture"/>
    <x v="3"/>
    <s v="Ultra Door Pull Handle"/>
    <n v="50.496000000000002"/>
    <n v="6"/>
    <n v="8.2056000000000004"/>
    <x v="2"/>
    <s v="Nov"/>
  </r>
  <r>
    <s v="CA-2015-156734"/>
    <x v="311"/>
    <d v="2015-06-20T00:00:00"/>
    <x v="2"/>
    <s v="BV-11245"/>
    <s v="Benjamin Venier"/>
    <x v="1"/>
    <s v="United States"/>
    <x v="107"/>
    <x v="9"/>
    <x v="0"/>
    <s v="FUR-CH-10002965"/>
    <s v="Furniture"/>
    <x v="1"/>
    <s v="Global Leather Highback Executive Chair with Pneumatic Height Adjustment, Black"/>
    <n v="643.13599999999997"/>
    <n v="4"/>
    <n v="56.2744"/>
    <x v="3"/>
    <s v="Jun"/>
  </r>
  <r>
    <s v="CA-2014-144029"/>
    <x v="261"/>
    <d v="2014-05-31T00:00:00"/>
    <x v="1"/>
    <s v="MM-18055"/>
    <s v="Michelle Moray"/>
    <x v="0"/>
    <s v="United States"/>
    <x v="9"/>
    <x v="8"/>
    <x v="3"/>
    <s v="FUR-CH-10003981"/>
    <s v="Furniture"/>
    <x v="1"/>
    <s v="Global Commerce Series Low-Back Swivel/Tilt Chairs"/>
    <n v="359.77199999999999"/>
    <n v="2"/>
    <n v="-5.1395999999999997"/>
    <x v="2"/>
    <s v="May"/>
  </r>
  <r>
    <s v="US-2017-101784"/>
    <x v="682"/>
    <d v="2017-07-11T00:00:00"/>
    <x v="1"/>
    <s v="PO-18850"/>
    <s v="Patrick O'Brill"/>
    <x v="0"/>
    <s v="United States"/>
    <x v="2"/>
    <x v="2"/>
    <x v="1"/>
    <s v="FUR-CH-10001146"/>
    <s v="Furniture"/>
    <x v="1"/>
    <s v="Global Task Chair, Black"/>
    <n v="122.136"/>
    <n v="3"/>
    <n v="-13.7403"/>
    <x v="2"/>
    <s v="Jul"/>
  </r>
  <r>
    <s v="CA-2016-154767"/>
    <x v="728"/>
    <d v="2016-06-30T00:00:00"/>
    <x v="0"/>
    <s v="BP-11155"/>
    <s v="Becky Pak"/>
    <x v="0"/>
    <s v="United States"/>
    <x v="309"/>
    <x v="18"/>
    <x v="2"/>
    <s v="FUR-CH-10003535"/>
    <s v="Furniture"/>
    <x v="1"/>
    <s v="Global Armless Task Chair, Royal Blue"/>
    <n v="121.96"/>
    <n v="2"/>
    <n v="20.7332"/>
    <x v="3"/>
    <s v="Jun"/>
  </r>
  <r>
    <s v="CA-2017-124205"/>
    <x v="102"/>
    <d v="2017-09-19T00:00:00"/>
    <x v="1"/>
    <s v="TC-21145"/>
    <s v="Theresa Coyne"/>
    <x v="1"/>
    <s v="United States"/>
    <x v="174"/>
    <x v="18"/>
    <x v="2"/>
    <s v="FUR-FU-10002445"/>
    <s v="Furniture"/>
    <x v="3"/>
    <s v="DAX Two-Tone Rosewood/Black Document Frame, Desktop, 5 x 7"/>
    <n v="47.4"/>
    <n v="5"/>
    <n v="18.96"/>
    <x v="4"/>
    <s v="Sep"/>
  </r>
  <r>
    <s v="CA-2017-124205"/>
    <x v="102"/>
    <d v="2017-09-19T00:00:00"/>
    <x v="1"/>
    <s v="TC-21145"/>
    <s v="Theresa Coyne"/>
    <x v="1"/>
    <s v="United States"/>
    <x v="174"/>
    <x v="18"/>
    <x v="2"/>
    <s v="FUR-CH-10003606"/>
    <s v="Furniture"/>
    <x v="1"/>
    <s v="SAFCO Folding Chair Trolley"/>
    <n v="512.96"/>
    <n v="4"/>
    <n v="143.62880000000001"/>
    <x v="4"/>
    <s v="Sep"/>
  </r>
  <r>
    <s v="CA-2016-162943"/>
    <x v="729"/>
    <d v="2016-07-26T00:00:00"/>
    <x v="0"/>
    <s v="DB-12970"/>
    <s v="Darren Budd"/>
    <x v="1"/>
    <s v="United States"/>
    <x v="13"/>
    <x v="7"/>
    <x v="2"/>
    <s v="FUR-CH-10001708"/>
    <s v="Furniture"/>
    <x v="1"/>
    <s v="Office Star - Contemporary Swivel Chair with Padded Adjustable Arms and Flex Back"/>
    <n v="253.76400000000001"/>
    <n v="2"/>
    <n v="31.015599999999999"/>
    <x v="3"/>
    <s v="Jul"/>
  </r>
  <r>
    <s v="CA-2017-100615"/>
    <x v="333"/>
    <d v="2017-04-24T00:00:00"/>
    <x v="1"/>
    <s v="SJ-20215"/>
    <s v="Sarah Jordon"/>
    <x v="0"/>
    <s v="United States"/>
    <x v="9"/>
    <x v="8"/>
    <x v="3"/>
    <s v="FUR-CH-10002602"/>
    <s v="Furniture"/>
    <x v="1"/>
    <s v="DMI Arturo Collection Mission-style Design Wood Chair"/>
    <n v="317.05799999999999"/>
    <n v="3"/>
    <n v="-18.117599999999999"/>
    <x v="4"/>
    <s v="Apr"/>
  </r>
  <r>
    <s v="CA-2017-100615"/>
    <x v="333"/>
    <d v="2017-04-24T00:00:00"/>
    <x v="1"/>
    <s v="SJ-20215"/>
    <s v="Sarah Jordon"/>
    <x v="0"/>
    <s v="United States"/>
    <x v="9"/>
    <x v="8"/>
    <x v="3"/>
    <s v="FUR-FU-10002456"/>
    <s v="Furniture"/>
    <x v="3"/>
    <s v="Master Caster Door Stop, Large Neon Orange"/>
    <n v="14.56"/>
    <n v="5"/>
    <n v="-6.1879999999999997"/>
    <x v="4"/>
    <s v="Apr"/>
  </r>
  <r>
    <s v="US-2016-147711"/>
    <x v="222"/>
    <d v="2016-09-08T00:00:00"/>
    <x v="0"/>
    <s v="HF-14995"/>
    <s v="Herbert Flentye"/>
    <x v="0"/>
    <s v="United States"/>
    <x v="237"/>
    <x v="32"/>
    <x v="2"/>
    <s v="FUR-BO-10003159"/>
    <s v="Furniture"/>
    <x v="0"/>
    <s v="Sauder Camden County Collection Libraries, Planked Cherry Finish"/>
    <n v="344.94"/>
    <n v="3"/>
    <n v="31.044599999999999"/>
    <x v="2"/>
    <s v="Sep"/>
  </r>
  <r>
    <s v="US-2016-147711"/>
    <x v="222"/>
    <d v="2016-09-08T00:00:00"/>
    <x v="0"/>
    <s v="HF-14995"/>
    <s v="Herbert Flentye"/>
    <x v="0"/>
    <s v="United States"/>
    <x v="237"/>
    <x v="32"/>
    <x v="2"/>
    <s v="FUR-FU-10002364"/>
    <s v="Furniture"/>
    <x v="3"/>
    <s v="Eldon Expressions Wood Desk Accessories, Oak"/>
    <n v="14.76"/>
    <n v="2"/>
    <n v="4.2804000000000002"/>
    <x v="2"/>
    <s v="Sep"/>
  </r>
  <r>
    <s v="CA-2017-121293"/>
    <x v="730"/>
    <d v="2017-07-28T00:00:00"/>
    <x v="0"/>
    <s v="JC-15775"/>
    <s v="John Castell"/>
    <x v="0"/>
    <s v="United States"/>
    <x v="3"/>
    <x v="3"/>
    <x v="2"/>
    <s v="FUR-FU-10000732"/>
    <s v="Furniture"/>
    <x v="3"/>
    <s v="Eldon 200 Class Desk Accessories"/>
    <n v="20.096"/>
    <n v="4"/>
    <n v="3.0144000000000002"/>
    <x v="0"/>
    <s v="Jul"/>
  </r>
  <r>
    <s v="CA-2017-121293"/>
    <x v="730"/>
    <d v="2017-07-28T00:00:00"/>
    <x v="0"/>
    <s v="JC-15775"/>
    <s v="John Castell"/>
    <x v="0"/>
    <s v="United States"/>
    <x v="3"/>
    <x v="3"/>
    <x v="2"/>
    <s v="FUR-TA-10001771"/>
    <s v="Furniture"/>
    <x v="2"/>
    <s v="Bush Cubix Conference Tables, Fully Assembled"/>
    <n v="138.58799999999999"/>
    <n v="1"/>
    <n v="-34.646999999999998"/>
    <x v="0"/>
    <s v="Jul"/>
  </r>
  <r>
    <s v="CA-2015-118843"/>
    <x v="615"/>
    <d v="2015-09-20T00:00:00"/>
    <x v="1"/>
    <s v="JH-15910"/>
    <s v="Jonathan Howell"/>
    <x v="0"/>
    <s v="United States"/>
    <x v="182"/>
    <x v="24"/>
    <x v="0"/>
    <s v="FUR-FU-10003975"/>
    <s v="Furniture"/>
    <x v="3"/>
    <s v="Eldon Advantage Chair Mats for Low to Medium Pile Carpets"/>
    <n v="129.93"/>
    <n v="3"/>
    <n v="12.993"/>
    <x v="1"/>
    <s v="Sep"/>
  </r>
  <r>
    <s v="CA-2016-162348"/>
    <x v="480"/>
    <d v="2016-11-15T00:00:00"/>
    <x v="1"/>
    <s v="BF-11170"/>
    <s v="Ben Ferrer"/>
    <x v="2"/>
    <s v="United States"/>
    <x v="155"/>
    <x v="2"/>
    <x v="1"/>
    <s v="FUR-FU-10003731"/>
    <s v="Furniture"/>
    <x v="3"/>
    <s v="Eldon Expressions Wood and Plastic Desk Accessories, Oak"/>
    <n v="9.98"/>
    <n v="1"/>
    <n v="2.7944"/>
    <x v="2"/>
    <s v="Nov"/>
  </r>
  <r>
    <s v="CA-2015-145394"/>
    <x v="397"/>
    <d v="2015-11-20T00:00:00"/>
    <x v="1"/>
    <s v="MC-17605"/>
    <s v="Matt Connell"/>
    <x v="1"/>
    <s v="United States"/>
    <x v="9"/>
    <x v="8"/>
    <x v="3"/>
    <s v="FUR-FU-10001215"/>
    <s v="Furniture"/>
    <x v="3"/>
    <s v="Howard Miller 11-1/2&quot; Diameter Brentwood Wall Clock"/>
    <n v="34.503999999999998"/>
    <n v="2"/>
    <n v="-15.5268"/>
    <x v="4"/>
    <s v="Nov"/>
  </r>
  <r>
    <s v="CA-2015-168809"/>
    <x v="382"/>
    <d v="2015-08-25T00:00:00"/>
    <x v="3"/>
    <s v="MC-18100"/>
    <s v="Mick Crebagga"/>
    <x v="0"/>
    <s v="United States"/>
    <x v="6"/>
    <x v="5"/>
    <x v="3"/>
    <s v="FUR-FU-10001473"/>
    <s v="Furniture"/>
    <x v="3"/>
    <s v="Eldon Executive Woodline II Desk Accessories, Mahogany"/>
    <n v="20.103999999999999"/>
    <n v="2"/>
    <n v="-16.585799999999999"/>
    <x v="7"/>
    <s v="Aug"/>
  </r>
  <r>
    <s v="CA-2015-168809"/>
    <x v="382"/>
    <d v="2015-08-25T00:00:00"/>
    <x v="3"/>
    <s v="MC-18100"/>
    <s v="Mick Crebagga"/>
    <x v="0"/>
    <s v="United States"/>
    <x v="6"/>
    <x v="5"/>
    <x v="3"/>
    <s v="FUR-FU-10002240"/>
    <s v="Furniture"/>
    <x v="3"/>
    <s v="Nu-Dell EZ-Mount Plastic Wall Frames"/>
    <n v="7.88"/>
    <n v="5"/>
    <n v="-3.94"/>
    <x v="7"/>
    <s v="Aug"/>
  </r>
  <r>
    <s v="CA-2016-109827"/>
    <x v="683"/>
    <d v="2017-01-01T00:00:00"/>
    <x v="1"/>
    <s v="LW-16825"/>
    <s v="Laurel Workman"/>
    <x v="1"/>
    <s v="United States"/>
    <x v="43"/>
    <x v="22"/>
    <x v="1"/>
    <s v="FUR-TA-10002607"/>
    <s v="Furniture"/>
    <x v="2"/>
    <s v="KI Conference Tables"/>
    <n v="35.445"/>
    <n v="1"/>
    <n v="-24.102599999999999"/>
    <x v="1"/>
    <s v="Dec"/>
  </r>
  <r>
    <s v="CA-2016-109827"/>
    <x v="683"/>
    <d v="2017-01-01T00:00:00"/>
    <x v="1"/>
    <s v="LW-16825"/>
    <s v="Laurel Workman"/>
    <x v="1"/>
    <s v="United States"/>
    <x v="43"/>
    <x v="22"/>
    <x v="1"/>
    <s v="FUR-CH-10004754"/>
    <s v="Furniture"/>
    <x v="1"/>
    <s v="Global Stack Chair with Arms, Black"/>
    <n v="47.968000000000004"/>
    <n v="2"/>
    <n v="4.1971999999999996"/>
    <x v="1"/>
    <s v="Dec"/>
  </r>
  <r>
    <s v="CA-2015-128125"/>
    <x v="731"/>
    <d v="2015-04-05T00:00:00"/>
    <x v="1"/>
    <s v="EB-13705"/>
    <s v="Ed Braxton"/>
    <x v="1"/>
    <s v="United States"/>
    <x v="6"/>
    <x v="5"/>
    <x v="3"/>
    <s v="FUR-FU-10001085"/>
    <s v="Furniture"/>
    <x v="3"/>
    <s v="3M Polarizing Light Filter Sleeves"/>
    <n v="22.38"/>
    <n v="3"/>
    <n v="-7.8330000000000002"/>
    <x v="2"/>
    <s v="Mar"/>
  </r>
  <r>
    <s v="CA-2017-156237"/>
    <x v="732"/>
    <d v="2017-09-15T00:00:00"/>
    <x v="2"/>
    <s v="PS-18760"/>
    <s v="Pamela Stobb"/>
    <x v="0"/>
    <s v="United States"/>
    <x v="3"/>
    <x v="3"/>
    <x v="2"/>
    <s v="FUR-CH-10002372"/>
    <s v="Furniture"/>
    <x v="1"/>
    <s v="Office Star - Ergonomically Designed Knee Chair"/>
    <n v="113.372"/>
    <n v="2"/>
    <n v="-29.152799999999999"/>
    <x v="5"/>
    <s v="Sep"/>
  </r>
  <r>
    <s v="CA-2017-156237"/>
    <x v="732"/>
    <d v="2017-09-15T00:00:00"/>
    <x v="2"/>
    <s v="PS-18760"/>
    <s v="Pamela Stobb"/>
    <x v="0"/>
    <s v="United States"/>
    <x v="3"/>
    <x v="3"/>
    <x v="2"/>
    <s v="FUR-FU-10001057"/>
    <s v="Furniture"/>
    <x v="3"/>
    <s v="Tensor Track Tree Floor Lamp"/>
    <n v="127.93600000000001"/>
    <n v="8"/>
    <n v="4.7976000000000001"/>
    <x v="5"/>
    <s v="Sep"/>
  </r>
  <r>
    <s v="CA-2014-144414"/>
    <x v="733"/>
    <d v="2014-06-21T00:00:00"/>
    <x v="1"/>
    <s v="GH-14425"/>
    <s v="Gary Hwang"/>
    <x v="0"/>
    <s v="United States"/>
    <x v="15"/>
    <x v="13"/>
    <x v="1"/>
    <s v="FUR-FU-10003981"/>
    <s v="Furniture"/>
    <x v="3"/>
    <s v="Eldon Wave Desk Accessories"/>
    <n v="6.24"/>
    <n v="3"/>
    <n v="2.6208"/>
    <x v="4"/>
    <s v="Jun"/>
  </r>
  <r>
    <s v="CA-2017-163860"/>
    <x v="158"/>
    <d v="2018-01-01T00:00:00"/>
    <x v="1"/>
    <s v="LO-17170"/>
    <s v="Lori Olson"/>
    <x v="1"/>
    <s v="United States"/>
    <x v="117"/>
    <x v="8"/>
    <x v="3"/>
    <s v="FUR-FU-10004586"/>
    <s v="Furniture"/>
    <x v="3"/>
    <s v="G.E. Longer-Life Indoor Recessed Floodlight Bulbs"/>
    <n v="7.968"/>
    <n v="3"/>
    <n v="-2.3904000000000001"/>
    <x v="4"/>
    <s v="Dec"/>
  </r>
  <r>
    <s v="CA-2017-163860"/>
    <x v="158"/>
    <d v="2018-01-01T00:00:00"/>
    <x v="1"/>
    <s v="LO-17170"/>
    <s v="Lori Olson"/>
    <x v="1"/>
    <s v="United States"/>
    <x v="117"/>
    <x v="8"/>
    <x v="3"/>
    <s v="FUR-CH-10004698"/>
    <s v="Furniture"/>
    <x v="1"/>
    <s v="Padded Folding Chairs, Black, 4/Carton"/>
    <n v="113.372"/>
    <n v="2"/>
    <n v="-3.2391999999999999"/>
    <x v="4"/>
    <s v="Dec"/>
  </r>
  <r>
    <s v="CA-2017-163860"/>
    <x v="158"/>
    <d v="2018-01-01T00:00:00"/>
    <x v="1"/>
    <s v="LO-17170"/>
    <s v="Lori Olson"/>
    <x v="1"/>
    <s v="United States"/>
    <x v="117"/>
    <x v="8"/>
    <x v="3"/>
    <s v="FUR-FU-10001935"/>
    <s v="Furniture"/>
    <x v="3"/>
    <s v="3M Hangers With Command Adhesive"/>
    <n v="2.96"/>
    <n v="2"/>
    <n v="-1.4059999999999999"/>
    <x v="4"/>
    <s v="Dec"/>
  </r>
  <r>
    <s v="CA-2015-154291"/>
    <x v="396"/>
    <d v="2015-07-29T00:00:00"/>
    <x v="1"/>
    <s v="YS-21880"/>
    <s v="Yana Sorensen"/>
    <x v="1"/>
    <s v="United States"/>
    <x v="132"/>
    <x v="33"/>
    <x v="0"/>
    <s v="FUR-TA-10002041"/>
    <s v="Furniture"/>
    <x v="2"/>
    <s v="Bevis Round Conference Table Top, X-Base"/>
    <n v="358.58"/>
    <n v="2"/>
    <n v="39.443800000000003"/>
    <x v="4"/>
    <s v="Jul"/>
  </r>
  <r>
    <s v="CA-2016-153101"/>
    <x v="63"/>
    <d v="2016-09-08T00:00:00"/>
    <x v="3"/>
    <s v="PJ-19015"/>
    <s v="Pauline Johnson"/>
    <x v="0"/>
    <s v="United States"/>
    <x v="72"/>
    <x v="2"/>
    <x v="1"/>
    <s v="FUR-TA-10003008"/>
    <s v="Furniture"/>
    <x v="2"/>
    <s v="Lesro Round Back Collection Coffee Table, End Table"/>
    <n v="146.04"/>
    <n v="1"/>
    <n v="-12.778499999999999"/>
    <x v="7"/>
    <s v="Sep"/>
  </r>
  <r>
    <s v="CA-2017-142643"/>
    <x v="487"/>
    <d v="2017-10-20T00:00:00"/>
    <x v="1"/>
    <s v="DL-13495"/>
    <s v="Dionis Lloyd"/>
    <x v="1"/>
    <s v="United States"/>
    <x v="310"/>
    <x v="2"/>
    <x v="1"/>
    <s v="FUR-FU-10000087"/>
    <s v="Furniture"/>
    <x v="3"/>
    <s v="Executive Impressions 14&quot; Two-Color Numerals Wall Clock"/>
    <n v="22.72"/>
    <n v="1"/>
    <n v="9.3152000000000008"/>
    <x v="2"/>
    <s v="Oct"/>
  </r>
  <r>
    <s v="CA-2016-123946"/>
    <x v="51"/>
    <d v="2016-09-17T00:00:00"/>
    <x v="1"/>
    <s v="AJ-10795"/>
    <s v="Anthony Johnson"/>
    <x v="1"/>
    <s v="United States"/>
    <x v="76"/>
    <x v="25"/>
    <x v="0"/>
    <s v="FUR-CH-10002073"/>
    <s v="Furniture"/>
    <x v="1"/>
    <s v="Hon Olson Stacker Chairs"/>
    <n v="1059.1199999999999"/>
    <n v="4"/>
    <n v="307.14479999999998"/>
    <x v="2"/>
    <s v="Sep"/>
  </r>
  <r>
    <s v="CA-2014-147543"/>
    <x v="734"/>
    <d v="2014-07-12T00:00:00"/>
    <x v="1"/>
    <s v="BC-11125"/>
    <s v="Becky Castell"/>
    <x v="2"/>
    <s v="United States"/>
    <x v="311"/>
    <x v="2"/>
    <x v="1"/>
    <s v="FUR-CH-10000155"/>
    <s v="Furniture"/>
    <x v="1"/>
    <s v="Global Comet Stacking Armless Chair"/>
    <n v="478.48"/>
    <n v="2"/>
    <n v="47.847999999999999"/>
    <x v="6"/>
    <s v="Jul"/>
  </r>
  <r>
    <s v="CA-2014-101462"/>
    <x v="607"/>
    <d v="2014-04-25T00:00:00"/>
    <x v="1"/>
    <s v="BP-11230"/>
    <s v="Benjamin Patterson"/>
    <x v="0"/>
    <s v="United States"/>
    <x v="2"/>
    <x v="2"/>
    <x v="1"/>
    <s v="FUR-FU-10000409"/>
    <s v="Furniture"/>
    <x v="3"/>
    <s v="GE 4 Foot Flourescent Tube, 40 Watt"/>
    <n v="59.92"/>
    <n v="4"/>
    <n v="27.563199999999998"/>
    <x v="2"/>
    <s v="Apr"/>
  </r>
  <r>
    <s v="US-2016-100461"/>
    <x v="735"/>
    <d v="2016-01-12T00:00:00"/>
    <x v="1"/>
    <s v="JO-15145"/>
    <s v="Jack O'Briant"/>
    <x v="1"/>
    <s v="United States"/>
    <x v="20"/>
    <x v="16"/>
    <x v="3"/>
    <s v="FUR-BO-10002545"/>
    <s v="Furniture"/>
    <x v="0"/>
    <s v="Atlantic Metals Mobile 3-Shelf Bookcases, Custom Colors"/>
    <n v="1565.88"/>
    <n v="6"/>
    <n v="407.12880000000001"/>
    <x v="4"/>
    <s v="Jan"/>
  </r>
  <r>
    <s v="CA-2017-128965"/>
    <x v="452"/>
    <d v="2017-04-22T00:00:00"/>
    <x v="1"/>
    <s v="PS-18760"/>
    <s v="Pamela Stobb"/>
    <x v="0"/>
    <s v="United States"/>
    <x v="2"/>
    <x v="2"/>
    <x v="1"/>
    <s v="FUR-CH-10003774"/>
    <s v="Furniture"/>
    <x v="1"/>
    <s v="Global Wood Trimmed Manager's Task Chair, Khaki"/>
    <n v="218.352"/>
    <n v="3"/>
    <n v="-19.105799999999999"/>
    <x v="2"/>
    <s v="Apr"/>
  </r>
  <r>
    <s v="US-2016-126452"/>
    <x v="650"/>
    <d v="2016-08-28T00:00:00"/>
    <x v="1"/>
    <s v="SC-20230"/>
    <s v="Scot Coram"/>
    <x v="1"/>
    <s v="United States"/>
    <x v="2"/>
    <x v="2"/>
    <x v="1"/>
    <s v="FUR-TA-10003569"/>
    <s v="Furniture"/>
    <x v="2"/>
    <s v="Bretford CR8500 Series Meeting Room Furniture"/>
    <n v="2887.056"/>
    <n v="9"/>
    <n v="180.441"/>
    <x v="1"/>
    <s v="Aug"/>
  </r>
  <r>
    <s v="US-2016-121013"/>
    <x v="26"/>
    <d v="2016-09-10T00:00:00"/>
    <x v="1"/>
    <s v="MM-17920"/>
    <s v="Michael Moore"/>
    <x v="0"/>
    <s v="United States"/>
    <x v="180"/>
    <x v="25"/>
    <x v="0"/>
    <s v="FUR-TA-10003238"/>
    <s v="Furniture"/>
    <x v="2"/>
    <s v="Chromcraft Bull-Nose Wood 48&quot; x 96&quot; Rectangular Conference Tables"/>
    <n v="1652.94"/>
    <n v="3"/>
    <n v="314.05860000000001"/>
    <x v="2"/>
    <s v="Sep"/>
  </r>
  <r>
    <s v="US-2015-123918"/>
    <x v="233"/>
    <d v="2015-10-15T00:00:00"/>
    <x v="3"/>
    <s v="CG-12520"/>
    <s v="Claire Gute"/>
    <x v="0"/>
    <s v="United States"/>
    <x v="144"/>
    <x v="5"/>
    <x v="3"/>
    <s v="FUR-FU-10004952"/>
    <s v="Furniture"/>
    <x v="3"/>
    <s v="C-Line Cubicle Keepers Polyproplyene Holder w/Velcro Back, 8-1/2x11, 25/Bx"/>
    <n v="131.376"/>
    <n v="6"/>
    <n v="-95.247600000000006"/>
    <x v="7"/>
    <s v="Oct"/>
  </r>
  <r>
    <s v="CA-2015-137113"/>
    <x v="239"/>
    <d v="2015-12-05T00:00:00"/>
    <x v="0"/>
    <s v="TW-21025"/>
    <s v="Tamara Willingham"/>
    <x v="2"/>
    <s v="United States"/>
    <x v="15"/>
    <x v="13"/>
    <x v="1"/>
    <s v="FUR-CH-10001215"/>
    <s v="Furniture"/>
    <x v="1"/>
    <s v="Global Troy Executive Leather Low-Back Tilter"/>
    <n v="2003.92"/>
    <n v="5"/>
    <n v="125.245"/>
    <x v="4"/>
    <s v="Dec"/>
  </r>
  <r>
    <s v="CA-2015-137113"/>
    <x v="239"/>
    <d v="2015-12-05T00:00:00"/>
    <x v="0"/>
    <s v="TW-21025"/>
    <s v="Tamara Willingham"/>
    <x v="2"/>
    <s v="United States"/>
    <x v="15"/>
    <x v="13"/>
    <x v="1"/>
    <s v="FUR-TA-10001705"/>
    <s v="Furniture"/>
    <x v="2"/>
    <s v="Bush Advantage Collection Round Conference Table"/>
    <n v="1913.4"/>
    <n v="9"/>
    <n v="401.81400000000002"/>
    <x v="4"/>
    <s v="Dec"/>
  </r>
  <r>
    <s v="CA-2015-120677"/>
    <x v="151"/>
    <d v="2015-06-04T00:00:00"/>
    <x v="1"/>
    <s v="BD-11320"/>
    <s v="Bill Donatelli"/>
    <x v="0"/>
    <s v="United States"/>
    <x v="12"/>
    <x v="11"/>
    <x v="3"/>
    <s v="FUR-CH-10002320"/>
    <s v="Furniture"/>
    <x v="1"/>
    <s v="Hon Pagoda Stacking Chairs"/>
    <n v="2567.84"/>
    <n v="8"/>
    <n v="770.35199999999998"/>
    <x v="4"/>
    <s v="May"/>
  </r>
  <r>
    <s v="CA-2017-164756"/>
    <x v="510"/>
    <d v="2017-09-22T00:00:00"/>
    <x v="1"/>
    <s v="SS-20140"/>
    <s v="Saphhira Shifley"/>
    <x v="1"/>
    <s v="United States"/>
    <x v="29"/>
    <x v="24"/>
    <x v="0"/>
    <s v="FUR-FU-10002963"/>
    <s v="Furniture"/>
    <x v="3"/>
    <s v="Master Caster Door Stop, Gray"/>
    <n v="20.32"/>
    <n v="4"/>
    <n v="6.9088000000000003"/>
    <x v="4"/>
    <s v="Sep"/>
  </r>
  <r>
    <s v="US-2015-165512"/>
    <x v="736"/>
    <d v="2015-05-26T00:00:00"/>
    <x v="0"/>
    <s v="VS-21820"/>
    <s v="Vivek Sundaresam"/>
    <x v="0"/>
    <s v="United States"/>
    <x v="312"/>
    <x v="8"/>
    <x v="3"/>
    <s v="FUR-CH-10002880"/>
    <s v="Furniture"/>
    <x v="1"/>
    <s v="Global High-Back Leather Tilter, Burgundy"/>
    <n v="602.65099999999995"/>
    <n v="7"/>
    <n v="-163.57669999999999"/>
    <x v="3"/>
    <s v="May"/>
  </r>
  <r>
    <s v="US-2017-135503"/>
    <x v="247"/>
    <d v="2017-12-15T00:00:00"/>
    <x v="1"/>
    <s v="JE-16165"/>
    <s v="Justin Ellison"/>
    <x v="1"/>
    <s v="United States"/>
    <x v="313"/>
    <x v="10"/>
    <x v="0"/>
    <s v="FUR-FU-10002364"/>
    <s v="Furniture"/>
    <x v="3"/>
    <s v="Eldon Expressions Wood Desk Accessories, Oak"/>
    <n v="14.76"/>
    <n v="2"/>
    <n v="4.2804000000000002"/>
    <x v="2"/>
    <s v="Dec"/>
  </r>
  <r>
    <s v="US-2017-115301"/>
    <x v="605"/>
    <d v="2017-08-02T00:00:00"/>
    <x v="1"/>
    <s v="VG-21790"/>
    <s v="Vivek Gonzalez"/>
    <x v="0"/>
    <s v="United States"/>
    <x v="15"/>
    <x v="13"/>
    <x v="1"/>
    <s v="FUR-BO-10004709"/>
    <s v="Furniture"/>
    <x v="0"/>
    <s v="Bush Westfield Collection Bookcases, Medium Cherry Finish"/>
    <n v="115.96"/>
    <n v="2"/>
    <n v="25.511199999999999"/>
    <x v="4"/>
    <s v="Jul"/>
  </r>
  <r>
    <s v="CA-2014-124247"/>
    <x v="439"/>
    <d v="2014-12-21T00:00:00"/>
    <x v="1"/>
    <s v="SH-20635"/>
    <s v="Stefanie Holloman"/>
    <x v="1"/>
    <s v="United States"/>
    <x v="155"/>
    <x v="2"/>
    <x v="1"/>
    <s v="FUR-CH-10001854"/>
    <s v="Furniture"/>
    <x v="1"/>
    <s v="Office Star - Professional Matrix Back Chair with 2-to-1 Synchro Tilt and Mesh Fabric Seat"/>
    <n v="1403.92"/>
    <n v="5"/>
    <n v="70.195999999999998"/>
    <x v="2"/>
    <s v="Dec"/>
  </r>
  <r>
    <s v="CA-2015-137925"/>
    <x v="737"/>
    <d v="2015-12-04T00:00:00"/>
    <x v="1"/>
    <s v="JL-15235"/>
    <s v="Janet Lee"/>
    <x v="0"/>
    <s v="United States"/>
    <x v="13"/>
    <x v="7"/>
    <x v="2"/>
    <s v="FUR-BO-10001608"/>
    <s v="Furniture"/>
    <x v="0"/>
    <s v="Hon Metal Bookcases, Black"/>
    <n v="681.40800000000002"/>
    <n v="12"/>
    <n v="42.588000000000001"/>
    <x v="4"/>
    <s v="Nov"/>
  </r>
  <r>
    <s v="CA-2014-164182"/>
    <x v="738"/>
    <d v="2014-07-18T00:00:00"/>
    <x v="1"/>
    <s v="ST-20530"/>
    <s v="Shui Tom"/>
    <x v="0"/>
    <s v="United States"/>
    <x v="3"/>
    <x v="3"/>
    <x v="2"/>
    <s v="FUR-FU-10001057"/>
    <s v="Furniture"/>
    <x v="3"/>
    <s v="Tensor Track Tree Floor Lamp"/>
    <n v="31.984000000000002"/>
    <n v="2"/>
    <n v="1.1994"/>
    <x v="4"/>
    <s v="Jul"/>
  </r>
  <r>
    <s v="CA-2016-129847"/>
    <x v="227"/>
    <d v="2016-09-04T00:00:00"/>
    <x v="2"/>
    <s v="TA-21385"/>
    <s v="Tom Ashbrook"/>
    <x v="2"/>
    <s v="United States"/>
    <x v="9"/>
    <x v="8"/>
    <x v="3"/>
    <s v="FUR-FU-10000277"/>
    <s v="Furniture"/>
    <x v="3"/>
    <s v="Deflect-o DuraMat Antistatic Studded Beveled Mat for Medium Pile Carpeting"/>
    <n v="84.272000000000006"/>
    <n v="2"/>
    <n v="-75.844800000000006"/>
    <x v="3"/>
    <s v="Sep"/>
  </r>
  <r>
    <s v="CA-2016-106243"/>
    <x v="739"/>
    <d v="2016-10-04T00:00:00"/>
    <x v="1"/>
    <s v="GM-14680"/>
    <s v="Greg Matthias"/>
    <x v="0"/>
    <s v="United States"/>
    <x v="13"/>
    <x v="7"/>
    <x v="2"/>
    <s v="FUR-BO-10003034"/>
    <s v="Furniture"/>
    <x v="0"/>
    <s v="O'Sullivan Elevations Bookcase, Cherry Finish"/>
    <n v="523.91999999999996"/>
    <n v="5"/>
    <n v="-26.196000000000002"/>
    <x v="4"/>
    <s v="Sep"/>
  </r>
  <r>
    <s v="CA-2015-130365"/>
    <x v="740"/>
    <d v="2015-04-29T00:00:00"/>
    <x v="1"/>
    <s v="ZC-21910"/>
    <s v="Zuschuss Carroll"/>
    <x v="0"/>
    <s v="United States"/>
    <x v="14"/>
    <x v="8"/>
    <x v="3"/>
    <s v="FUR-CH-10003535"/>
    <s v="Furniture"/>
    <x v="1"/>
    <s v="Global Armless Task Chair, Royal Blue"/>
    <n v="128.05799999999999"/>
    <n v="3"/>
    <n v="-23.7822"/>
    <x v="4"/>
    <s v="Apr"/>
  </r>
  <r>
    <s v="CA-2017-143021"/>
    <x v="49"/>
    <d v="2017-11-19T00:00:00"/>
    <x v="3"/>
    <s v="AP-10720"/>
    <s v="Anne Pryor"/>
    <x v="2"/>
    <s v="United States"/>
    <x v="13"/>
    <x v="7"/>
    <x v="2"/>
    <s v="FUR-TA-10001676"/>
    <s v="Furniture"/>
    <x v="2"/>
    <s v="Hon 61000 Series Interactive Training Tables"/>
    <n v="79.974000000000004"/>
    <n v="3"/>
    <n v="-29.323799999999999"/>
    <x v="7"/>
    <s v="Nov"/>
  </r>
  <r>
    <s v="CA-2016-157588"/>
    <x v="197"/>
    <d v="2016-07-19T00:00:00"/>
    <x v="1"/>
    <s v="AR-10570"/>
    <s v="Anemone Ratner"/>
    <x v="0"/>
    <s v="United States"/>
    <x v="29"/>
    <x v="24"/>
    <x v="0"/>
    <s v="FUR-FU-10004848"/>
    <s v="Furniture"/>
    <x v="3"/>
    <s v="Howard Miller 13-3/4&quot; Diameter Brushed Chrome Round Wall Clock"/>
    <n v="51.75"/>
    <n v="1"/>
    <n v="15.525"/>
    <x v="2"/>
    <s v="Jul"/>
  </r>
  <r>
    <s v="CA-2016-163937"/>
    <x v="579"/>
    <d v="2016-01-13T00:00:00"/>
    <x v="0"/>
    <s v="JB-16000"/>
    <s v="Joy Bell-"/>
    <x v="0"/>
    <s v="United States"/>
    <x v="314"/>
    <x v="13"/>
    <x v="1"/>
    <s v="FUR-FU-10000010"/>
    <s v="Furniture"/>
    <x v="3"/>
    <s v="DAX Value U-Channel Document Frames, Easel Back"/>
    <n v="24.85"/>
    <n v="5"/>
    <n v="7.7035"/>
    <x v="0"/>
    <s v="Jan"/>
  </r>
  <r>
    <s v="CA-2015-112144"/>
    <x v="741"/>
    <d v="2015-07-02T00:00:00"/>
    <x v="1"/>
    <s v="CY-12745"/>
    <s v="Craig Yedwab"/>
    <x v="1"/>
    <s v="United States"/>
    <x v="171"/>
    <x v="22"/>
    <x v="1"/>
    <s v="FUR-FU-10004306"/>
    <s v="Furniture"/>
    <x v="3"/>
    <s v="Electrix Halogen Magnifier Lamp"/>
    <n v="621.76"/>
    <n v="4"/>
    <n v="46.631999999999998"/>
    <x v="4"/>
    <s v="Jun"/>
  </r>
  <r>
    <s v="CA-2015-109386"/>
    <x v="428"/>
    <d v="2015-11-13T00:00:00"/>
    <x v="0"/>
    <s v="RH-19600"/>
    <s v="Rob Haberlin"/>
    <x v="0"/>
    <s v="United States"/>
    <x v="247"/>
    <x v="25"/>
    <x v="0"/>
    <s v="FUR-FU-10000308"/>
    <s v="Furniture"/>
    <x v="3"/>
    <s v="Deflect-o Glass Clear Studded Chair Mats"/>
    <n v="186.54"/>
    <n v="3"/>
    <n v="41.038800000000002"/>
    <x v="2"/>
    <s v="Nov"/>
  </r>
  <r>
    <s v="CA-2015-104871"/>
    <x v="742"/>
    <d v="2015-04-03T00:00:00"/>
    <x v="1"/>
    <s v="DR-12940"/>
    <s v="Daniel Raglin"/>
    <x v="2"/>
    <s v="United States"/>
    <x v="315"/>
    <x v="8"/>
    <x v="3"/>
    <s v="FUR-CH-10003298"/>
    <s v="Furniture"/>
    <x v="1"/>
    <s v="Office Star - Contemporary Task Swivel chair with Loop Arms, Charcoal"/>
    <n v="366.74400000000003"/>
    <n v="4"/>
    <n v="-110.0232"/>
    <x v="4"/>
    <s v="Mar"/>
  </r>
  <r>
    <s v="CA-2014-133158"/>
    <x v="532"/>
    <d v="2014-08-21T00:00:00"/>
    <x v="0"/>
    <s v="DW-13195"/>
    <s v="David Wiener"/>
    <x v="1"/>
    <s v="United States"/>
    <x v="2"/>
    <x v="2"/>
    <x v="1"/>
    <s v="FUR-FU-10000723"/>
    <s v="Furniture"/>
    <x v="3"/>
    <s v="Deflect-o EconoMat Studded, No Bevel Mat for Low Pile Carpeting"/>
    <n v="289.24"/>
    <n v="7"/>
    <n v="26.031600000000001"/>
    <x v="3"/>
    <s v="Aug"/>
  </r>
  <r>
    <s v="CA-2015-141740"/>
    <x v="341"/>
    <d v="2015-11-05T00:00:00"/>
    <x v="1"/>
    <s v="JF-15490"/>
    <s v="Jeremy Farry"/>
    <x v="0"/>
    <s v="United States"/>
    <x v="13"/>
    <x v="7"/>
    <x v="2"/>
    <s v="FUR-CH-10001545"/>
    <s v="Furniture"/>
    <x v="1"/>
    <s v="Hon Comfortask Task/Swivel Chairs"/>
    <n v="205.16399999999999"/>
    <n v="2"/>
    <n v="13.6776"/>
    <x v="4"/>
    <s v="Nov"/>
  </r>
  <r>
    <s v="CA-2014-119466"/>
    <x v="256"/>
    <d v="2014-12-21T00:00:00"/>
    <x v="1"/>
    <s v="SP-20860"/>
    <s v="Sung Pak"/>
    <x v="1"/>
    <s v="United States"/>
    <x v="9"/>
    <x v="8"/>
    <x v="3"/>
    <s v="FUR-FU-10001546"/>
    <s v="Furniture"/>
    <x v="3"/>
    <s v="Dana Swing-Arm Lamps"/>
    <n v="8.5440000000000005"/>
    <n v="2"/>
    <n v="-7.476"/>
    <x v="6"/>
    <s v="Dec"/>
  </r>
  <r>
    <s v="CA-2015-154823"/>
    <x v="130"/>
    <d v="2015-08-25T00:00:00"/>
    <x v="1"/>
    <s v="KN-16390"/>
    <s v="Katherine Nockton"/>
    <x v="1"/>
    <s v="United States"/>
    <x v="76"/>
    <x v="15"/>
    <x v="2"/>
    <s v="FUR-CH-10003379"/>
    <s v="Furniture"/>
    <x v="1"/>
    <s v="Global Commerce Series High-Back Swivel/Tilt Chairs"/>
    <n v="598.45799999999997"/>
    <n v="3"/>
    <n v="-42.747"/>
    <x v="4"/>
    <s v="Aug"/>
  </r>
  <r>
    <s v="CA-2015-154823"/>
    <x v="130"/>
    <d v="2015-08-25T00:00:00"/>
    <x v="1"/>
    <s v="KN-16390"/>
    <s v="Katherine Nockton"/>
    <x v="1"/>
    <s v="United States"/>
    <x v="76"/>
    <x v="15"/>
    <x v="2"/>
    <s v="FUR-FU-10000193"/>
    <s v="Furniture"/>
    <x v="3"/>
    <s v="Tenex Chairmats For Use with Hard Floors"/>
    <n v="25.984000000000002"/>
    <n v="1"/>
    <n v="-3.8976000000000002"/>
    <x v="4"/>
    <s v="Aug"/>
  </r>
  <r>
    <s v="CA-2017-141201"/>
    <x v="13"/>
    <d v="2017-12-11T00:00:00"/>
    <x v="0"/>
    <s v="DB-12910"/>
    <s v="Daniel Byrd"/>
    <x v="2"/>
    <s v="United States"/>
    <x v="316"/>
    <x v="2"/>
    <x v="1"/>
    <s v="FUR-BO-10001519"/>
    <s v="Furniture"/>
    <x v="0"/>
    <s v="O'Sullivan 3-Shelf Heavy-Duty Bookcases"/>
    <n v="148.25700000000001"/>
    <n v="3"/>
    <n v="15.697800000000001"/>
    <x v="3"/>
    <s v="Dec"/>
  </r>
  <r>
    <s v="CA-2014-124737"/>
    <x v="743"/>
    <d v="2014-08-27T00:00:00"/>
    <x v="1"/>
    <s v="AP-10915"/>
    <s v="Arthur Prichep"/>
    <x v="0"/>
    <s v="United States"/>
    <x v="22"/>
    <x v="12"/>
    <x v="1"/>
    <s v="FUR-FU-10003274"/>
    <s v="Furniture"/>
    <x v="3"/>
    <s v="Regeneration Desk Collection"/>
    <n v="4.2240000000000002"/>
    <n v="3"/>
    <n v="1.2672000000000001"/>
    <x v="4"/>
    <s v="Aug"/>
  </r>
  <r>
    <s v="CA-2016-145548"/>
    <x v="367"/>
    <d v="2016-11-16T00:00:00"/>
    <x v="1"/>
    <s v="EB-13750"/>
    <s v="Edward Becker"/>
    <x v="1"/>
    <s v="United States"/>
    <x v="13"/>
    <x v="7"/>
    <x v="2"/>
    <s v="FUR-CH-10003774"/>
    <s v="Furniture"/>
    <x v="1"/>
    <s v="Global Wood Trimmed Manager's Task Chair, Khaki"/>
    <n v="245.64599999999999"/>
    <n v="3"/>
    <n v="8.1882000000000001"/>
    <x v="2"/>
    <s v="Nov"/>
  </r>
  <r>
    <s v="CA-2017-119494"/>
    <x v="17"/>
    <d v="2017-11-13T00:00:00"/>
    <x v="1"/>
    <s v="JE-15610"/>
    <s v="Jim Epp"/>
    <x v="1"/>
    <s v="United States"/>
    <x v="53"/>
    <x v="2"/>
    <x v="1"/>
    <s v="FUR-CH-10004675"/>
    <s v="Furniture"/>
    <x v="1"/>
    <s v="Lifetime Advantage Folding Chairs, 4/Carton"/>
    <n v="523.39200000000005"/>
    <n v="3"/>
    <n v="52.339199999999998"/>
    <x v="4"/>
    <s v="Nov"/>
  </r>
  <r>
    <s v="CA-2017-103443"/>
    <x v="430"/>
    <d v="2017-12-23T00:00:00"/>
    <x v="1"/>
    <s v="AT-10735"/>
    <s v="Annie Thurman"/>
    <x v="0"/>
    <s v="United States"/>
    <x v="13"/>
    <x v="7"/>
    <x v="2"/>
    <s v="FUR-FU-10000308"/>
    <s v="Furniture"/>
    <x v="3"/>
    <s v="Deflect-o Glass Clear Studded Chair Mats"/>
    <n v="124.36"/>
    <n v="2"/>
    <n v="27.359200000000001"/>
    <x v="6"/>
    <s v="Dec"/>
  </r>
  <r>
    <s v="US-2017-165358"/>
    <x v="511"/>
    <d v="2017-07-23T00:00:00"/>
    <x v="1"/>
    <s v="SV-20365"/>
    <s v="Seth Vernon"/>
    <x v="0"/>
    <s v="United States"/>
    <x v="3"/>
    <x v="3"/>
    <x v="2"/>
    <s v="FUR-CH-10002647"/>
    <s v="Furniture"/>
    <x v="1"/>
    <s v="Situations Contoured Folding Chairs, 4/Set"/>
    <n v="198.744"/>
    <n v="4"/>
    <n v="-14.196"/>
    <x v="2"/>
    <s v="Jul"/>
  </r>
  <r>
    <s v="CA-2014-150581"/>
    <x v="676"/>
    <d v="2014-04-12T00:00:00"/>
    <x v="1"/>
    <s v="NM-18445"/>
    <s v="Nathan Mautz"/>
    <x v="2"/>
    <s v="United States"/>
    <x v="41"/>
    <x v="2"/>
    <x v="1"/>
    <s v="FUR-TA-10003748"/>
    <s v="Furniture"/>
    <x v="2"/>
    <s v="Bevis 36 x 72 Conference Tables"/>
    <n v="99.591999999999999"/>
    <n v="1"/>
    <n v="2.4897999999999998"/>
    <x v="4"/>
    <s v="Apr"/>
  </r>
  <r>
    <s v="CA-2016-165330"/>
    <x v="106"/>
    <d v="2016-12-11T00:00:00"/>
    <x v="3"/>
    <s v="WB-21850"/>
    <s v="William Brown"/>
    <x v="0"/>
    <s v="United States"/>
    <x v="261"/>
    <x v="2"/>
    <x v="1"/>
    <s v="FUR-CH-10003774"/>
    <s v="Furniture"/>
    <x v="1"/>
    <s v="Global Wood Trimmed Manager's Task Chair, Khaki"/>
    <n v="363.92"/>
    <n v="5"/>
    <n v="-31.843"/>
    <x v="7"/>
    <s v="Dec"/>
  </r>
  <r>
    <s v="CA-2016-165330"/>
    <x v="106"/>
    <d v="2016-12-11T00:00:00"/>
    <x v="3"/>
    <s v="WB-21850"/>
    <s v="William Brown"/>
    <x v="0"/>
    <s v="United States"/>
    <x v="261"/>
    <x v="2"/>
    <x v="1"/>
    <s v="FUR-TA-10004619"/>
    <s v="Furniture"/>
    <x v="2"/>
    <s v="Hon Non-Folding Utility Tables"/>
    <n v="892.13599999999997"/>
    <n v="7"/>
    <n v="111.517"/>
    <x v="7"/>
    <s v="Dec"/>
  </r>
  <r>
    <s v="CA-2016-106950"/>
    <x v="227"/>
    <d v="2016-09-06T00:00:00"/>
    <x v="1"/>
    <s v="JE-15715"/>
    <s v="Joe Elijah"/>
    <x v="0"/>
    <s v="United States"/>
    <x v="127"/>
    <x v="30"/>
    <x v="0"/>
    <s v="FUR-TA-10001768"/>
    <s v="Furniture"/>
    <x v="2"/>
    <s v="Hon Racetrack Conference Tables"/>
    <n v="472.51799999999997"/>
    <n v="3"/>
    <n v="-149.63069999999999"/>
    <x v="4"/>
    <s v="Sep"/>
  </r>
  <r>
    <s v="CA-2017-128944"/>
    <x v="744"/>
    <d v="2017-06-21T00:00:00"/>
    <x v="0"/>
    <s v="KH-16330"/>
    <s v="Katharine Harms"/>
    <x v="1"/>
    <s v="United States"/>
    <x v="19"/>
    <x v="15"/>
    <x v="2"/>
    <s v="FUR-CH-10000785"/>
    <s v="Furniture"/>
    <x v="1"/>
    <s v="Global Ergonomic Managers Chair"/>
    <n v="760.11599999999999"/>
    <n v="6"/>
    <n v="-43.435200000000002"/>
    <x v="3"/>
    <s v="Jun"/>
  </r>
  <r>
    <s v="CA-2017-128944"/>
    <x v="744"/>
    <d v="2017-06-21T00:00:00"/>
    <x v="0"/>
    <s v="KH-16330"/>
    <s v="Katharine Harms"/>
    <x v="1"/>
    <s v="United States"/>
    <x v="19"/>
    <x v="15"/>
    <x v="2"/>
    <s v="FUR-FU-10004909"/>
    <s v="Furniture"/>
    <x v="3"/>
    <s v="Contemporary Wood/Metal Frame"/>
    <n v="38.783999999999999"/>
    <n v="3"/>
    <n v="7.2720000000000002"/>
    <x v="3"/>
    <s v="Jun"/>
  </r>
  <r>
    <s v="US-2016-102239"/>
    <x v="399"/>
    <d v="2016-05-06T00:00:00"/>
    <x v="2"/>
    <s v="LW-16990"/>
    <s v="Lindsay Williams"/>
    <x v="1"/>
    <s v="United States"/>
    <x v="0"/>
    <x v="34"/>
    <x v="1"/>
    <s v="FUR-TA-10003392"/>
    <s v="Furniture"/>
    <x v="2"/>
    <s v="Global Adaptabilities Conference Tables"/>
    <n v="1685.88"/>
    <n v="6"/>
    <n v="320.31720000000001"/>
    <x v="5"/>
    <s v="May"/>
  </r>
  <r>
    <s v="CA-2017-166926"/>
    <x v="451"/>
    <d v="2017-12-08T00:00:00"/>
    <x v="1"/>
    <s v="SO-20335"/>
    <s v="Sean O'Donnell"/>
    <x v="0"/>
    <s v="United States"/>
    <x v="15"/>
    <x v="13"/>
    <x v="1"/>
    <s v="FUR-BO-10002598"/>
    <s v="Furniture"/>
    <x v="0"/>
    <s v="Hon Metal Bookcases, Putty"/>
    <n v="141.96"/>
    <n v="2"/>
    <n v="41.168399999999998"/>
    <x v="1"/>
    <s v="Dec"/>
  </r>
  <r>
    <s v="CA-2015-128013"/>
    <x v="38"/>
    <d v="2015-08-16T00:00:00"/>
    <x v="1"/>
    <s v="MF-18250"/>
    <s v="Monica Federle"/>
    <x v="1"/>
    <s v="United States"/>
    <x v="13"/>
    <x v="7"/>
    <x v="2"/>
    <s v="FUR-FU-10000320"/>
    <s v="Furniture"/>
    <x v="3"/>
    <s v="OIC Stacking Trays"/>
    <n v="10.02"/>
    <n v="3"/>
    <n v="4.4088000000000003"/>
    <x v="1"/>
    <s v="Aug"/>
  </r>
  <r>
    <s v="US-2016-117541"/>
    <x v="566"/>
    <d v="2016-11-20T00:00:00"/>
    <x v="1"/>
    <s v="JM-16195"/>
    <s v="Justin MacKendrick"/>
    <x v="0"/>
    <s v="United States"/>
    <x v="19"/>
    <x v="14"/>
    <x v="2"/>
    <s v="FUR-FU-10000550"/>
    <s v="Furniture"/>
    <x v="3"/>
    <s v="Stacking Trays by OIC"/>
    <n v="19.920000000000002"/>
    <n v="4"/>
    <n v="6.5735999999999999"/>
    <x v="6"/>
    <s v="Nov"/>
  </r>
  <r>
    <s v="CA-2017-141439"/>
    <x v="83"/>
    <d v="2017-12-01T00:00:00"/>
    <x v="1"/>
    <s v="TT-21460"/>
    <s v="Tonja Turnell"/>
    <x v="2"/>
    <s v="United States"/>
    <x v="52"/>
    <x v="6"/>
    <x v="3"/>
    <s v="FUR-TA-10001039"/>
    <s v="Furniture"/>
    <x v="2"/>
    <s v="KI Adjustable-Height Table"/>
    <n v="257.94"/>
    <n v="3"/>
    <n v="67.064400000000006"/>
    <x v="2"/>
    <s v="Nov"/>
  </r>
  <r>
    <s v="CA-2017-141439"/>
    <x v="83"/>
    <d v="2017-12-01T00:00:00"/>
    <x v="1"/>
    <s v="TT-21460"/>
    <s v="Tonja Turnell"/>
    <x v="2"/>
    <s v="United States"/>
    <x v="52"/>
    <x v="6"/>
    <x v="3"/>
    <s v="FUR-FU-10001473"/>
    <s v="Furniture"/>
    <x v="3"/>
    <s v="DAX Wood Document Frame"/>
    <n v="27.46"/>
    <n v="2"/>
    <n v="9.8856000000000002"/>
    <x v="2"/>
    <s v="Nov"/>
  </r>
  <r>
    <s v="CA-2017-141439"/>
    <x v="83"/>
    <d v="2017-12-01T00:00:00"/>
    <x v="1"/>
    <s v="TT-21460"/>
    <s v="Tonja Turnell"/>
    <x v="2"/>
    <s v="United States"/>
    <x v="52"/>
    <x v="6"/>
    <x v="3"/>
    <s v="FUR-CH-10004287"/>
    <s v="Furniture"/>
    <x v="1"/>
    <s v="SAFCO Arco Folding Chair"/>
    <n v="828.6"/>
    <n v="3"/>
    <n v="240.29400000000001"/>
    <x v="2"/>
    <s v="Nov"/>
  </r>
  <r>
    <s v="CA-2015-163965"/>
    <x v="141"/>
    <d v="2015-11-27T00:00:00"/>
    <x v="1"/>
    <s v="SS-20875"/>
    <s v="Sung Shariari"/>
    <x v="0"/>
    <s v="United States"/>
    <x v="89"/>
    <x v="1"/>
    <x v="0"/>
    <s v="FUR-BO-10001337"/>
    <s v="Furniture"/>
    <x v="0"/>
    <s v="O'Sullivan Living Dimensions 2-Shelf Bookcases"/>
    <n v="290.35199999999998"/>
    <n v="3"/>
    <n v="-36.293999999999997"/>
    <x v="1"/>
    <s v="Nov"/>
  </r>
  <r>
    <s v="CA-2017-128783"/>
    <x v="87"/>
    <d v="2017-09-07T00:00:00"/>
    <x v="3"/>
    <s v="TG-21640"/>
    <s v="Trudy Glocke"/>
    <x v="0"/>
    <s v="United States"/>
    <x v="317"/>
    <x v="23"/>
    <x v="3"/>
    <s v="FUR-FU-10003623"/>
    <s v="Furniture"/>
    <x v="3"/>
    <s v="DataProducts Ampli Magnifier Task Lamp, Black,"/>
    <n v="135.30000000000001"/>
    <n v="5"/>
    <n v="37.884"/>
    <x v="7"/>
    <s v="Sep"/>
  </r>
  <r>
    <s v="CA-2014-122217"/>
    <x v="168"/>
    <d v="2014-11-29T00:00:00"/>
    <x v="1"/>
    <s v="HP-14815"/>
    <s v="Harold Pawlan"/>
    <x v="2"/>
    <s v="United States"/>
    <x v="304"/>
    <x v="25"/>
    <x v="0"/>
    <s v="FUR-FU-10002045"/>
    <s v="Furniture"/>
    <x v="3"/>
    <s v="Executive Impressions 14&quot;"/>
    <n v="111.15"/>
    <n v="5"/>
    <n v="48.905999999999999"/>
    <x v="2"/>
    <s v="Nov"/>
  </r>
  <r>
    <s v="US-2017-141558"/>
    <x v="745"/>
    <d v="2017-03-16T00:00:00"/>
    <x v="1"/>
    <s v="MH-17290"/>
    <s v="Marc Harrigan"/>
    <x v="2"/>
    <s v="United States"/>
    <x v="3"/>
    <x v="3"/>
    <x v="2"/>
    <s v="FUR-TA-10004086"/>
    <s v="Furniture"/>
    <x v="2"/>
    <s v="KI Adjustable-Height Table"/>
    <n v="154.76400000000001"/>
    <n v="3"/>
    <n v="-46.429200000000002"/>
    <x v="2"/>
    <s v="Mar"/>
  </r>
  <r>
    <s v="CA-2017-100412"/>
    <x v="313"/>
    <d v="2017-12-26T00:00:00"/>
    <x v="1"/>
    <s v="SR-20425"/>
    <s v="Sharelle Roach"/>
    <x v="2"/>
    <s v="United States"/>
    <x v="318"/>
    <x v="33"/>
    <x v="0"/>
    <s v="FUR-CH-10002647"/>
    <s v="Furniture"/>
    <x v="1"/>
    <s v="Situations Contoured Folding Chairs, 4/Set"/>
    <n v="141.96"/>
    <n v="2"/>
    <n v="35.49"/>
    <x v="4"/>
    <s v="Dec"/>
  </r>
  <r>
    <s v="CA-2017-142909"/>
    <x v="313"/>
    <d v="2017-12-25T00:00:00"/>
    <x v="0"/>
    <s v="AG-10330"/>
    <s v="Alex Grayson"/>
    <x v="0"/>
    <s v="United States"/>
    <x v="81"/>
    <x v="22"/>
    <x v="1"/>
    <s v="FUR-TA-10003008"/>
    <s v="Furniture"/>
    <x v="2"/>
    <s v="Lesro Round Back Collection Coffee Table, End Table"/>
    <n v="182.55"/>
    <n v="2"/>
    <n v="-135.08699999999999"/>
    <x v="0"/>
    <s v="Dec"/>
  </r>
  <r>
    <s v="US-2015-136749"/>
    <x v="344"/>
    <d v="2015-12-27T00:00:00"/>
    <x v="0"/>
    <s v="LH-16900"/>
    <s v="Lena Hernandez"/>
    <x v="0"/>
    <s v="United States"/>
    <x v="29"/>
    <x v="24"/>
    <x v="0"/>
    <s v="FUR-FU-10000747"/>
    <s v="Furniture"/>
    <x v="3"/>
    <s v="Tenex B1-RE Series Chair Mats for Low Pile Carpets"/>
    <n v="275.88"/>
    <n v="6"/>
    <n v="46.8996"/>
    <x v="3"/>
    <s v="Dec"/>
  </r>
  <r>
    <s v="CA-2014-117464"/>
    <x v="746"/>
    <d v="2014-07-24T00:00:00"/>
    <x v="0"/>
    <s v="NP-18325"/>
    <s v="Naresj Patel"/>
    <x v="0"/>
    <s v="United States"/>
    <x v="28"/>
    <x v="2"/>
    <x v="1"/>
    <s v="FUR-CH-10000155"/>
    <s v="Furniture"/>
    <x v="1"/>
    <s v="Global Comet Stacking Armless Chair"/>
    <n v="717.72"/>
    <n v="3"/>
    <n v="71.772000000000006"/>
    <x v="3"/>
    <s v="Jul"/>
  </r>
  <r>
    <s v="CA-2014-117464"/>
    <x v="746"/>
    <d v="2014-07-24T00:00:00"/>
    <x v="0"/>
    <s v="NP-18325"/>
    <s v="Naresj Patel"/>
    <x v="0"/>
    <s v="United States"/>
    <x v="28"/>
    <x v="2"/>
    <x v="1"/>
    <s v="FUR-TA-10004767"/>
    <s v="Furniture"/>
    <x v="2"/>
    <s v="Safco Drafting Table"/>
    <n v="170.352"/>
    <n v="3"/>
    <n v="19.1646"/>
    <x v="3"/>
    <s v="Jul"/>
  </r>
  <r>
    <s v="US-2017-168613"/>
    <x v="747"/>
    <d v="2017-10-14T00:00:00"/>
    <x v="1"/>
    <s v="GM-14440"/>
    <s v="Gary McGarr"/>
    <x v="0"/>
    <s v="United States"/>
    <x v="13"/>
    <x v="7"/>
    <x v="2"/>
    <s v="FUR-CH-10002372"/>
    <s v="Furniture"/>
    <x v="1"/>
    <s v="Office Star - Ergonomically Designed Knee Chair"/>
    <n v="145.76400000000001"/>
    <n v="2"/>
    <n v="3.2391999999999999"/>
    <x v="6"/>
    <s v="Oct"/>
  </r>
  <r>
    <s v="CA-2017-128853"/>
    <x v="488"/>
    <d v="2017-04-23T00:00:00"/>
    <x v="2"/>
    <s v="JM-15250"/>
    <s v="Janet Martin"/>
    <x v="0"/>
    <s v="United States"/>
    <x v="237"/>
    <x v="32"/>
    <x v="2"/>
    <s v="FUR-CH-10004218"/>
    <s v="Furniture"/>
    <x v="1"/>
    <s v="Global Fabric Manager's Chair, Dark Gray"/>
    <n v="908.82"/>
    <n v="9"/>
    <n v="227.20500000000001"/>
    <x v="3"/>
    <s v="Apr"/>
  </r>
  <r>
    <s v="CA-2017-133102"/>
    <x v="301"/>
    <d v="2017-08-24T00:00:00"/>
    <x v="1"/>
    <s v="ED-13885"/>
    <s v="Emily Ducich"/>
    <x v="2"/>
    <s v="United States"/>
    <x v="6"/>
    <x v="5"/>
    <x v="3"/>
    <s v="FUR-CH-10002017"/>
    <s v="Furniture"/>
    <x v="1"/>
    <s v="SAFCO Optional Arm Kit for Workspace Cribbage Stacking Chair"/>
    <n v="74.591999999999999"/>
    <n v="4"/>
    <n v="-2.1312000000000002"/>
    <x v="1"/>
    <s v="Aug"/>
  </r>
  <r>
    <s v="CA-2017-133102"/>
    <x v="301"/>
    <d v="2017-08-24T00:00:00"/>
    <x v="1"/>
    <s v="ED-13885"/>
    <s v="Emily Ducich"/>
    <x v="2"/>
    <s v="United States"/>
    <x v="6"/>
    <x v="5"/>
    <x v="3"/>
    <s v="FUR-FU-10003247"/>
    <s v="Furniture"/>
    <x v="3"/>
    <s v="36X48 HARDFLOOR CHAIRMAT"/>
    <n v="16.783999999999999"/>
    <n v="2"/>
    <n v="-22.238800000000001"/>
    <x v="1"/>
    <s v="Aug"/>
  </r>
  <r>
    <s v="CA-2016-164399"/>
    <x v="689"/>
    <d v="2016-11-15T00:00:00"/>
    <x v="2"/>
    <s v="DW-13480"/>
    <s v="Dianna Wilson"/>
    <x v="2"/>
    <s v="United States"/>
    <x v="53"/>
    <x v="2"/>
    <x v="1"/>
    <s v="FUR-TA-10003392"/>
    <s v="Furniture"/>
    <x v="2"/>
    <s v="Global Adaptabilities Conference Tables"/>
    <n v="674.35199999999998"/>
    <n v="3"/>
    <n v="-8.4293999999999993"/>
    <x v="0"/>
    <s v="Nov"/>
  </r>
  <r>
    <s v="CA-2016-147683"/>
    <x v="282"/>
    <d v="2016-11-17T00:00:00"/>
    <x v="1"/>
    <s v="PO-19180"/>
    <s v="Philisse Overcash"/>
    <x v="2"/>
    <s v="United States"/>
    <x v="15"/>
    <x v="13"/>
    <x v="1"/>
    <s v="FUR-FU-10004848"/>
    <s v="Furniture"/>
    <x v="3"/>
    <s v="DAX Solid Wood Frames"/>
    <n v="19.54"/>
    <n v="2"/>
    <n v="7.2298"/>
    <x v="4"/>
    <s v="Nov"/>
  </r>
  <r>
    <s v="CA-2016-104276"/>
    <x v="673"/>
    <d v="2016-12-03T00:00:00"/>
    <x v="1"/>
    <s v="HF-14995"/>
    <s v="Herbert Flentye"/>
    <x v="0"/>
    <s v="United States"/>
    <x v="1"/>
    <x v="1"/>
    <x v="0"/>
    <s v="FUR-TA-10001039"/>
    <s v="Furniture"/>
    <x v="2"/>
    <s v="KI Adjustable-Height Table"/>
    <n v="331.02300000000002"/>
    <n v="7"/>
    <n v="-114.35339999999999"/>
    <x v="6"/>
    <s v="Nov"/>
  </r>
  <r>
    <s v="CA-2016-120369"/>
    <x v="48"/>
    <d v="2016-10-28T00:00:00"/>
    <x v="3"/>
    <s v="VB-21745"/>
    <s v="Victoria Brennan"/>
    <x v="1"/>
    <s v="United States"/>
    <x v="77"/>
    <x v="7"/>
    <x v="2"/>
    <s v="FUR-FU-10003806"/>
    <s v="Furniture"/>
    <x v="3"/>
    <s v="Tenex Chairmat w/ Average Lip, 45&quot; x 53&quot;"/>
    <n v="756.8"/>
    <n v="5"/>
    <n v="75.680000000000007"/>
    <x v="7"/>
    <s v="Oct"/>
  </r>
  <r>
    <s v="CA-2014-118276"/>
    <x v="527"/>
    <d v="2015-01-02T00:00:00"/>
    <x v="1"/>
    <s v="MG-17890"/>
    <s v="Michael Granlund"/>
    <x v="2"/>
    <s v="United States"/>
    <x v="317"/>
    <x v="8"/>
    <x v="3"/>
    <s v="FUR-FU-10002111"/>
    <s v="Furniture"/>
    <x v="3"/>
    <s v="Master Caster Door Stop, Large Brown"/>
    <n v="8.7360000000000007"/>
    <n v="3"/>
    <n v="-4.8048000000000002"/>
    <x v="4"/>
    <s v="Dec"/>
  </r>
  <r>
    <s v="CA-2017-137414"/>
    <x v="125"/>
    <d v="2017-10-06T00:00:00"/>
    <x v="1"/>
    <s v="CM-12115"/>
    <s v="Chad McGuire"/>
    <x v="0"/>
    <s v="United States"/>
    <x v="28"/>
    <x v="2"/>
    <x v="1"/>
    <s v="FUR-FU-10001424"/>
    <s v="Furniture"/>
    <x v="3"/>
    <s v="Dax Clear Box Frame"/>
    <n v="17.46"/>
    <n v="2"/>
    <n v="5.9363999999999999"/>
    <x v="4"/>
    <s v="Oct"/>
  </r>
  <r>
    <s v="CA-2016-109953"/>
    <x v="197"/>
    <d v="2016-07-18T00:00:00"/>
    <x v="1"/>
    <s v="RB-19360"/>
    <s v="Raymond Buch"/>
    <x v="0"/>
    <s v="United States"/>
    <x v="28"/>
    <x v="2"/>
    <x v="1"/>
    <s v="FUR-FU-10000073"/>
    <s v="Furniture"/>
    <x v="3"/>
    <s v="Deflect-O Glasstique Clear Desk Accessories"/>
    <n v="30.8"/>
    <n v="4"/>
    <n v="10.164"/>
    <x v="4"/>
    <s v="Jul"/>
  </r>
  <r>
    <s v="CA-2016-137337"/>
    <x v="177"/>
    <d v="2016-03-12T00:00:00"/>
    <x v="1"/>
    <s v="GB-14575"/>
    <s v="Giulietta Baptist"/>
    <x v="0"/>
    <s v="United States"/>
    <x v="13"/>
    <x v="7"/>
    <x v="2"/>
    <s v="FUR-FU-10003347"/>
    <s v="Furniture"/>
    <x v="3"/>
    <s v="Coloredge Poster Frame"/>
    <n v="113.6"/>
    <n v="8"/>
    <n v="44.304000000000002"/>
    <x v="4"/>
    <s v="Mar"/>
  </r>
  <r>
    <s v="CA-2016-101651"/>
    <x v="695"/>
    <d v="2016-12-30T00:00:00"/>
    <x v="1"/>
    <s v="SC-20305"/>
    <s v="Sean Christensen"/>
    <x v="0"/>
    <s v="United States"/>
    <x v="124"/>
    <x v="2"/>
    <x v="1"/>
    <s v="FUR-FU-10000771"/>
    <s v="Furniture"/>
    <x v="3"/>
    <s v="Eldon 200 Class Desk Accessories, Smoke"/>
    <n v="43.96"/>
    <n v="7"/>
    <n v="18.463200000000001"/>
    <x v="6"/>
    <s v="Dec"/>
  </r>
  <r>
    <s v="CA-2017-136651"/>
    <x v="748"/>
    <d v="2017-04-25T00:00:00"/>
    <x v="0"/>
    <s v="JF-15355"/>
    <s v="Jay Fein"/>
    <x v="0"/>
    <s v="United States"/>
    <x v="102"/>
    <x v="2"/>
    <x v="1"/>
    <s v="FUR-FU-10002445"/>
    <s v="Furniture"/>
    <x v="3"/>
    <s v="DAX Two-Tone Rosewood/Black Document Frame, Desktop, 5 x 7"/>
    <n v="66.36"/>
    <n v="7"/>
    <n v="26.544"/>
    <x v="3"/>
    <s v="Apr"/>
  </r>
  <r>
    <s v="CA-2017-136651"/>
    <x v="748"/>
    <d v="2017-04-25T00:00:00"/>
    <x v="0"/>
    <s v="JF-15355"/>
    <s v="Jay Fein"/>
    <x v="0"/>
    <s v="United States"/>
    <x v="102"/>
    <x v="2"/>
    <x v="1"/>
    <s v="FUR-FU-10004864"/>
    <s v="Furniture"/>
    <x v="3"/>
    <s v="Eldon 500 Class Desk Accessories"/>
    <n v="24.14"/>
    <n v="2"/>
    <n v="7.9661999999999997"/>
    <x v="3"/>
    <s v="Apr"/>
  </r>
  <r>
    <s v="CA-2017-118892"/>
    <x v="301"/>
    <d v="2017-08-22T00:00:00"/>
    <x v="0"/>
    <s v="TP-21415"/>
    <s v="Tom Prescott"/>
    <x v="0"/>
    <s v="United States"/>
    <x v="3"/>
    <x v="3"/>
    <x v="2"/>
    <s v="FUR-CH-10002024"/>
    <s v="Furniture"/>
    <x v="1"/>
    <s v="HON 5400 Series Task Chairs for Big and Tall"/>
    <n v="4416.174"/>
    <n v="9"/>
    <n v="-630.88199999999995"/>
    <x v="2"/>
    <s v="Aug"/>
  </r>
  <r>
    <s v="US-2014-127978"/>
    <x v="749"/>
    <d v="2014-03-08T00:00:00"/>
    <x v="1"/>
    <s v="JS-15595"/>
    <s v="Jill Stevenson"/>
    <x v="1"/>
    <s v="United States"/>
    <x v="29"/>
    <x v="15"/>
    <x v="2"/>
    <s v="FUR-BO-10001972"/>
    <s v="Furniture"/>
    <x v="0"/>
    <s v="O'Sullivan 4-Shelf Bookcase in Odessa Pine"/>
    <n v="302.45"/>
    <n v="5"/>
    <n v="-199.61699999999999"/>
    <x v="2"/>
    <s v="Mar"/>
  </r>
  <r>
    <s v="CA-2016-152730"/>
    <x v="82"/>
    <d v="2016-06-04T00:00:00"/>
    <x v="1"/>
    <s v="EM-14140"/>
    <s v="Eugene Moren"/>
    <x v="2"/>
    <s v="United States"/>
    <x v="319"/>
    <x v="16"/>
    <x v="3"/>
    <s v="FUR-FU-10001037"/>
    <s v="Furniture"/>
    <x v="3"/>
    <s v="DAX Charcoal/Nickel-Tone Document Frame, 5 x 7"/>
    <n v="47.4"/>
    <n v="5"/>
    <n v="21.33"/>
    <x v="2"/>
    <s v="May"/>
  </r>
  <r>
    <s v="US-2014-143721"/>
    <x v="255"/>
    <d v="2014-11-26T00:00:00"/>
    <x v="0"/>
    <s v="DK-12835"/>
    <s v="Damala Kotsonis"/>
    <x v="1"/>
    <s v="United States"/>
    <x v="6"/>
    <x v="5"/>
    <x v="3"/>
    <s v="FUR-CH-10001973"/>
    <s v="Furniture"/>
    <x v="1"/>
    <s v="Office Star Flex Back Scooter Chair with White Frame"/>
    <n v="155.37200000000001"/>
    <n v="2"/>
    <n v="-35.513599999999997"/>
    <x v="0"/>
    <s v="Nov"/>
  </r>
  <r>
    <s v="CA-2016-133368"/>
    <x v="750"/>
    <d v="2016-01-20T00:00:00"/>
    <x v="1"/>
    <s v="AG-10675"/>
    <s v="Anna Gayman"/>
    <x v="0"/>
    <s v="United States"/>
    <x v="41"/>
    <x v="30"/>
    <x v="0"/>
    <s v="FUR-FU-10003374"/>
    <s v="Furniture"/>
    <x v="3"/>
    <s v="Electrix Fluorescent Magnifier Lamps &amp; Weighted Base"/>
    <n v="315.77600000000001"/>
    <n v="8"/>
    <n v="31.5776"/>
    <x v="6"/>
    <s v="Jan"/>
  </r>
  <r>
    <s v="CA-2016-123337"/>
    <x v="751"/>
    <d v="2016-09-22T00:00:00"/>
    <x v="1"/>
    <s v="KD-16495"/>
    <s v="Keith Dawkins"/>
    <x v="1"/>
    <s v="United States"/>
    <x v="124"/>
    <x v="2"/>
    <x v="1"/>
    <s v="FUR-BO-10001918"/>
    <s v="Furniture"/>
    <x v="0"/>
    <s v="Sauder Forest Hills Library with Doors, Woodland Oak Finish"/>
    <n v="273.666"/>
    <n v="2"/>
    <n v="-12.878399999999999"/>
    <x v="6"/>
    <s v="Sep"/>
  </r>
  <r>
    <s v="CA-2015-144519"/>
    <x v="18"/>
    <d v="2015-11-17T00:00:00"/>
    <x v="1"/>
    <s v="AW-10930"/>
    <s v="Arthur Wiediger"/>
    <x v="2"/>
    <s v="United States"/>
    <x v="320"/>
    <x v="46"/>
    <x v="1"/>
    <s v="FUR-FU-10000794"/>
    <s v="Furniture"/>
    <x v="3"/>
    <s v="Eldon Stackable Tray, Side-Load, Legal, Smoke"/>
    <n v="63.98"/>
    <n v="7"/>
    <n v="21.7532"/>
    <x v="4"/>
    <s v="Nov"/>
  </r>
  <r>
    <s v="CA-2017-169439"/>
    <x v="198"/>
    <d v="2017-09-13T00:00:00"/>
    <x v="1"/>
    <s v="LC-17140"/>
    <s v="Logan Currie"/>
    <x v="0"/>
    <s v="United States"/>
    <x v="59"/>
    <x v="15"/>
    <x v="2"/>
    <s v="FUR-FU-10000723"/>
    <s v="Furniture"/>
    <x v="3"/>
    <s v="Deflect-o EconoMat Studded, No Bevel Mat for Low Pile Carpeting"/>
    <n v="66.111999999999995"/>
    <n v="2"/>
    <n v="-9.0904000000000007"/>
    <x v="4"/>
    <s v="Sep"/>
  </r>
  <r>
    <s v="CA-2016-149965"/>
    <x v="210"/>
    <d v="2016-06-25T00:00:00"/>
    <x v="1"/>
    <s v="BS-11365"/>
    <s v="Bill Shonely"/>
    <x v="1"/>
    <s v="United States"/>
    <x v="258"/>
    <x v="37"/>
    <x v="3"/>
    <s v="FUR-FU-10004270"/>
    <s v="Furniture"/>
    <x v="3"/>
    <s v="Executive Impressions 13&quot; Clairmont Wall Clock"/>
    <n v="57.69"/>
    <n v="3"/>
    <n v="23.652899999999999"/>
    <x v="2"/>
    <s v="Jun"/>
  </r>
  <r>
    <s v="CA-2016-113656"/>
    <x v="752"/>
    <d v="2016-01-29T00:00:00"/>
    <x v="1"/>
    <s v="CB-12415"/>
    <s v="Christy Brittain"/>
    <x v="0"/>
    <s v="United States"/>
    <x v="2"/>
    <x v="2"/>
    <x v="1"/>
    <s v="FUR-FU-10000719"/>
    <s v="Furniture"/>
    <x v="3"/>
    <s v="DAX Cubicle Frames, 8-1/2 x 11"/>
    <n v="59.99"/>
    <n v="7"/>
    <n v="21.596399999999999"/>
    <x v="6"/>
    <s v="Jan"/>
  </r>
  <r>
    <s v="CA-2015-148964"/>
    <x v="753"/>
    <d v="2015-05-31T00:00:00"/>
    <x v="1"/>
    <s v="RD-19900"/>
    <s v="Ruben Dartt"/>
    <x v="0"/>
    <s v="United States"/>
    <x v="321"/>
    <x v="13"/>
    <x v="1"/>
    <s v="FUR-FU-10003849"/>
    <s v="Furniture"/>
    <x v="3"/>
    <s v="DAX Metal Frame, Desktop, Stepped-Edge"/>
    <n v="20.239999999999998"/>
    <n v="1"/>
    <n v="7.8936000000000002"/>
    <x v="2"/>
    <s v="May"/>
  </r>
  <r>
    <s v="CA-2014-163468"/>
    <x v="356"/>
    <d v="2014-11-21T00:00:00"/>
    <x v="2"/>
    <s v="JK-15730"/>
    <s v="Joe Kamberova"/>
    <x v="0"/>
    <s v="United States"/>
    <x v="322"/>
    <x v="8"/>
    <x v="3"/>
    <s v="FUR-TA-10002533"/>
    <s v="Furniture"/>
    <x v="2"/>
    <s v="BPI Conference Tables"/>
    <n v="292.10000000000002"/>
    <n v="4"/>
    <n v="-175.26"/>
    <x v="0"/>
    <s v="Nov"/>
  </r>
  <r>
    <s v="CA-2014-163468"/>
    <x v="356"/>
    <d v="2014-11-21T00:00:00"/>
    <x v="2"/>
    <s v="JK-15730"/>
    <s v="Joe Kamberova"/>
    <x v="0"/>
    <s v="United States"/>
    <x v="322"/>
    <x v="8"/>
    <x v="3"/>
    <s v="FUR-FU-10001546"/>
    <s v="Furniture"/>
    <x v="3"/>
    <s v="Dana Swing-Arm Lamps"/>
    <n v="8.5440000000000005"/>
    <n v="2"/>
    <n v="-7.476"/>
    <x v="0"/>
    <s v="Nov"/>
  </r>
  <r>
    <s v="CA-2014-163468"/>
    <x v="356"/>
    <d v="2014-11-21T00:00:00"/>
    <x v="2"/>
    <s v="JK-15730"/>
    <s v="Joe Kamberova"/>
    <x v="0"/>
    <s v="United States"/>
    <x v="322"/>
    <x v="8"/>
    <x v="3"/>
    <s v="FUR-BO-10003546"/>
    <s v="Furniture"/>
    <x v="0"/>
    <s v="Hon 4-Shelf Metal Bookcases"/>
    <n v="424.11599999999999"/>
    <n v="6"/>
    <n v="-30.294"/>
    <x v="0"/>
    <s v="Nov"/>
  </r>
  <r>
    <s v="US-2017-117450"/>
    <x v="362"/>
    <d v="2017-09-08T00:00:00"/>
    <x v="1"/>
    <s v="DO-13645"/>
    <s v="Doug O'Connell"/>
    <x v="0"/>
    <s v="United States"/>
    <x v="98"/>
    <x v="1"/>
    <x v="0"/>
    <s v="FUR-CH-10003817"/>
    <s v="Furniture"/>
    <x v="1"/>
    <s v="Global Value Steno Chair, Gray"/>
    <n v="97.183999999999997"/>
    <n v="2"/>
    <n v="6.0739999999999998"/>
    <x v="4"/>
    <s v="Sep"/>
  </r>
  <r>
    <s v="CA-2014-137274"/>
    <x v="754"/>
    <d v="2014-04-02T00:00:00"/>
    <x v="1"/>
    <s v="MG-18145"/>
    <s v="Mike Gockenbach"/>
    <x v="0"/>
    <s v="United States"/>
    <x v="215"/>
    <x v="5"/>
    <x v="3"/>
    <s v="FUR-TA-10001889"/>
    <s v="Furniture"/>
    <x v="2"/>
    <s v="Bush Advantage Collection Racetrack Conference Table"/>
    <n v="890.84100000000001"/>
    <n v="3"/>
    <n v="-152.71559999999999"/>
    <x v="4"/>
    <s v="Mar"/>
  </r>
  <r>
    <s v="CA-2016-144092"/>
    <x v="541"/>
    <d v="2016-11-07T00:00:00"/>
    <x v="0"/>
    <s v="LH-17155"/>
    <s v="Logan Haushalter"/>
    <x v="0"/>
    <s v="United States"/>
    <x v="124"/>
    <x v="2"/>
    <x v="1"/>
    <s v="FUR-CH-10004875"/>
    <s v="Furniture"/>
    <x v="1"/>
    <s v="Harbour Creations 67200 Series Stacking Chairs"/>
    <n v="113.88800000000001"/>
    <n v="2"/>
    <n v="9.9651999999999994"/>
    <x v="3"/>
    <s v="Nov"/>
  </r>
  <r>
    <s v="CA-2016-132066"/>
    <x v="755"/>
    <d v="2016-10-20T00:00:00"/>
    <x v="1"/>
    <s v="NB-18655"/>
    <s v="Nona Balk"/>
    <x v="1"/>
    <s v="United States"/>
    <x v="13"/>
    <x v="7"/>
    <x v="2"/>
    <s v="FUR-TA-10001539"/>
    <s v="Furniture"/>
    <x v="2"/>
    <s v="Chromcraft Rectangular Conference Tables"/>
    <n v="142.18199999999999"/>
    <n v="1"/>
    <n v="-37.915199999999999"/>
    <x v="4"/>
    <s v="Oct"/>
  </r>
  <r>
    <s v="CA-2017-100097"/>
    <x v="83"/>
    <d v="2017-11-29T00:00:00"/>
    <x v="0"/>
    <s v="MN-17935"/>
    <s v="Michael Nguyen"/>
    <x v="0"/>
    <s v="United States"/>
    <x v="13"/>
    <x v="7"/>
    <x v="2"/>
    <s v="FUR-FU-10003623"/>
    <s v="Furniture"/>
    <x v="3"/>
    <s v="DataProducts Ampli Magnifier Task Lamp, Black,"/>
    <n v="135.30000000000001"/>
    <n v="5"/>
    <n v="37.884"/>
    <x v="0"/>
    <s v="Nov"/>
  </r>
  <r>
    <s v="US-2017-126053"/>
    <x v="446"/>
    <d v="2017-12-08T00:00:00"/>
    <x v="2"/>
    <s v="CS-11950"/>
    <s v="Carlos Soltero"/>
    <x v="0"/>
    <s v="United States"/>
    <x v="13"/>
    <x v="7"/>
    <x v="2"/>
    <s v="FUR-FU-10001934"/>
    <s v="Furniture"/>
    <x v="3"/>
    <s v="Magnifier Swing Arm Lamp"/>
    <n v="41.96"/>
    <n v="2"/>
    <n v="10.909599999999999"/>
    <x v="0"/>
    <s v="Dec"/>
  </r>
  <r>
    <s v="US-2014-131275"/>
    <x v="385"/>
    <d v="2014-03-24T00:00:00"/>
    <x v="1"/>
    <s v="SC-20050"/>
    <s v="Sample Company A"/>
    <x v="2"/>
    <s v="United States"/>
    <x v="323"/>
    <x v="2"/>
    <x v="1"/>
    <s v="FUR-FU-10004597"/>
    <s v="Furniture"/>
    <x v="3"/>
    <s v="Eldon Cleatmat Chair Mats for Medium Pile Carpets"/>
    <n v="111"/>
    <n v="2"/>
    <n v="14.43"/>
    <x v="6"/>
    <s v="Mar"/>
  </r>
  <r>
    <s v="CA-2016-149349"/>
    <x v="689"/>
    <d v="2016-11-13T00:00:00"/>
    <x v="2"/>
    <s v="SP-20650"/>
    <s v="Stephanie Phelps"/>
    <x v="1"/>
    <s v="United States"/>
    <x v="9"/>
    <x v="8"/>
    <x v="3"/>
    <s v="FUR-FU-10001037"/>
    <s v="Furniture"/>
    <x v="3"/>
    <s v="DAX Charcoal/Nickel-Tone Document Frame, 5 x 7"/>
    <n v="22.751999999999999"/>
    <n v="6"/>
    <n v="-8.532"/>
    <x v="5"/>
    <s v="Nov"/>
  </r>
  <r>
    <s v="CA-2015-125563"/>
    <x v="756"/>
    <d v="2015-04-17T00:00:00"/>
    <x v="1"/>
    <s v="PR-18880"/>
    <s v="Patrick Ryan"/>
    <x v="0"/>
    <s v="United States"/>
    <x v="26"/>
    <x v="1"/>
    <x v="0"/>
    <s v="FUR-FU-10001290"/>
    <s v="Furniture"/>
    <x v="3"/>
    <s v="Executive Impressions Supervisor Wall Clock"/>
    <n v="67.36"/>
    <n v="2"/>
    <n v="10.103999999999999"/>
    <x v="6"/>
    <s v="Apr"/>
  </r>
  <r>
    <s v="CA-2015-125563"/>
    <x v="756"/>
    <d v="2015-04-17T00:00:00"/>
    <x v="1"/>
    <s v="PR-18880"/>
    <s v="Patrick Ryan"/>
    <x v="0"/>
    <s v="United States"/>
    <x v="26"/>
    <x v="1"/>
    <x v="0"/>
    <s v="FUR-FU-10000087"/>
    <s v="Furniture"/>
    <x v="3"/>
    <s v="Executive Impressions 14&quot; Two-Color Numerals Wall Clock"/>
    <n v="54.527999999999999"/>
    <n v="3"/>
    <n v="14.313599999999999"/>
    <x v="6"/>
    <s v="Apr"/>
  </r>
  <r>
    <s v="CA-2015-113152"/>
    <x v="344"/>
    <d v="2015-12-30T00:00:00"/>
    <x v="1"/>
    <s v="JK-15625"/>
    <s v="Jim Karlsson"/>
    <x v="0"/>
    <s v="United States"/>
    <x v="13"/>
    <x v="7"/>
    <x v="2"/>
    <s v="FUR-BO-10002613"/>
    <s v="Furniture"/>
    <x v="0"/>
    <s v="Atlantic Metals Mobile 4-Shelf Bookcases, Custom Colors"/>
    <n v="449.56799999999998"/>
    <n v="2"/>
    <n v="56.195999999999998"/>
    <x v="2"/>
    <s v="Dec"/>
  </r>
  <r>
    <s v="CA-2014-163412"/>
    <x v="191"/>
    <d v="2014-12-23T00:00:00"/>
    <x v="0"/>
    <s v="SM-20950"/>
    <s v="Suzanne McNair"/>
    <x v="1"/>
    <s v="United States"/>
    <x v="13"/>
    <x v="7"/>
    <x v="2"/>
    <s v="FUR-CH-10004875"/>
    <s v="Furniture"/>
    <x v="1"/>
    <s v="Harbour Creations 67200 Series Stacking Chairs"/>
    <n v="192.18600000000001"/>
    <n v="3"/>
    <n v="36.3018"/>
    <x v="0"/>
    <s v="Dec"/>
  </r>
  <r>
    <s v="CA-2014-116190"/>
    <x v="503"/>
    <d v="2014-08-01T00:00:00"/>
    <x v="1"/>
    <s v="SG-20470"/>
    <s v="Sheri Gordon"/>
    <x v="0"/>
    <s v="United States"/>
    <x v="182"/>
    <x v="24"/>
    <x v="0"/>
    <s v="FUR-CH-10000553"/>
    <s v="Furniture"/>
    <x v="1"/>
    <s v="Metal Folding Chairs, Beige, 4/Carton"/>
    <n v="67.88"/>
    <n v="2"/>
    <n v="18.3276"/>
    <x v="6"/>
    <s v="Jul"/>
  </r>
  <r>
    <s v="CA-2014-116190"/>
    <x v="503"/>
    <d v="2014-08-01T00:00:00"/>
    <x v="1"/>
    <s v="SG-20470"/>
    <s v="Sheri Gordon"/>
    <x v="0"/>
    <s v="United States"/>
    <x v="182"/>
    <x v="24"/>
    <x v="0"/>
    <s v="FUR-FU-10000719"/>
    <s v="Furniture"/>
    <x v="3"/>
    <s v="DAX Cubicle Frames, 8-1/2 x 11"/>
    <n v="25.71"/>
    <n v="3"/>
    <n v="9.2555999999999994"/>
    <x v="6"/>
    <s v="Jul"/>
  </r>
  <r>
    <s v="CA-2017-168389"/>
    <x v="246"/>
    <d v="2017-12-17T00:00:00"/>
    <x v="1"/>
    <s v="DV-13045"/>
    <s v="Darrin Van Huff"/>
    <x v="1"/>
    <s v="United States"/>
    <x v="51"/>
    <x v="1"/>
    <x v="0"/>
    <s v="FUR-TA-10004289"/>
    <s v="Furniture"/>
    <x v="2"/>
    <s v="BoxOffice By Design Rectangular and Half-Moon Meeting Room Tables"/>
    <n v="721.875"/>
    <n v="6"/>
    <n v="-420"/>
    <x v="6"/>
    <s v="Dec"/>
  </r>
  <r>
    <s v="CA-2017-168389"/>
    <x v="246"/>
    <d v="2017-12-17T00:00:00"/>
    <x v="1"/>
    <s v="DV-13045"/>
    <s v="Darrin Van Huff"/>
    <x v="1"/>
    <s v="United States"/>
    <x v="51"/>
    <x v="1"/>
    <x v="0"/>
    <s v="FUR-CH-10000225"/>
    <s v="Furniture"/>
    <x v="1"/>
    <s v="Global Geo Office Task Chair, Gray"/>
    <n v="64.784000000000006"/>
    <n v="1"/>
    <n v="-12.147"/>
    <x v="6"/>
    <s v="Dec"/>
  </r>
  <r>
    <s v="CA-2016-114748"/>
    <x v="714"/>
    <d v="2016-10-14T00:00:00"/>
    <x v="1"/>
    <s v="MZ-17335"/>
    <s v="Maria Zettner"/>
    <x v="2"/>
    <s v="United States"/>
    <x v="43"/>
    <x v="22"/>
    <x v="1"/>
    <s v="FUR-FU-10001488"/>
    <s v="Furniture"/>
    <x v="3"/>
    <s v="Tenex 46&quot; x 60&quot; Computer Anti-Static Chairmat, Rectangular Shaped"/>
    <n v="169.56800000000001"/>
    <n v="2"/>
    <n v="0"/>
    <x v="2"/>
    <s v="Oct"/>
  </r>
  <r>
    <s v="US-2014-115189"/>
    <x v="757"/>
    <d v="2015-01-03T00:00:00"/>
    <x v="0"/>
    <s v="AR-10345"/>
    <s v="Alex Russell"/>
    <x v="1"/>
    <s v="United States"/>
    <x v="3"/>
    <x v="3"/>
    <x v="2"/>
    <s v="FUR-TA-10004575"/>
    <s v="Furniture"/>
    <x v="2"/>
    <s v="Hon 5100 Series Wood Tables"/>
    <n v="523.76400000000001"/>
    <n v="3"/>
    <n v="-192.04679999999999"/>
    <x v="4"/>
    <s v="Dec"/>
  </r>
  <r>
    <s v="CA-2016-163594"/>
    <x v="188"/>
    <d v="2016-04-14T00:00:00"/>
    <x v="2"/>
    <s v="JF-15295"/>
    <s v="Jason Fortune-"/>
    <x v="0"/>
    <s v="United States"/>
    <x v="2"/>
    <x v="2"/>
    <x v="1"/>
    <s v="FUR-CH-10000225"/>
    <s v="Furniture"/>
    <x v="1"/>
    <s v="Global Geo Office Task Chair, Gray"/>
    <n v="194.352"/>
    <n v="3"/>
    <n v="-36.441000000000003"/>
    <x v="3"/>
    <s v="Apr"/>
  </r>
  <r>
    <s v="CA-2016-127243"/>
    <x v="597"/>
    <d v="2016-12-04T00:00:00"/>
    <x v="1"/>
    <s v="DS-13180"/>
    <s v="David Smith"/>
    <x v="1"/>
    <s v="United States"/>
    <x v="3"/>
    <x v="3"/>
    <x v="2"/>
    <s v="FUR-CH-10002647"/>
    <s v="Furniture"/>
    <x v="1"/>
    <s v="Situations Contoured Folding Chairs, 4/Set"/>
    <n v="347.80200000000002"/>
    <n v="7"/>
    <n v="-24.843"/>
    <x v="6"/>
    <s v="Nov"/>
  </r>
  <r>
    <s v="CA-2016-105732"/>
    <x v="758"/>
    <d v="2016-09-18T00:00:00"/>
    <x v="1"/>
    <s v="AG-10270"/>
    <s v="Alejandro Grove"/>
    <x v="0"/>
    <s v="United States"/>
    <x v="70"/>
    <x v="27"/>
    <x v="3"/>
    <s v="FUR-FU-10003664"/>
    <s v="Furniture"/>
    <x v="3"/>
    <s v="Electrix Architect's Clamp-On Swing Arm Lamp, Black"/>
    <n v="1336.44"/>
    <n v="14"/>
    <n v="387.56760000000003"/>
    <x v="2"/>
    <s v="Sep"/>
  </r>
  <r>
    <s v="CA-2017-108035"/>
    <x v="759"/>
    <d v="2017-12-03T00:00:00"/>
    <x v="1"/>
    <s v="TT-21070"/>
    <s v="Ted Trevino"/>
    <x v="0"/>
    <s v="United States"/>
    <x v="196"/>
    <x v="9"/>
    <x v="0"/>
    <s v="FUR-CH-10000454"/>
    <s v="Furniture"/>
    <x v="1"/>
    <s v="Hon Deluxe Fabric Upholstered Stacking Chairs, Rounded Back"/>
    <n v="390.36799999999999"/>
    <n v="2"/>
    <n v="48.795999999999999"/>
    <x v="4"/>
    <s v="Nov"/>
  </r>
  <r>
    <s v="CA-2017-108035"/>
    <x v="759"/>
    <d v="2017-12-03T00:00:00"/>
    <x v="1"/>
    <s v="TT-21070"/>
    <s v="Ted Trevino"/>
    <x v="0"/>
    <s v="United States"/>
    <x v="196"/>
    <x v="9"/>
    <x v="0"/>
    <s v="FUR-FU-10004017"/>
    <s v="Furniture"/>
    <x v="3"/>
    <s v="Executive Impressions 13&quot; Chairman Wall Clock"/>
    <n v="101.52"/>
    <n v="5"/>
    <n v="19.035"/>
    <x v="4"/>
    <s v="Nov"/>
  </r>
  <r>
    <s v="CA-2016-110975"/>
    <x v="683"/>
    <d v="2016-12-30T00:00:00"/>
    <x v="1"/>
    <s v="DB-12970"/>
    <s v="Darren Budd"/>
    <x v="1"/>
    <s v="United States"/>
    <x v="13"/>
    <x v="7"/>
    <x v="2"/>
    <s v="FUR-TA-10002958"/>
    <s v="Furniture"/>
    <x v="2"/>
    <s v="Bevis Oval Conference Table, Walnut"/>
    <n v="313.17599999999999"/>
    <n v="2"/>
    <n v="-120.0508"/>
    <x v="2"/>
    <s v="Dec"/>
  </r>
  <r>
    <s v="CA-2016-110975"/>
    <x v="683"/>
    <d v="2016-12-30T00:00:00"/>
    <x v="1"/>
    <s v="DB-12970"/>
    <s v="Darren Budd"/>
    <x v="1"/>
    <s v="United States"/>
    <x v="13"/>
    <x v="7"/>
    <x v="2"/>
    <s v="FUR-CH-10003746"/>
    <s v="Furniture"/>
    <x v="1"/>
    <s v="Hon 4070 Series Pagoda Round Back Stacking Chairs"/>
    <n v="866.64599999999996"/>
    <n v="3"/>
    <n v="173.32919999999999"/>
    <x v="2"/>
    <s v="Dec"/>
  </r>
  <r>
    <s v="CA-2016-110009"/>
    <x v="63"/>
    <d v="2016-09-13T00:00:00"/>
    <x v="1"/>
    <s v="TR-21325"/>
    <s v="Toby Ritter"/>
    <x v="0"/>
    <s v="United States"/>
    <x v="15"/>
    <x v="13"/>
    <x v="1"/>
    <s v="FUR-FU-10003039"/>
    <s v="Furniture"/>
    <x v="3"/>
    <s v="Howard Miller 11-1/2&quot; Diameter Grantwood Wall Clock"/>
    <n v="43.13"/>
    <n v="1"/>
    <n v="14.664199999999999"/>
    <x v="2"/>
    <s v="Sep"/>
  </r>
  <r>
    <s v="CA-2015-100146"/>
    <x v="760"/>
    <d v="2015-05-19T00:00:00"/>
    <x v="1"/>
    <s v="CB-12535"/>
    <s v="Claudia Bergmann"/>
    <x v="1"/>
    <s v="United States"/>
    <x v="324"/>
    <x v="2"/>
    <x v="1"/>
    <s v="FUR-BO-10004015"/>
    <s v="Furniture"/>
    <x v="0"/>
    <s v="Bush Andora Bookcase, Maple/Graphite Gray Finish"/>
    <n v="509.95749999999998"/>
    <n v="5"/>
    <n v="41.996499999999997"/>
    <x v="2"/>
    <s v="May"/>
  </r>
  <r>
    <s v="CA-2015-100146"/>
    <x v="760"/>
    <d v="2015-05-19T00:00:00"/>
    <x v="1"/>
    <s v="CB-12535"/>
    <s v="Claudia Bergmann"/>
    <x v="1"/>
    <s v="United States"/>
    <x v="324"/>
    <x v="2"/>
    <x v="1"/>
    <s v="FUR-FU-10001979"/>
    <s v="Furniture"/>
    <x v="3"/>
    <s v="Dana Halogen Swing-Arm Architect Lamp"/>
    <n v="122.91"/>
    <n v="3"/>
    <n v="34.4148"/>
    <x v="2"/>
    <s v="May"/>
  </r>
  <r>
    <s v="CA-2015-100146"/>
    <x v="760"/>
    <d v="2015-05-19T00:00:00"/>
    <x v="1"/>
    <s v="CB-12535"/>
    <s v="Claudia Bergmann"/>
    <x v="1"/>
    <s v="United States"/>
    <x v="324"/>
    <x v="2"/>
    <x v="1"/>
    <s v="FUR-CH-10003833"/>
    <s v="Furniture"/>
    <x v="1"/>
    <s v="Novimex Fabric Task Chair"/>
    <n v="97.567999999999998"/>
    <n v="2"/>
    <n v="-6.0979999999999999"/>
    <x v="2"/>
    <s v="May"/>
  </r>
  <r>
    <s v="CA-2015-100146"/>
    <x v="760"/>
    <d v="2015-05-19T00:00:00"/>
    <x v="1"/>
    <s v="CB-12535"/>
    <s v="Claudia Bergmann"/>
    <x v="1"/>
    <s v="United States"/>
    <x v="324"/>
    <x v="2"/>
    <x v="1"/>
    <s v="FUR-CH-10004495"/>
    <s v="Furniture"/>
    <x v="1"/>
    <s v="Global Leather and Oak Executive Chair, Black"/>
    <n v="722.35199999999998"/>
    <n v="3"/>
    <n v="81.264600000000002"/>
    <x v="2"/>
    <s v="May"/>
  </r>
  <r>
    <s v="CA-2016-129728"/>
    <x v="82"/>
    <d v="2016-06-06T00:00:00"/>
    <x v="1"/>
    <s v="JG-15310"/>
    <s v="Jason Gross"/>
    <x v="1"/>
    <s v="United States"/>
    <x v="2"/>
    <x v="2"/>
    <x v="1"/>
    <s v="FUR-FU-10003247"/>
    <s v="Furniture"/>
    <x v="3"/>
    <s v="36X48 HARDFLOOR CHAIRMAT"/>
    <n v="167.84"/>
    <n v="8"/>
    <n v="11.748799999999999"/>
    <x v="1"/>
    <s v="May"/>
  </r>
  <r>
    <s v="CA-2014-121769"/>
    <x v="676"/>
    <d v="2014-04-12T00:00:00"/>
    <x v="1"/>
    <s v="JS-15880"/>
    <s v="John Stevenson"/>
    <x v="0"/>
    <s v="United States"/>
    <x v="219"/>
    <x v="15"/>
    <x v="2"/>
    <s v="FUR-TA-10004442"/>
    <s v="Furniture"/>
    <x v="2"/>
    <s v="Riverside Furniture Stanwyck Manor Table Series"/>
    <n v="172.11"/>
    <n v="1"/>
    <n v="-94.660499999999999"/>
    <x v="4"/>
    <s v="Apr"/>
  </r>
  <r>
    <s v="CA-2017-121125"/>
    <x v="703"/>
    <d v="2017-06-03T00:00:00"/>
    <x v="1"/>
    <s v="MG-17890"/>
    <s v="Michael Granlund"/>
    <x v="2"/>
    <s v="United States"/>
    <x v="325"/>
    <x v="36"/>
    <x v="1"/>
    <s v="FUR-FU-10000820"/>
    <s v="Furniture"/>
    <x v="3"/>
    <s v="Tensor Brushed Steel Torchiere Floor Lamp"/>
    <n v="13.592000000000001"/>
    <n v="1"/>
    <n v="-0.33979999999999999"/>
    <x v="4"/>
    <s v="May"/>
  </r>
  <r>
    <s v="US-2016-114013"/>
    <x v="345"/>
    <d v="2016-03-15T00:00:00"/>
    <x v="0"/>
    <s v="SC-20770"/>
    <s v="Stewart Carmichael"/>
    <x v="1"/>
    <s v="United States"/>
    <x v="3"/>
    <x v="3"/>
    <x v="2"/>
    <s v="FUR-CH-10004287"/>
    <s v="Furniture"/>
    <x v="1"/>
    <s v="SAFCO Arco Folding Chair"/>
    <n v="386.68"/>
    <n v="2"/>
    <n v="-5.524"/>
    <x v="3"/>
    <s v="Mar"/>
  </r>
  <r>
    <s v="CA-2017-135069"/>
    <x v="662"/>
    <d v="2017-04-14T00:00:00"/>
    <x v="1"/>
    <s v="BS-11755"/>
    <s v="Bruce Stewart"/>
    <x v="0"/>
    <s v="United States"/>
    <x v="3"/>
    <x v="3"/>
    <x v="2"/>
    <s v="FUR-FU-10003878"/>
    <s v="Furniture"/>
    <x v="3"/>
    <s v="Linden 10&quot; Round Wall Clock, Black"/>
    <n v="36.671999999999997"/>
    <n v="3"/>
    <n v="6.4176000000000002"/>
    <x v="4"/>
    <s v="Apr"/>
  </r>
  <r>
    <s v="CA-2016-101693"/>
    <x v="324"/>
    <d v="2016-06-27T00:00:00"/>
    <x v="0"/>
    <s v="LC-17140"/>
    <s v="Logan Currie"/>
    <x v="0"/>
    <s v="United States"/>
    <x v="6"/>
    <x v="5"/>
    <x v="3"/>
    <s v="FUR-CH-10001146"/>
    <s v="Furniture"/>
    <x v="1"/>
    <s v="Global Value Mid-Back Manager's Chair, Gray"/>
    <n v="85.245999999999995"/>
    <n v="2"/>
    <n v="-6.0890000000000004"/>
    <x v="3"/>
    <s v="Jun"/>
  </r>
  <r>
    <s v="CA-2016-101693"/>
    <x v="324"/>
    <d v="2016-06-27T00:00:00"/>
    <x v="0"/>
    <s v="LC-17140"/>
    <s v="Logan Currie"/>
    <x v="0"/>
    <s v="United States"/>
    <x v="6"/>
    <x v="5"/>
    <x v="3"/>
    <s v="FUR-FU-10003919"/>
    <s v="Furniture"/>
    <x v="3"/>
    <s v="Eldon Executive Woodline II Cherry Finish Desk Accessories"/>
    <n v="32.712000000000003"/>
    <n v="2"/>
    <n v="-26.169599999999999"/>
    <x v="3"/>
    <s v="Jun"/>
  </r>
  <r>
    <s v="CA-2015-145457"/>
    <x v="257"/>
    <d v="2015-03-27T00:00:00"/>
    <x v="0"/>
    <s v="CP-12085"/>
    <s v="Cathy Prescott"/>
    <x v="1"/>
    <s v="United States"/>
    <x v="326"/>
    <x v="13"/>
    <x v="1"/>
    <s v="FUR-FU-10003832"/>
    <s v="Furniture"/>
    <x v="3"/>
    <s v="Eldon Expressions Punched Metal &amp; Wood Desk Accessories, Black &amp; Cherry"/>
    <n v="46.9"/>
    <n v="5"/>
    <n v="13.132"/>
    <x v="0"/>
    <s v="Mar"/>
  </r>
  <r>
    <s v="US-2017-163657"/>
    <x v="113"/>
    <d v="2017-09-06T00:00:00"/>
    <x v="1"/>
    <s v="JL-15235"/>
    <s v="Janet Lee"/>
    <x v="0"/>
    <s v="United States"/>
    <x v="2"/>
    <x v="2"/>
    <x v="1"/>
    <s v="FUR-TA-10004607"/>
    <s v="Furniture"/>
    <x v="2"/>
    <s v="Hon 2111 Invitation Series Straight Table"/>
    <n v="236.52799999999999"/>
    <n v="2"/>
    <n v="-2.9565999999999999"/>
    <x v="4"/>
    <s v="Sep"/>
  </r>
  <r>
    <s v="CA-2017-127474"/>
    <x v="761"/>
    <d v="2017-02-07T00:00:00"/>
    <x v="0"/>
    <s v="RD-19810"/>
    <s v="Ross DeVincentis"/>
    <x v="2"/>
    <s v="United States"/>
    <x v="9"/>
    <x v="8"/>
    <x v="3"/>
    <s v="FUR-FU-10004597"/>
    <s v="Furniture"/>
    <x v="3"/>
    <s v="Eldon Cleatmat Chair Mats for Medium Pile Carpets"/>
    <n v="22.2"/>
    <n v="1"/>
    <n v="-26.085000000000001"/>
    <x v="4"/>
    <s v="Feb"/>
  </r>
  <r>
    <s v="CA-2017-115448"/>
    <x v="762"/>
    <d v="2017-11-14T00:00:00"/>
    <x v="2"/>
    <s v="MH-18025"/>
    <s v="Michelle Huthwaite"/>
    <x v="0"/>
    <s v="United States"/>
    <x v="270"/>
    <x v="9"/>
    <x v="0"/>
    <s v="FUR-FU-10004090"/>
    <s v="Furniture"/>
    <x v="3"/>
    <s v="Executive Impressions 14&quot; Contract Wall Clock"/>
    <n v="88.92"/>
    <n v="5"/>
    <n v="14.4495"/>
    <x v="0"/>
    <s v="Nov"/>
  </r>
  <r>
    <s v="CA-2017-105669"/>
    <x v="342"/>
    <d v="2017-09-22T00:00:00"/>
    <x v="0"/>
    <s v="SJ-20125"/>
    <s v="Sanjit Jacobs"/>
    <x v="2"/>
    <s v="United States"/>
    <x v="6"/>
    <x v="5"/>
    <x v="3"/>
    <s v="FUR-CH-10003774"/>
    <s v="Furniture"/>
    <x v="1"/>
    <s v="Global Wood Trimmed Manager's Task Chair, Khaki"/>
    <n v="318.43"/>
    <n v="5"/>
    <n v="-77.332999999999998"/>
    <x v="2"/>
    <s v="Sep"/>
  </r>
  <r>
    <s v="CA-2015-137974"/>
    <x v="763"/>
    <d v="2015-04-18T00:00:00"/>
    <x v="2"/>
    <s v="LL-16840"/>
    <s v="Lauren Leatherbury"/>
    <x v="0"/>
    <s v="United States"/>
    <x v="61"/>
    <x v="25"/>
    <x v="0"/>
    <s v="FUR-FU-10001468"/>
    <s v="Furniture"/>
    <x v="3"/>
    <s v="Tenex Antistatic Computer Chair Mats"/>
    <n v="1196.8599999999999"/>
    <n v="7"/>
    <n v="119.68600000000001"/>
    <x v="3"/>
    <s v="Apr"/>
  </r>
  <r>
    <s v="CA-2015-137974"/>
    <x v="763"/>
    <d v="2015-04-18T00:00:00"/>
    <x v="2"/>
    <s v="LL-16840"/>
    <s v="Lauren Leatherbury"/>
    <x v="0"/>
    <s v="United States"/>
    <x v="61"/>
    <x v="25"/>
    <x v="0"/>
    <s v="FUR-BO-10001519"/>
    <s v="Furniture"/>
    <x v="0"/>
    <s v="O'Sullivan 3-Shelf Heavy-Duty Bookcases"/>
    <n v="523.26"/>
    <n v="9"/>
    <n v="125.58240000000001"/>
    <x v="3"/>
    <s v="Apr"/>
  </r>
  <r>
    <s v="CA-2017-148985"/>
    <x v="762"/>
    <d v="2017-11-15T00:00:00"/>
    <x v="0"/>
    <s v="TB-21190"/>
    <s v="Thomas Brumley"/>
    <x v="2"/>
    <s v="United States"/>
    <x v="2"/>
    <x v="2"/>
    <x v="1"/>
    <s v="FUR-FU-10001424"/>
    <s v="Furniture"/>
    <x v="3"/>
    <s v="Dax Clear Box Frame"/>
    <n v="34.92"/>
    <n v="4"/>
    <n v="11.8728"/>
    <x v="4"/>
    <s v="Nov"/>
  </r>
  <r>
    <s v="CA-2014-138100"/>
    <x v="712"/>
    <d v="2014-09-20T00:00:00"/>
    <x v="1"/>
    <s v="AA-10315"/>
    <s v="Alex Avila"/>
    <x v="0"/>
    <s v="United States"/>
    <x v="13"/>
    <x v="7"/>
    <x v="2"/>
    <s v="FUR-FU-10002456"/>
    <s v="Furniture"/>
    <x v="3"/>
    <s v="Master Caster Door Stop, Large Neon Orange"/>
    <n v="14.56"/>
    <n v="2"/>
    <n v="6.2607999999999997"/>
    <x v="2"/>
    <s v="Sep"/>
  </r>
  <r>
    <s v="CA-2014-167199"/>
    <x v="764"/>
    <d v="2014-01-10T00:00:00"/>
    <x v="1"/>
    <s v="ME-17320"/>
    <s v="Maria Etezadi"/>
    <x v="2"/>
    <s v="United States"/>
    <x v="0"/>
    <x v="0"/>
    <x v="0"/>
    <s v="FUR-CH-10004063"/>
    <s v="Furniture"/>
    <x v="1"/>
    <s v="Global Deluxe High-Back Manager's Chair"/>
    <n v="2573.8200000000002"/>
    <n v="9"/>
    <n v="746.40779999999995"/>
    <x v="4"/>
    <s v="Jan"/>
  </r>
  <r>
    <s v="CA-2014-129938"/>
    <x v="256"/>
    <d v="2014-12-17T00:00:00"/>
    <x v="0"/>
    <s v="EB-13705"/>
    <s v="Ed Braxton"/>
    <x v="1"/>
    <s v="United States"/>
    <x v="3"/>
    <x v="3"/>
    <x v="2"/>
    <s v="FUR-CH-10003774"/>
    <s v="Furniture"/>
    <x v="1"/>
    <s v="Global Wood Trimmed Manager's Task Chair, Khaki"/>
    <n v="445.80200000000002"/>
    <n v="7"/>
    <n v="-108.2662"/>
    <x v="3"/>
    <s v="Dec"/>
  </r>
  <r>
    <s v="US-2015-134558"/>
    <x v="765"/>
    <d v="2015-12-24T00:00:00"/>
    <x v="0"/>
    <s v="PM-19135"/>
    <s v="Peter McVee"/>
    <x v="2"/>
    <s v="United States"/>
    <x v="63"/>
    <x v="28"/>
    <x v="2"/>
    <s v="FUR-TA-10003473"/>
    <s v="Furniture"/>
    <x v="2"/>
    <s v="Bretford Rectangular Conference Table Tops"/>
    <n v="1053.164"/>
    <n v="4"/>
    <n v="-105.3164"/>
    <x v="2"/>
    <s v="Dec"/>
  </r>
  <r>
    <s v="CA-2015-108672"/>
    <x v="468"/>
    <d v="2015-09-16T00:00:00"/>
    <x v="1"/>
    <s v="FA-14230"/>
    <s v="Frank Atkinson"/>
    <x v="1"/>
    <s v="United States"/>
    <x v="2"/>
    <x v="2"/>
    <x v="1"/>
    <s v="FUR-FU-10003799"/>
    <s v="Furniture"/>
    <x v="3"/>
    <s v="Seth Thomas 13 1/2&quot; Wall Clock"/>
    <n v="106.68"/>
    <n v="6"/>
    <n v="33.070799999999998"/>
    <x v="6"/>
    <s v="Sep"/>
  </r>
  <r>
    <s v="US-2017-160836"/>
    <x v="91"/>
    <d v="2017-09-16T00:00:00"/>
    <x v="1"/>
    <s v="CC-12475"/>
    <s v="Cindy Chapman"/>
    <x v="0"/>
    <s v="United States"/>
    <x v="6"/>
    <x v="5"/>
    <x v="3"/>
    <s v="FUR-TA-10002855"/>
    <s v="Furniture"/>
    <x v="2"/>
    <s v="Bevis Round Conference Table Top &amp; Single Column Base"/>
    <n v="512.19000000000005"/>
    <n v="5"/>
    <n v="-65.852999999999994"/>
    <x v="2"/>
    <s v="Sep"/>
  </r>
  <r>
    <s v="CA-2017-121048"/>
    <x v="766"/>
    <d v="2017-07-18T00:00:00"/>
    <x v="1"/>
    <s v="TC-21295"/>
    <s v="Toby Carlisle"/>
    <x v="0"/>
    <s v="United States"/>
    <x v="327"/>
    <x v="2"/>
    <x v="1"/>
    <s v="FUR-FU-10003601"/>
    <s v="Furniture"/>
    <x v="3"/>
    <s v="Deflect-o RollaMat Studded, Beveled Mat for Medium Pile Carpeting"/>
    <n v="276.69"/>
    <n v="3"/>
    <n v="49.804200000000002"/>
    <x v="4"/>
    <s v="Jul"/>
  </r>
  <r>
    <s v="CA-2017-121048"/>
    <x v="766"/>
    <d v="2017-07-18T00:00:00"/>
    <x v="1"/>
    <s v="TC-21295"/>
    <s v="Toby Carlisle"/>
    <x v="0"/>
    <s v="United States"/>
    <x v="327"/>
    <x v="2"/>
    <x v="1"/>
    <s v="FUR-FU-10002960"/>
    <s v="Furniture"/>
    <x v="3"/>
    <s v="Eldon 200 Class Desk Accessories, Burgundy"/>
    <n v="18.84"/>
    <n v="3"/>
    <n v="7.9127999999999998"/>
    <x v="4"/>
    <s v="Jul"/>
  </r>
  <r>
    <s v="US-2017-161935"/>
    <x v="766"/>
    <d v="2017-07-18T00:00:00"/>
    <x v="1"/>
    <s v="JL-15835"/>
    <s v="John Lee"/>
    <x v="0"/>
    <s v="United States"/>
    <x v="29"/>
    <x v="15"/>
    <x v="2"/>
    <s v="FUR-FU-10002937"/>
    <s v="Furniture"/>
    <x v="3"/>
    <s v="GE 48&quot; Fluorescent Tube, Cool White Energy Saver, 34 Watts, 30/Box"/>
    <n v="396.92"/>
    <n v="5"/>
    <n v="148.845"/>
    <x v="4"/>
    <s v="Jul"/>
  </r>
  <r>
    <s v="CA-2016-162383"/>
    <x v="26"/>
    <d v="2016-09-11T00:00:00"/>
    <x v="1"/>
    <s v="MD-17350"/>
    <s v="Maribeth Dona"/>
    <x v="0"/>
    <s v="United States"/>
    <x v="68"/>
    <x v="15"/>
    <x v="2"/>
    <s v="FUR-CH-10004477"/>
    <s v="Furniture"/>
    <x v="1"/>
    <s v="Global Push Button Manager's Chair, Indigo"/>
    <n v="85.245999999999995"/>
    <n v="2"/>
    <n v="-1.2178"/>
    <x v="6"/>
    <s v="Sep"/>
  </r>
  <r>
    <s v="CA-2014-125731"/>
    <x v="767"/>
    <d v="2014-09-16T00:00:00"/>
    <x v="1"/>
    <s v="CL-12565"/>
    <s v="Clay Ludtke"/>
    <x v="0"/>
    <s v="United States"/>
    <x v="195"/>
    <x v="36"/>
    <x v="1"/>
    <s v="FUR-CH-10003973"/>
    <s v="Furniture"/>
    <x v="1"/>
    <s v="GuestStacker Chair with Chrome Finish Legs"/>
    <n v="1487.04"/>
    <n v="5"/>
    <n v="148.70400000000001"/>
    <x v="6"/>
    <s v="Sep"/>
  </r>
  <r>
    <s v="US-2017-106145"/>
    <x v="572"/>
    <d v="2017-09-26T00:00:00"/>
    <x v="3"/>
    <s v="RA-19885"/>
    <s v="Ruben Ausman"/>
    <x v="1"/>
    <s v="United States"/>
    <x v="28"/>
    <x v="2"/>
    <x v="1"/>
    <s v="FUR-FU-10003829"/>
    <s v="Furniture"/>
    <x v="3"/>
    <s v="Stackable Trays"/>
    <n v="9.24"/>
    <n v="3"/>
    <n v="2.9567999999999999"/>
    <x v="7"/>
    <s v="Sep"/>
  </r>
  <r>
    <s v="CA-2016-107146"/>
    <x v="9"/>
    <d v="2016-06-19T00:00:00"/>
    <x v="2"/>
    <s v="LC-16885"/>
    <s v="Lena Creighton"/>
    <x v="0"/>
    <s v="United States"/>
    <x v="328"/>
    <x v="12"/>
    <x v="1"/>
    <s v="FUR-FU-10002298"/>
    <s v="Furniture"/>
    <x v="3"/>
    <s v="Rubbermaid ClusterMat Chairmats, Mat Size- 66&quot; x 60&quot;, Lip 20&quot; x 11&quot; -90 Degree Angle"/>
    <n v="266.35199999999998"/>
    <n v="3"/>
    <n v="-13.317600000000001"/>
    <x v="3"/>
    <s v="Jun"/>
  </r>
  <r>
    <s v="CA-2016-107146"/>
    <x v="9"/>
    <d v="2016-06-19T00:00:00"/>
    <x v="2"/>
    <s v="LC-16885"/>
    <s v="Lena Creighton"/>
    <x v="0"/>
    <s v="United States"/>
    <x v="328"/>
    <x v="12"/>
    <x v="1"/>
    <s v="FUR-CH-10004853"/>
    <s v="Furniture"/>
    <x v="1"/>
    <s v="Global Manager's Adjustable Task Chair, Storm"/>
    <n v="483.13600000000002"/>
    <n v="4"/>
    <n v="54.352800000000002"/>
    <x v="3"/>
    <s v="Jun"/>
  </r>
  <r>
    <s v="US-2017-134642"/>
    <x v="768"/>
    <d v="2017-03-01T00:00:00"/>
    <x v="1"/>
    <s v="SW-20245"/>
    <s v="Scot Wooten"/>
    <x v="0"/>
    <s v="United States"/>
    <x v="329"/>
    <x v="30"/>
    <x v="0"/>
    <s v="FUR-CH-10002880"/>
    <s v="Furniture"/>
    <x v="1"/>
    <s v="Global High-Back Leather Tilter, Burgundy"/>
    <n v="196.78399999999999"/>
    <n v="2"/>
    <n v="-22.138200000000001"/>
    <x v="4"/>
    <s v="Feb"/>
  </r>
  <r>
    <s v="US-2017-134642"/>
    <x v="768"/>
    <d v="2017-03-01T00:00:00"/>
    <x v="1"/>
    <s v="SW-20245"/>
    <s v="Scot Wooten"/>
    <x v="0"/>
    <s v="United States"/>
    <x v="329"/>
    <x v="30"/>
    <x v="0"/>
    <s v="FUR-BO-10004709"/>
    <s v="Furniture"/>
    <x v="0"/>
    <s v="Bush Westfield Collection Bookcases, Medium Cherry Finish"/>
    <n v="231.92"/>
    <n v="5"/>
    <n v="5.798"/>
    <x v="4"/>
    <s v="Feb"/>
  </r>
  <r>
    <s v="CA-2017-103415"/>
    <x v="587"/>
    <d v="2017-12-08T00:00:00"/>
    <x v="1"/>
    <s v="MV-17485"/>
    <s v="Mark Van Huff"/>
    <x v="0"/>
    <s v="United States"/>
    <x v="6"/>
    <x v="5"/>
    <x v="3"/>
    <s v="FUR-FU-10000820"/>
    <s v="Furniture"/>
    <x v="3"/>
    <s v="Tensor Brushed Steel Torchiere Floor Lamp"/>
    <n v="13.592000000000001"/>
    <n v="2"/>
    <n v="-14.271599999999999"/>
    <x v="2"/>
    <s v="Dec"/>
  </r>
  <r>
    <s v="US-2017-112347"/>
    <x v="308"/>
    <d v="2017-12-06T00:00:00"/>
    <x v="1"/>
    <s v="BS-11380"/>
    <s v="Bill Stewart"/>
    <x v="1"/>
    <s v="United States"/>
    <x v="22"/>
    <x v="12"/>
    <x v="1"/>
    <s v="FUR-BO-10003546"/>
    <s v="Furniture"/>
    <x v="0"/>
    <s v="Hon 4-Shelf Metal Bookcases"/>
    <n v="242.352"/>
    <n v="8"/>
    <n v="-363.52800000000002"/>
    <x v="4"/>
    <s v="Dec"/>
  </r>
  <r>
    <s v="US-2017-112347"/>
    <x v="308"/>
    <d v="2017-12-06T00:00:00"/>
    <x v="1"/>
    <s v="BS-11380"/>
    <s v="Bill Stewart"/>
    <x v="1"/>
    <s v="United States"/>
    <x v="22"/>
    <x v="12"/>
    <x v="1"/>
    <s v="FUR-FU-10001488"/>
    <s v="Furniture"/>
    <x v="3"/>
    <s v="Tenex 46&quot; x 60&quot; Computer Anti-Static Chairmat, Rectangular Shaped"/>
    <n v="508.70400000000001"/>
    <n v="6"/>
    <n v="0"/>
    <x v="4"/>
    <s v="Dec"/>
  </r>
  <r>
    <s v="US-2017-112347"/>
    <x v="308"/>
    <d v="2017-12-06T00:00:00"/>
    <x v="1"/>
    <s v="BS-11380"/>
    <s v="Bill Stewart"/>
    <x v="1"/>
    <s v="United States"/>
    <x v="22"/>
    <x v="12"/>
    <x v="1"/>
    <s v="FUR-CH-10002335"/>
    <s v="Furniture"/>
    <x v="1"/>
    <s v="Hon GuestStacker Chair"/>
    <n v="906.68"/>
    <n v="5"/>
    <n v="68.001000000000005"/>
    <x v="4"/>
    <s v="Dec"/>
  </r>
  <r>
    <s v="CA-2016-136595"/>
    <x v="26"/>
    <d v="2016-09-07T00:00:00"/>
    <x v="2"/>
    <s v="EM-13825"/>
    <s v="Elizabeth Moffitt"/>
    <x v="1"/>
    <s v="United States"/>
    <x v="6"/>
    <x v="5"/>
    <x v="3"/>
    <s v="FUR-FU-10004671"/>
    <s v="Furniture"/>
    <x v="3"/>
    <s v="Executive Impressions 12&quot; Wall Clock"/>
    <n v="21.204000000000001"/>
    <n v="3"/>
    <n v="-11.6622"/>
    <x v="3"/>
    <s v="Sep"/>
  </r>
  <r>
    <s v="CA-2014-114181"/>
    <x v="769"/>
    <d v="2014-05-14T00:00:00"/>
    <x v="0"/>
    <s v="AF-10885"/>
    <s v="Art Foster"/>
    <x v="0"/>
    <s v="United States"/>
    <x v="3"/>
    <x v="3"/>
    <x v="2"/>
    <s v="FUR-BO-10004467"/>
    <s v="Furniture"/>
    <x v="0"/>
    <s v="Bestar Classic Bookcase"/>
    <n v="349.96499999999997"/>
    <n v="7"/>
    <n v="-216.97829999999999"/>
    <x v="4"/>
    <s v="May"/>
  </r>
  <r>
    <s v="US-2014-137155"/>
    <x v="770"/>
    <d v="2014-11-05T00:00:00"/>
    <x v="1"/>
    <s v="DL-12925"/>
    <s v="Daniel Lacy"/>
    <x v="0"/>
    <s v="United States"/>
    <x v="62"/>
    <x v="7"/>
    <x v="2"/>
    <s v="FUR-FU-10003142"/>
    <s v="Furniture"/>
    <x v="3"/>
    <s v="Master Big Foot Doorstop, Beige"/>
    <n v="31.68"/>
    <n v="6"/>
    <n v="9.8208000000000002"/>
    <x v="4"/>
    <s v="Nov"/>
  </r>
  <r>
    <s v="CA-2016-105746"/>
    <x v="771"/>
    <d v="2017-01-01T00:00:00"/>
    <x v="2"/>
    <s v="BD-11605"/>
    <s v="Brian Dahlen"/>
    <x v="0"/>
    <s v="United States"/>
    <x v="68"/>
    <x v="3"/>
    <x v="2"/>
    <s v="FUR-CH-10000454"/>
    <s v="Furniture"/>
    <x v="1"/>
    <s v="Hon Deluxe Fabric Upholstered Stacking Chairs, Rounded Back"/>
    <n v="170.786"/>
    <n v="1"/>
    <n v="0"/>
    <x v="3"/>
    <s v="Dec"/>
  </r>
  <r>
    <s v="US-2016-104815"/>
    <x v="222"/>
    <d v="2016-09-07T00:00:00"/>
    <x v="1"/>
    <s v="RB-19570"/>
    <s v="Rob Beeghly"/>
    <x v="0"/>
    <s v="United States"/>
    <x v="9"/>
    <x v="8"/>
    <x v="3"/>
    <s v="FUR-BO-10003894"/>
    <s v="Furniture"/>
    <x v="0"/>
    <s v="Safco Value Mate Steel Bookcase, Baked Enamel Finish on Steel, Black"/>
    <n v="198.744"/>
    <n v="4"/>
    <n v="0"/>
    <x v="4"/>
    <s v="Sep"/>
  </r>
  <r>
    <s v="US-2016-166660"/>
    <x v="772"/>
    <d v="2016-02-01T00:00:00"/>
    <x v="0"/>
    <s v="TB-21250"/>
    <s v="Tim Brockman"/>
    <x v="0"/>
    <s v="United States"/>
    <x v="15"/>
    <x v="13"/>
    <x v="1"/>
    <s v="FUR-CH-10001190"/>
    <s v="Furniture"/>
    <x v="1"/>
    <s v="Global Deluxe High-Back Office Chair in Storm"/>
    <n v="435.16800000000001"/>
    <n v="4"/>
    <n v="-59.835599999999999"/>
    <x v="3"/>
    <s v="Jan"/>
  </r>
  <r>
    <s v="US-2016-166660"/>
    <x v="772"/>
    <d v="2016-02-01T00:00:00"/>
    <x v="0"/>
    <s v="TB-21250"/>
    <s v="Tim Brockman"/>
    <x v="0"/>
    <s v="United States"/>
    <x v="15"/>
    <x v="13"/>
    <x v="1"/>
    <s v="FUR-BO-10000468"/>
    <s v="Furniture"/>
    <x v="0"/>
    <s v="O'Sullivan 2-Shelf Heavy-Duty Bookcases"/>
    <n v="48.58"/>
    <n v="1"/>
    <n v="7.7728000000000002"/>
    <x v="3"/>
    <s v="Jan"/>
  </r>
  <r>
    <s v="CA-2014-100916"/>
    <x v="299"/>
    <d v="2014-10-26T00:00:00"/>
    <x v="1"/>
    <s v="FH-14275"/>
    <s v="Frank Hawley"/>
    <x v="1"/>
    <s v="United States"/>
    <x v="330"/>
    <x v="25"/>
    <x v="0"/>
    <s v="FUR-TA-10004607"/>
    <s v="Furniture"/>
    <x v="2"/>
    <s v="Hon 2111 Invitation Series Straight Table"/>
    <n v="591.32000000000005"/>
    <n v="4"/>
    <n v="112.35080000000001"/>
    <x v="2"/>
    <s v="Oct"/>
  </r>
  <r>
    <s v="CA-2016-138597"/>
    <x v="105"/>
    <d v="2016-12-21T00:00:00"/>
    <x v="2"/>
    <s v="PN-18775"/>
    <s v="Parhena Norris"/>
    <x v="2"/>
    <s v="United States"/>
    <x v="70"/>
    <x v="27"/>
    <x v="3"/>
    <s v="FUR-CH-10004997"/>
    <s v="Furniture"/>
    <x v="1"/>
    <s v="Hon Every-Day Series Multi-Task Chairs"/>
    <n v="563.94000000000005"/>
    <n v="3"/>
    <n v="112.788"/>
    <x v="0"/>
    <s v="Dec"/>
  </r>
  <r>
    <s v="CA-2015-142734"/>
    <x v="763"/>
    <d v="2015-04-21T00:00:00"/>
    <x v="1"/>
    <s v="DM-13345"/>
    <s v="Denise Monton"/>
    <x v="1"/>
    <s v="United States"/>
    <x v="13"/>
    <x v="7"/>
    <x v="2"/>
    <s v="FUR-CH-10003968"/>
    <s v="Furniture"/>
    <x v="1"/>
    <s v="Novimex Turbo Task Chair"/>
    <n v="127.764"/>
    <n v="2"/>
    <n v="2.8391999999999999"/>
    <x v="2"/>
    <s v="Apr"/>
  </r>
  <r>
    <s v="CA-2017-122945"/>
    <x v="716"/>
    <d v="2017-11-22T00:00:00"/>
    <x v="1"/>
    <s v="MB-18085"/>
    <s v="Mick Brown"/>
    <x v="0"/>
    <s v="United States"/>
    <x v="18"/>
    <x v="2"/>
    <x v="1"/>
    <s v="FUR-FU-10001196"/>
    <s v="Furniture"/>
    <x v="3"/>
    <s v="DAX Cubicle Frames - 8x10"/>
    <n v="17.309999999999999"/>
    <n v="3"/>
    <n v="5.1929999999999996"/>
    <x v="6"/>
    <s v="Nov"/>
  </r>
  <r>
    <s v="CA-2016-158778"/>
    <x v="26"/>
    <d v="2016-09-09T00:00:00"/>
    <x v="1"/>
    <s v="DB-13210"/>
    <s v="Dean Braden"/>
    <x v="0"/>
    <s v="United States"/>
    <x v="3"/>
    <x v="3"/>
    <x v="2"/>
    <s v="FUR-FU-10000260"/>
    <s v="Furniture"/>
    <x v="3"/>
    <s v="6&quot; Cubicle Wall Clock, Black"/>
    <n v="58.247999999999998"/>
    <n v="9"/>
    <n v="11.6496"/>
    <x v="4"/>
    <s v="Sep"/>
  </r>
  <r>
    <s v="CA-2016-158778"/>
    <x v="26"/>
    <d v="2016-09-09T00:00:00"/>
    <x v="1"/>
    <s v="DB-13210"/>
    <s v="Dean Braden"/>
    <x v="0"/>
    <s v="United States"/>
    <x v="3"/>
    <x v="3"/>
    <x v="2"/>
    <s v="FUR-CH-10001146"/>
    <s v="Furniture"/>
    <x v="1"/>
    <s v="Global Task Chair, Black"/>
    <n v="71.245999999999995"/>
    <n v="2"/>
    <n v="-19.338200000000001"/>
    <x v="4"/>
    <s v="Sep"/>
  </r>
  <r>
    <s v="CA-2016-158778"/>
    <x v="26"/>
    <d v="2016-09-09T00:00:00"/>
    <x v="1"/>
    <s v="DB-13210"/>
    <s v="Dean Braden"/>
    <x v="0"/>
    <s v="United States"/>
    <x v="3"/>
    <x v="3"/>
    <x v="2"/>
    <s v="FUR-CH-10000309"/>
    <s v="Furniture"/>
    <x v="1"/>
    <s v="Global Comet Stacking Arm Chair"/>
    <n v="887.27099999999996"/>
    <n v="3"/>
    <n v="-63.3765"/>
    <x v="4"/>
    <s v="Sep"/>
  </r>
  <r>
    <s v="CA-2016-101791"/>
    <x v="614"/>
    <d v="2016-05-31T00:00:00"/>
    <x v="1"/>
    <s v="BS-11665"/>
    <s v="Brian Stugart"/>
    <x v="0"/>
    <s v="United States"/>
    <x v="9"/>
    <x v="8"/>
    <x v="3"/>
    <s v="FUR-FU-10003247"/>
    <s v="Furniture"/>
    <x v="3"/>
    <s v="36X48 HARDFLOOR CHAIRMAT"/>
    <n v="25.175999999999998"/>
    <n v="3"/>
    <n v="-33.358199999999997"/>
    <x v="4"/>
    <s v="May"/>
  </r>
  <r>
    <s v="CA-2016-101791"/>
    <x v="614"/>
    <d v="2016-05-31T00:00:00"/>
    <x v="1"/>
    <s v="BS-11665"/>
    <s v="Brian Stugart"/>
    <x v="0"/>
    <s v="United States"/>
    <x v="9"/>
    <x v="8"/>
    <x v="3"/>
    <s v="FUR-FU-10002191"/>
    <s v="Furniture"/>
    <x v="3"/>
    <s v="G.E. Halogen Desk Lamp Bulbs"/>
    <n v="5.5839999999999996"/>
    <n v="2"/>
    <n v="-1.6752"/>
    <x v="4"/>
    <s v="May"/>
  </r>
  <r>
    <s v="CA-2015-113740"/>
    <x v="108"/>
    <d v="2015-08-28T00:00:00"/>
    <x v="0"/>
    <s v="SC-20380"/>
    <s v="Shahid Collister"/>
    <x v="0"/>
    <s v="United States"/>
    <x v="13"/>
    <x v="7"/>
    <x v="2"/>
    <s v="FUR-FU-10000010"/>
    <s v="Furniture"/>
    <x v="3"/>
    <s v="DAX Value U-Channel Document Frames, Easel Back"/>
    <n v="14.91"/>
    <n v="3"/>
    <n v="4.6220999999999997"/>
    <x v="4"/>
    <s v="Aug"/>
  </r>
  <r>
    <s v="CA-2017-151225"/>
    <x v="526"/>
    <d v="2017-10-29T00:00:00"/>
    <x v="2"/>
    <s v="JM-15655"/>
    <s v="Jim Mitchum"/>
    <x v="1"/>
    <s v="United States"/>
    <x v="2"/>
    <x v="2"/>
    <x v="1"/>
    <s v="FUR-TA-10001539"/>
    <s v="Furniture"/>
    <x v="2"/>
    <s v="Chromcraft Rectangular Conference Tables"/>
    <n v="189.57599999999999"/>
    <n v="1"/>
    <n v="9.4787999999999997"/>
    <x v="3"/>
    <s v="Oct"/>
  </r>
  <r>
    <s v="US-2014-144078"/>
    <x v="306"/>
    <d v="2014-11-29T00:00:00"/>
    <x v="1"/>
    <s v="RB-19435"/>
    <s v="Richard Bierner"/>
    <x v="0"/>
    <s v="United States"/>
    <x v="2"/>
    <x v="2"/>
    <x v="1"/>
    <s v="FUR-CH-10002335"/>
    <s v="Furniture"/>
    <x v="1"/>
    <s v="Hon GuestStacker Chair"/>
    <n v="725.34400000000005"/>
    <n v="4"/>
    <n v="54.400799999999997"/>
    <x v="4"/>
    <s v="Nov"/>
  </r>
  <r>
    <s v="CA-2015-136805"/>
    <x v="773"/>
    <d v="2015-05-27T00:00:00"/>
    <x v="0"/>
    <s v="NM-18445"/>
    <s v="Nathan Mautz"/>
    <x v="2"/>
    <s v="United States"/>
    <x v="25"/>
    <x v="17"/>
    <x v="3"/>
    <s v="FUR-FU-10003724"/>
    <s v="Furniture"/>
    <x v="3"/>
    <s v="Westinghouse Clip-On Gooseneck Lamps"/>
    <n v="75.33"/>
    <n v="9"/>
    <n v="19.585799999999999"/>
    <x v="4"/>
    <s v="May"/>
  </r>
  <r>
    <s v="CA-2014-162089"/>
    <x v="693"/>
    <d v="2014-04-01T00:00:00"/>
    <x v="2"/>
    <s v="MP-17470"/>
    <s v="Mark Packer"/>
    <x v="2"/>
    <s v="United States"/>
    <x v="193"/>
    <x v="5"/>
    <x v="3"/>
    <s v="FUR-CH-10002304"/>
    <s v="Furniture"/>
    <x v="1"/>
    <s v="Global Stack Chair without Arms, Black"/>
    <n v="127.30200000000001"/>
    <n v="7"/>
    <n v="-9.093"/>
    <x v="3"/>
    <s v="Mar"/>
  </r>
  <r>
    <s v="US-2017-158526"/>
    <x v="297"/>
    <d v="2018-01-01T00:00:00"/>
    <x v="0"/>
    <s v="KH-16360"/>
    <s v="Katherine Hughes"/>
    <x v="0"/>
    <s v="United States"/>
    <x v="74"/>
    <x v="0"/>
    <x v="0"/>
    <s v="FUR-CH-10002602"/>
    <s v="Furniture"/>
    <x v="1"/>
    <s v="DMI Arturo Collection Mission-style Design Wood Chair"/>
    <n v="1207.8399999999999"/>
    <n v="8"/>
    <n v="314.03840000000002"/>
    <x v="0"/>
    <s v="Dec"/>
  </r>
  <r>
    <s v="US-2017-158526"/>
    <x v="297"/>
    <d v="2018-01-01T00:00:00"/>
    <x v="0"/>
    <s v="KH-16360"/>
    <s v="Katherine Hughes"/>
    <x v="0"/>
    <s v="United States"/>
    <x v="74"/>
    <x v="0"/>
    <x v="0"/>
    <s v="FUR-CH-10004495"/>
    <s v="Furniture"/>
    <x v="1"/>
    <s v="Global Leather and Oak Executive Chair, Black"/>
    <n v="300.98"/>
    <n v="1"/>
    <n v="87.284199999999998"/>
    <x v="0"/>
    <s v="Dec"/>
  </r>
  <r>
    <s v="US-2017-158526"/>
    <x v="297"/>
    <d v="2018-01-01T00:00:00"/>
    <x v="0"/>
    <s v="KH-16360"/>
    <s v="Katherine Hughes"/>
    <x v="0"/>
    <s v="United States"/>
    <x v="74"/>
    <x v="0"/>
    <x v="0"/>
    <s v="FUR-CH-10001270"/>
    <s v="Furniture"/>
    <x v="1"/>
    <s v="Harbour Creations Steel Folding Chair"/>
    <n v="258.75"/>
    <n v="3"/>
    <n v="77.625"/>
    <x v="0"/>
    <s v="Dec"/>
  </r>
  <r>
    <s v="CA-2017-104885"/>
    <x v="774"/>
    <d v="2017-03-08T00:00:00"/>
    <x v="1"/>
    <s v="DB-13555"/>
    <s v="Dorothy Badders"/>
    <x v="1"/>
    <s v="United States"/>
    <x v="19"/>
    <x v="14"/>
    <x v="2"/>
    <s v="FUR-BO-10003660"/>
    <s v="Furniture"/>
    <x v="0"/>
    <s v="Bush Cubix Collection Bookcases, Fully Assembled"/>
    <n v="441.96"/>
    <n v="2"/>
    <n v="101.6508"/>
    <x v="6"/>
    <s v="Mar"/>
  </r>
  <r>
    <s v="CA-2015-161452"/>
    <x v="509"/>
    <d v="2015-04-11T00:00:00"/>
    <x v="1"/>
    <s v="CA-11965"/>
    <s v="Carol Adams"/>
    <x v="1"/>
    <s v="United States"/>
    <x v="2"/>
    <x v="2"/>
    <x v="1"/>
    <s v="FUR-CH-10003973"/>
    <s v="Furniture"/>
    <x v="1"/>
    <s v="GuestStacker Chair with Chrome Finish Legs"/>
    <n v="892.22400000000005"/>
    <n v="3"/>
    <n v="89.222399999999993"/>
    <x v="6"/>
    <s v="Apr"/>
  </r>
  <r>
    <s v="CA-2016-138968"/>
    <x v="775"/>
    <d v="2016-03-16T00:00:00"/>
    <x v="2"/>
    <s v="FC-14335"/>
    <s v="Fred Chung"/>
    <x v="1"/>
    <s v="United States"/>
    <x v="28"/>
    <x v="2"/>
    <x v="1"/>
    <s v="FUR-CH-10000309"/>
    <s v="Furniture"/>
    <x v="1"/>
    <s v="Global Comet Stacking Arm Chair"/>
    <n v="1352.0319999999999"/>
    <n v="4"/>
    <n v="84.501999999999995"/>
    <x v="5"/>
    <s v="Mar"/>
  </r>
  <r>
    <s v="CA-2015-101889"/>
    <x v="7"/>
    <d v="2015-12-31T00:00:00"/>
    <x v="1"/>
    <s v="DB-13120"/>
    <s v="David Bremer"/>
    <x v="1"/>
    <s v="United States"/>
    <x v="149"/>
    <x v="15"/>
    <x v="2"/>
    <s v="FUR-TA-10004154"/>
    <s v="Furniture"/>
    <x v="2"/>
    <s v="Riverside Furniture Oval Coffee Table, Oval End Table, End Table with Drawer"/>
    <n v="1548.99"/>
    <n v="9"/>
    <n v="-464.697"/>
    <x v="4"/>
    <s v="Dec"/>
  </r>
  <r>
    <s v="CA-2015-107685"/>
    <x v="737"/>
    <d v="2015-12-02T00:00:00"/>
    <x v="0"/>
    <s v="JM-15865"/>
    <s v="John Murray"/>
    <x v="0"/>
    <s v="United States"/>
    <x v="205"/>
    <x v="34"/>
    <x v="1"/>
    <s v="FUR-FU-10002813"/>
    <s v="Furniture"/>
    <x v="3"/>
    <s v="DAX Contemporary Wood Frame with Silver Metal Mat, Desktop, 11 x 14 Size"/>
    <n v="80.959999999999994"/>
    <n v="4"/>
    <n v="29.145600000000002"/>
    <x v="3"/>
    <s v="Nov"/>
  </r>
  <r>
    <s v="US-2014-120740"/>
    <x v="776"/>
    <d v="2014-04-15T00:00:00"/>
    <x v="3"/>
    <s v="PS-18970"/>
    <s v="Paul Stevenson"/>
    <x v="2"/>
    <s v="United States"/>
    <x v="2"/>
    <x v="2"/>
    <x v="1"/>
    <s v="FUR-FU-10004091"/>
    <s v="Furniture"/>
    <x v="3"/>
    <s v="Howard Miller 13&quot; Diameter Goldtone Round Wall Clock"/>
    <n v="187.76"/>
    <n v="4"/>
    <n v="76.9816"/>
    <x v="7"/>
    <s v="Apr"/>
  </r>
  <r>
    <s v="CA-2014-105417"/>
    <x v="777"/>
    <d v="2014-01-12T00:00:00"/>
    <x v="1"/>
    <s v="VS-21820"/>
    <s v="Vivek Sundaresam"/>
    <x v="0"/>
    <s v="United States"/>
    <x v="156"/>
    <x v="5"/>
    <x v="3"/>
    <s v="FUR-FU-10004864"/>
    <s v="Furniture"/>
    <x v="3"/>
    <s v="Howard Miller 14-1/2&quot; Diameter Chrome Round Wall Clock"/>
    <n v="76.727999999999994"/>
    <n v="3"/>
    <n v="-53.709600000000002"/>
    <x v="2"/>
    <s v="Jan"/>
  </r>
  <r>
    <s v="CA-2014-151967"/>
    <x v="27"/>
    <d v="2014-10-26T00:00:00"/>
    <x v="1"/>
    <s v="NB-18580"/>
    <s v="Nicole Brennan"/>
    <x v="1"/>
    <s v="United States"/>
    <x v="331"/>
    <x v="35"/>
    <x v="0"/>
    <s v="FUR-FU-10000193"/>
    <s v="Furniture"/>
    <x v="3"/>
    <s v="Tenex Chairmats For Use with Hard Floors"/>
    <n v="129.91999999999999"/>
    <n v="4"/>
    <n v="10.393599999999999"/>
    <x v="4"/>
    <s v="Oct"/>
  </r>
  <r>
    <s v="CA-2015-130974"/>
    <x v="61"/>
    <d v="2015-11-29T00:00:00"/>
    <x v="0"/>
    <s v="MA-17560"/>
    <s v="Matt Abelman"/>
    <x v="2"/>
    <s v="United States"/>
    <x v="114"/>
    <x v="20"/>
    <x v="2"/>
    <s v="FUR-BO-10002916"/>
    <s v="Furniture"/>
    <x v="0"/>
    <s v="Rush Hierlooms Collection 1&quot; Thick Stackable Bookcases"/>
    <n v="170.98"/>
    <n v="1"/>
    <n v="32.486199999999997"/>
    <x v="3"/>
    <s v="Nov"/>
  </r>
  <r>
    <s v="CA-2015-130974"/>
    <x v="61"/>
    <d v="2015-11-29T00:00:00"/>
    <x v="0"/>
    <s v="MA-17560"/>
    <s v="Matt Abelman"/>
    <x v="2"/>
    <s v="United States"/>
    <x v="114"/>
    <x v="20"/>
    <x v="2"/>
    <s v="FUR-FU-10002506"/>
    <s v="Furniture"/>
    <x v="3"/>
    <s v="Tensor &quot;Hersey Kiss&quot; Styled Floor Lamp"/>
    <n v="38.97"/>
    <n v="3"/>
    <n v="4.6764000000000001"/>
    <x v="3"/>
    <s v="Nov"/>
  </r>
  <r>
    <s v="CA-2015-130974"/>
    <x v="61"/>
    <d v="2015-11-29T00:00:00"/>
    <x v="0"/>
    <s v="MA-17560"/>
    <s v="Matt Abelman"/>
    <x v="2"/>
    <s v="United States"/>
    <x v="114"/>
    <x v="20"/>
    <x v="2"/>
    <s v="FUR-TA-10004619"/>
    <s v="Furniture"/>
    <x v="2"/>
    <s v="Hon Non-Folding Utility Tables"/>
    <n v="446.06799999999998"/>
    <n v="4"/>
    <n v="0"/>
    <x v="3"/>
    <s v="Nov"/>
  </r>
  <r>
    <s v="CA-2014-133592"/>
    <x v="252"/>
    <d v="2015-01-07T00:00:00"/>
    <x v="1"/>
    <s v="KM-16375"/>
    <s v="Katherine Murray"/>
    <x v="2"/>
    <s v="United States"/>
    <x v="134"/>
    <x v="38"/>
    <x v="2"/>
    <s v="FUR-BO-10000362"/>
    <s v="Furniture"/>
    <x v="0"/>
    <s v="Sauder Inglewood Library Bookcases"/>
    <n v="341.96"/>
    <n v="2"/>
    <n v="78.650800000000004"/>
    <x v="1"/>
    <s v="Dec"/>
  </r>
  <r>
    <s v="CA-2014-133592"/>
    <x v="252"/>
    <d v="2015-01-07T00:00:00"/>
    <x v="1"/>
    <s v="KM-16375"/>
    <s v="Katherine Murray"/>
    <x v="2"/>
    <s v="United States"/>
    <x v="134"/>
    <x v="38"/>
    <x v="2"/>
    <s v="FUR-CH-10004218"/>
    <s v="Furniture"/>
    <x v="1"/>
    <s v="Global Fabric Manager's Chair, Dark Gray"/>
    <n v="605.88"/>
    <n v="6"/>
    <n v="151.47"/>
    <x v="1"/>
    <s v="Dec"/>
  </r>
  <r>
    <s v="CA-2016-169838"/>
    <x v="778"/>
    <d v="2016-11-29T00:00:00"/>
    <x v="1"/>
    <s v="BB-11545"/>
    <s v="Brenda Bowman"/>
    <x v="1"/>
    <s v="United States"/>
    <x v="38"/>
    <x v="17"/>
    <x v="3"/>
    <s v="FUR-TA-10001095"/>
    <s v="Furniture"/>
    <x v="2"/>
    <s v="Chromcraft Round Conference Tables"/>
    <n v="1568.61"/>
    <n v="9"/>
    <n v="329.40809999999999"/>
    <x v="4"/>
    <s v="Nov"/>
  </r>
  <r>
    <s v="US-2017-128951"/>
    <x v="316"/>
    <d v="2017-07-17T00:00:00"/>
    <x v="2"/>
    <s v="RS-19420"/>
    <s v="Ricardo Sperren"/>
    <x v="1"/>
    <s v="United States"/>
    <x v="122"/>
    <x v="25"/>
    <x v="0"/>
    <s v="FUR-TA-10004575"/>
    <s v="Furniture"/>
    <x v="2"/>
    <s v="Hon 5100 Series Wood Tables"/>
    <n v="872.94"/>
    <n v="3"/>
    <n v="157.1292"/>
    <x v="3"/>
    <s v="Jul"/>
  </r>
  <r>
    <s v="CA-2016-118899"/>
    <x v="779"/>
    <d v="2016-03-22T00:00:00"/>
    <x v="3"/>
    <s v="MC-17275"/>
    <s v="Marc Crier"/>
    <x v="0"/>
    <s v="United States"/>
    <x v="15"/>
    <x v="13"/>
    <x v="1"/>
    <s v="FUR-CH-10004754"/>
    <s v="Furniture"/>
    <x v="1"/>
    <s v="Global Stack Chair with Arms, Black"/>
    <n v="167.88800000000001"/>
    <n v="7"/>
    <n v="14.690200000000001"/>
    <x v="7"/>
    <s v="Mar"/>
  </r>
  <r>
    <s v="CA-2017-151799"/>
    <x v="417"/>
    <d v="2017-12-18T00:00:00"/>
    <x v="1"/>
    <s v="BF-11170"/>
    <s v="Ben Ferrer"/>
    <x v="2"/>
    <s v="United States"/>
    <x v="37"/>
    <x v="20"/>
    <x v="2"/>
    <s v="FUR-TA-10003473"/>
    <s v="Furniture"/>
    <x v="2"/>
    <s v="Bretford Rectangular Conference Table Tops"/>
    <n v="526.58199999999999"/>
    <n v="2"/>
    <n v="-52.658200000000001"/>
    <x v="4"/>
    <s v="Dec"/>
  </r>
  <r>
    <s v="CA-2016-114601"/>
    <x v="238"/>
    <d v="2016-09-02T00:00:00"/>
    <x v="1"/>
    <s v="AA-10480"/>
    <s v="Andrew Allen"/>
    <x v="0"/>
    <s v="United States"/>
    <x v="25"/>
    <x v="17"/>
    <x v="3"/>
    <s v="FUR-TA-10004147"/>
    <s v="Furniture"/>
    <x v="2"/>
    <s v="Hon 4060 Series Tables"/>
    <n v="447.84"/>
    <n v="4"/>
    <n v="98.524799999999999"/>
    <x v="1"/>
    <s v="Aug"/>
  </r>
  <r>
    <s v="CA-2017-139353"/>
    <x v="780"/>
    <d v="2017-10-30T00:00:00"/>
    <x v="0"/>
    <s v="JM-15250"/>
    <s v="Janet Martin"/>
    <x v="0"/>
    <s v="United States"/>
    <x v="160"/>
    <x v="30"/>
    <x v="0"/>
    <s v="FUR-FU-10001876"/>
    <s v="Furniture"/>
    <x v="3"/>
    <s v="Computer Room Manger, 14&quot;"/>
    <n v="77.951999999999998"/>
    <n v="3"/>
    <n v="15.590400000000001"/>
    <x v="3"/>
    <s v="Oct"/>
  </r>
  <r>
    <s v="CA-2015-139374"/>
    <x v="468"/>
    <d v="2015-09-14T00:00:00"/>
    <x v="1"/>
    <s v="AR-10345"/>
    <s v="Alex Russell"/>
    <x v="1"/>
    <s v="United States"/>
    <x v="198"/>
    <x v="5"/>
    <x v="3"/>
    <s v="FUR-CH-10003981"/>
    <s v="Furniture"/>
    <x v="1"/>
    <s v="Global Commerce Series Low-Back Swivel/Tilt Chairs"/>
    <n v="179.886"/>
    <n v="1"/>
    <n v="-2.5697999999999999"/>
    <x v="4"/>
    <s v="Sep"/>
  </r>
  <r>
    <s v="CA-2017-104850"/>
    <x v="234"/>
    <d v="2017-06-19T00:00:00"/>
    <x v="1"/>
    <s v="TW-21025"/>
    <s v="Tamara Willingham"/>
    <x v="2"/>
    <s v="United States"/>
    <x v="15"/>
    <x v="13"/>
    <x v="1"/>
    <s v="FUR-CH-10003774"/>
    <s v="Furniture"/>
    <x v="1"/>
    <s v="Global Wood Trimmed Manager's Task Chair, Khaki"/>
    <n v="291.13600000000002"/>
    <n v="4"/>
    <n v="-25.474399999999999"/>
    <x v="6"/>
    <s v="Jun"/>
  </r>
  <r>
    <s v="CA-2015-133242"/>
    <x v="311"/>
    <d v="2015-06-24T00:00:00"/>
    <x v="1"/>
    <s v="KH-16510"/>
    <s v="Keith Herrera"/>
    <x v="0"/>
    <s v="United States"/>
    <x v="58"/>
    <x v="25"/>
    <x v="0"/>
    <s v="FUR-FU-10003464"/>
    <s v="Furniture"/>
    <x v="3"/>
    <s v="Seth Thomas 8 1/2&quot; Cubicle Clock"/>
    <n v="60.84"/>
    <n v="3"/>
    <n v="19.468800000000002"/>
    <x v="6"/>
    <s v="Jun"/>
  </r>
  <r>
    <s v="CA-2015-158323"/>
    <x v="737"/>
    <d v="2015-12-03T00:00:00"/>
    <x v="2"/>
    <s v="AB-10600"/>
    <s v="Ann Blume"/>
    <x v="1"/>
    <s v="United States"/>
    <x v="51"/>
    <x v="30"/>
    <x v="0"/>
    <s v="FUR-FU-10001546"/>
    <s v="Furniture"/>
    <x v="3"/>
    <s v="Dana Swing-Arm Lamps"/>
    <n v="17.088000000000001"/>
    <n v="2"/>
    <n v="1.0680000000000001"/>
    <x v="0"/>
    <s v="Nov"/>
  </r>
  <r>
    <s v="CA-2017-112844"/>
    <x v="596"/>
    <d v="2017-11-16T00:00:00"/>
    <x v="0"/>
    <s v="SP-20620"/>
    <s v="Stefania Perrino"/>
    <x v="1"/>
    <s v="United States"/>
    <x v="252"/>
    <x v="7"/>
    <x v="2"/>
    <s v="FUR-FU-10004845"/>
    <s v="Furniture"/>
    <x v="3"/>
    <s v="Deflect-o EconoMat Nonstudded, No Bevel Mat"/>
    <n v="154.94999999999999"/>
    <n v="3"/>
    <n v="30.99"/>
    <x v="0"/>
    <s v="Nov"/>
  </r>
  <r>
    <s v="US-2017-118941"/>
    <x v="661"/>
    <d v="2017-08-12T00:00:00"/>
    <x v="3"/>
    <s v="BB-11545"/>
    <s v="Brenda Bowman"/>
    <x v="1"/>
    <s v="United States"/>
    <x v="11"/>
    <x v="32"/>
    <x v="2"/>
    <s v="FUR-CH-10002331"/>
    <s v="Furniture"/>
    <x v="1"/>
    <s v="Hon 4700 Series Mobuis Mid-Back Task Chairs with Adjustable Arms"/>
    <n v="1779.9"/>
    <n v="5"/>
    <n v="373.779"/>
    <x v="7"/>
    <s v="Aug"/>
  </r>
  <r>
    <s v="CA-2016-162236"/>
    <x v="114"/>
    <d v="2016-11-06T00:00:00"/>
    <x v="0"/>
    <s v="ER-13855"/>
    <s v="Elpida Rittenbach"/>
    <x v="1"/>
    <s v="United States"/>
    <x v="127"/>
    <x v="30"/>
    <x v="0"/>
    <s v="FUR-TA-10002533"/>
    <s v="Furniture"/>
    <x v="2"/>
    <s v="BPI Conference Tables"/>
    <n v="876.3"/>
    <n v="10"/>
    <n v="-292.10000000000002"/>
    <x v="3"/>
    <s v="Nov"/>
  </r>
  <r>
    <s v="US-2016-117037"/>
    <x v="586"/>
    <d v="2016-05-20T00:00:00"/>
    <x v="2"/>
    <s v="LW-17215"/>
    <s v="Luke Weiss"/>
    <x v="0"/>
    <s v="United States"/>
    <x v="9"/>
    <x v="8"/>
    <x v="3"/>
    <s v="FUR-FU-10004973"/>
    <s v="Furniture"/>
    <x v="3"/>
    <s v="Flat Face Poster Frame"/>
    <n v="22.608000000000001"/>
    <n v="3"/>
    <n v="-10.1736"/>
    <x v="0"/>
    <s v="May"/>
  </r>
  <r>
    <s v="CA-2017-166184"/>
    <x v="781"/>
    <d v="2017-03-27T00:00:00"/>
    <x v="2"/>
    <s v="HR-14830"/>
    <s v="Harold Ryan"/>
    <x v="1"/>
    <s v="United States"/>
    <x v="13"/>
    <x v="7"/>
    <x v="2"/>
    <s v="FUR-CH-10003396"/>
    <s v="Furniture"/>
    <x v="1"/>
    <s v="Global Deluxe Steno Chair"/>
    <n v="207.846"/>
    <n v="3"/>
    <n v="2.3094000000000001"/>
    <x v="0"/>
    <s v="Mar"/>
  </r>
  <r>
    <s v="CA-2014-143637"/>
    <x v="782"/>
    <d v="2014-03-29T00:00:00"/>
    <x v="0"/>
    <s v="MS-17710"/>
    <s v="Maurice Satty"/>
    <x v="0"/>
    <s v="United States"/>
    <x v="99"/>
    <x v="2"/>
    <x v="1"/>
    <s v="FUR-FU-10002813"/>
    <s v="Furniture"/>
    <x v="3"/>
    <s v="DAX Contemporary Wood Frame with Silver Metal Mat, Desktop, 11 x 14 Size"/>
    <n v="40.479999999999997"/>
    <n v="2"/>
    <n v="14.572800000000001"/>
    <x v="2"/>
    <s v="Mar"/>
  </r>
  <r>
    <s v="CA-2016-134334"/>
    <x v="783"/>
    <d v="2016-02-15T00:00:00"/>
    <x v="2"/>
    <s v="DK-13090"/>
    <s v="Dave Kipp"/>
    <x v="0"/>
    <s v="United States"/>
    <x v="218"/>
    <x v="32"/>
    <x v="2"/>
    <s v="FUR-TA-10002356"/>
    <s v="Furniture"/>
    <x v="2"/>
    <s v="Bevis Boat-Shaped Conference Table"/>
    <n v="550.43100000000004"/>
    <n v="3"/>
    <n v="-47.1798"/>
    <x v="5"/>
    <s v="Feb"/>
  </r>
  <r>
    <s v="CA-2016-134334"/>
    <x v="783"/>
    <d v="2016-02-15T00:00:00"/>
    <x v="2"/>
    <s v="DK-13090"/>
    <s v="Dave Kipp"/>
    <x v="0"/>
    <s v="United States"/>
    <x v="218"/>
    <x v="32"/>
    <x v="2"/>
    <s v="FUR-FU-10003274"/>
    <s v="Furniture"/>
    <x v="3"/>
    <s v="Regeneration Desk Collection"/>
    <n v="10.56"/>
    <n v="6"/>
    <n v="4.6463999999999999"/>
    <x v="5"/>
    <s v="Feb"/>
  </r>
  <r>
    <s v="US-2017-109316"/>
    <x v="784"/>
    <d v="2017-06-10T00:00:00"/>
    <x v="2"/>
    <s v="MG-17680"/>
    <s v="Maureen Gastineau"/>
    <x v="2"/>
    <s v="United States"/>
    <x v="2"/>
    <x v="2"/>
    <x v="1"/>
    <s v="FUR-BO-10004834"/>
    <s v="Furniture"/>
    <x v="0"/>
    <s v="Riverside Palais Royal Lawyers Bookcase, Royale Cherry Finish"/>
    <n v="1497.6659999999999"/>
    <n v="2"/>
    <n v="140.95679999999999"/>
    <x v="3"/>
    <s v="Jun"/>
  </r>
  <r>
    <s v="CA-2014-125150"/>
    <x v="785"/>
    <d v="2014-05-23T00:00:00"/>
    <x v="1"/>
    <s v="PW-19030"/>
    <s v="Pauline Webber"/>
    <x v="1"/>
    <s v="United States"/>
    <x v="2"/>
    <x v="2"/>
    <x v="1"/>
    <s v="FUR-CH-10002439"/>
    <s v="Furniture"/>
    <x v="1"/>
    <s v="Iceberg Nesting Folding Chair, 19w x 6d x 43h"/>
    <n v="232.88"/>
    <n v="5"/>
    <n v="17.466000000000001"/>
    <x v="1"/>
    <s v="May"/>
  </r>
  <r>
    <s v="CA-2015-127327"/>
    <x v="136"/>
    <d v="2015-02-07T00:00:00"/>
    <x v="1"/>
    <s v="PW-19030"/>
    <s v="Pauline Webber"/>
    <x v="1"/>
    <s v="United States"/>
    <x v="248"/>
    <x v="7"/>
    <x v="2"/>
    <s v="FUR-CH-10004218"/>
    <s v="Furniture"/>
    <x v="1"/>
    <s v="Global Fabric Manager's Chair, Dark Gray"/>
    <n v="90.882000000000005"/>
    <n v="1"/>
    <n v="15.147"/>
    <x v="4"/>
    <s v="Feb"/>
  </r>
  <r>
    <s v="CA-2015-137302"/>
    <x v="12"/>
    <d v="2015-05-01T00:00:00"/>
    <x v="1"/>
    <s v="BW-11110"/>
    <s v="Bart Watters"/>
    <x v="1"/>
    <s v="United States"/>
    <x v="53"/>
    <x v="2"/>
    <x v="1"/>
    <s v="FUR-CH-10002017"/>
    <s v="Furniture"/>
    <x v="1"/>
    <s v="SAFCO Optional Arm Kit for Workspace Cribbage Stacking Chair"/>
    <n v="63.936"/>
    <n v="3"/>
    <n v="6.3936000000000002"/>
    <x v="2"/>
    <s v="Apr"/>
  </r>
  <r>
    <s v="CA-2015-106257"/>
    <x v="315"/>
    <d v="2015-04-17T00:00:00"/>
    <x v="0"/>
    <s v="EB-14110"/>
    <s v="Eugene Barchas"/>
    <x v="0"/>
    <s v="United States"/>
    <x v="2"/>
    <x v="2"/>
    <x v="1"/>
    <s v="FUR-TA-10002530"/>
    <s v="Furniture"/>
    <x v="2"/>
    <s v="Iceberg OfficeWorks 42&quot; Round Tables"/>
    <n v="241.56800000000001"/>
    <n v="2"/>
    <n v="-15.098000000000001"/>
    <x v="4"/>
    <s v="Apr"/>
  </r>
  <r>
    <s v="CA-2015-149083"/>
    <x v="4"/>
    <d v="2015-09-30T00:00:00"/>
    <x v="1"/>
    <s v="SH-19975"/>
    <s v="Sally Hughsby"/>
    <x v="1"/>
    <s v="United States"/>
    <x v="15"/>
    <x v="13"/>
    <x v="1"/>
    <s v="FUR-CH-10004289"/>
    <s v="Furniture"/>
    <x v="1"/>
    <s v="Global Super Steno Chair"/>
    <n v="307.13600000000002"/>
    <n v="4"/>
    <n v="-11.5176"/>
    <x v="2"/>
    <s v="Sep"/>
  </r>
  <r>
    <s v="US-2014-137869"/>
    <x v="786"/>
    <d v="2014-04-02T00:00:00"/>
    <x v="1"/>
    <s v="CV-12295"/>
    <s v="Christina VanderZanden"/>
    <x v="0"/>
    <s v="United States"/>
    <x v="67"/>
    <x v="26"/>
    <x v="3"/>
    <s v="FUR-TA-10003954"/>
    <s v="Furniture"/>
    <x v="2"/>
    <s v="Hon 94000 Series Round Tables"/>
    <n v="1184.72"/>
    <n v="4"/>
    <n v="106.62479999999999"/>
    <x v="2"/>
    <s v="Mar"/>
  </r>
  <r>
    <s v="US-2017-123834"/>
    <x v="720"/>
    <d v="2017-07-25T00:00:00"/>
    <x v="1"/>
    <s v="GM-14500"/>
    <s v="Gene McClure"/>
    <x v="0"/>
    <s v="United States"/>
    <x v="191"/>
    <x v="5"/>
    <x v="3"/>
    <s v="FUR-TA-10001676"/>
    <s v="Furniture"/>
    <x v="2"/>
    <s v="Hon 61000 Series Interactive Training Tables"/>
    <n v="124.404"/>
    <n v="4"/>
    <n v="-21.3264"/>
    <x v="4"/>
    <s v="Jul"/>
  </r>
  <r>
    <s v="CA-2016-128706"/>
    <x v="787"/>
    <d v="2016-03-02T00:00:00"/>
    <x v="1"/>
    <s v="DW-13540"/>
    <s v="Don Weiss"/>
    <x v="0"/>
    <s v="United States"/>
    <x v="6"/>
    <x v="5"/>
    <x v="3"/>
    <s v="FUR-FU-10004053"/>
    <s v="Furniture"/>
    <x v="3"/>
    <s v="DAX Two-Tone Silver Metal Document Frame"/>
    <n v="16.192"/>
    <n v="2"/>
    <n v="-6.8815999999999997"/>
    <x v="4"/>
    <s v="Feb"/>
  </r>
  <r>
    <s v="CA-2015-143364"/>
    <x v="788"/>
    <d v="2015-07-19T00:00:00"/>
    <x v="0"/>
    <s v="TG-21310"/>
    <s v="Toby Gnade"/>
    <x v="0"/>
    <s v="United States"/>
    <x v="81"/>
    <x v="22"/>
    <x v="1"/>
    <s v="FUR-CH-10004287"/>
    <s v="Furniture"/>
    <x v="1"/>
    <s v="SAFCO Arco Folding Chair"/>
    <n v="441.92"/>
    <n v="2"/>
    <n v="49.716000000000001"/>
    <x v="2"/>
    <s v="Jul"/>
  </r>
  <r>
    <s v="CA-2015-143364"/>
    <x v="788"/>
    <d v="2015-07-19T00:00:00"/>
    <x v="0"/>
    <s v="TG-21310"/>
    <s v="Toby Gnade"/>
    <x v="0"/>
    <s v="United States"/>
    <x v="81"/>
    <x v="22"/>
    <x v="1"/>
    <s v="FUR-BO-10001608"/>
    <s v="Furniture"/>
    <x v="0"/>
    <s v="Hon Metal Bookcases, Black"/>
    <n v="127.764"/>
    <n v="6"/>
    <n v="-191.64599999999999"/>
    <x v="2"/>
    <s v="Jul"/>
  </r>
  <r>
    <s v="CA-2016-101672"/>
    <x v="162"/>
    <d v="2016-10-07T00:00:00"/>
    <x v="1"/>
    <s v="DB-12910"/>
    <s v="Daniel Byrd"/>
    <x v="2"/>
    <s v="United States"/>
    <x v="284"/>
    <x v="2"/>
    <x v="1"/>
    <s v="FUR-CH-10004063"/>
    <s v="Furniture"/>
    <x v="1"/>
    <s v="Global Deluxe High-Back Manager's Chair"/>
    <n v="915.13599999999997"/>
    <n v="4"/>
    <n v="102.9528"/>
    <x v="4"/>
    <s v="Oct"/>
  </r>
  <r>
    <s v="CA-2016-160241"/>
    <x v="789"/>
    <d v="2016-12-04T00:00:00"/>
    <x v="0"/>
    <s v="DR-12940"/>
    <s v="Daniel Raglin"/>
    <x v="2"/>
    <s v="United States"/>
    <x v="14"/>
    <x v="8"/>
    <x v="3"/>
    <s v="FUR-FU-10003806"/>
    <s v="Furniture"/>
    <x v="3"/>
    <s v="Tenex Chairmat w/ Average Lip, 45&quot; x 53&quot;"/>
    <n v="242.17599999999999"/>
    <n v="4"/>
    <n v="-302.72000000000003"/>
    <x v="2"/>
    <s v="Nov"/>
  </r>
  <r>
    <s v="CA-2016-155747"/>
    <x v="184"/>
    <d v="2016-06-21T00:00:00"/>
    <x v="1"/>
    <s v="JS-15685"/>
    <s v="Jim Sink"/>
    <x v="1"/>
    <s v="United States"/>
    <x v="3"/>
    <x v="3"/>
    <x v="2"/>
    <s v="FUR-TA-10003392"/>
    <s v="Furniture"/>
    <x v="2"/>
    <s v="Global Adaptabilities Conference Tables"/>
    <n v="337.17599999999999"/>
    <n v="2"/>
    <n v="-118.0116"/>
    <x v="1"/>
    <s v="Jun"/>
  </r>
  <r>
    <s v="CA-2017-118017"/>
    <x v="587"/>
    <d v="2017-12-06T00:00:00"/>
    <x v="0"/>
    <s v="LC-16870"/>
    <s v="Lena Cacioppo"/>
    <x v="0"/>
    <s v="United States"/>
    <x v="332"/>
    <x v="12"/>
    <x v="1"/>
    <s v="FUR-FU-10004351"/>
    <s v="Furniture"/>
    <x v="3"/>
    <s v="Staple-based wall hangings"/>
    <n v="23.376000000000001"/>
    <n v="3"/>
    <n v="7.0128000000000004"/>
    <x v="0"/>
    <s v="Dec"/>
  </r>
  <r>
    <s v="CA-2017-118017"/>
    <x v="587"/>
    <d v="2017-12-06T00:00:00"/>
    <x v="0"/>
    <s v="LC-16870"/>
    <s v="Lena Cacioppo"/>
    <x v="0"/>
    <s v="United States"/>
    <x v="332"/>
    <x v="12"/>
    <x v="1"/>
    <s v="FUR-FU-10004270"/>
    <s v="Furniture"/>
    <x v="3"/>
    <s v="Eldon Image Series Desk Accessories, Burgundy"/>
    <n v="16.72"/>
    <n v="5"/>
    <n v="3.3439999999999999"/>
    <x v="0"/>
    <s v="Dec"/>
  </r>
  <r>
    <s v="CA-2017-118017"/>
    <x v="587"/>
    <d v="2017-12-06T00:00:00"/>
    <x v="0"/>
    <s v="LC-16870"/>
    <s v="Lena Cacioppo"/>
    <x v="0"/>
    <s v="United States"/>
    <x v="332"/>
    <x v="12"/>
    <x v="1"/>
    <s v="FUR-FU-10004053"/>
    <s v="Furniture"/>
    <x v="3"/>
    <s v="DAX Two-Tone Silver Metal Document Frame"/>
    <n v="16.192"/>
    <n v="1"/>
    <n v="4.6551999999999998"/>
    <x v="0"/>
    <s v="Dec"/>
  </r>
  <r>
    <s v="CA-2016-148684"/>
    <x v="683"/>
    <d v="2016-12-29T00:00:00"/>
    <x v="1"/>
    <s v="TS-21655"/>
    <s v="Trudy Schmidt"/>
    <x v="0"/>
    <s v="United States"/>
    <x v="160"/>
    <x v="31"/>
    <x v="0"/>
    <s v="FUR-FU-10003553"/>
    <s v="Furniture"/>
    <x v="3"/>
    <s v="Howard Miller 13-1/2&quot; Diameter Rosebrook Wall Clock"/>
    <n v="343.85"/>
    <n v="5"/>
    <n v="137.54"/>
    <x v="4"/>
    <s v="Dec"/>
  </r>
  <r>
    <s v="CA-2017-128363"/>
    <x v="790"/>
    <d v="2017-08-18T00:00:00"/>
    <x v="1"/>
    <s v="DC-12850"/>
    <s v="Dan Campbell"/>
    <x v="0"/>
    <s v="United States"/>
    <x v="10"/>
    <x v="9"/>
    <x v="0"/>
    <s v="FUR-FU-10003268"/>
    <s v="Furniture"/>
    <x v="3"/>
    <s v="Eldon Radial Chair Mat for Low to Medium Pile Carpets"/>
    <n v="31.984000000000002"/>
    <n v="1"/>
    <n v="0"/>
    <x v="2"/>
    <s v="Aug"/>
  </r>
  <r>
    <s v="CA-2017-128363"/>
    <x v="790"/>
    <d v="2017-08-18T00:00:00"/>
    <x v="1"/>
    <s v="DC-12850"/>
    <s v="Dan Campbell"/>
    <x v="0"/>
    <s v="United States"/>
    <x v="10"/>
    <x v="9"/>
    <x v="0"/>
    <s v="FUR-CH-10002073"/>
    <s v="Furniture"/>
    <x v="1"/>
    <s v="Hon Olson Stacker Chairs"/>
    <n v="423.64800000000002"/>
    <n v="2"/>
    <n v="47.660400000000003"/>
    <x v="2"/>
    <s v="Aug"/>
  </r>
  <r>
    <s v="CA-2016-149762"/>
    <x v="122"/>
    <d v="2016-12-07T00:00:00"/>
    <x v="1"/>
    <s v="RD-19720"/>
    <s v="Roger Demir"/>
    <x v="0"/>
    <s v="United States"/>
    <x v="333"/>
    <x v="2"/>
    <x v="1"/>
    <s v="FUR-TA-10004147"/>
    <s v="Furniture"/>
    <x v="2"/>
    <s v="Hon 4060 Series Tables"/>
    <n v="268.70400000000001"/>
    <n v="3"/>
    <n v="6.7176"/>
    <x v="4"/>
    <s v="Dec"/>
  </r>
  <r>
    <s v="CA-2016-149762"/>
    <x v="122"/>
    <d v="2016-12-07T00:00:00"/>
    <x v="1"/>
    <s v="RD-19720"/>
    <s v="Roger Demir"/>
    <x v="0"/>
    <s v="United States"/>
    <x v="333"/>
    <x v="2"/>
    <x v="1"/>
    <s v="FUR-BO-10001337"/>
    <s v="Furniture"/>
    <x v="0"/>
    <s v="O'Sullivan Living Dimensions 2-Shelf Bookcases"/>
    <n v="205.666"/>
    <n v="2"/>
    <n v="-12.098000000000001"/>
    <x v="4"/>
    <s v="Dec"/>
  </r>
  <r>
    <s v="CA-2016-167605"/>
    <x v="376"/>
    <d v="2016-04-30T00:00:00"/>
    <x v="0"/>
    <s v="RB-19570"/>
    <s v="Rob Beeghly"/>
    <x v="0"/>
    <s v="United States"/>
    <x v="317"/>
    <x v="8"/>
    <x v="3"/>
    <s v="FUR-FU-10001602"/>
    <s v="Furniture"/>
    <x v="3"/>
    <s v="Eldon Delta Triangular Chair Mat, 52&quot; x 58&quot;, Clear"/>
    <n v="30.344000000000001"/>
    <n v="2"/>
    <n v="-31.8612"/>
    <x v="3"/>
    <s v="Apr"/>
  </r>
  <r>
    <s v="CA-2015-110891"/>
    <x v="141"/>
    <d v="2015-11-24T00:00:00"/>
    <x v="1"/>
    <s v="PO-19195"/>
    <s v="Phillina Ober"/>
    <x v="2"/>
    <s v="United States"/>
    <x v="3"/>
    <x v="3"/>
    <x v="2"/>
    <s v="FUR-CH-10002880"/>
    <s v="Furniture"/>
    <x v="1"/>
    <s v="Global High-Back Leather Tilter, Burgundy"/>
    <n v="344.37200000000001"/>
    <n v="4"/>
    <n v="-93.472399999999993"/>
    <x v="4"/>
    <s v="Nov"/>
  </r>
  <r>
    <s v="CA-2017-120404"/>
    <x v="93"/>
    <d v="2017-11-24T00:00:00"/>
    <x v="0"/>
    <s v="KH-16330"/>
    <s v="Katharine Harms"/>
    <x v="1"/>
    <s v="United States"/>
    <x v="13"/>
    <x v="7"/>
    <x v="2"/>
    <s v="FUR-FU-10000820"/>
    <s v="Furniture"/>
    <x v="3"/>
    <s v="Tensor Brushed Steel Torchiere Floor Lamp"/>
    <n v="50.97"/>
    <n v="3"/>
    <n v="9.1745999999999999"/>
    <x v="4"/>
    <s v="Nov"/>
  </r>
  <r>
    <s v="CA-2017-167549"/>
    <x v="730"/>
    <d v="2017-07-27T00:00:00"/>
    <x v="2"/>
    <s v="EM-14200"/>
    <s v="Evan Minnotte"/>
    <x v="2"/>
    <s v="United States"/>
    <x v="144"/>
    <x v="5"/>
    <x v="3"/>
    <s v="FUR-TA-10004767"/>
    <s v="Furniture"/>
    <x v="2"/>
    <s v="Safco Drafting Table"/>
    <n v="298.11599999999999"/>
    <n v="6"/>
    <n v="-4.2587999999999999"/>
    <x v="3"/>
    <s v="Jul"/>
  </r>
  <r>
    <s v="US-2016-168095"/>
    <x v="791"/>
    <d v="2016-07-20T00:00:00"/>
    <x v="1"/>
    <s v="MC-17425"/>
    <s v="Mark Cousins"/>
    <x v="1"/>
    <s v="United States"/>
    <x v="295"/>
    <x v="36"/>
    <x v="1"/>
    <s v="FUR-CH-10004886"/>
    <s v="Furniture"/>
    <x v="1"/>
    <s v="Bevis Steel Folding Chairs"/>
    <n v="230.28"/>
    <n v="3"/>
    <n v="23.027999999999999"/>
    <x v="2"/>
    <s v="Jul"/>
  </r>
  <r>
    <s v="CA-2016-146325"/>
    <x v="469"/>
    <d v="2016-12-17T00:00:00"/>
    <x v="2"/>
    <s v="DS-13180"/>
    <s v="David Smith"/>
    <x v="1"/>
    <s v="United States"/>
    <x v="53"/>
    <x v="2"/>
    <x v="1"/>
    <s v="FUR-CH-10001146"/>
    <s v="Furniture"/>
    <x v="1"/>
    <s v="Global Task Chair, Black"/>
    <n v="81.424000000000007"/>
    <n v="2"/>
    <n v="-9.1601999999999997"/>
    <x v="0"/>
    <s v="Dec"/>
  </r>
  <r>
    <s v="CA-2014-131009"/>
    <x v="29"/>
    <d v="2014-03-05T00:00:00"/>
    <x v="1"/>
    <s v="SC-20380"/>
    <s v="Shahid Collister"/>
    <x v="0"/>
    <s v="United States"/>
    <x v="116"/>
    <x v="5"/>
    <x v="3"/>
    <s v="FUR-CH-10001270"/>
    <s v="Furniture"/>
    <x v="1"/>
    <s v="Harbour Creations Steel Folding Chair"/>
    <n v="362.25"/>
    <n v="6"/>
    <n v="0"/>
    <x v="4"/>
    <s v="Mar"/>
  </r>
  <r>
    <s v="CA-2014-131009"/>
    <x v="29"/>
    <d v="2014-03-05T00:00:00"/>
    <x v="1"/>
    <s v="SC-20380"/>
    <s v="Shahid Collister"/>
    <x v="0"/>
    <s v="United States"/>
    <x v="116"/>
    <x v="5"/>
    <x v="3"/>
    <s v="FUR-FU-10001095"/>
    <s v="Furniture"/>
    <x v="3"/>
    <s v="DAX Black Cherry Wood-Tone Poster Frame"/>
    <n v="63.552"/>
    <n v="6"/>
    <n v="-34.953600000000002"/>
    <x v="4"/>
    <s v="Mar"/>
  </r>
  <r>
    <s v="CA-2017-131807"/>
    <x v="702"/>
    <d v="2017-10-10T00:00:00"/>
    <x v="1"/>
    <s v="GG-14650"/>
    <s v="Greg Guthrie"/>
    <x v="1"/>
    <s v="United States"/>
    <x v="297"/>
    <x v="2"/>
    <x v="1"/>
    <s v="FUR-CH-10001190"/>
    <s v="Furniture"/>
    <x v="1"/>
    <s v="Global Deluxe High-Back Office Chair in Storm"/>
    <n v="435.16800000000001"/>
    <n v="4"/>
    <n v="-59.835599999999999"/>
    <x v="2"/>
    <s v="Oct"/>
  </r>
  <r>
    <s v="CA-2017-131807"/>
    <x v="702"/>
    <d v="2017-10-10T00:00:00"/>
    <x v="1"/>
    <s v="GG-14650"/>
    <s v="Greg Guthrie"/>
    <x v="1"/>
    <s v="United States"/>
    <x v="297"/>
    <x v="2"/>
    <x v="1"/>
    <s v="FUR-FU-10004666"/>
    <s v="Furniture"/>
    <x v="3"/>
    <s v="DAX Clear Channel Poster Frame"/>
    <n v="72.900000000000006"/>
    <n v="5"/>
    <n v="26.972999999999999"/>
    <x v="2"/>
    <s v="Oct"/>
  </r>
  <r>
    <s v="CA-2017-131807"/>
    <x v="702"/>
    <d v="2017-10-10T00:00:00"/>
    <x v="1"/>
    <s v="GG-14650"/>
    <s v="Greg Guthrie"/>
    <x v="1"/>
    <s v="United States"/>
    <x v="297"/>
    <x v="2"/>
    <x v="1"/>
    <s v="FUR-TA-10004086"/>
    <s v="Furniture"/>
    <x v="2"/>
    <s v="KI Adjustable-Height Table"/>
    <n v="206.352"/>
    <n v="3"/>
    <n v="5.1588000000000003"/>
    <x v="2"/>
    <s v="Oct"/>
  </r>
  <r>
    <s v="CA-2016-157707"/>
    <x v="792"/>
    <d v="2016-10-12T00:00:00"/>
    <x v="2"/>
    <s v="CC-12610"/>
    <s v="Corey Catlett"/>
    <x v="1"/>
    <s v="United States"/>
    <x v="22"/>
    <x v="12"/>
    <x v="1"/>
    <s v="FUR-BO-10001567"/>
    <s v="Furniture"/>
    <x v="0"/>
    <s v="Bush Westfield Collection Bookcases, Dark Cherry Finish, Fully Assembled"/>
    <n v="90.882000000000005"/>
    <n v="3"/>
    <n v="-190.85220000000001"/>
    <x v="3"/>
    <s v="Oct"/>
  </r>
  <r>
    <s v="CA-2016-157707"/>
    <x v="792"/>
    <d v="2016-10-12T00:00:00"/>
    <x v="2"/>
    <s v="CC-12610"/>
    <s v="Corey Catlett"/>
    <x v="1"/>
    <s v="United States"/>
    <x v="22"/>
    <x v="12"/>
    <x v="1"/>
    <s v="FUR-CH-10004853"/>
    <s v="Furniture"/>
    <x v="1"/>
    <s v="Global Manager's Adjustable Task Chair, Storm"/>
    <n v="120.78400000000001"/>
    <n v="1"/>
    <n v="13.588200000000001"/>
    <x v="3"/>
    <s v="Oct"/>
  </r>
  <r>
    <s v="US-2015-126753"/>
    <x v="793"/>
    <d v="2015-08-20T00:00:00"/>
    <x v="1"/>
    <s v="SP-20860"/>
    <s v="Sung Pak"/>
    <x v="1"/>
    <s v="United States"/>
    <x v="3"/>
    <x v="3"/>
    <x v="2"/>
    <s v="FUR-FU-10001488"/>
    <s v="Furniture"/>
    <x v="3"/>
    <s v="Tenex 46&quot; x 60&quot; Computer Anti-Static Chairmat, Rectangular Shaped"/>
    <n v="254.352"/>
    <n v="3"/>
    <n v="0"/>
    <x v="4"/>
    <s v="Aug"/>
  </r>
  <r>
    <s v="CA-2014-113383"/>
    <x v="767"/>
    <d v="2014-09-13T00:00:00"/>
    <x v="2"/>
    <s v="SF-20065"/>
    <s v="Sandra Flanagan"/>
    <x v="0"/>
    <s v="United States"/>
    <x v="334"/>
    <x v="18"/>
    <x v="2"/>
    <s v="FUR-FU-10001986"/>
    <s v="Furniture"/>
    <x v="3"/>
    <s v="Dana Fluorescent Magnifying Lamp, White, 36&quot;"/>
    <n v="254.9"/>
    <n v="5"/>
    <n v="76.47"/>
    <x v="0"/>
    <s v="Sep"/>
  </r>
  <r>
    <s v="US-2015-165743"/>
    <x v="141"/>
    <d v="2015-11-23T00:00:00"/>
    <x v="0"/>
    <s v="MM-18055"/>
    <s v="Michelle Moray"/>
    <x v="0"/>
    <s v="United States"/>
    <x v="14"/>
    <x v="12"/>
    <x v="1"/>
    <s v="FUR-BO-10002268"/>
    <s v="Furniture"/>
    <x v="0"/>
    <s v="Sauder Barrister Bookcases"/>
    <n v="145.76400000000001"/>
    <n v="6"/>
    <n v="-247.7988"/>
    <x v="0"/>
    <s v="Nov"/>
  </r>
  <r>
    <s v="US-2017-105998"/>
    <x v="54"/>
    <d v="2017-11-05T00:00:00"/>
    <x v="2"/>
    <s v="CR-12580"/>
    <s v="Clay Rozendal"/>
    <x v="2"/>
    <s v="United States"/>
    <x v="53"/>
    <x v="2"/>
    <x v="1"/>
    <s v="FUR-TA-10001095"/>
    <s v="Furniture"/>
    <x v="2"/>
    <s v="Chromcraft Round Conference Tables"/>
    <n v="1673.184"/>
    <n v="12"/>
    <n v="20.9148"/>
    <x v="3"/>
    <s v="Nov"/>
  </r>
  <r>
    <s v="US-2014-148194"/>
    <x v="236"/>
    <d v="2014-05-07T00:00:00"/>
    <x v="2"/>
    <s v="BS-11365"/>
    <s v="Bill Shonely"/>
    <x v="1"/>
    <s v="United States"/>
    <x v="15"/>
    <x v="13"/>
    <x v="1"/>
    <s v="FUR-FU-10001852"/>
    <s v="Furniture"/>
    <x v="3"/>
    <s v="Eldon Regeneration Recycled Desk Accessories, Smoke"/>
    <n v="12.18"/>
    <n v="7"/>
    <n v="3.8976000000000002"/>
    <x v="0"/>
    <s v="May"/>
  </r>
  <r>
    <s v="CA-2014-143210"/>
    <x v="280"/>
    <d v="2014-12-03T00:00:00"/>
    <x v="2"/>
    <s v="AA-10645"/>
    <s v="Anna Andreadi"/>
    <x v="0"/>
    <s v="United States"/>
    <x v="172"/>
    <x v="20"/>
    <x v="2"/>
    <s v="FUR-FU-10003878"/>
    <s v="Furniture"/>
    <x v="3"/>
    <s v="Linden 10&quot; Round Wall Clock, Black"/>
    <n v="45.84"/>
    <n v="3"/>
    <n v="15.585599999999999"/>
    <x v="3"/>
    <s v="Dec"/>
  </r>
  <r>
    <s v="CA-2014-143210"/>
    <x v="280"/>
    <d v="2014-12-03T00:00:00"/>
    <x v="2"/>
    <s v="AA-10645"/>
    <s v="Anna Andreadi"/>
    <x v="0"/>
    <s v="United States"/>
    <x v="172"/>
    <x v="20"/>
    <x v="2"/>
    <s v="FUR-FU-10002268"/>
    <s v="Furniture"/>
    <x v="3"/>
    <s v="Ultra Door Push Plate"/>
    <n v="9.82"/>
    <n v="2"/>
    <n v="3.2406000000000001"/>
    <x v="3"/>
    <s v="Dec"/>
  </r>
  <r>
    <s v="CA-2015-110863"/>
    <x v="669"/>
    <d v="2015-11-24T00:00:00"/>
    <x v="1"/>
    <s v="AA-10645"/>
    <s v="Anna Andreadi"/>
    <x v="0"/>
    <s v="United States"/>
    <x v="258"/>
    <x v="37"/>
    <x v="3"/>
    <s v="FUR-CH-10002073"/>
    <s v="Furniture"/>
    <x v="1"/>
    <s v="Hon Olson Stacker Chairs"/>
    <n v="1323.9"/>
    <n v="5"/>
    <n v="383.93099999999998"/>
    <x v="1"/>
    <s v="Nov"/>
  </r>
  <r>
    <s v="CA-2017-120168"/>
    <x v="794"/>
    <d v="2017-05-25T00:00:00"/>
    <x v="3"/>
    <s v="TB-21625"/>
    <s v="Trudy Brown"/>
    <x v="0"/>
    <s v="United States"/>
    <x v="13"/>
    <x v="7"/>
    <x v="2"/>
    <s v="FUR-FU-10000732"/>
    <s v="Furniture"/>
    <x v="3"/>
    <s v="Eldon 200 Class Desk Accessories"/>
    <n v="18.84"/>
    <n v="3"/>
    <n v="6.0288000000000004"/>
    <x v="7"/>
    <s v="May"/>
  </r>
  <r>
    <s v="US-2014-131870"/>
    <x v="383"/>
    <d v="2014-09-11T00:00:00"/>
    <x v="2"/>
    <s v="NF-18595"/>
    <s v="Nicole Fjeld"/>
    <x v="2"/>
    <s v="United States"/>
    <x v="68"/>
    <x v="15"/>
    <x v="2"/>
    <s v="FUR-FU-10002501"/>
    <s v="Furniture"/>
    <x v="3"/>
    <s v="Nu-Dell Executive Frame"/>
    <n v="60.671999999999997"/>
    <n v="6"/>
    <n v="12.892799999999999"/>
    <x v="3"/>
    <s v="Sep"/>
  </r>
  <r>
    <s v="CA-2014-129189"/>
    <x v="294"/>
    <d v="2014-07-25T00:00:00"/>
    <x v="1"/>
    <s v="HM-14860"/>
    <s v="Harry Marie"/>
    <x v="1"/>
    <s v="United States"/>
    <x v="144"/>
    <x v="5"/>
    <x v="3"/>
    <s v="FUR-CH-10004997"/>
    <s v="Furniture"/>
    <x v="1"/>
    <s v="Hon Every-Day Series Multi-Task Chairs"/>
    <n v="657.93"/>
    <n v="5"/>
    <n v="-93.99"/>
    <x v="4"/>
    <s v="Jul"/>
  </r>
  <r>
    <s v="CA-2015-132465"/>
    <x v="795"/>
    <d v="2015-09-15T00:00:00"/>
    <x v="0"/>
    <s v="DM-13525"/>
    <s v="Don Miller"/>
    <x v="1"/>
    <s v="United States"/>
    <x v="13"/>
    <x v="7"/>
    <x v="2"/>
    <s v="FUR-FU-10000277"/>
    <s v="Furniture"/>
    <x v="3"/>
    <s v="Deflect-o DuraMat Antistatic Studded Beveled Mat for Medium Pile Carpeting"/>
    <n v="210.68"/>
    <n v="2"/>
    <n v="50.563200000000002"/>
    <x v="4"/>
    <s v="Sep"/>
  </r>
  <r>
    <s v="CA-2016-158806"/>
    <x v="796"/>
    <d v="2016-01-11T00:00:00"/>
    <x v="1"/>
    <s v="NM-18520"/>
    <s v="Neoma Murray"/>
    <x v="0"/>
    <s v="United States"/>
    <x v="45"/>
    <x v="5"/>
    <x v="3"/>
    <s v="FUR-FU-10004270"/>
    <s v="Furniture"/>
    <x v="3"/>
    <s v="Executive Impressions 13&quot; Clairmont Wall Clock"/>
    <n v="23.076000000000001"/>
    <n v="3"/>
    <n v="-10.9611"/>
    <x v="4"/>
    <s v="Jan"/>
  </r>
  <r>
    <s v="CA-2015-119690"/>
    <x v="528"/>
    <d v="2015-06-28T00:00:00"/>
    <x v="2"/>
    <s v="MV-17485"/>
    <s v="Mark Van Huff"/>
    <x v="0"/>
    <s v="United States"/>
    <x v="6"/>
    <x v="5"/>
    <x v="3"/>
    <s v="FUR-FU-10004587"/>
    <s v="Furniture"/>
    <x v="3"/>
    <s v="GE General Use Halogen Bulbs, 100 Watts, 1 Bulb per Pack"/>
    <n v="75.384"/>
    <n v="9"/>
    <n v="-20.730599999999999"/>
    <x v="0"/>
    <s v="Jun"/>
  </r>
  <r>
    <s v="CA-2017-109393"/>
    <x v="254"/>
    <d v="2017-07-02T00:00:00"/>
    <x v="0"/>
    <s v="JC-15775"/>
    <s v="John Castell"/>
    <x v="0"/>
    <s v="United States"/>
    <x v="2"/>
    <x v="2"/>
    <x v="1"/>
    <s v="FUR-BO-10003966"/>
    <s v="Furniture"/>
    <x v="0"/>
    <s v="Sauder Facets Collection Library, Sky Alder Finish"/>
    <n v="435.99900000000002"/>
    <n v="3"/>
    <n v="5.1294000000000004"/>
    <x v="3"/>
    <s v="Jun"/>
  </r>
  <r>
    <s v="CA-2017-121489"/>
    <x v="67"/>
    <d v="2017-08-25T00:00:00"/>
    <x v="0"/>
    <s v="CM-11815"/>
    <s v="Candace McMahon"/>
    <x v="1"/>
    <s v="United States"/>
    <x v="15"/>
    <x v="13"/>
    <x v="1"/>
    <s v="FUR-CH-10004698"/>
    <s v="Furniture"/>
    <x v="1"/>
    <s v="Padded Folding Chairs, Black, 4/Carton"/>
    <n v="388.70400000000001"/>
    <n v="6"/>
    <n v="38.870399999999997"/>
    <x v="4"/>
    <s v="Aug"/>
  </r>
  <r>
    <s v="US-2017-133081"/>
    <x v="745"/>
    <d v="2017-03-15T00:00:00"/>
    <x v="1"/>
    <s v="PV-18985"/>
    <s v="Paul Van Hugh"/>
    <x v="2"/>
    <s v="United States"/>
    <x v="335"/>
    <x v="20"/>
    <x v="2"/>
    <s v="FUR-FU-10001379"/>
    <s v="Furniture"/>
    <x v="3"/>
    <s v="Executive Impressions 16-1/2&quot; Circular Wall Clock"/>
    <n v="26.72"/>
    <n v="1"/>
    <n v="11.7568"/>
    <x v="4"/>
    <s v="Mar"/>
  </r>
  <r>
    <s v="CA-2014-144974"/>
    <x v="218"/>
    <d v="2014-09-30T00:00:00"/>
    <x v="1"/>
    <s v="CM-12715"/>
    <s v="Craig Molinari"/>
    <x v="1"/>
    <s v="United States"/>
    <x v="3"/>
    <x v="3"/>
    <x v="2"/>
    <s v="FUR-FU-10001095"/>
    <s v="Furniture"/>
    <x v="3"/>
    <s v="DAX Black Cherry Wood-Tone Poster Frame"/>
    <n v="21.184000000000001"/>
    <n v="1"/>
    <n v="4.7664"/>
    <x v="4"/>
    <s v="Sep"/>
  </r>
  <r>
    <s v="CA-2015-121188"/>
    <x v="797"/>
    <d v="2015-09-04T00:00:00"/>
    <x v="1"/>
    <s v="CB-12025"/>
    <s v="Cassandra Brandow"/>
    <x v="0"/>
    <s v="United States"/>
    <x v="2"/>
    <x v="2"/>
    <x v="1"/>
    <s v="FUR-BO-10004695"/>
    <s v="Furniture"/>
    <x v="0"/>
    <s v="O'Sullivan 2-Door Barrister Bookcase in Odessa Pine"/>
    <n v="307.666"/>
    <n v="2"/>
    <n v="28.956800000000001"/>
    <x v="1"/>
    <s v="Aug"/>
  </r>
  <r>
    <s v="CA-2015-121188"/>
    <x v="797"/>
    <d v="2015-09-04T00:00:00"/>
    <x v="1"/>
    <s v="CB-12025"/>
    <s v="Cassandra Brandow"/>
    <x v="0"/>
    <s v="United States"/>
    <x v="2"/>
    <x v="2"/>
    <x v="1"/>
    <s v="FUR-FU-10003981"/>
    <s v="Furniture"/>
    <x v="3"/>
    <s v="Eldon Wave Desk Accessories"/>
    <n v="4.16"/>
    <n v="2"/>
    <n v="1.7472000000000001"/>
    <x v="1"/>
    <s v="Aug"/>
  </r>
  <r>
    <s v="US-2015-160563"/>
    <x v="798"/>
    <d v="2015-10-24T00:00:00"/>
    <x v="1"/>
    <s v="NS-18640"/>
    <s v="Noel Staavos"/>
    <x v="1"/>
    <s v="United States"/>
    <x v="28"/>
    <x v="2"/>
    <x v="1"/>
    <s v="FUR-FU-10001731"/>
    <s v="Furniture"/>
    <x v="3"/>
    <s v="Acrylic Self-Standing Desk Frames"/>
    <n v="16.02"/>
    <n v="6"/>
    <n v="6.0876000000000001"/>
    <x v="4"/>
    <s v="Oct"/>
  </r>
  <r>
    <s v="CA-2017-151750"/>
    <x v="143"/>
    <d v="2017-01-05T00:00:00"/>
    <x v="1"/>
    <s v="JM-15250"/>
    <s v="Janet Martin"/>
    <x v="0"/>
    <s v="United States"/>
    <x v="156"/>
    <x v="5"/>
    <x v="3"/>
    <s v="FUR-FU-10002116"/>
    <s v="Furniture"/>
    <x v="3"/>
    <s v="Tenex Carpeted, Granite-Look or Clear Contemporary Contour Shape Chair Mats"/>
    <n v="141.41999999999999"/>
    <n v="5"/>
    <n v="-187.38149999999999"/>
    <x v="4"/>
    <s v="Jan"/>
  </r>
  <r>
    <s v="CA-2017-151750"/>
    <x v="143"/>
    <d v="2017-01-05T00:00:00"/>
    <x v="1"/>
    <s v="JM-15250"/>
    <s v="Janet Martin"/>
    <x v="0"/>
    <s v="United States"/>
    <x v="156"/>
    <x v="5"/>
    <x v="3"/>
    <s v="FUR-CH-10003199"/>
    <s v="Furniture"/>
    <x v="1"/>
    <s v="Office Star - Contemporary Task Swivel Chair"/>
    <n v="310.74400000000003"/>
    <n v="4"/>
    <n v="-26.635200000000001"/>
    <x v="4"/>
    <s v="Jan"/>
  </r>
  <r>
    <s v="CA-2015-106187"/>
    <x v="799"/>
    <d v="2015-06-29T00:00:00"/>
    <x v="1"/>
    <s v="RF-19345"/>
    <s v="Randy Ferguson"/>
    <x v="1"/>
    <s v="United States"/>
    <x v="336"/>
    <x v="24"/>
    <x v="0"/>
    <s v="FUR-FU-10000794"/>
    <s v="Furniture"/>
    <x v="3"/>
    <s v="Eldon Stackable Tray, Side-Load, Legal, Smoke"/>
    <n v="27.42"/>
    <n v="3"/>
    <n v="9.3228000000000009"/>
    <x v="6"/>
    <s v="Jun"/>
  </r>
  <r>
    <s v="CA-2016-105753"/>
    <x v="697"/>
    <d v="2016-10-26T00:00:00"/>
    <x v="1"/>
    <s v="LC-16960"/>
    <s v="Lindsay Castell"/>
    <x v="2"/>
    <s v="United States"/>
    <x v="58"/>
    <x v="25"/>
    <x v="0"/>
    <s v="FUR-FU-10000246"/>
    <s v="Furniture"/>
    <x v="3"/>
    <s v="Aluminum Document Frame"/>
    <n v="61.1"/>
    <n v="5"/>
    <n v="18.329999999999998"/>
    <x v="6"/>
    <s v="Oct"/>
  </r>
  <r>
    <s v="CA-2017-133046"/>
    <x v="534"/>
    <d v="2017-08-01T00:00:00"/>
    <x v="0"/>
    <s v="DK-13375"/>
    <s v="Dennis Kane"/>
    <x v="0"/>
    <s v="United States"/>
    <x v="15"/>
    <x v="13"/>
    <x v="1"/>
    <s v="FUR-FU-10001940"/>
    <s v="Furniture"/>
    <x v="3"/>
    <s v="Staple-based wall hangings"/>
    <n v="23.88"/>
    <n v="3"/>
    <n v="10.507199999999999"/>
    <x v="2"/>
    <s v="Jul"/>
  </r>
  <r>
    <s v="CA-2017-159149"/>
    <x v="506"/>
    <d v="2017-02-19T00:00:00"/>
    <x v="2"/>
    <s v="CR-12820"/>
    <s v="Cyra Reiten"/>
    <x v="2"/>
    <s v="United States"/>
    <x v="6"/>
    <x v="5"/>
    <x v="3"/>
    <s v="FUR-BO-10001601"/>
    <s v="Furniture"/>
    <x v="0"/>
    <s v="Sauder Mission Library with Doors, Fruitwood Finish"/>
    <n v="89.066400000000002"/>
    <n v="1"/>
    <n v="-17.0274"/>
    <x v="3"/>
    <s v="Feb"/>
  </r>
  <r>
    <s v="US-2017-167570"/>
    <x v="64"/>
    <d v="2017-12-15T00:00:00"/>
    <x v="1"/>
    <s v="EG-13900"/>
    <s v="Emily Grady"/>
    <x v="0"/>
    <s v="United States"/>
    <x v="3"/>
    <x v="3"/>
    <x v="2"/>
    <s v="FUR-CH-10003396"/>
    <s v="Furniture"/>
    <x v="1"/>
    <s v="Global Deluxe Steno Chair"/>
    <n v="215.54400000000001"/>
    <n v="4"/>
    <n v="-58.504800000000003"/>
    <x v="1"/>
    <s v="Dec"/>
  </r>
  <r>
    <s v="CA-2017-160122"/>
    <x v="414"/>
    <d v="2017-11-23T00:00:00"/>
    <x v="1"/>
    <s v="RD-19930"/>
    <s v="Russell D'Ascenzo"/>
    <x v="0"/>
    <s v="United States"/>
    <x v="9"/>
    <x v="8"/>
    <x v="3"/>
    <s v="FUR-CH-10000422"/>
    <s v="Furniture"/>
    <x v="1"/>
    <s v="Global Highback Leather Tilter in Burgundy"/>
    <n v="127.386"/>
    <n v="2"/>
    <n v="-25.4772"/>
    <x v="2"/>
    <s v="Nov"/>
  </r>
  <r>
    <s v="CA-2016-130393"/>
    <x v="193"/>
    <d v="2016-12-03T00:00:00"/>
    <x v="0"/>
    <s v="JM-15865"/>
    <s v="John Murray"/>
    <x v="0"/>
    <s v="United States"/>
    <x v="147"/>
    <x v="5"/>
    <x v="3"/>
    <s v="FUR-CH-10002647"/>
    <s v="Furniture"/>
    <x v="1"/>
    <s v="Situations Contoured Folding Chairs, 4/Set"/>
    <n v="248.43"/>
    <n v="5"/>
    <n v="-17.745000000000001"/>
    <x v="3"/>
    <s v="Dec"/>
  </r>
  <r>
    <s v="CA-2016-130393"/>
    <x v="193"/>
    <d v="2016-12-03T00:00:00"/>
    <x v="0"/>
    <s v="JM-15865"/>
    <s v="John Murray"/>
    <x v="0"/>
    <s v="United States"/>
    <x v="147"/>
    <x v="5"/>
    <x v="3"/>
    <s v="FUR-CH-10004477"/>
    <s v="Furniture"/>
    <x v="1"/>
    <s v="Global Push Button Manager's Chair, Indigo"/>
    <n v="85.245999999999995"/>
    <n v="2"/>
    <n v="-1.2178"/>
    <x v="3"/>
    <s v="Dec"/>
  </r>
  <r>
    <s v="CA-2017-101014"/>
    <x v="800"/>
    <d v="2017-09-04T00:00:00"/>
    <x v="1"/>
    <s v="RW-19540"/>
    <s v="Rick Wilson"/>
    <x v="1"/>
    <s v="United States"/>
    <x v="2"/>
    <x v="2"/>
    <x v="1"/>
    <s v="FUR-FU-10003374"/>
    <s v="Furniture"/>
    <x v="3"/>
    <s v="Electrix Fluorescent Magnifier Lamps &amp; Weighted Base"/>
    <n v="148.02000000000001"/>
    <n v="3"/>
    <n v="41.445599999999999"/>
    <x v="6"/>
    <s v="Aug"/>
  </r>
  <r>
    <s v="US-2017-106551"/>
    <x v="801"/>
    <d v="2017-07-27T00:00:00"/>
    <x v="1"/>
    <s v="EB-13930"/>
    <s v="Eric Barreto"/>
    <x v="0"/>
    <s v="United States"/>
    <x v="9"/>
    <x v="8"/>
    <x v="3"/>
    <s v="FUR-CH-10004997"/>
    <s v="Furniture"/>
    <x v="1"/>
    <s v="Hon Every-Day Series Multi-Task Chairs"/>
    <n v="526.34400000000005"/>
    <n v="4"/>
    <n v="-75.191999999999993"/>
    <x v="2"/>
    <s v="Jul"/>
  </r>
  <r>
    <s v="CA-2016-116722"/>
    <x v="367"/>
    <d v="2016-11-16T00:00:00"/>
    <x v="1"/>
    <s v="LP-17080"/>
    <s v="Liz Pelletier"/>
    <x v="0"/>
    <s v="United States"/>
    <x v="28"/>
    <x v="2"/>
    <x v="1"/>
    <s v="FUR-FU-10001934"/>
    <s v="Furniture"/>
    <x v="3"/>
    <s v="Magnifier Swing Arm Lamp"/>
    <n v="41.96"/>
    <n v="2"/>
    <n v="10.909599999999999"/>
    <x v="2"/>
    <s v="Nov"/>
  </r>
  <r>
    <s v="CA-2016-116722"/>
    <x v="367"/>
    <d v="2016-11-16T00:00:00"/>
    <x v="1"/>
    <s v="LP-17080"/>
    <s v="Liz Pelletier"/>
    <x v="0"/>
    <s v="United States"/>
    <x v="28"/>
    <x v="2"/>
    <x v="1"/>
    <s v="FUR-CH-10004997"/>
    <s v="Furniture"/>
    <x v="1"/>
    <s v="Hon Every-Day Series Multi-Task Chairs"/>
    <n v="451.15199999999999"/>
    <n v="3"/>
    <n v="0"/>
    <x v="2"/>
    <s v="Nov"/>
  </r>
  <r>
    <s v="US-2017-150070"/>
    <x v="87"/>
    <d v="2017-09-12T00:00:00"/>
    <x v="1"/>
    <s v="JA-15970"/>
    <s v="Joseph Airdo"/>
    <x v="0"/>
    <s v="United States"/>
    <x v="337"/>
    <x v="2"/>
    <x v="1"/>
    <s v="FUR-CH-10004860"/>
    <s v="Furniture"/>
    <x v="1"/>
    <s v="Global Low Back Tilter Chair"/>
    <n v="161.56800000000001"/>
    <n v="2"/>
    <n v="-28.2744"/>
    <x v="2"/>
    <s v="Sep"/>
  </r>
  <r>
    <s v="CA-2017-157350"/>
    <x v="802"/>
    <d v="2017-09-01T00:00:00"/>
    <x v="1"/>
    <s v="DP-13000"/>
    <s v="Darren Powers"/>
    <x v="0"/>
    <s v="United States"/>
    <x v="9"/>
    <x v="8"/>
    <x v="3"/>
    <s v="FUR-FU-10000222"/>
    <s v="Furniture"/>
    <x v="3"/>
    <s v="Seth Thomas 16&quot; Steel Case Clock"/>
    <n v="64.959999999999994"/>
    <n v="5"/>
    <n v="-43.847999999999999"/>
    <x v="6"/>
    <s v="Aug"/>
  </r>
  <r>
    <s v="CA-2015-131352"/>
    <x v="643"/>
    <d v="2015-10-13T00:00:00"/>
    <x v="1"/>
    <s v="GH-14485"/>
    <s v="Gene Hale"/>
    <x v="1"/>
    <s v="United States"/>
    <x v="144"/>
    <x v="5"/>
    <x v="3"/>
    <s v="FUR-FU-10003708"/>
    <s v="Furniture"/>
    <x v="3"/>
    <s v="Tenex Traditional Chairmats for Medium Pile Carpet, Standard Lip, 36&quot; x 48&quot;"/>
    <n v="72.78"/>
    <n v="3"/>
    <n v="-70.960499999999996"/>
    <x v="2"/>
    <s v="Oct"/>
  </r>
  <r>
    <s v="CA-2016-118073"/>
    <x v="577"/>
    <d v="2016-08-16T00:00:00"/>
    <x v="1"/>
    <s v="CS-12490"/>
    <s v="Cindy Schnelling"/>
    <x v="1"/>
    <s v="United States"/>
    <x v="49"/>
    <x v="1"/>
    <x v="0"/>
    <s v="FUR-TA-10002533"/>
    <s v="Furniture"/>
    <x v="2"/>
    <s v="BPI Conference Tables"/>
    <n v="562.29250000000002"/>
    <n v="7"/>
    <n v="-255.58750000000001"/>
    <x v="4"/>
    <s v="Aug"/>
  </r>
  <r>
    <s v="CA-2014-103219"/>
    <x v="77"/>
    <d v="2014-11-13T00:00:00"/>
    <x v="1"/>
    <s v="BF-11215"/>
    <s v="Benjamin Farhat"/>
    <x v="2"/>
    <s v="United States"/>
    <x v="13"/>
    <x v="7"/>
    <x v="2"/>
    <s v="FUR-FU-10004091"/>
    <s v="Furniture"/>
    <x v="3"/>
    <s v="Eldon 200 Class Desk Accessories, Black"/>
    <n v="56.52"/>
    <n v="9"/>
    <n v="21.477599999999999"/>
    <x v="4"/>
    <s v="Nov"/>
  </r>
  <r>
    <s v="CA-2016-100993"/>
    <x v="223"/>
    <d v="2016-02-10T00:00:00"/>
    <x v="1"/>
    <s v="AZ-10750"/>
    <s v="Annie Zypern"/>
    <x v="0"/>
    <s v="United States"/>
    <x v="53"/>
    <x v="2"/>
    <x v="1"/>
    <s v="FUR-TA-10001095"/>
    <s v="Furniture"/>
    <x v="2"/>
    <s v="Chromcraft Round Conference Tables"/>
    <n v="557.72799999999995"/>
    <n v="4"/>
    <n v="6.9715999999999996"/>
    <x v="2"/>
    <s v="Feb"/>
  </r>
  <r>
    <s v="CA-2014-167997"/>
    <x v="375"/>
    <d v="2014-01-29T00:00:00"/>
    <x v="2"/>
    <s v="CA-11965"/>
    <s v="Carol Adams"/>
    <x v="1"/>
    <s v="United States"/>
    <x v="338"/>
    <x v="40"/>
    <x v="3"/>
    <s v="FUR-BO-10004409"/>
    <s v="Furniture"/>
    <x v="0"/>
    <s v="Safco Value Mate Series Steel Bookcases, Baked Enamel Finish on Steel, Gray"/>
    <n v="141.96"/>
    <n v="2"/>
    <n v="39.748800000000003"/>
    <x v="0"/>
    <s v="Jan"/>
  </r>
  <r>
    <s v="CA-2016-131296"/>
    <x v="803"/>
    <d v="2016-10-09T00:00:00"/>
    <x v="1"/>
    <s v="MS-17830"/>
    <s v="Melanie Seite"/>
    <x v="0"/>
    <s v="United States"/>
    <x v="237"/>
    <x v="32"/>
    <x v="2"/>
    <s v="FUR-TA-10002622"/>
    <s v="Furniture"/>
    <x v="2"/>
    <s v="Bush Andora Conference Table, Maple/Graphite Gray Finish"/>
    <n v="239.37200000000001"/>
    <n v="2"/>
    <n v="-23.937200000000001"/>
    <x v="2"/>
    <s v="Oct"/>
  </r>
  <r>
    <s v="CA-2016-134138"/>
    <x v="285"/>
    <d v="2016-02-20T00:00:00"/>
    <x v="1"/>
    <s v="JD-15790"/>
    <s v="John Dryer"/>
    <x v="0"/>
    <s v="United States"/>
    <x v="31"/>
    <x v="18"/>
    <x v="2"/>
    <s v="FUR-CH-10001545"/>
    <s v="Furniture"/>
    <x v="1"/>
    <s v="Hon Comfortask Task/Swivel Chairs"/>
    <n v="227.96"/>
    <n v="2"/>
    <n v="36.473599999999998"/>
    <x v="4"/>
    <s v="Feb"/>
  </r>
  <r>
    <s v="CA-2015-168207"/>
    <x v="46"/>
    <d v="2015-11-06T00:00:00"/>
    <x v="1"/>
    <s v="LT-17110"/>
    <s v="Liz Thompson"/>
    <x v="0"/>
    <s v="United States"/>
    <x v="53"/>
    <x v="2"/>
    <x v="1"/>
    <s v="FUR-FU-10004909"/>
    <s v="Furniture"/>
    <x v="3"/>
    <s v="Contemporary Wood/Metal Frame"/>
    <n v="96.96"/>
    <n v="6"/>
    <n v="33.936"/>
    <x v="4"/>
    <s v="Nov"/>
  </r>
  <r>
    <s v="CA-2015-168207"/>
    <x v="46"/>
    <d v="2015-11-06T00:00:00"/>
    <x v="1"/>
    <s v="LT-17110"/>
    <s v="Liz Thompson"/>
    <x v="0"/>
    <s v="United States"/>
    <x v="53"/>
    <x v="2"/>
    <x v="1"/>
    <s v="FUR-BO-10004357"/>
    <s v="Furniture"/>
    <x v="0"/>
    <s v="O'Sullivan Living Dimensions 3-Shelf Bookcases"/>
    <n v="512.49900000000002"/>
    <n v="3"/>
    <n v="-30.146999999999998"/>
    <x v="4"/>
    <s v="Nov"/>
  </r>
  <r>
    <s v="CA-2016-144148"/>
    <x v="581"/>
    <d v="2016-08-05T00:00:00"/>
    <x v="1"/>
    <s v="AH-10690"/>
    <s v="Anna HŠberlin"/>
    <x v="1"/>
    <s v="United States"/>
    <x v="28"/>
    <x v="2"/>
    <x v="1"/>
    <s v="FUR-TA-10002774"/>
    <s v="Furniture"/>
    <x v="2"/>
    <s v="Laminate Occasional Tables"/>
    <n v="863.12800000000004"/>
    <n v="7"/>
    <n v="-32.3673"/>
    <x v="2"/>
    <s v="Jul"/>
  </r>
  <r>
    <s v="CA-2017-107174"/>
    <x v="200"/>
    <d v="2017-11-13T00:00:00"/>
    <x v="1"/>
    <s v="AB-10060"/>
    <s v="Adam Bellavance"/>
    <x v="2"/>
    <s v="United States"/>
    <x v="15"/>
    <x v="13"/>
    <x v="1"/>
    <s v="FUR-TA-10004575"/>
    <s v="Furniture"/>
    <x v="2"/>
    <s v="Hon 5100 Series Wood Tables"/>
    <n v="2036.86"/>
    <n v="7"/>
    <n v="366.63479999999998"/>
    <x v="1"/>
    <s v="Nov"/>
  </r>
  <r>
    <s v="CA-2017-107174"/>
    <x v="200"/>
    <d v="2017-11-13T00:00:00"/>
    <x v="1"/>
    <s v="AB-10060"/>
    <s v="Adam Bellavance"/>
    <x v="2"/>
    <s v="United States"/>
    <x v="15"/>
    <x v="13"/>
    <x v="1"/>
    <s v="FUR-CH-10003312"/>
    <s v="Furniture"/>
    <x v="1"/>
    <s v="Hon 2090 ÒPillow SoftÓ Series Mid Back Swivel/Tilt Chairs"/>
    <n v="449.56799999999998"/>
    <n v="2"/>
    <n v="-73.0548"/>
    <x v="1"/>
    <s v="Nov"/>
  </r>
  <r>
    <s v="CA-2015-112767"/>
    <x v="601"/>
    <d v="2015-08-06T00:00:00"/>
    <x v="1"/>
    <s v="DK-12985"/>
    <s v="Darren Koutras"/>
    <x v="0"/>
    <s v="United States"/>
    <x v="76"/>
    <x v="36"/>
    <x v="1"/>
    <s v="FUR-TA-10003469"/>
    <s v="Furniture"/>
    <x v="2"/>
    <s v="Balt Split Level Computer Training Table"/>
    <n v="277.5"/>
    <n v="4"/>
    <n v="-188.7"/>
    <x v="4"/>
    <s v="Aug"/>
  </r>
  <r>
    <s v="CA-2015-119879"/>
    <x v="32"/>
    <d v="2015-11-25T00:00:00"/>
    <x v="1"/>
    <s v="SS-20410"/>
    <s v="Shahid Shariari"/>
    <x v="0"/>
    <s v="United States"/>
    <x v="3"/>
    <x v="3"/>
    <x v="2"/>
    <s v="FUR-TA-10002958"/>
    <s v="Furniture"/>
    <x v="2"/>
    <s v="Bevis Oval Conference Table, Walnut"/>
    <n v="1252.704"/>
    <n v="8"/>
    <n v="-480.20319999999998"/>
    <x v="4"/>
    <s v="Nov"/>
  </r>
  <r>
    <s v="CA-2017-155642"/>
    <x v="514"/>
    <d v="2017-05-22T00:00:00"/>
    <x v="1"/>
    <s v="BM-11575"/>
    <s v="Brendan Murry"/>
    <x v="1"/>
    <s v="United States"/>
    <x v="9"/>
    <x v="8"/>
    <x v="3"/>
    <s v="FUR-FU-10004973"/>
    <s v="Furniture"/>
    <x v="3"/>
    <s v="Flat Face Poster Frame"/>
    <n v="22.608000000000001"/>
    <n v="3"/>
    <n v="-10.1736"/>
    <x v="4"/>
    <s v="May"/>
  </r>
  <r>
    <s v="CA-2017-155642"/>
    <x v="514"/>
    <d v="2017-05-22T00:00:00"/>
    <x v="1"/>
    <s v="BM-11575"/>
    <s v="Brendan Murry"/>
    <x v="1"/>
    <s v="United States"/>
    <x v="9"/>
    <x v="8"/>
    <x v="3"/>
    <s v="FUR-FU-10001918"/>
    <s v="Furniture"/>
    <x v="3"/>
    <s v="C-Line Cubicle Keepers Polyproplyene Holder With Velcro Backings"/>
    <n v="1.8919999999999999"/>
    <n v="1"/>
    <n v="-0.99329999999999996"/>
    <x v="4"/>
    <s v="May"/>
  </r>
  <r>
    <s v="CA-2015-136728"/>
    <x v="615"/>
    <d v="2015-09-17T00:00:00"/>
    <x v="0"/>
    <s v="AG-10900"/>
    <s v="Arthur Gainer"/>
    <x v="0"/>
    <s v="United States"/>
    <x v="9"/>
    <x v="8"/>
    <x v="3"/>
    <s v="FUR-CH-10003817"/>
    <s v="Furniture"/>
    <x v="1"/>
    <s v="Global Value Steno Chair, Gray"/>
    <n v="170.072"/>
    <n v="4"/>
    <n v="-12.148"/>
    <x v="4"/>
    <s v="Sep"/>
  </r>
  <r>
    <s v="US-2017-155866"/>
    <x v="429"/>
    <d v="2017-11-21T00:00:00"/>
    <x v="1"/>
    <s v="CC-12370"/>
    <s v="Christopher Conant"/>
    <x v="0"/>
    <s v="United States"/>
    <x v="13"/>
    <x v="7"/>
    <x v="2"/>
    <s v="FUR-FU-10004091"/>
    <s v="Furniture"/>
    <x v="3"/>
    <s v="Howard Miller 13&quot; Diameter Goldtone Round Wall Clock"/>
    <n v="187.76"/>
    <n v="4"/>
    <n v="76.9816"/>
    <x v="4"/>
    <s v="Nov"/>
  </r>
  <r>
    <s v="CA-2015-141327"/>
    <x v="737"/>
    <d v="2015-12-03T00:00:00"/>
    <x v="2"/>
    <s v="LR-16915"/>
    <s v="Lena Radford"/>
    <x v="0"/>
    <s v="United States"/>
    <x v="339"/>
    <x v="30"/>
    <x v="0"/>
    <s v="FUR-FU-10000576"/>
    <s v="Furniture"/>
    <x v="3"/>
    <s v="Luxo Professional Fluorescent Magnifier Lamp with Clamp-Mount Base"/>
    <n v="335.74400000000003"/>
    <n v="2"/>
    <n v="25.180800000000001"/>
    <x v="0"/>
    <s v="Nov"/>
  </r>
  <r>
    <s v="CA-2015-114811"/>
    <x v="428"/>
    <d v="2015-11-08T00:00:00"/>
    <x v="3"/>
    <s v="KD-16495"/>
    <s v="Keith Dawkins"/>
    <x v="1"/>
    <s v="United States"/>
    <x v="13"/>
    <x v="7"/>
    <x v="2"/>
    <s v="FUR-FU-10002240"/>
    <s v="Furniture"/>
    <x v="3"/>
    <s v="Nu-Dell EZ-Mount Plastic Wall Frames"/>
    <n v="11.82"/>
    <n v="3"/>
    <n v="4.7279999999999998"/>
    <x v="7"/>
    <s v="Nov"/>
  </r>
  <r>
    <s v="CA-2015-114811"/>
    <x v="428"/>
    <d v="2015-11-08T00:00:00"/>
    <x v="3"/>
    <s v="KD-16495"/>
    <s v="Keith Dawkins"/>
    <x v="1"/>
    <s v="United States"/>
    <x v="13"/>
    <x v="7"/>
    <x v="2"/>
    <s v="FUR-CH-10003746"/>
    <s v="Furniture"/>
    <x v="1"/>
    <s v="Hon 4070 Series Pagoda Round Back Stacking Chairs"/>
    <n v="577.76400000000001"/>
    <n v="2"/>
    <n v="115.5528"/>
    <x v="7"/>
    <s v="Nov"/>
  </r>
  <r>
    <s v="CA-2015-122266"/>
    <x v="12"/>
    <d v="2015-04-30T00:00:00"/>
    <x v="1"/>
    <s v="SA-20830"/>
    <s v="Sue Ann Reed"/>
    <x v="0"/>
    <s v="United States"/>
    <x v="340"/>
    <x v="1"/>
    <x v="0"/>
    <s v="FUR-TA-10000577"/>
    <s v="Furniture"/>
    <x v="2"/>
    <s v="Bretford CR4500 Series Slim Rectangular Table"/>
    <n v="191.5155"/>
    <n v="1"/>
    <n v="-76.606200000000001"/>
    <x v="4"/>
    <s v="Apr"/>
  </r>
  <r>
    <s v="CA-2016-116337"/>
    <x v="267"/>
    <d v="2016-11-12T00:00:00"/>
    <x v="1"/>
    <s v="MC-17845"/>
    <s v="Michael Chen"/>
    <x v="0"/>
    <s v="United States"/>
    <x v="144"/>
    <x v="5"/>
    <x v="3"/>
    <s v="FUR-FU-10002030"/>
    <s v="Furniture"/>
    <x v="3"/>
    <s v="Executive Impressions 14&quot; Contract Wall Clock with Quartz Movement"/>
    <n v="44.46"/>
    <n v="5"/>
    <n v="-17.783999999999999"/>
    <x v="2"/>
    <s v="Nov"/>
  </r>
  <r>
    <s v="CA-2014-120775"/>
    <x v="215"/>
    <d v="2014-10-07T00:00:00"/>
    <x v="1"/>
    <s v="RD-19930"/>
    <s v="Russell D'Ascenzo"/>
    <x v="0"/>
    <s v="United States"/>
    <x v="144"/>
    <x v="5"/>
    <x v="3"/>
    <s v="FUR-FU-10000758"/>
    <s v="Furniture"/>
    <x v="3"/>
    <s v="DAX Natural Wood-Tone Poster Frame"/>
    <n v="31.776"/>
    <n v="3"/>
    <n v="-19.0656"/>
    <x v="4"/>
    <s v="Oct"/>
  </r>
  <r>
    <s v="CA-2016-123050"/>
    <x v="804"/>
    <d v="2016-04-08T00:00:00"/>
    <x v="0"/>
    <s v="BC-11125"/>
    <s v="Becky Castell"/>
    <x v="2"/>
    <s v="United States"/>
    <x v="8"/>
    <x v="7"/>
    <x v="2"/>
    <s v="FUR-FU-10000723"/>
    <s v="Furniture"/>
    <x v="3"/>
    <s v="Deflect-o EconoMat Studded, No Bevel Mat for Low Pile Carpeting"/>
    <n v="82.64"/>
    <n v="2"/>
    <n v="7.4375999999999998"/>
    <x v="4"/>
    <s v="Apr"/>
  </r>
  <r>
    <s v="CA-2016-162355"/>
    <x v="805"/>
    <d v="2016-07-02T00:00:00"/>
    <x v="0"/>
    <s v="PF-19165"/>
    <s v="Philip Fox"/>
    <x v="0"/>
    <s v="United States"/>
    <x v="244"/>
    <x v="24"/>
    <x v="0"/>
    <s v="FUR-BO-10004695"/>
    <s v="Furniture"/>
    <x v="0"/>
    <s v="O'Sullivan 2-Door Barrister Bookcase in Odessa Pine"/>
    <n v="1266.8599999999999"/>
    <n v="7"/>
    <n v="291.37779999999998"/>
    <x v="3"/>
    <s v="Jun"/>
  </r>
  <r>
    <s v="CA-2017-102204"/>
    <x v="806"/>
    <d v="2017-05-06T00:00:00"/>
    <x v="1"/>
    <s v="CJ-12010"/>
    <s v="Caroline Jumper"/>
    <x v="0"/>
    <s v="United States"/>
    <x v="51"/>
    <x v="1"/>
    <x v="0"/>
    <s v="FUR-TA-10001889"/>
    <s v="Furniture"/>
    <x v="2"/>
    <s v="Bush Advantage Collection Racetrack Conference Table"/>
    <n v="933.26199999999994"/>
    <n v="4"/>
    <n v="-458.14679999999998"/>
    <x v="2"/>
    <s v="May"/>
  </r>
  <r>
    <s v="CA-2017-102204"/>
    <x v="806"/>
    <d v="2017-05-06T00:00:00"/>
    <x v="1"/>
    <s v="CJ-12010"/>
    <s v="Caroline Jumper"/>
    <x v="0"/>
    <s v="United States"/>
    <x v="51"/>
    <x v="1"/>
    <x v="0"/>
    <s v="FUR-CH-10002024"/>
    <s v="Furniture"/>
    <x v="1"/>
    <s v="HON 5400 Series Task Chairs for Big and Tall"/>
    <n v="2803.92"/>
    <n v="5"/>
    <n v="0"/>
    <x v="2"/>
    <s v="May"/>
  </r>
  <r>
    <s v="CA-2017-103065"/>
    <x v="71"/>
    <d v="2017-10-20T00:00:00"/>
    <x v="3"/>
    <s v="PT-19090"/>
    <s v="Pete Takahito"/>
    <x v="0"/>
    <s v="United States"/>
    <x v="51"/>
    <x v="1"/>
    <x v="0"/>
    <s v="FUR-FU-10000175"/>
    <s v="Furniture"/>
    <x v="3"/>
    <s v="DAX Wood Document Frame."/>
    <n v="43.936"/>
    <n v="4"/>
    <n v="6.0411999999999999"/>
    <x v="7"/>
    <s v="Oct"/>
  </r>
  <r>
    <s v="CA-2014-109897"/>
    <x v="807"/>
    <d v="2014-08-16T00:00:00"/>
    <x v="1"/>
    <s v="BW-11200"/>
    <s v="Ben Wallace"/>
    <x v="0"/>
    <s v="United States"/>
    <x v="28"/>
    <x v="2"/>
    <x v="1"/>
    <s v="FUR-FU-10002878"/>
    <s v="Furniture"/>
    <x v="3"/>
    <s v="Seth Thomas 14&quot; Day/Date Wall Clock"/>
    <n v="85.44"/>
    <n v="3"/>
    <n v="31.6128"/>
    <x v="4"/>
    <s v="Aug"/>
  </r>
  <r>
    <s v="CA-2015-140221"/>
    <x v="298"/>
    <d v="2015-03-09T00:00:00"/>
    <x v="0"/>
    <s v="MS-17365"/>
    <s v="Maribeth Schnelling"/>
    <x v="0"/>
    <s v="United States"/>
    <x v="9"/>
    <x v="8"/>
    <x v="3"/>
    <s v="FUR-FU-10000023"/>
    <s v="Furniture"/>
    <x v="3"/>
    <s v="Eldon Wave Desk Accessories"/>
    <n v="4.7119999999999997"/>
    <n v="2"/>
    <n v="-1.8848"/>
    <x v="4"/>
    <s v="Mar"/>
  </r>
  <r>
    <s v="CA-2017-121790"/>
    <x v="129"/>
    <d v="2017-02-06T00:00:00"/>
    <x v="1"/>
    <s v="LP-17095"/>
    <s v="Liz Preis"/>
    <x v="0"/>
    <s v="United States"/>
    <x v="14"/>
    <x v="8"/>
    <x v="3"/>
    <s v="FUR-TA-10003469"/>
    <s v="Furniture"/>
    <x v="2"/>
    <s v="Balt Split Level Computer Training Table"/>
    <n v="69.375"/>
    <n v="1"/>
    <n v="-47.174999999999997"/>
    <x v="1"/>
    <s v="Jan"/>
  </r>
  <r>
    <s v="CA-2016-169670"/>
    <x v="683"/>
    <d v="2016-12-31T00:00:00"/>
    <x v="1"/>
    <s v="JE-15715"/>
    <s v="Joe Elijah"/>
    <x v="0"/>
    <s v="United States"/>
    <x v="13"/>
    <x v="7"/>
    <x v="2"/>
    <s v="FUR-CH-10002331"/>
    <s v="Furniture"/>
    <x v="1"/>
    <s v="Hon 4700 Series Mobuis Mid-Back Task Chairs with Adjustable Arms"/>
    <n v="2563.056"/>
    <n v="8"/>
    <n v="313.26240000000001"/>
    <x v="6"/>
    <s v="Dec"/>
  </r>
  <r>
    <s v="CA-2016-139549"/>
    <x v="697"/>
    <d v="2016-10-25T00:00:00"/>
    <x v="1"/>
    <s v="MY-18295"/>
    <s v="Muhammed Yedwab"/>
    <x v="1"/>
    <s v="United States"/>
    <x v="311"/>
    <x v="2"/>
    <x v="1"/>
    <s v="FUR-CH-10001802"/>
    <s v="Furniture"/>
    <x v="1"/>
    <s v="Hon Every-Day Chair Series Swivel Task Chairs"/>
    <n v="387.13600000000002"/>
    <n v="4"/>
    <n v="4.8391999999999999"/>
    <x v="2"/>
    <s v="Oct"/>
  </r>
  <r>
    <s v="CA-2017-134810"/>
    <x v="808"/>
    <d v="2017-05-10T00:00:00"/>
    <x v="2"/>
    <s v="MC-17605"/>
    <s v="Matt Connell"/>
    <x v="1"/>
    <s v="United States"/>
    <x v="51"/>
    <x v="30"/>
    <x v="0"/>
    <s v="FUR-CH-10001270"/>
    <s v="Furniture"/>
    <x v="1"/>
    <s v="Harbour Creations Steel Folding Chair"/>
    <n v="207"/>
    <n v="3"/>
    <n v="25.875"/>
    <x v="5"/>
    <s v="May"/>
  </r>
  <r>
    <s v="CA-2015-154284"/>
    <x v="170"/>
    <d v="2015-12-26T00:00:00"/>
    <x v="0"/>
    <s v="SZ-20035"/>
    <s v="Sam Zeldin"/>
    <x v="2"/>
    <s v="United States"/>
    <x v="317"/>
    <x v="8"/>
    <x v="3"/>
    <s v="FUR-FU-10003039"/>
    <s v="Furniture"/>
    <x v="3"/>
    <s v="Howard Miller 11-1/2&quot; Diameter Grantwood Wall Clock"/>
    <n v="51.756"/>
    <n v="3"/>
    <n v="-33.641399999999997"/>
    <x v="2"/>
    <s v="Dec"/>
  </r>
  <r>
    <s v="US-2015-158911"/>
    <x v="379"/>
    <d v="2015-07-11T00:00:00"/>
    <x v="1"/>
    <s v="RS-19765"/>
    <s v="Roland Schwarz"/>
    <x v="1"/>
    <s v="United States"/>
    <x v="127"/>
    <x v="30"/>
    <x v="0"/>
    <s v="FUR-FU-10003829"/>
    <s v="Furniture"/>
    <x v="3"/>
    <s v="Stackable Trays"/>
    <n v="4.9279999999999999"/>
    <n v="2"/>
    <n v="0.73919999999999997"/>
    <x v="6"/>
    <s v="Jul"/>
  </r>
  <r>
    <s v="US-2017-167318"/>
    <x v="809"/>
    <d v="2017-08-01T00:00:00"/>
    <x v="1"/>
    <s v="GZ-14545"/>
    <s v="George Zrebassa"/>
    <x v="1"/>
    <s v="United States"/>
    <x v="2"/>
    <x v="2"/>
    <x v="1"/>
    <s v="FUR-CH-10000665"/>
    <s v="Furniture"/>
    <x v="1"/>
    <s v="Global Airflow Leather Mesh Back Chair, Black"/>
    <n v="362.35199999999998"/>
    <n v="3"/>
    <n v="45.293999999999997"/>
    <x v="6"/>
    <s v="Jul"/>
  </r>
  <r>
    <s v="CA-2017-135419"/>
    <x v="54"/>
    <d v="2017-11-09T00:00:00"/>
    <x v="1"/>
    <s v="BG-11740"/>
    <s v="Bruce Geld"/>
    <x v="0"/>
    <s v="United States"/>
    <x v="175"/>
    <x v="2"/>
    <x v="1"/>
    <s v="FUR-TA-10001086"/>
    <s v="Furniture"/>
    <x v="2"/>
    <s v="SAFCO PlanMaster Boards, 60w x 37-1/2d, White Melamine"/>
    <n v="486.36799999999999"/>
    <n v="4"/>
    <n v="36.477600000000002"/>
    <x v="6"/>
    <s v="Nov"/>
  </r>
  <r>
    <s v="CA-2014-168312"/>
    <x v="29"/>
    <d v="2014-03-07T00:00:00"/>
    <x v="1"/>
    <s v="GW-14605"/>
    <s v="Giulietta Weimer"/>
    <x v="0"/>
    <s v="United States"/>
    <x v="6"/>
    <x v="5"/>
    <x v="3"/>
    <s v="FUR-TA-10001866"/>
    <s v="Furniture"/>
    <x v="2"/>
    <s v="Bevis Round Conference Room Tables and Bases"/>
    <n v="376.50900000000001"/>
    <n v="3"/>
    <n v="-43.029600000000002"/>
    <x v="6"/>
    <s v="Mar"/>
  </r>
  <r>
    <s v="US-2017-105935"/>
    <x v="810"/>
    <d v="2017-01-31T00:00:00"/>
    <x v="1"/>
    <s v="BD-11500"/>
    <s v="Bradley Drucker"/>
    <x v="0"/>
    <s v="United States"/>
    <x v="29"/>
    <x v="24"/>
    <x v="0"/>
    <s v="FUR-FU-10002157"/>
    <s v="Furniture"/>
    <x v="3"/>
    <s v="Artistic Insta-Plaque"/>
    <n v="62.72"/>
    <n v="4"/>
    <n v="24.460799999999999"/>
    <x v="2"/>
    <s v="Jan"/>
  </r>
  <r>
    <s v="CA-2014-161508"/>
    <x v="56"/>
    <d v="2014-07-16T00:00:00"/>
    <x v="1"/>
    <s v="PV-18985"/>
    <s v="Paul Van Hugh"/>
    <x v="2"/>
    <s v="United States"/>
    <x v="256"/>
    <x v="5"/>
    <x v="3"/>
    <s v="FUR-CH-10002126"/>
    <s v="Furniture"/>
    <x v="1"/>
    <s v="Hon Deluxe Fabric Upholstered Stacking Chairs"/>
    <n v="512.35799999999995"/>
    <n v="3"/>
    <n v="-14.6388"/>
    <x v="4"/>
    <s v="Jul"/>
  </r>
  <r>
    <s v="CA-2016-153269"/>
    <x v="811"/>
    <d v="2016-03-12T00:00:00"/>
    <x v="2"/>
    <s v="PS-18760"/>
    <s v="Pamela Stobb"/>
    <x v="0"/>
    <s v="United States"/>
    <x v="341"/>
    <x v="20"/>
    <x v="2"/>
    <s v="FUR-CH-10002647"/>
    <s v="Furniture"/>
    <x v="1"/>
    <s v="Situations Contoured Folding Chairs, 4/Set"/>
    <n v="354.9"/>
    <n v="5"/>
    <n v="88.724999999999994"/>
    <x v="0"/>
    <s v="Mar"/>
  </r>
  <r>
    <s v="CA-2017-135076"/>
    <x v="812"/>
    <d v="2017-04-17T00:00:00"/>
    <x v="1"/>
    <s v="YS-21880"/>
    <s v="Yana Sorensen"/>
    <x v="1"/>
    <s v="United States"/>
    <x v="170"/>
    <x v="2"/>
    <x v="1"/>
    <s v="FUR-CH-10003774"/>
    <s v="Furniture"/>
    <x v="1"/>
    <s v="Global Wood Trimmed Manager's Task Chair, Khaki"/>
    <n v="436.70400000000001"/>
    <n v="6"/>
    <n v="-38.211599999999997"/>
    <x v="4"/>
    <s v="Apr"/>
  </r>
  <r>
    <s v="US-2014-155544"/>
    <x v="813"/>
    <d v="2014-03-25T00:00:00"/>
    <x v="1"/>
    <s v="GM-14440"/>
    <s v="Gary McGarr"/>
    <x v="0"/>
    <s v="United States"/>
    <x v="270"/>
    <x v="9"/>
    <x v="0"/>
    <s v="FUR-FU-10001473"/>
    <s v="Furniture"/>
    <x v="3"/>
    <s v="DAX Wood Document Frame"/>
    <n v="32.951999999999998"/>
    <n v="3"/>
    <n v="6.5903999999999998"/>
    <x v="4"/>
    <s v="Mar"/>
  </r>
  <r>
    <s v="US-2014-155544"/>
    <x v="813"/>
    <d v="2014-03-25T00:00:00"/>
    <x v="1"/>
    <s v="GM-14440"/>
    <s v="Gary McGarr"/>
    <x v="0"/>
    <s v="United States"/>
    <x v="270"/>
    <x v="9"/>
    <x v="0"/>
    <s v="FUR-CH-10000422"/>
    <s v="Furniture"/>
    <x v="1"/>
    <s v="Global Highback Leather Tilter in Burgundy"/>
    <n v="218.376"/>
    <n v="3"/>
    <n v="-10.918799999999999"/>
    <x v="4"/>
    <s v="Mar"/>
  </r>
  <r>
    <s v="US-2015-115238"/>
    <x v="11"/>
    <d v="2015-05-04T00:00:00"/>
    <x v="1"/>
    <s v="JW-15220"/>
    <s v="Jane Waco"/>
    <x v="1"/>
    <s v="United States"/>
    <x v="37"/>
    <x v="20"/>
    <x v="2"/>
    <s v="FUR-FU-10002960"/>
    <s v="Furniture"/>
    <x v="3"/>
    <s v="Eldon 200 Class Desk Accessories, Burgundy"/>
    <n v="31.4"/>
    <n v="5"/>
    <n v="13.188000000000001"/>
    <x v="4"/>
    <s v="Apr"/>
  </r>
  <r>
    <s v="US-2015-115238"/>
    <x v="11"/>
    <d v="2015-05-04T00:00:00"/>
    <x v="1"/>
    <s v="JW-15220"/>
    <s v="Jane Waco"/>
    <x v="1"/>
    <s v="United States"/>
    <x v="37"/>
    <x v="20"/>
    <x v="2"/>
    <s v="FUR-FU-10002445"/>
    <s v="Furniture"/>
    <x v="3"/>
    <s v="DAX Two-Tone Rosewood/Black Document Frame, Desktop, 5 x 7"/>
    <n v="9.48"/>
    <n v="1"/>
    <n v="3.7919999999999998"/>
    <x v="4"/>
    <s v="Apr"/>
  </r>
  <r>
    <s v="US-2015-115238"/>
    <x v="11"/>
    <d v="2015-05-04T00:00:00"/>
    <x v="1"/>
    <s v="JW-15220"/>
    <s v="Jane Waco"/>
    <x v="1"/>
    <s v="United States"/>
    <x v="37"/>
    <x v="20"/>
    <x v="2"/>
    <s v="FUR-FU-10001025"/>
    <s v="Furniture"/>
    <x v="3"/>
    <s v="Eldon Imˆge Series Desk Accessories, Clear"/>
    <n v="24.3"/>
    <n v="5"/>
    <n v="10.449"/>
    <x v="4"/>
    <s v="Apr"/>
  </r>
  <r>
    <s v="CA-2017-132199"/>
    <x v="814"/>
    <d v="2017-05-08T00:00:00"/>
    <x v="1"/>
    <s v="BO-11350"/>
    <s v="Bill Overfelt"/>
    <x v="1"/>
    <s v="United States"/>
    <x v="3"/>
    <x v="3"/>
    <x v="2"/>
    <s v="FUR-FU-10004245"/>
    <s v="Furniture"/>
    <x v="3"/>
    <s v="Career Cubicle Clock, 8 1/4&quot;, Black"/>
    <n v="32.448"/>
    <n v="2"/>
    <n v="7.3007999999999997"/>
    <x v="2"/>
    <s v="May"/>
  </r>
  <r>
    <s v="CA-2017-132199"/>
    <x v="814"/>
    <d v="2017-05-08T00:00:00"/>
    <x v="1"/>
    <s v="BO-11350"/>
    <s v="Bill Overfelt"/>
    <x v="1"/>
    <s v="United States"/>
    <x v="3"/>
    <x v="3"/>
    <x v="2"/>
    <s v="FUR-TA-10003748"/>
    <s v="Furniture"/>
    <x v="2"/>
    <s v="Bevis 36 x 72 Conference Tables"/>
    <n v="373.47"/>
    <n v="5"/>
    <n v="-112.041"/>
    <x v="2"/>
    <s v="May"/>
  </r>
  <r>
    <s v="CA-2016-163174"/>
    <x v="238"/>
    <d v="2016-08-30T00:00:00"/>
    <x v="1"/>
    <s v="XP-21865"/>
    <s v="Xylona Preis"/>
    <x v="0"/>
    <s v="United States"/>
    <x v="342"/>
    <x v="24"/>
    <x v="0"/>
    <s v="FUR-FU-10000308"/>
    <s v="Furniture"/>
    <x v="3"/>
    <s v="Deflect-o Glass Clear Studded Chair Mats"/>
    <n v="186.54"/>
    <n v="3"/>
    <n v="41.038800000000002"/>
    <x v="4"/>
    <s v="Aug"/>
  </r>
  <r>
    <s v="CA-2017-147207"/>
    <x v="815"/>
    <d v="2017-01-04T00:00:00"/>
    <x v="0"/>
    <s v="TS-21655"/>
    <s v="Trudy Schmidt"/>
    <x v="0"/>
    <s v="United States"/>
    <x v="116"/>
    <x v="5"/>
    <x v="3"/>
    <s v="FUR-TA-10002958"/>
    <s v="Furniture"/>
    <x v="2"/>
    <s v="Bevis Oval Conference Table, Walnut"/>
    <n v="913.43"/>
    <n v="5"/>
    <n v="-169.637"/>
    <x v="3"/>
    <s v="Jan"/>
  </r>
  <r>
    <s v="CA-2016-118745"/>
    <x v="354"/>
    <d v="2016-06-16T00:00:00"/>
    <x v="1"/>
    <s v="SV-20365"/>
    <s v="Seth Vernon"/>
    <x v="0"/>
    <s v="United States"/>
    <x v="2"/>
    <x v="2"/>
    <x v="1"/>
    <s v="FUR-TA-10003473"/>
    <s v="Furniture"/>
    <x v="2"/>
    <s v="Bretford Rectangular Conference Table Tops"/>
    <n v="902.71199999999999"/>
    <n v="3"/>
    <n v="33.851700000000001"/>
    <x v="2"/>
    <s v="Jun"/>
  </r>
  <r>
    <s v="CA-2016-163972"/>
    <x v="816"/>
    <d v="2016-10-21T00:00:00"/>
    <x v="1"/>
    <s v="MG-17890"/>
    <s v="Michael Granlund"/>
    <x v="2"/>
    <s v="United States"/>
    <x v="99"/>
    <x v="2"/>
    <x v="1"/>
    <s v="FUR-BO-10003894"/>
    <s v="Furniture"/>
    <x v="0"/>
    <s v="Safco Value Mate Steel Bookcase, Baked Enamel Finish on Steel, Black"/>
    <n v="120.666"/>
    <n v="2"/>
    <n v="21.294"/>
    <x v="4"/>
    <s v="Oct"/>
  </r>
  <r>
    <s v="CA-2016-113726"/>
    <x v="243"/>
    <d v="2016-12-01T00:00:00"/>
    <x v="1"/>
    <s v="SC-20680"/>
    <s v="Steve Carroll"/>
    <x v="2"/>
    <s v="United States"/>
    <x v="15"/>
    <x v="13"/>
    <x v="1"/>
    <s v="FUR-FU-10003535"/>
    <s v="Furniture"/>
    <x v="3"/>
    <s v="Howard Miller Distant Time Traveler Alarm Clock"/>
    <n v="82.26"/>
    <n v="3"/>
    <n v="33.726599999999998"/>
    <x v="1"/>
    <s v="Nov"/>
  </r>
  <r>
    <s v="CA-2016-163048"/>
    <x v="817"/>
    <d v="2016-02-15T00:00:00"/>
    <x v="1"/>
    <s v="MH-17440"/>
    <s v="Mark Haberlin"/>
    <x v="1"/>
    <s v="United States"/>
    <x v="6"/>
    <x v="5"/>
    <x v="3"/>
    <s v="FUR-CH-10001270"/>
    <s v="Furniture"/>
    <x v="1"/>
    <s v="Harbour Creations Steel Folding Chair"/>
    <n v="241.5"/>
    <n v="4"/>
    <n v="0"/>
    <x v="1"/>
    <s v="Feb"/>
  </r>
  <r>
    <s v="CA-2017-110625"/>
    <x v="340"/>
    <d v="2017-12-30T00:00:00"/>
    <x v="1"/>
    <s v="JB-16045"/>
    <s v="Julia Barnett"/>
    <x v="2"/>
    <s v="United States"/>
    <x v="343"/>
    <x v="19"/>
    <x v="2"/>
    <s v="FUR-FU-10001473"/>
    <s v="Furniture"/>
    <x v="3"/>
    <s v="DAX Wood Document Frame"/>
    <n v="27.46"/>
    <n v="2"/>
    <n v="9.8856000000000002"/>
    <x v="1"/>
    <s v="Dec"/>
  </r>
  <r>
    <s v="CA-2016-142594"/>
    <x v="193"/>
    <d v="2016-12-06T00:00:00"/>
    <x v="0"/>
    <s v="EJ-14155"/>
    <s v="Eva Jacobs"/>
    <x v="0"/>
    <s v="United States"/>
    <x v="20"/>
    <x v="20"/>
    <x v="2"/>
    <s v="FUR-FU-10002045"/>
    <s v="Furniture"/>
    <x v="3"/>
    <s v="Executive Impressions 14&quot;"/>
    <n v="111.15"/>
    <n v="5"/>
    <n v="48.905999999999999"/>
    <x v="2"/>
    <s v="Dec"/>
  </r>
  <r>
    <s v="CA-2016-142594"/>
    <x v="193"/>
    <d v="2016-12-06T00:00:00"/>
    <x v="0"/>
    <s v="EJ-14155"/>
    <s v="Eva Jacobs"/>
    <x v="0"/>
    <s v="United States"/>
    <x v="20"/>
    <x v="20"/>
    <x v="2"/>
    <s v="FUR-TA-10001095"/>
    <s v="Furniture"/>
    <x v="2"/>
    <s v="Chromcraft Round Conference Tables"/>
    <n v="366.00900000000001"/>
    <n v="3"/>
    <n v="-47.058300000000003"/>
    <x v="2"/>
    <s v="Dec"/>
  </r>
  <r>
    <s v="CA-2017-120061"/>
    <x v="575"/>
    <d v="2017-11-07T00:00:00"/>
    <x v="0"/>
    <s v="SR-20425"/>
    <s v="Sharelle Roach"/>
    <x v="2"/>
    <s v="United States"/>
    <x v="76"/>
    <x v="15"/>
    <x v="2"/>
    <s v="FUR-CH-10001973"/>
    <s v="Furniture"/>
    <x v="1"/>
    <s v="Office Star Flex Back Scooter Chair with White Frame"/>
    <n v="155.37200000000001"/>
    <n v="2"/>
    <n v="-35.513599999999997"/>
    <x v="2"/>
    <s v="Nov"/>
  </r>
  <r>
    <s v="CA-2015-110814"/>
    <x v="482"/>
    <d v="2015-12-09T00:00:00"/>
    <x v="0"/>
    <s v="BD-11635"/>
    <s v="Brian Derr"/>
    <x v="0"/>
    <s v="United States"/>
    <x v="13"/>
    <x v="7"/>
    <x v="2"/>
    <s v="FUR-CH-10003535"/>
    <s v="Furniture"/>
    <x v="1"/>
    <s v="Global Armless Task Chair, Royal Blue"/>
    <n v="164.64599999999999"/>
    <n v="3"/>
    <n v="12.8058"/>
    <x v="4"/>
    <s v="Dec"/>
  </r>
  <r>
    <s v="CA-2017-140480"/>
    <x v="220"/>
    <d v="2017-07-12T00:00:00"/>
    <x v="1"/>
    <s v="HE-14800"/>
    <s v="Harold Engle"/>
    <x v="1"/>
    <s v="United States"/>
    <x v="19"/>
    <x v="14"/>
    <x v="2"/>
    <s v="FUR-FU-10003247"/>
    <s v="Furniture"/>
    <x v="3"/>
    <s v="36X48 HARDFLOOR CHAIRMAT"/>
    <n v="83.92"/>
    <n v="4"/>
    <n v="5.8743999999999996"/>
    <x v="4"/>
    <s v="Jul"/>
  </r>
  <r>
    <s v="CA-2017-140480"/>
    <x v="220"/>
    <d v="2017-07-12T00:00:00"/>
    <x v="1"/>
    <s v="HE-14800"/>
    <s v="Harold Engle"/>
    <x v="1"/>
    <s v="United States"/>
    <x v="19"/>
    <x v="14"/>
    <x v="2"/>
    <s v="FUR-FU-10001057"/>
    <s v="Furniture"/>
    <x v="3"/>
    <s v="Tensor Track Tree Floor Lamp"/>
    <n v="39.979999999999997"/>
    <n v="2"/>
    <n v="9.1953999999999994"/>
    <x v="4"/>
    <s v="Jul"/>
  </r>
  <r>
    <s v="CA-2016-130820"/>
    <x v="818"/>
    <d v="2016-11-15T00:00:00"/>
    <x v="3"/>
    <s v="ON-18715"/>
    <s v="Odella Nelson"/>
    <x v="1"/>
    <s v="United States"/>
    <x v="259"/>
    <x v="30"/>
    <x v="0"/>
    <s v="FUR-TA-10001768"/>
    <s v="Furniture"/>
    <x v="2"/>
    <s v="Hon Racetrack Conference Tables"/>
    <n v="630.024"/>
    <n v="4"/>
    <n v="-199.5076"/>
    <x v="7"/>
    <s v="Nov"/>
  </r>
  <r>
    <s v="CA-2017-132290"/>
    <x v="203"/>
    <d v="2017-03-14T00:00:00"/>
    <x v="1"/>
    <s v="MD-17350"/>
    <s v="Maribeth Dona"/>
    <x v="0"/>
    <s v="United States"/>
    <x v="144"/>
    <x v="5"/>
    <x v="3"/>
    <s v="FUR-TA-10002228"/>
    <s v="Furniture"/>
    <x v="2"/>
    <s v="Bevis Traditional Conference Table Top, Plinth Base"/>
    <n v="933.40800000000002"/>
    <n v="4"/>
    <n v="-173.34719999999999"/>
    <x v="4"/>
    <s v="Mar"/>
  </r>
  <r>
    <s v="CA-2017-118199"/>
    <x v="808"/>
    <d v="2017-05-11T00:00:00"/>
    <x v="2"/>
    <s v="LB-16795"/>
    <s v="Laurel Beltran"/>
    <x v="2"/>
    <s v="United States"/>
    <x v="15"/>
    <x v="13"/>
    <x v="1"/>
    <s v="FUR-TA-10004154"/>
    <s v="Furniture"/>
    <x v="2"/>
    <s v="Riverside Furniture Oval Coffee Table, Oval End Table, End Table with Drawer"/>
    <n v="286.85000000000002"/>
    <n v="1"/>
    <n v="63.106999999999999"/>
    <x v="3"/>
    <s v="May"/>
  </r>
  <r>
    <s v="CA-2017-150091"/>
    <x v="176"/>
    <d v="2017-10-16T00:00:00"/>
    <x v="1"/>
    <s v="NP-18670"/>
    <s v="Nora Paige"/>
    <x v="0"/>
    <s v="United States"/>
    <x v="174"/>
    <x v="18"/>
    <x v="2"/>
    <s v="FUR-FU-10004053"/>
    <s v="Furniture"/>
    <x v="3"/>
    <s v="DAX Two-Tone Silver Metal Document Frame"/>
    <n v="40.479999999999997"/>
    <n v="2"/>
    <n v="17.406400000000001"/>
    <x v="4"/>
    <s v="Oct"/>
  </r>
  <r>
    <s v="CA-2017-150091"/>
    <x v="176"/>
    <d v="2017-10-16T00:00:00"/>
    <x v="1"/>
    <s v="NP-18670"/>
    <s v="Nora Paige"/>
    <x v="0"/>
    <s v="United States"/>
    <x v="174"/>
    <x v="18"/>
    <x v="2"/>
    <s v="FUR-BO-10003404"/>
    <s v="Furniture"/>
    <x v="0"/>
    <s v="Global Adaptabilites Bookcase, Cherry/Storm Gray Finish"/>
    <n v="2154.9"/>
    <n v="5"/>
    <n v="129.29400000000001"/>
    <x v="4"/>
    <s v="Oct"/>
  </r>
  <r>
    <s v="CA-2016-118129"/>
    <x v="645"/>
    <d v="2016-12-21T00:00:00"/>
    <x v="0"/>
    <s v="CL-12565"/>
    <s v="Clay Ludtke"/>
    <x v="0"/>
    <s v="United States"/>
    <x v="288"/>
    <x v="3"/>
    <x v="2"/>
    <s v="FUR-FU-10004904"/>
    <s v="Furniture"/>
    <x v="3"/>
    <s v="Eldon &quot;L&quot; Workstation Diamond Chairmat"/>
    <n v="303.92"/>
    <n v="5"/>
    <n v="-30.391999999999999"/>
    <x v="3"/>
    <s v="Dec"/>
  </r>
  <r>
    <s v="CA-2017-155621"/>
    <x v="819"/>
    <d v="2017-11-13T00:00:00"/>
    <x v="1"/>
    <s v="KN-16450"/>
    <s v="Kean Nguyen"/>
    <x v="1"/>
    <s v="United States"/>
    <x v="237"/>
    <x v="32"/>
    <x v="2"/>
    <s v="FUR-FU-10003535"/>
    <s v="Furniture"/>
    <x v="3"/>
    <s v="Howard Miller Distant Time Traveler Alarm Clock"/>
    <n v="274.2"/>
    <n v="10"/>
    <n v="112.422"/>
    <x v="2"/>
    <s v="Nov"/>
  </r>
  <r>
    <s v="US-2014-127635"/>
    <x v="94"/>
    <d v="2014-09-18T00:00:00"/>
    <x v="0"/>
    <s v="SC-20260"/>
    <s v="Scott Cohen"/>
    <x v="1"/>
    <s v="United States"/>
    <x v="177"/>
    <x v="5"/>
    <x v="3"/>
    <s v="FUR-FU-10000550"/>
    <s v="Furniture"/>
    <x v="3"/>
    <s v="Stacking Trays by OIC"/>
    <n v="9.9600000000000009"/>
    <n v="5"/>
    <n v="-6.7229999999999999"/>
    <x v="4"/>
    <s v="Sep"/>
  </r>
  <r>
    <s v="CA-2017-125451"/>
    <x v="409"/>
    <d v="2017-10-24T00:00:00"/>
    <x v="2"/>
    <s v="AH-10075"/>
    <s v="Adam Hart"/>
    <x v="1"/>
    <s v="United States"/>
    <x v="236"/>
    <x v="38"/>
    <x v="2"/>
    <s v="FUR-TA-10001039"/>
    <s v="Furniture"/>
    <x v="2"/>
    <s v="KI Adjustable-Height Table"/>
    <n v="240.744"/>
    <n v="4"/>
    <n v="-13.7568"/>
    <x v="5"/>
    <s v="Oct"/>
  </r>
  <r>
    <s v="CA-2017-125451"/>
    <x v="409"/>
    <d v="2017-10-24T00:00:00"/>
    <x v="2"/>
    <s v="AH-10075"/>
    <s v="Adam Hart"/>
    <x v="1"/>
    <s v="United States"/>
    <x v="236"/>
    <x v="38"/>
    <x v="2"/>
    <s v="FUR-FU-10004963"/>
    <s v="Furniture"/>
    <x v="3"/>
    <s v="Eldon 400 Class Desk Accessories, Black Carbon"/>
    <n v="35"/>
    <n v="4"/>
    <n v="14.7"/>
    <x v="5"/>
    <s v="Oct"/>
  </r>
  <r>
    <s v="CA-2017-125451"/>
    <x v="409"/>
    <d v="2017-10-24T00:00:00"/>
    <x v="2"/>
    <s v="AH-10075"/>
    <s v="Adam Hart"/>
    <x v="1"/>
    <s v="United States"/>
    <x v="236"/>
    <x v="38"/>
    <x v="2"/>
    <s v="FUR-FU-10000277"/>
    <s v="Furniture"/>
    <x v="3"/>
    <s v="Deflect-o DuraMat Antistatic Studded Beveled Mat for Medium Pile Carpeting"/>
    <n v="210.68"/>
    <n v="2"/>
    <n v="50.563200000000002"/>
    <x v="5"/>
    <s v="Oct"/>
  </r>
  <r>
    <s v="CA-2017-125451"/>
    <x v="409"/>
    <d v="2017-10-24T00:00:00"/>
    <x v="2"/>
    <s v="AH-10075"/>
    <s v="Adam Hart"/>
    <x v="1"/>
    <s v="United States"/>
    <x v="236"/>
    <x v="38"/>
    <x v="2"/>
    <s v="FUR-TA-10004915"/>
    <s v="Furniture"/>
    <x v="2"/>
    <s v="Office Impressions End Table, 20-1/2&quot;H x 24&quot;W x 20&quot;D"/>
    <n v="637.89599999999996"/>
    <n v="3"/>
    <n v="-127.5792"/>
    <x v="5"/>
    <s v="Oct"/>
  </r>
  <r>
    <s v="CA-2016-125087"/>
    <x v="820"/>
    <d v="2016-04-23T00:00:00"/>
    <x v="1"/>
    <s v="TH-21115"/>
    <s v="Thea Hudgings"/>
    <x v="1"/>
    <s v="United States"/>
    <x v="6"/>
    <x v="5"/>
    <x v="3"/>
    <s v="FUR-CH-10002880"/>
    <s v="Furniture"/>
    <x v="1"/>
    <s v="Global High-Back Leather Tilter, Burgundy"/>
    <n v="344.37200000000001"/>
    <n v="4"/>
    <n v="-93.472399999999993"/>
    <x v="2"/>
    <s v="Apr"/>
  </r>
  <r>
    <s v="CA-2016-125087"/>
    <x v="820"/>
    <d v="2016-04-23T00:00:00"/>
    <x v="1"/>
    <s v="TH-21115"/>
    <s v="Thea Hudgings"/>
    <x v="1"/>
    <s v="United States"/>
    <x v="6"/>
    <x v="5"/>
    <x v="3"/>
    <s v="FUR-FU-10004748"/>
    <s v="Furniture"/>
    <x v="3"/>
    <s v="Howard Miller 16&quot; Diameter Gallery Wall Clock"/>
    <n v="127.88"/>
    <n v="5"/>
    <n v="-67.137"/>
    <x v="2"/>
    <s v="Apr"/>
  </r>
  <r>
    <s v="US-2017-118556"/>
    <x v="15"/>
    <d v="2017-06-02T00:00:00"/>
    <x v="0"/>
    <s v="TH-21235"/>
    <s v="Tiffany House"/>
    <x v="1"/>
    <s v="United States"/>
    <x v="9"/>
    <x v="8"/>
    <x v="3"/>
    <s v="FUR-CH-10001146"/>
    <s v="Furniture"/>
    <x v="1"/>
    <s v="Global Task Chair, Black"/>
    <n v="106.869"/>
    <n v="3"/>
    <n v="-29.007300000000001"/>
    <x v="2"/>
    <s v="May"/>
  </r>
  <r>
    <s v="US-2016-164196"/>
    <x v="367"/>
    <d v="2016-11-17T00:00:00"/>
    <x v="1"/>
    <s v="AS-10285"/>
    <s v="Alejandro Savely"/>
    <x v="1"/>
    <s v="United States"/>
    <x v="344"/>
    <x v="6"/>
    <x v="3"/>
    <s v="FUR-TA-10001950"/>
    <s v="Furniture"/>
    <x v="2"/>
    <s v="Balt Solid Wood Round Tables"/>
    <n v="2678.94"/>
    <n v="6"/>
    <n v="241.1046"/>
    <x v="6"/>
    <s v="Nov"/>
  </r>
  <r>
    <s v="US-2017-132031"/>
    <x v="748"/>
    <d v="2017-04-27T00:00:00"/>
    <x v="1"/>
    <s v="PN-18775"/>
    <s v="Parhena Norris"/>
    <x v="2"/>
    <s v="United States"/>
    <x v="345"/>
    <x v="9"/>
    <x v="0"/>
    <s v="FUR-BO-10001972"/>
    <s v="Furniture"/>
    <x v="0"/>
    <s v="O'Sullivan 4-Shelf Bookcase in Odessa Pine"/>
    <n v="387.13600000000002"/>
    <n v="4"/>
    <n v="-14.5176"/>
    <x v="4"/>
    <s v="Apr"/>
  </r>
  <r>
    <s v="US-2017-132031"/>
    <x v="748"/>
    <d v="2017-04-27T00:00:00"/>
    <x v="1"/>
    <s v="PN-18775"/>
    <s v="Parhena Norris"/>
    <x v="2"/>
    <s v="United States"/>
    <x v="345"/>
    <x v="9"/>
    <x v="0"/>
    <s v="FUR-FU-10000193"/>
    <s v="Furniture"/>
    <x v="3"/>
    <s v="Tenex Chairmats For Use with Hard Floors"/>
    <n v="77.951999999999998"/>
    <n v="3"/>
    <n v="-11.6928"/>
    <x v="4"/>
    <s v="Apr"/>
  </r>
  <r>
    <s v="CA-2017-142391"/>
    <x v="118"/>
    <d v="2017-09-24T00:00:00"/>
    <x v="3"/>
    <s v="PB-19150"/>
    <s v="Philip Brown"/>
    <x v="0"/>
    <s v="United States"/>
    <x v="15"/>
    <x v="13"/>
    <x v="1"/>
    <s v="FUR-FU-10002759"/>
    <s v="Furniture"/>
    <x v="3"/>
    <s v="12-1/2 Diameter Round Wall Clock"/>
    <n v="199.8"/>
    <n v="10"/>
    <n v="71.927999999999997"/>
    <x v="7"/>
    <s v="Sep"/>
  </r>
  <r>
    <s v="CA-2016-158841"/>
    <x v="821"/>
    <d v="2016-02-04T00:00:00"/>
    <x v="0"/>
    <s v="SE-20110"/>
    <s v="Sanjit Engle"/>
    <x v="0"/>
    <s v="United States"/>
    <x v="58"/>
    <x v="25"/>
    <x v="0"/>
    <s v="FUR-FU-10001731"/>
    <s v="Furniture"/>
    <x v="3"/>
    <s v="Acrylic Self-Standing Desk Frames"/>
    <n v="18.690000000000001"/>
    <n v="7"/>
    <n v="7.1021999999999998"/>
    <x v="3"/>
    <s v="Feb"/>
  </r>
  <r>
    <s v="CA-2015-102316"/>
    <x v="822"/>
    <d v="2015-03-03T00:00:00"/>
    <x v="0"/>
    <s v="DH-13075"/>
    <s v="Dave Hallsten"/>
    <x v="1"/>
    <s v="United States"/>
    <x v="2"/>
    <x v="2"/>
    <x v="1"/>
    <s v="FUR-CH-10003396"/>
    <s v="Furniture"/>
    <x v="1"/>
    <s v="Global Deluxe Steno Chair"/>
    <n v="184.75200000000001"/>
    <n v="3"/>
    <n v="-20.784600000000001"/>
    <x v="3"/>
    <s v="Mar"/>
  </r>
  <r>
    <s v="CA-2016-109400"/>
    <x v="630"/>
    <d v="2016-05-06T00:00:00"/>
    <x v="1"/>
    <s v="NR-18550"/>
    <s v="Nick Radford"/>
    <x v="0"/>
    <s v="United States"/>
    <x v="45"/>
    <x v="5"/>
    <x v="3"/>
    <s v="FUR-CH-10003298"/>
    <s v="Furniture"/>
    <x v="1"/>
    <s v="Office Star - Contemporary Task Swivel chair with Loop Arms, Charcoal"/>
    <n v="366.74400000000003"/>
    <n v="4"/>
    <n v="-110.0232"/>
    <x v="4"/>
    <s v="May"/>
  </r>
  <r>
    <s v="CA-2016-144645"/>
    <x v="821"/>
    <d v="2016-02-08T00:00:00"/>
    <x v="1"/>
    <s v="NS-18640"/>
    <s v="Noel Staavos"/>
    <x v="1"/>
    <s v="United States"/>
    <x v="6"/>
    <x v="5"/>
    <x v="3"/>
    <s v="FUR-FU-10003601"/>
    <s v="Furniture"/>
    <x v="3"/>
    <s v="Deflect-o RollaMat Studded, Beveled Mat for Medium Pile Carpeting"/>
    <n v="73.784000000000006"/>
    <n v="2"/>
    <n v="-77.473200000000006"/>
    <x v="6"/>
    <s v="Feb"/>
  </r>
  <r>
    <s v="CA-2017-149720"/>
    <x v="182"/>
    <d v="2017-06-07T00:00:00"/>
    <x v="0"/>
    <s v="EM-14065"/>
    <s v="Erin Mull"/>
    <x v="0"/>
    <s v="United States"/>
    <x v="346"/>
    <x v="5"/>
    <x v="3"/>
    <s v="FUR-FU-10002501"/>
    <s v="Furniture"/>
    <x v="3"/>
    <s v="Nu-Dell Executive Frame"/>
    <n v="30.335999999999999"/>
    <n v="6"/>
    <n v="-17.443200000000001"/>
    <x v="0"/>
    <s v="Jun"/>
  </r>
  <r>
    <s v="CA-2017-118003"/>
    <x v="423"/>
    <d v="2017-12-10T00:00:00"/>
    <x v="1"/>
    <s v="DO-13645"/>
    <s v="Doug O'Connell"/>
    <x v="0"/>
    <s v="United States"/>
    <x v="309"/>
    <x v="18"/>
    <x v="2"/>
    <s v="FUR-FU-10002506"/>
    <s v="Furniture"/>
    <x v="3"/>
    <s v="Tensor &quot;Hersey Kiss&quot; Styled Floor Lamp"/>
    <n v="12.99"/>
    <n v="1"/>
    <n v="1.5588"/>
    <x v="6"/>
    <s v="Dec"/>
  </r>
  <r>
    <s v="CA-2017-118003"/>
    <x v="423"/>
    <d v="2017-12-10T00:00:00"/>
    <x v="1"/>
    <s v="DO-13645"/>
    <s v="Doug O'Connell"/>
    <x v="0"/>
    <s v="United States"/>
    <x v="309"/>
    <x v="18"/>
    <x v="2"/>
    <s v="FUR-CH-10003817"/>
    <s v="Furniture"/>
    <x v="1"/>
    <s v="Global Value Steno Chair, Gray"/>
    <n v="182.22"/>
    <n v="3"/>
    <n v="45.555"/>
    <x v="6"/>
    <s v="Dec"/>
  </r>
  <r>
    <s v="CA-2017-118003"/>
    <x v="423"/>
    <d v="2017-12-10T00:00:00"/>
    <x v="1"/>
    <s v="DO-13645"/>
    <s v="Doug O'Connell"/>
    <x v="0"/>
    <s v="United States"/>
    <x v="309"/>
    <x v="18"/>
    <x v="2"/>
    <s v="FUR-CH-10004860"/>
    <s v="Furniture"/>
    <x v="1"/>
    <s v="Global Low Back Tilter Chair"/>
    <n v="302.94"/>
    <n v="3"/>
    <n v="18.176400000000001"/>
    <x v="6"/>
    <s v="Dec"/>
  </r>
  <r>
    <s v="CA-2016-141887"/>
    <x v="823"/>
    <d v="2016-01-15T00:00:00"/>
    <x v="1"/>
    <s v="MP-17470"/>
    <s v="Mark Packer"/>
    <x v="2"/>
    <s v="United States"/>
    <x v="29"/>
    <x v="15"/>
    <x v="2"/>
    <s v="FUR-FU-10002268"/>
    <s v="Furniture"/>
    <x v="3"/>
    <s v="Ultra Door Push Plate"/>
    <n v="54.991999999999997"/>
    <n v="14"/>
    <n v="8.9361999999999995"/>
    <x v="4"/>
    <s v="Jan"/>
  </r>
  <r>
    <s v="CA-2017-161172"/>
    <x v="824"/>
    <d v="2017-03-16T00:00:00"/>
    <x v="3"/>
    <s v="SP-20920"/>
    <s v="Susan Pistek"/>
    <x v="0"/>
    <s v="United States"/>
    <x v="29"/>
    <x v="15"/>
    <x v="2"/>
    <s v="FUR-FU-10003424"/>
    <s v="Furniture"/>
    <x v="3"/>
    <s v="Nu-Dell Oak Frame"/>
    <n v="51.264000000000003"/>
    <n v="6"/>
    <n v="7.6896000000000004"/>
    <x v="7"/>
    <s v="Mar"/>
  </r>
  <r>
    <s v="CA-2017-137624"/>
    <x v="219"/>
    <d v="2017-11-17T00:00:00"/>
    <x v="1"/>
    <s v="ME-17320"/>
    <s v="Maria Etezadi"/>
    <x v="2"/>
    <s v="United States"/>
    <x v="2"/>
    <x v="2"/>
    <x v="1"/>
    <s v="FUR-CH-10001714"/>
    <s v="Furniture"/>
    <x v="1"/>
    <s v="Global Leather &amp; Oak Executive Chair, Burgundy"/>
    <n v="241.42400000000001"/>
    <n v="2"/>
    <n v="-36.2136"/>
    <x v="1"/>
    <s v="Nov"/>
  </r>
  <r>
    <s v="CA-2016-156748"/>
    <x v="825"/>
    <d v="2016-12-06T00:00:00"/>
    <x v="1"/>
    <s v="BS-11755"/>
    <s v="Bruce Stewart"/>
    <x v="0"/>
    <s v="United States"/>
    <x v="25"/>
    <x v="17"/>
    <x v="3"/>
    <s v="FUR-CH-10000513"/>
    <s v="Furniture"/>
    <x v="1"/>
    <s v="High-Back Leather Manager's Chair"/>
    <n v="389.97"/>
    <n v="3"/>
    <n v="35.097299999999997"/>
    <x v="6"/>
    <s v="Nov"/>
  </r>
  <r>
    <s v="CA-2015-157287"/>
    <x v="826"/>
    <d v="2015-12-23T00:00:00"/>
    <x v="2"/>
    <s v="HR-14830"/>
    <s v="Harold Ryan"/>
    <x v="1"/>
    <s v="United States"/>
    <x v="3"/>
    <x v="3"/>
    <x v="2"/>
    <s v="FUR-CH-10001270"/>
    <s v="Furniture"/>
    <x v="1"/>
    <s v="Harbour Creations Steel Folding Chair"/>
    <n v="422.625"/>
    <n v="7"/>
    <n v="0"/>
    <x v="5"/>
    <s v="Dec"/>
  </r>
  <r>
    <s v="CA-2016-119074"/>
    <x v="827"/>
    <d v="2016-03-31T00:00:00"/>
    <x v="1"/>
    <s v="DS-13180"/>
    <s v="David Smith"/>
    <x v="1"/>
    <s v="United States"/>
    <x v="29"/>
    <x v="24"/>
    <x v="0"/>
    <s v="FUR-FU-10004053"/>
    <s v="Furniture"/>
    <x v="3"/>
    <s v="DAX Two-Tone Silver Metal Document Frame"/>
    <n v="20.239999999999998"/>
    <n v="1"/>
    <n v="8.7032000000000007"/>
    <x v="4"/>
    <s v="Mar"/>
  </r>
  <r>
    <s v="CA-2016-119074"/>
    <x v="827"/>
    <d v="2016-03-31T00:00:00"/>
    <x v="1"/>
    <s v="DS-13180"/>
    <s v="David Smith"/>
    <x v="1"/>
    <s v="United States"/>
    <x v="29"/>
    <x v="24"/>
    <x v="0"/>
    <s v="FUR-FU-10003731"/>
    <s v="Furniture"/>
    <x v="3"/>
    <s v="Eldon Expressions Wood and Plastic Desk Accessories, Oak"/>
    <n v="39.92"/>
    <n v="4"/>
    <n v="11.1776"/>
    <x v="4"/>
    <s v="Mar"/>
  </r>
  <r>
    <s v="CA-2015-126186"/>
    <x v="795"/>
    <d v="2015-09-12T00:00:00"/>
    <x v="2"/>
    <s v="GB-14530"/>
    <s v="George Bell"/>
    <x v="1"/>
    <s v="United States"/>
    <x v="14"/>
    <x v="12"/>
    <x v="1"/>
    <s v="FUR-FU-10000073"/>
    <s v="Furniture"/>
    <x v="3"/>
    <s v="Deflect-O Glasstique Clear Desk Accessories"/>
    <n v="24.64"/>
    <n v="4"/>
    <n v="4.0039999999999996"/>
    <x v="5"/>
    <s v="Sep"/>
  </r>
  <r>
    <s v="CA-2016-102092"/>
    <x v="453"/>
    <d v="2016-12-11T00:00:00"/>
    <x v="2"/>
    <s v="PM-18940"/>
    <s v="Paul MacIntyre"/>
    <x v="0"/>
    <s v="United States"/>
    <x v="76"/>
    <x v="25"/>
    <x v="0"/>
    <s v="FUR-TA-10002530"/>
    <s v="Furniture"/>
    <x v="2"/>
    <s v="Iceberg OfficeWorks 42&quot; Round Tables"/>
    <n v="1056.8599999999999"/>
    <n v="7"/>
    <n v="158.529"/>
    <x v="3"/>
    <s v="Dec"/>
  </r>
  <r>
    <s v="CA-2016-132829"/>
    <x v="207"/>
    <d v="2016-12-26T00:00:00"/>
    <x v="0"/>
    <s v="LA-16780"/>
    <s v="Laura Armstrong"/>
    <x v="1"/>
    <s v="United States"/>
    <x v="6"/>
    <x v="5"/>
    <x v="3"/>
    <s v="FUR-FU-10000206"/>
    <s v="Furniture"/>
    <x v="3"/>
    <s v="GE General Purpose, Extra Long Life, Showcase &amp; Floodlight Incandescent Bulbs"/>
    <n v="2.3279999999999998"/>
    <n v="2"/>
    <n v="-0.75660000000000005"/>
    <x v="0"/>
    <s v="Dec"/>
  </r>
  <r>
    <s v="CA-2016-123540"/>
    <x v="828"/>
    <d v="2016-04-06T00:00:00"/>
    <x v="0"/>
    <s v="DJ-13420"/>
    <s v="Denny Joy"/>
    <x v="1"/>
    <s v="United States"/>
    <x v="79"/>
    <x v="16"/>
    <x v="3"/>
    <s v="FUR-CH-10000847"/>
    <s v="Furniture"/>
    <x v="1"/>
    <s v="Global Executive Mid-Back Manager's Chair"/>
    <n v="1454.9"/>
    <n v="5"/>
    <n v="378.274"/>
    <x v="4"/>
    <s v="Apr"/>
  </r>
  <r>
    <s v="US-2017-108315"/>
    <x v="393"/>
    <d v="2017-05-04T00:00:00"/>
    <x v="1"/>
    <s v="MH-18115"/>
    <s v="Mick Hernandez"/>
    <x v="2"/>
    <s v="United States"/>
    <x v="347"/>
    <x v="1"/>
    <x v="0"/>
    <s v="FUR-FU-10000747"/>
    <s v="Furniture"/>
    <x v="3"/>
    <s v="Tenex B1-RE Series Chair Mats for Low Pile Carpets"/>
    <n v="220.70400000000001"/>
    <n v="6"/>
    <n v="-8.2764000000000006"/>
    <x v="4"/>
    <s v="Apr"/>
  </r>
  <r>
    <s v="CA-2017-106747"/>
    <x v="209"/>
    <d v="2017-07-04T00:00:00"/>
    <x v="2"/>
    <s v="TS-21505"/>
    <s v="Tony Sayre"/>
    <x v="0"/>
    <s v="United States"/>
    <x v="41"/>
    <x v="28"/>
    <x v="2"/>
    <s v="FUR-FU-10004188"/>
    <s v="Furniture"/>
    <x v="3"/>
    <s v="Luxo Professional Combination Clamp-On Lamps"/>
    <n v="102.3"/>
    <n v="1"/>
    <n v="26.597999999999999"/>
    <x v="5"/>
    <s v="Jul"/>
  </r>
  <r>
    <s v="CA-2017-146164"/>
    <x v="313"/>
    <d v="2017-12-26T00:00:00"/>
    <x v="1"/>
    <s v="CM-12190"/>
    <s v="Charlotte Melton"/>
    <x v="0"/>
    <s v="United States"/>
    <x v="77"/>
    <x v="11"/>
    <x v="3"/>
    <s v="FUR-TA-10004915"/>
    <s v="Furniture"/>
    <x v="2"/>
    <s v="Office Impressions End Table, 20-1/2&quot;H x 24&quot;W x 20&quot;D"/>
    <n v="607.52"/>
    <n v="2"/>
    <n v="97.203199999999995"/>
    <x v="4"/>
    <s v="Dec"/>
  </r>
  <r>
    <s v="CA-2014-130673"/>
    <x v="321"/>
    <d v="2014-05-22T00:00:00"/>
    <x v="0"/>
    <s v="MC-17590"/>
    <s v="Matt Collister"/>
    <x v="1"/>
    <s v="United States"/>
    <x v="348"/>
    <x v="5"/>
    <x v="3"/>
    <s v="FUR-FU-10003489"/>
    <s v="Furniture"/>
    <x v="3"/>
    <s v="Contemporary Borderless Frame"/>
    <n v="10.332000000000001"/>
    <n v="3"/>
    <n v="-5.9409000000000001"/>
    <x v="3"/>
    <s v="May"/>
  </r>
  <r>
    <s v="CA-2017-101700"/>
    <x v="748"/>
    <d v="2017-04-26T00:00:00"/>
    <x v="2"/>
    <s v="SO-20335"/>
    <s v="Sean O'Donnell"/>
    <x v="0"/>
    <s v="United States"/>
    <x v="349"/>
    <x v="12"/>
    <x v="1"/>
    <s v="FUR-FU-10001025"/>
    <s v="Furniture"/>
    <x v="3"/>
    <s v="Eldon Imˆge Series Desk Accessories, Clear"/>
    <n v="11.664"/>
    <n v="3"/>
    <n v="3.3534000000000002"/>
    <x v="0"/>
    <s v="Apr"/>
  </r>
  <r>
    <s v="CA-2014-151946"/>
    <x v="829"/>
    <d v="2014-06-09T00:00:00"/>
    <x v="1"/>
    <s v="BT-11440"/>
    <s v="Bobby Trafton"/>
    <x v="0"/>
    <s v="United States"/>
    <x v="13"/>
    <x v="7"/>
    <x v="2"/>
    <s v="FUR-FU-10002878"/>
    <s v="Furniture"/>
    <x v="3"/>
    <s v="Seth Thomas 14&quot; Day/Date Wall Clock"/>
    <n v="56.96"/>
    <n v="2"/>
    <n v="21.075199999999999"/>
    <x v="2"/>
    <s v="Jun"/>
  </r>
  <r>
    <s v="CA-2014-151946"/>
    <x v="829"/>
    <d v="2014-06-09T00:00:00"/>
    <x v="1"/>
    <s v="BT-11440"/>
    <s v="Bobby Trafton"/>
    <x v="0"/>
    <s v="United States"/>
    <x v="13"/>
    <x v="7"/>
    <x v="2"/>
    <s v="FUR-BO-10003272"/>
    <s v="Furniture"/>
    <x v="0"/>
    <s v="O'Sullivan Living Dimensions 5-Shelf Bookcases"/>
    <n v="353.56799999999998"/>
    <n v="2"/>
    <n v="-44.195999999999998"/>
    <x v="2"/>
    <s v="Jun"/>
  </r>
  <r>
    <s v="CA-2014-151946"/>
    <x v="829"/>
    <d v="2014-06-09T00:00:00"/>
    <x v="1"/>
    <s v="BT-11440"/>
    <s v="Bobby Trafton"/>
    <x v="0"/>
    <s v="United States"/>
    <x v="13"/>
    <x v="7"/>
    <x v="2"/>
    <s v="FUR-FU-10002191"/>
    <s v="Furniture"/>
    <x v="3"/>
    <s v="G.E. Halogen Desk Lamp Bulbs"/>
    <n v="13.96"/>
    <n v="2"/>
    <n v="6.7008000000000001"/>
    <x v="2"/>
    <s v="Jun"/>
  </r>
  <r>
    <s v="CA-2017-117513"/>
    <x v="470"/>
    <d v="2017-03-08T00:00:00"/>
    <x v="1"/>
    <s v="BT-11395"/>
    <s v="Bill Tyler"/>
    <x v="1"/>
    <s v="United States"/>
    <x v="2"/>
    <x v="2"/>
    <x v="1"/>
    <s v="FUR-TA-10001520"/>
    <s v="Furniture"/>
    <x v="2"/>
    <s v="Lesro Sheffield Collection Coffee Table, End Table, Center Table, Corner Table"/>
    <n v="399.67200000000003"/>
    <n v="7"/>
    <n v="-14.9877"/>
    <x v="2"/>
    <s v="Mar"/>
  </r>
  <r>
    <s v="US-2017-119319"/>
    <x v="200"/>
    <d v="2017-11-09T00:00:00"/>
    <x v="0"/>
    <s v="LC-17050"/>
    <s v="Liz Carlisle"/>
    <x v="0"/>
    <s v="United States"/>
    <x v="144"/>
    <x v="5"/>
    <x v="3"/>
    <s v="FUR-FU-10003878"/>
    <s v="Furniture"/>
    <x v="3"/>
    <s v="Linden 10&quot; Round Wall Clock, Black"/>
    <n v="30.56"/>
    <n v="5"/>
    <n v="-19.864000000000001"/>
    <x v="0"/>
    <s v="Nov"/>
  </r>
  <r>
    <s v="CA-2015-164084"/>
    <x v="395"/>
    <d v="2015-09-12T00:00:00"/>
    <x v="1"/>
    <s v="AG-10525"/>
    <s v="Andy Gerbode"/>
    <x v="1"/>
    <s v="United States"/>
    <x v="13"/>
    <x v="7"/>
    <x v="2"/>
    <s v="FUR-TA-10003569"/>
    <s v="Furniture"/>
    <x v="2"/>
    <s v="Bretford CR8500 Series Meeting Room Furniture"/>
    <n v="481.17599999999999"/>
    <n v="2"/>
    <n v="-120.294"/>
    <x v="2"/>
    <s v="Sep"/>
  </r>
  <r>
    <s v="CA-2016-107783"/>
    <x v="830"/>
    <d v="2016-07-29T00:00:00"/>
    <x v="2"/>
    <s v="OT-18730"/>
    <s v="Olvera Toch"/>
    <x v="0"/>
    <s v="United States"/>
    <x v="268"/>
    <x v="3"/>
    <x v="2"/>
    <s v="FUR-BO-10004409"/>
    <s v="Furniture"/>
    <x v="0"/>
    <s v="Safco Value Mate Series Steel Bookcases, Baked Enamel Finish on Steel, Gray"/>
    <n v="177.45"/>
    <n v="5"/>
    <n v="-78.078000000000003"/>
    <x v="5"/>
    <s v="Jul"/>
  </r>
  <r>
    <s v="CA-2017-159793"/>
    <x v="831"/>
    <d v="2017-08-29T00:00:00"/>
    <x v="1"/>
    <s v="SV-20365"/>
    <s v="Seth Vernon"/>
    <x v="0"/>
    <s v="United States"/>
    <x v="3"/>
    <x v="3"/>
    <x v="2"/>
    <s v="FUR-BO-10001798"/>
    <s v="Furniture"/>
    <x v="0"/>
    <s v="Bush Somerset Collection Bookcase"/>
    <n v="130.97999999999999"/>
    <n v="2"/>
    <n v="-89.066400000000002"/>
    <x v="4"/>
    <s v="Aug"/>
  </r>
  <r>
    <s v="CA-2017-151281"/>
    <x v="437"/>
    <d v="2017-05-02T00:00:00"/>
    <x v="1"/>
    <s v="HM-14980"/>
    <s v="Henry MacAllister"/>
    <x v="0"/>
    <s v="United States"/>
    <x v="15"/>
    <x v="13"/>
    <x v="1"/>
    <s v="FUR-FU-10000397"/>
    <s v="Furniture"/>
    <x v="3"/>
    <s v="Luxo Economy Swing Arm Lamp"/>
    <n v="139.58000000000001"/>
    <n v="7"/>
    <n v="39.0824"/>
    <x v="2"/>
    <s v="Apr"/>
  </r>
  <r>
    <s v="CA-2015-108259"/>
    <x v="428"/>
    <d v="2015-11-15T00:00:00"/>
    <x v="1"/>
    <s v="NS-18640"/>
    <s v="Noel Staavos"/>
    <x v="1"/>
    <s v="United States"/>
    <x v="51"/>
    <x v="30"/>
    <x v="0"/>
    <s v="FUR-FU-10000023"/>
    <s v="Furniture"/>
    <x v="3"/>
    <s v="Eldon Wave Desk Accessories"/>
    <n v="4.7119999999999997"/>
    <n v="1"/>
    <n v="1.4136"/>
    <x v="1"/>
    <s v="Nov"/>
  </r>
  <r>
    <s v="CA-2016-113341"/>
    <x v="778"/>
    <d v="2016-11-29T00:00:00"/>
    <x v="1"/>
    <s v="MH-17455"/>
    <s v="Mark Hamilton"/>
    <x v="0"/>
    <s v="United States"/>
    <x v="2"/>
    <x v="2"/>
    <x v="1"/>
    <s v="FUR-CH-10004698"/>
    <s v="Furniture"/>
    <x v="1"/>
    <s v="Padded Folding Chairs, Black, 4/Carton"/>
    <n v="194.352"/>
    <n v="3"/>
    <n v="19.435199999999998"/>
    <x v="4"/>
    <s v="Nov"/>
  </r>
  <r>
    <s v="US-2015-131842"/>
    <x v="482"/>
    <d v="2015-12-08T00:00:00"/>
    <x v="2"/>
    <s v="RR-19525"/>
    <s v="Rick Reed"/>
    <x v="1"/>
    <s v="United States"/>
    <x v="228"/>
    <x v="9"/>
    <x v="0"/>
    <s v="FUR-CH-10004477"/>
    <s v="Furniture"/>
    <x v="1"/>
    <s v="Global Push Button Manager's Chair, Indigo"/>
    <n v="97.424000000000007"/>
    <n v="2"/>
    <n v="10.9602"/>
    <x v="0"/>
    <s v="Dec"/>
  </r>
  <r>
    <s v="CA-2014-142769"/>
    <x v="624"/>
    <d v="2014-09-13T00:00:00"/>
    <x v="3"/>
    <s v="RP-19390"/>
    <s v="Resi Pšlking"/>
    <x v="0"/>
    <s v="United States"/>
    <x v="15"/>
    <x v="13"/>
    <x v="1"/>
    <s v="FUR-FU-10001918"/>
    <s v="Furniture"/>
    <x v="3"/>
    <s v="C-Line Cubicle Keepers Polyproplyene Holder With Velcro Backings"/>
    <n v="14.19"/>
    <n v="3"/>
    <n v="5.5340999999999996"/>
    <x v="7"/>
    <s v="Sep"/>
  </r>
  <r>
    <s v="CA-2017-124765"/>
    <x v="608"/>
    <d v="2017-11-30T00:00:00"/>
    <x v="1"/>
    <s v="HZ-14950"/>
    <s v="Henia Zydlo"/>
    <x v="0"/>
    <s v="United States"/>
    <x v="1"/>
    <x v="1"/>
    <x v="0"/>
    <s v="FUR-BO-10003965"/>
    <s v="Furniture"/>
    <x v="0"/>
    <s v="O'Sullivan Manor Hill 2-Door Library in Brianna Oak"/>
    <n v="723.92"/>
    <n v="5"/>
    <n v="-81.441000000000003"/>
    <x v="2"/>
    <s v="Nov"/>
  </r>
  <r>
    <s v="CA-2015-131856"/>
    <x v="832"/>
    <d v="2015-05-17T00:00:00"/>
    <x v="1"/>
    <s v="JG-15160"/>
    <s v="James Galang"/>
    <x v="0"/>
    <s v="United States"/>
    <x v="6"/>
    <x v="5"/>
    <x v="3"/>
    <s v="FUR-FU-10000175"/>
    <s v="Furniture"/>
    <x v="3"/>
    <s v="DAX Wood Document Frame."/>
    <n v="21.968"/>
    <n v="4"/>
    <n v="-15.9268"/>
    <x v="2"/>
    <s v="May"/>
  </r>
  <r>
    <s v="CA-2017-126634"/>
    <x v="833"/>
    <d v="2017-04-01T00:00:00"/>
    <x v="0"/>
    <s v="AB-10165"/>
    <s v="Alan Barnes"/>
    <x v="0"/>
    <s v="United States"/>
    <x v="174"/>
    <x v="2"/>
    <x v="1"/>
    <s v="FUR-FU-10004973"/>
    <s v="Furniture"/>
    <x v="3"/>
    <s v="Flat Face Poster Frame"/>
    <n v="94.2"/>
    <n v="5"/>
    <n v="39.564"/>
    <x v="3"/>
    <s v="Mar"/>
  </r>
  <r>
    <s v="US-2014-159611"/>
    <x v="421"/>
    <d v="2015-01-01T00:00:00"/>
    <x v="0"/>
    <s v="KB-16315"/>
    <s v="Karl Braun"/>
    <x v="0"/>
    <s v="United States"/>
    <x v="59"/>
    <x v="15"/>
    <x v="2"/>
    <s v="FUR-FU-10004904"/>
    <s v="Furniture"/>
    <x v="3"/>
    <s v="Eldon &quot;L&quot; Workstation Diamond Chairmat"/>
    <n v="182.352"/>
    <n v="3"/>
    <n v="-18.235199999999999"/>
    <x v="2"/>
    <s v="Dec"/>
  </r>
  <r>
    <s v="CA-2017-163265"/>
    <x v="834"/>
    <d v="2017-02-21T00:00:00"/>
    <x v="1"/>
    <s v="JS-16030"/>
    <s v="Joy Smith"/>
    <x v="0"/>
    <s v="United States"/>
    <x v="42"/>
    <x v="8"/>
    <x v="3"/>
    <s v="FUR-CH-10004063"/>
    <s v="Furniture"/>
    <x v="1"/>
    <s v="Global Deluxe High-Back Manager's Chair"/>
    <n v="600.55799999999999"/>
    <n v="3"/>
    <n v="-8.5793999999999997"/>
    <x v="2"/>
    <s v="Feb"/>
  </r>
  <r>
    <s v="CA-2017-163265"/>
    <x v="834"/>
    <d v="2017-02-21T00:00:00"/>
    <x v="1"/>
    <s v="JS-16030"/>
    <s v="Joy Smith"/>
    <x v="0"/>
    <s v="United States"/>
    <x v="42"/>
    <x v="8"/>
    <x v="3"/>
    <s v="FUR-FU-10004270"/>
    <s v="Furniture"/>
    <x v="3"/>
    <s v="Executive Impressions 13&quot; Clairmont Wall Clock"/>
    <n v="7.6920000000000002"/>
    <n v="1"/>
    <n v="-3.6537000000000002"/>
    <x v="2"/>
    <s v="Feb"/>
  </r>
  <r>
    <s v="CA-2017-141705"/>
    <x v="835"/>
    <d v="2017-10-26T00:00:00"/>
    <x v="2"/>
    <s v="PO-18850"/>
    <s v="Patrick O'Brill"/>
    <x v="0"/>
    <s v="United States"/>
    <x v="350"/>
    <x v="5"/>
    <x v="3"/>
    <s v="FUR-TA-10004607"/>
    <s v="Furniture"/>
    <x v="2"/>
    <s v="Hon 2111 Invitation Series Straight Table"/>
    <n v="517.40499999999997"/>
    <n v="5"/>
    <n v="-81.3065"/>
    <x v="3"/>
    <s v="Oct"/>
  </r>
  <r>
    <s v="CA-2017-127096"/>
    <x v="102"/>
    <d v="2017-09-17T00:00:00"/>
    <x v="0"/>
    <s v="CS-12400"/>
    <s v="Christopher Schild"/>
    <x v="2"/>
    <s v="United States"/>
    <x v="28"/>
    <x v="2"/>
    <x v="1"/>
    <s v="FUR-TA-10003473"/>
    <s v="Furniture"/>
    <x v="2"/>
    <s v="Bretford Rectangular Conference Table Tops"/>
    <n v="300.904"/>
    <n v="1"/>
    <n v="11.283899999999999"/>
    <x v="3"/>
    <s v="Sep"/>
  </r>
  <r>
    <s v="CA-2017-119284"/>
    <x v="836"/>
    <d v="2017-06-20T00:00:00"/>
    <x v="1"/>
    <s v="TS-21205"/>
    <s v="Thomas Seio"/>
    <x v="1"/>
    <s v="United States"/>
    <x v="228"/>
    <x v="9"/>
    <x v="0"/>
    <s v="FUR-FU-10004351"/>
    <s v="Furniture"/>
    <x v="3"/>
    <s v="Staple-based wall hangings"/>
    <n v="31.167999999999999"/>
    <n v="4"/>
    <n v="9.3504000000000005"/>
    <x v="2"/>
    <s v="Jun"/>
  </r>
  <r>
    <s v="CA-2017-119284"/>
    <x v="836"/>
    <d v="2017-06-20T00:00:00"/>
    <x v="1"/>
    <s v="TS-21205"/>
    <s v="Thomas Seio"/>
    <x v="1"/>
    <s v="United States"/>
    <x v="228"/>
    <x v="9"/>
    <x v="0"/>
    <s v="FUR-TA-10004152"/>
    <s v="Furniture"/>
    <x v="2"/>
    <s v="Barricks 18&quot; x 48&quot; Non-Folding Utility Table with Bottom Storage Shelf"/>
    <n v="120.96"/>
    <n v="2"/>
    <n v="-28.224"/>
    <x v="2"/>
    <s v="Jun"/>
  </r>
  <r>
    <s v="CA-2014-146815"/>
    <x v="30"/>
    <d v="2014-09-13T00:00:00"/>
    <x v="1"/>
    <s v="PP-18955"/>
    <s v="Paul Prost"/>
    <x v="2"/>
    <s v="United States"/>
    <x v="13"/>
    <x v="7"/>
    <x v="2"/>
    <s v="FUR-CH-10004289"/>
    <s v="Furniture"/>
    <x v="1"/>
    <s v="Global Super Steno Chair"/>
    <n v="172.76400000000001"/>
    <n v="2"/>
    <n v="13.437200000000001"/>
    <x v="2"/>
    <s v="Sep"/>
  </r>
  <r>
    <s v="CA-2014-119144"/>
    <x v="627"/>
    <d v="2014-11-18T00:00:00"/>
    <x v="2"/>
    <s v="JD-16150"/>
    <s v="Justin Deggeller"/>
    <x v="1"/>
    <s v="United States"/>
    <x v="2"/>
    <x v="2"/>
    <x v="1"/>
    <s v="FUR-BO-10004015"/>
    <s v="Furniture"/>
    <x v="0"/>
    <s v="Bush Andora Bookcase, Maple/Graphite Gray Finish"/>
    <n v="305.97449999999998"/>
    <n v="3"/>
    <n v="25.197900000000001"/>
    <x v="3"/>
    <s v="Nov"/>
  </r>
  <r>
    <s v="CA-2014-105648"/>
    <x v="749"/>
    <d v="2014-03-07T00:00:00"/>
    <x v="1"/>
    <s v="EJ-14155"/>
    <s v="Eva Jacobs"/>
    <x v="0"/>
    <s v="United States"/>
    <x v="53"/>
    <x v="2"/>
    <x v="1"/>
    <s v="FUR-TA-10002958"/>
    <s v="Furniture"/>
    <x v="2"/>
    <s v="Bevis Oval Conference Table, Walnut"/>
    <n v="626.35199999999998"/>
    <n v="3"/>
    <n v="-23.488199999999999"/>
    <x v="4"/>
    <s v="Mar"/>
  </r>
  <r>
    <s v="US-2015-145422"/>
    <x v="62"/>
    <d v="2015-12-07T00:00:00"/>
    <x v="1"/>
    <s v="PW-19240"/>
    <s v="Pierre Wener"/>
    <x v="0"/>
    <s v="United States"/>
    <x v="28"/>
    <x v="2"/>
    <x v="1"/>
    <s v="FUR-BO-10002213"/>
    <s v="Furniture"/>
    <x v="0"/>
    <s v="Sauder Forest Hills Library, Woodland Oak Finish"/>
    <n v="359.49900000000002"/>
    <n v="3"/>
    <n v="-29.605799999999999"/>
    <x v="4"/>
    <s v="Dec"/>
  </r>
  <r>
    <s v="CA-2016-120824"/>
    <x v="21"/>
    <d v="2016-06-16T00:00:00"/>
    <x v="0"/>
    <s v="AW-10930"/>
    <s v="Arthur Wiediger"/>
    <x v="2"/>
    <s v="United States"/>
    <x v="6"/>
    <x v="5"/>
    <x v="3"/>
    <s v="FUR-FU-10001424"/>
    <s v="Furniture"/>
    <x v="3"/>
    <s v="Dax Clear Box Frame"/>
    <n v="6.984"/>
    <n v="2"/>
    <n v="-4.5396000000000001"/>
    <x v="4"/>
    <s v="Jun"/>
  </r>
  <r>
    <s v="CA-2016-120824"/>
    <x v="21"/>
    <d v="2016-06-16T00:00:00"/>
    <x v="0"/>
    <s v="AW-10930"/>
    <s v="Arthur Wiediger"/>
    <x v="2"/>
    <s v="United States"/>
    <x v="6"/>
    <x v="5"/>
    <x v="3"/>
    <s v="FUR-CH-10000229"/>
    <s v="Furniture"/>
    <x v="1"/>
    <s v="Global Enterprise Series Seating High-Back Swivel/Tilt Chairs"/>
    <n v="379.37200000000001"/>
    <n v="2"/>
    <n v="-119.2312"/>
    <x v="4"/>
    <s v="Jun"/>
  </r>
  <r>
    <s v="CA-2015-103870"/>
    <x v="7"/>
    <d v="2015-12-31T00:00:00"/>
    <x v="1"/>
    <s v="SP-20860"/>
    <s v="Sung Pak"/>
    <x v="1"/>
    <s v="United States"/>
    <x v="34"/>
    <x v="9"/>
    <x v="0"/>
    <s v="FUR-FU-10002030"/>
    <s v="Furniture"/>
    <x v="3"/>
    <s v="Executive Impressions 14&quot; Contract Wall Clock with Quartz Movement"/>
    <n v="53.351999999999997"/>
    <n v="3"/>
    <n v="16.005600000000001"/>
    <x v="4"/>
    <s v="Dec"/>
  </r>
  <r>
    <s v="CA-2015-103870"/>
    <x v="7"/>
    <d v="2015-12-31T00:00:00"/>
    <x v="1"/>
    <s v="SP-20860"/>
    <s v="Sung Pak"/>
    <x v="1"/>
    <s v="United States"/>
    <x v="34"/>
    <x v="9"/>
    <x v="0"/>
    <s v="FUR-BO-10002853"/>
    <s v="Furniture"/>
    <x v="0"/>
    <s v="O'Sullivan 5-Shelf Heavy-Duty Bookcases"/>
    <n v="131.10400000000001"/>
    <n v="2"/>
    <n v="8.1940000000000008"/>
    <x v="4"/>
    <s v="Dec"/>
  </r>
  <r>
    <s v="CA-2017-116988"/>
    <x v="419"/>
    <d v="2017-06-29T00:00:00"/>
    <x v="0"/>
    <s v="PW-19030"/>
    <s v="Pauline Webber"/>
    <x v="1"/>
    <s v="United States"/>
    <x v="15"/>
    <x v="13"/>
    <x v="1"/>
    <s v="FUR-FU-10001290"/>
    <s v="Furniture"/>
    <x v="3"/>
    <s v="Executive Impressions Supervisor Wall Clock"/>
    <n v="126.3"/>
    <n v="3"/>
    <n v="40.415999999999997"/>
    <x v="3"/>
    <s v="Jun"/>
  </r>
  <r>
    <s v="US-2015-144771"/>
    <x v="837"/>
    <d v="2015-10-04T00:00:00"/>
    <x v="2"/>
    <s v="CK-12205"/>
    <s v="Chloris Kastensmidt"/>
    <x v="0"/>
    <s v="United States"/>
    <x v="351"/>
    <x v="36"/>
    <x v="1"/>
    <s v="FUR-FU-10000629"/>
    <s v="Furniture"/>
    <x v="3"/>
    <s v="9-3/4 Diameter Round Wall Clock"/>
    <n v="11.032"/>
    <n v="1"/>
    <n v="3.0337999999999998"/>
    <x v="3"/>
    <s v="Oct"/>
  </r>
  <r>
    <s v="CA-2017-128076"/>
    <x v="611"/>
    <d v="2017-02-07T00:00:00"/>
    <x v="1"/>
    <s v="BO-11350"/>
    <s v="Bill Overfelt"/>
    <x v="1"/>
    <s v="United States"/>
    <x v="53"/>
    <x v="2"/>
    <x v="1"/>
    <s v="FUR-FU-10000293"/>
    <s v="Furniture"/>
    <x v="3"/>
    <s v="Eldon Antistatic Chair Mats for Low to Medium Pile Carpets"/>
    <n v="210.58"/>
    <n v="2"/>
    <n v="12.6348"/>
    <x v="2"/>
    <s v="Feb"/>
  </r>
  <r>
    <s v="CA-2016-114307"/>
    <x v="249"/>
    <d v="2016-07-26T00:00:00"/>
    <x v="1"/>
    <s v="MF-17665"/>
    <s v="Maureen Fritzler"/>
    <x v="1"/>
    <s v="United States"/>
    <x v="11"/>
    <x v="32"/>
    <x v="2"/>
    <s v="FUR-FU-10000794"/>
    <s v="Furniture"/>
    <x v="3"/>
    <s v="Eldon Stackable Tray, Side-Load, Legal, Smoke"/>
    <n v="27.42"/>
    <n v="3"/>
    <n v="9.3228000000000009"/>
    <x v="4"/>
    <s v="Jul"/>
  </r>
  <r>
    <s v="CA-2016-151148"/>
    <x v="51"/>
    <d v="2016-09-13T00:00:00"/>
    <x v="3"/>
    <s v="PO-19180"/>
    <s v="Philisse Overcash"/>
    <x v="2"/>
    <s v="United States"/>
    <x v="74"/>
    <x v="12"/>
    <x v="1"/>
    <s v="FUR-CH-10002304"/>
    <s v="Furniture"/>
    <x v="1"/>
    <s v="Global Stack Chair without Arms, Black"/>
    <n v="83.135999999999996"/>
    <n v="4"/>
    <n v="5.1959999999999997"/>
    <x v="5"/>
    <s v="Sep"/>
  </r>
  <r>
    <s v="CA-2016-102813"/>
    <x v="192"/>
    <d v="2016-07-03T00:00:00"/>
    <x v="2"/>
    <s v="EA-14035"/>
    <s v="Erin Ashbrook"/>
    <x v="1"/>
    <s v="United States"/>
    <x v="156"/>
    <x v="5"/>
    <x v="3"/>
    <s v="FUR-CH-10000665"/>
    <s v="Furniture"/>
    <x v="1"/>
    <s v="Global Airflow Leather Mesh Back Chair, Black"/>
    <n v="528.42999999999995"/>
    <n v="5"/>
    <n v="0"/>
    <x v="5"/>
    <s v="Jul"/>
  </r>
  <r>
    <s v="CA-2017-135377"/>
    <x v="838"/>
    <d v="2017-12-18T00:00:00"/>
    <x v="1"/>
    <s v="BP-11095"/>
    <s v="Bart Pistole"/>
    <x v="1"/>
    <s v="United States"/>
    <x v="13"/>
    <x v="7"/>
    <x v="2"/>
    <s v="FUR-BO-10004015"/>
    <s v="Furniture"/>
    <x v="0"/>
    <s v="Bush Andora Bookcase, Maple/Graphite Gray Finish"/>
    <n v="287.976"/>
    <n v="3"/>
    <n v="7.1993999999999998"/>
    <x v="2"/>
    <s v="Dec"/>
  </r>
  <r>
    <s v="CA-2015-133585"/>
    <x v="822"/>
    <d v="2015-03-04T00:00:00"/>
    <x v="2"/>
    <s v="CM-12715"/>
    <s v="Craig Molinari"/>
    <x v="1"/>
    <s v="United States"/>
    <x v="6"/>
    <x v="5"/>
    <x v="3"/>
    <s v="FUR-BO-10001811"/>
    <s v="Furniture"/>
    <x v="0"/>
    <s v="Atlantic Metals Mobile 5-Shelf Bookcases, Custom Colors"/>
    <n v="1227.9983999999999"/>
    <n v="6"/>
    <n v="-36.117600000000003"/>
    <x v="0"/>
    <s v="Mar"/>
  </r>
  <r>
    <s v="CA-2016-116911"/>
    <x v="839"/>
    <d v="2016-09-20T00:00:00"/>
    <x v="1"/>
    <s v="JD-16150"/>
    <s v="Justin Deggeller"/>
    <x v="1"/>
    <s v="United States"/>
    <x v="352"/>
    <x v="42"/>
    <x v="1"/>
    <s v="FUR-TA-10003473"/>
    <s v="Furniture"/>
    <x v="2"/>
    <s v="Bretford Rectangular Conference Table Tops"/>
    <n v="1128.3900000000001"/>
    <n v="3"/>
    <n v="259.52969999999999"/>
    <x v="2"/>
    <s v="Sep"/>
  </r>
  <r>
    <s v="CA-2017-126914"/>
    <x v="836"/>
    <d v="2017-06-19T00:00:00"/>
    <x v="1"/>
    <s v="JE-15715"/>
    <s v="Joe Elijah"/>
    <x v="0"/>
    <s v="United States"/>
    <x v="91"/>
    <x v="30"/>
    <x v="0"/>
    <s v="FUR-CH-10000847"/>
    <s v="Furniture"/>
    <x v="1"/>
    <s v="Global Executive Mid-Back Manager's Chair"/>
    <n v="698.35199999999998"/>
    <n v="3"/>
    <n v="52.376399999999997"/>
    <x v="4"/>
    <s v="Jun"/>
  </r>
  <r>
    <s v="CA-2017-126914"/>
    <x v="836"/>
    <d v="2017-06-19T00:00:00"/>
    <x v="1"/>
    <s v="JE-15715"/>
    <s v="Joe Elijah"/>
    <x v="0"/>
    <s v="United States"/>
    <x v="91"/>
    <x v="30"/>
    <x v="0"/>
    <s v="FUR-BO-10000468"/>
    <s v="Furniture"/>
    <x v="0"/>
    <s v="O'Sullivan 2-Shelf Heavy-Duty Bookcases"/>
    <n v="77.727999999999994"/>
    <n v="2"/>
    <n v="-3.8864000000000001"/>
    <x v="4"/>
    <s v="Jun"/>
  </r>
  <r>
    <s v="CA-2016-140935"/>
    <x v="480"/>
    <d v="2016-11-12T00:00:00"/>
    <x v="2"/>
    <s v="AB-10015"/>
    <s v="Aaron Bergman"/>
    <x v="0"/>
    <s v="United States"/>
    <x v="258"/>
    <x v="37"/>
    <x v="3"/>
    <s v="FUR-BO-10003966"/>
    <s v="Furniture"/>
    <x v="0"/>
    <s v="Sauder Facets Collection Library, Sky Alder Finish"/>
    <n v="341.96"/>
    <n v="2"/>
    <n v="54.7136"/>
    <x v="3"/>
    <s v="Nov"/>
  </r>
  <r>
    <s v="CA-2016-113082"/>
    <x v="51"/>
    <d v="2016-09-16T00:00:00"/>
    <x v="1"/>
    <s v="MC-17590"/>
    <s v="Matt Collister"/>
    <x v="1"/>
    <s v="United States"/>
    <x v="353"/>
    <x v="7"/>
    <x v="2"/>
    <s v="FUR-FU-10002813"/>
    <s v="Furniture"/>
    <x v="3"/>
    <s v="DAX Contemporary Wood Frame with Silver Metal Mat, Desktop, 11 x 14 Size"/>
    <n v="40.479999999999997"/>
    <n v="2"/>
    <n v="14.572800000000001"/>
    <x v="4"/>
    <s v="Sep"/>
  </r>
  <r>
    <s v="CA-2015-127754"/>
    <x v="155"/>
    <d v="2015-07-31T00:00:00"/>
    <x v="1"/>
    <s v="CK-12760"/>
    <s v="Cyma Kinney"/>
    <x v="1"/>
    <s v="United States"/>
    <x v="110"/>
    <x v="22"/>
    <x v="1"/>
    <s v="FUR-CH-10003199"/>
    <s v="Furniture"/>
    <x v="1"/>
    <s v="Office Star - Contemporary Task Swivel Chair"/>
    <n v="266.35199999999998"/>
    <n v="3"/>
    <n v="13.317600000000001"/>
    <x v="2"/>
    <s v="Jul"/>
  </r>
  <r>
    <s v="CA-2015-145324"/>
    <x v="840"/>
    <d v="2015-11-19T00:00:00"/>
    <x v="1"/>
    <s v="DH-13675"/>
    <s v="Duane Huffman"/>
    <x v="2"/>
    <s v="United States"/>
    <x v="95"/>
    <x v="25"/>
    <x v="0"/>
    <s v="FUR-FU-10002759"/>
    <s v="Furniture"/>
    <x v="3"/>
    <s v="12-1/2 Diameter Round Wall Clock"/>
    <n v="39.96"/>
    <n v="2"/>
    <n v="14.3856"/>
    <x v="4"/>
    <s v="Nov"/>
  </r>
  <r>
    <s v="CA-2015-140718"/>
    <x v="473"/>
    <d v="2015-07-04T00:00:00"/>
    <x v="2"/>
    <s v="FA-14230"/>
    <s v="Frank Atkinson"/>
    <x v="1"/>
    <s v="United States"/>
    <x v="168"/>
    <x v="30"/>
    <x v="0"/>
    <s v="FUR-FU-10000076"/>
    <s v="Furniture"/>
    <x v="3"/>
    <s v="24-Hour Round Wall Clock"/>
    <n v="159.84"/>
    <n v="10"/>
    <n v="45.954000000000001"/>
    <x v="3"/>
    <s v="Jul"/>
  </r>
  <r>
    <s v="CA-2015-125934"/>
    <x v="795"/>
    <d v="2015-09-18T00:00:00"/>
    <x v="1"/>
    <s v="SN-20560"/>
    <s v="Skye Norling"/>
    <x v="2"/>
    <s v="United States"/>
    <x v="309"/>
    <x v="18"/>
    <x v="2"/>
    <s v="FUR-FU-10002107"/>
    <s v="Furniture"/>
    <x v="3"/>
    <s v="Eldon Pizzaz Desk Accessories"/>
    <n v="8.92"/>
    <n v="4"/>
    <n v="3.9247999999999998"/>
    <x v="1"/>
    <s v="Sep"/>
  </r>
  <r>
    <s v="CA-2014-120411"/>
    <x v="23"/>
    <d v="2014-09-23T00:00:00"/>
    <x v="2"/>
    <s v="SB-20185"/>
    <s v="Sarah Brown"/>
    <x v="0"/>
    <s v="United States"/>
    <x v="9"/>
    <x v="8"/>
    <x v="3"/>
    <s v="FUR-BO-10004218"/>
    <s v="Furniture"/>
    <x v="0"/>
    <s v="Bush Heritage Pine Collection 5-Shelf Bookcase, Albany Pine Finish, *Special Order"/>
    <n v="493.43"/>
    <n v="5"/>
    <n v="-70.489999999999995"/>
    <x v="0"/>
    <s v="Sep"/>
  </r>
  <r>
    <s v="CA-2017-101805"/>
    <x v="451"/>
    <d v="2017-12-06T00:00:00"/>
    <x v="1"/>
    <s v="SH-19975"/>
    <s v="Sally Hughsby"/>
    <x v="1"/>
    <s v="United States"/>
    <x v="15"/>
    <x v="13"/>
    <x v="1"/>
    <s v="FUR-FU-10000023"/>
    <s v="Furniture"/>
    <x v="3"/>
    <s v="Eldon Wave Desk Accessories"/>
    <n v="70.680000000000007"/>
    <n v="12"/>
    <n v="31.0992"/>
    <x v="2"/>
    <s v="Dec"/>
  </r>
  <r>
    <s v="CA-2017-103968"/>
    <x v="451"/>
    <d v="2017-12-07T00:00:00"/>
    <x v="1"/>
    <s v="ML-17755"/>
    <s v="Max Ludwig"/>
    <x v="2"/>
    <s v="United States"/>
    <x v="354"/>
    <x v="2"/>
    <x v="1"/>
    <s v="FUR-FU-10003394"/>
    <s v="Furniture"/>
    <x v="3"/>
    <s v="Tenex &quot;The Solids&quot; Textured Chair Mats"/>
    <n v="629.64"/>
    <n v="9"/>
    <n v="107.03879999999999"/>
    <x v="6"/>
    <s v="Dec"/>
  </r>
  <r>
    <s v="CA-2016-162159"/>
    <x v="751"/>
    <d v="2016-09-18T00:00:00"/>
    <x v="2"/>
    <s v="CR-12625"/>
    <s v="Corey Roper"/>
    <x v="2"/>
    <s v="United States"/>
    <x v="29"/>
    <x v="24"/>
    <x v="0"/>
    <s v="FUR-CH-10001146"/>
    <s v="Furniture"/>
    <x v="1"/>
    <s v="Global Value Mid-Back Manager's Chair, Gray"/>
    <n v="121.78"/>
    <n v="2"/>
    <n v="30.445"/>
    <x v="3"/>
    <s v="Sep"/>
  </r>
  <r>
    <s v="CA-2015-111038"/>
    <x v="239"/>
    <d v="2015-12-06T00:00:00"/>
    <x v="1"/>
    <s v="LC-16960"/>
    <s v="Lindsay Castell"/>
    <x v="2"/>
    <s v="United States"/>
    <x v="53"/>
    <x v="2"/>
    <x v="1"/>
    <s v="FUR-CH-10003973"/>
    <s v="Furniture"/>
    <x v="1"/>
    <s v="GuestStacker Chair with Chrome Finish Legs"/>
    <n v="2676.672"/>
    <n v="9"/>
    <n v="267.66719999999998"/>
    <x v="2"/>
    <s v="Dec"/>
  </r>
  <r>
    <s v="CA-2014-124723"/>
    <x v="31"/>
    <d v="2014-08-12T00:00:00"/>
    <x v="1"/>
    <s v="GZ-14470"/>
    <s v="Gary Zandusky"/>
    <x v="0"/>
    <s v="United States"/>
    <x v="303"/>
    <x v="5"/>
    <x v="3"/>
    <s v="FUR-TA-10001307"/>
    <s v="Furniture"/>
    <x v="2"/>
    <s v="SAFCO PlanMaster Heigh-Adjustable Drafting Table Base, 43w x 30d x 30-37h, Black"/>
    <n v="489.23"/>
    <n v="2"/>
    <n v="41.933999999999997"/>
    <x v="1"/>
    <s v="Aug"/>
  </r>
  <r>
    <s v="CA-2016-167241"/>
    <x v="404"/>
    <d v="2016-08-22T00:00:00"/>
    <x v="1"/>
    <s v="BD-11320"/>
    <s v="Bill Donatelli"/>
    <x v="0"/>
    <s v="United States"/>
    <x v="2"/>
    <x v="2"/>
    <x v="1"/>
    <s v="FUR-FU-10004071"/>
    <s v="Furniture"/>
    <x v="3"/>
    <s v="Luxo Professional Magnifying Clamp-On Fluorescent Lamps"/>
    <n v="312.02999999999997"/>
    <n v="3"/>
    <n v="43.684199999999997"/>
    <x v="1"/>
    <s v="Aug"/>
  </r>
  <r>
    <s v="CA-2016-150483"/>
    <x v="841"/>
    <d v="2016-06-04T00:00:00"/>
    <x v="1"/>
    <s v="BP-11290"/>
    <s v="Beth Paige"/>
    <x v="0"/>
    <s v="United States"/>
    <x v="42"/>
    <x v="8"/>
    <x v="3"/>
    <s v="FUR-FU-10001379"/>
    <s v="Furniture"/>
    <x v="3"/>
    <s v="Executive Impressions 16-1/2&quot; Circular Wall Clock"/>
    <n v="32.064"/>
    <n v="3"/>
    <n v="-12.8256"/>
    <x v="4"/>
    <s v="May"/>
  </r>
  <r>
    <s v="CA-2016-150483"/>
    <x v="841"/>
    <d v="2016-06-04T00:00:00"/>
    <x v="1"/>
    <s v="BP-11290"/>
    <s v="Beth Paige"/>
    <x v="0"/>
    <s v="United States"/>
    <x v="42"/>
    <x v="8"/>
    <x v="3"/>
    <s v="FUR-CH-10000422"/>
    <s v="Furniture"/>
    <x v="1"/>
    <s v="Global Highback Leather Tilter in Burgundy"/>
    <n v="191.07900000000001"/>
    <n v="3"/>
    <n v="-38.215800000000002"/>
    <x v="4"/>
    <s v="May"/>
  </r>
  <r>
    <s v="CA-2014-160276"/>
    <x v="842"/>
    <d v="2014-04-08T00:00:00"/>
    <x v="1"/>
    <s v="AH-10690"/>
    <s v="Anna HŠberlin"/>
    <x v="1"/>
    <s v="United States"/>
    <x v="304"/>
    <x v="25"/>
    <x v="0"/>
    <s v="FUR-FU-10003192"/>
    <s v="Furniture"/>
    <x v="3"/>
    <s v="Luxo Adjustable Task Clamp Lamp"/>
    <n v="177.68"/>
    <n v="2"/>
    <n v="46.196800000000003"/>
    <x v="6"/>
    <s v="Apr"/>
  </r>
  <r>
    <s v="CA-2016-145709"/>
    <x v="803"/>
    <d v="2016-10-08T00:00:00"/>
    <x v="1"/>
    <s v="AH-10690"/>
    <s v="Anna HŠberlin"/>
    <x v="1"/>
    <s v="United States"/>
    <x v="355"/>
    <x v="1"/>
    <x v="0"/>
    <s v="FUR-FU-10002885"/>
    <s v="Furniture"/>
    <x v="3"/>
    <s v="Magna Visual Magnetic Picture Hangers"/>
    <n v="11.568"/>
    <n v="3"/>
    <n v="2.6027999999999998"/>
    <x v="4"/>
    <s v="Oct"/>
  </r>
  <r>
    <s v="CA-2016-168032"/>
    <x v="772"/>
    <d v="2016-02-03T00:00:00"/>
    <x v="1"/>
    <s v="DF-13135"/>
    <s v="David Flashing"/>
    <x v="0"/>
    <s v="United States"/>
    <x v="88"/>
    <x v="8"/>
    <x v="3"/>
    <s v="FUR-TA-10004256"/>
    <s v="Furniture"/>
    <x v="2"/>
    <s v="Bretford ÒJust In TimeÓ Height-Adjustable Multi-Task Work Tables"/>
    <n v="626.1"/>
    <n v="3"/>
    <n v="-538.44600000000003"/>
    <x v="4"/>
    <s v="Jan"/>
  </r>
  <r>
    <s v="US-2015-168704"/>
    <x v="315"/>
    <d v="2015-04-17T00:00:00"/>
    <x v="1"/>
    <s v="FP-14320"/>
    <s v="Frank Preis"/>
    <x v="0"/>
    <s v="United States"/>
    <x v="156"/>
    <x v="5"/>
    <x v="3"/>
    <s v="FUR-TA-10000688"/>
    <s v="Furniture"/>
    <x v="2"/>
    <s v="Chromcraft Bull-Nose Wood Round Conference Table Top, Wood Base"/>
    <n v="609.98"/>
    <n v="4"/>
    <n v="-113.282"/>
    <x v="4"/>
    <s v="Apr"/>
  </r>
  <r>
    <s v="US-2015-168704"/>
    <x v="315"/>
    <d v="2015-04-17T00:00:00"/>
    <x v="1"/>
    <s v="FP-14320"/>
    <s v="Frank Preis"/>
    <x v="0"/>
    <s v="United States"/>
    <x v="156"/>
    <x v="5"/>
    <x v="3"/>
    <s v="FUR-TA-10002530"/>
    <s v="Furniture"/>
    <x v="2"/>
    <s v="Iceberg OfficeWorks 42&quot; Round Tables"/>
    <n v="211.37200000000001"/>
    <n v="2"/>
    <n v="-45.293999999999997"/>
    <x v="4"/>
    <s v="Apr"/>
  </r>
  <r>
    <s v="CA-2017-143252"/>
    <x v="186"/>
    <d v="2017-12-24T00:00:00"/>
    <x v="1"/>
    <s v="HE-14800"/>
    <s v="Harold Engle"/>
    <x v="1"/>
    <s v="United States"/>
    <x v="79"/>
    <x v="16"/>
    <x v="3"/>
    <s v="FUR-FU-10001057"/>
    <s v="Furniture"/>
    <x v="3"/>
    <s v="Tensor Track Tree Floor Lamp"/>
    <n v="99.95"/>
    <n v="5"/>
    <n v="22.988499999999998"/>
    <x v="6"/>
    <s v="Dec"/>
  </r>
  <r>
    <s v="CA-2016-102134"/>
    <x v="269"/>
    <d v="2016-03-19T00:00:00"/>
    <x v="1"/>
    <s v="SP-20545"/>
    <s v="Sibella Parks"/>
    <x v="1"/>
    <s v="United States"/>
    <x v="356"/>
    <x v="16"/>
    <x v="3"/>
    <s v="FUR-FU-10003724"/>
    <s v="Furniture"/>
    <x v="3"/>
    <s v="Westinghouse Clip-On Gooseneck Lamps"/>
    <n v="16.739999999999998"/>
    <n v="2"/>
    <n v="4.3524000000000003"/>
    <x v="2"/>
    <s v="Mar"/>
  </r>
  <r>
    <s v="CA-2017-111717"/>
    <x v="843"/>
    <d v="2017-10-16T00:00:00"/>
    <x v="1"/>
    <s v="SW-20245"/>
    <s v="Scot Wooten"/>
    <x v="0"/>
    <s v="United States"/>
    <x v="14"/>
    <x v="8"/>
    <x v="3"/>
    <s v="FUR-CH-10001545"/>
    <s v="Furniture"/>
    <x v="1"/>
    <s v="Hon Comfortask Task/Swivel Chairs"/>
    <n v="239.358"/>
    <n v="3"/>
    <n v="-47.871600000000001"/>
    <x v="6"/>
    <s v="Oct"/>
  </r>
  <r>
    <s v="CA-2017-150910"/>
    <x v="313"/>
    <d v="2017-12-28T00:00:00"/>
    <x v="1"/>
    <s v="JL-15130"/>
    <s v="Jack Lebron"/>
    <x v="0"/>
    <s v="United States"/>
    <x v="38"/>
    <x v="9"/>
    <x v="0"/>
    <s v="FUR-TA-10002903"/>
    <s v="Furniture"/>
    <x v="2"/>
    <s v="Bevis Round Bullnose 29&quot; High Table Top"/>
    <n v="934.95600000000002"/>
    <n v="6"/>
    <n v="-249.32159999999999"/>
    <x v="6"/>
    <s v="Dec"/>
  </r>
  <r>
    <s v="CA-2014-156790"/>
    <x v="98"/>
    <d v="2014-08-10T00:00:00"/>
    <x v="0"/>
    <s v="VG-21790"/>
    <s v="Vivek Gonzalez"/>
    <x v="0"/>
    <s v="United States"/>
    <x v="51"/>
    <x v="1"/>
    <x v="0"/>
    <s v="FUR-BO-10000468"/>
    <s v="Furniture"/>
    <x v="0"/>
    <s v="O'Sullivan 2-Shelf Heavy-Duty Bookcases"/>
    <n v="155.45599999999999"/>
    <n v="4"/>
    <n v="-7.7728000000000002"/>
    <x v="3"/>
    <s v="Aug"/>
  </r>
  <r>
    <s v="CA-2017-105620"/>
    <x v="19"/>
    <d v="2017-12-28T00:00:00"/>
    <x v="2"/>
    <s v="JH-15430"/>
    <s v="Jennifer Halladay"/>
    <x v="0"/>
    <s v="United States"/>
    <x v="173"/>
    <x v="1"/>
    <x v="0"/>
    <s v="FUR-FU-10004963"/>
    <s v="Furniture"/>
    <x v="3"/>
    <s v="Eldon 400 Class Desk Accessories, Black Carbon"/>
    <n v="21"/>
    <n v="3"/>
    <n v="5.7750000000000004"/>
    <x v="0"/>
    <s v="Dec"/>
  </r>
  <r>
    <s v="CA-2017-150266"/>
    <x v="608"/>
    <d v="2017-11-30T00:00:00"/>
    <x v="1"/>
    <s v="RO-19780"/>
    <s v="Rose O'Brian"/>
    <x v="0"/>
    <s v="United States"/>
    <x v="6"/>
    <x v="5"/>
    <x v="3"/>
    <s v="FUR-CH-10002126"/>
    <s v="Furniture"/>
    <x v="1"/>
    <s v="Hon Deluxe Fabric Upholstered Stacking Chairs"/>
    <n v="853.93"/>
    <n v="5"/>
    <n v="-24.398"/>
    <x v="2"/>
    <s v="Nov"/>
  </r>
  <r>
    <s v="CA-2016-157280"/>
    <x v="541"/>
    <d v="2016-11-07T00:00:00"/>
    <x v="2"/>
    <s v="LW-17125"/>
    <s v="Liz Willingham"/>
    <x v="0"/>
    <s v="United States"/>
    <x v="304"/>
    <x v="25"/>
    <x v="0"/>
    <s v="FUR-FU-10004665"/>
    <s v="Furniture"/>
    <x v="3"/>
    <s v="3M Polarizing Task Lamp with Clamp Arm, Light Gray"/>
    <n v="273.95999999999998"/>
    <n v="2"/>
    <n v="71.229600000000005"/>
    <x v="3"/>
    <s v="Nov"/>
  </r>
  <r>
    <s v="CA-2016-157280"/>
    <x v="541"/>
    <d v="2016-11-07T00:00:00"/>
    <x v="2"/>
    <s v="LW-17125"/>
    <s v="Liz Willingham"/>
    <x v="0"/>
    <s v="United States"/>
    <x v="304"/>
    <x v="25"/>
    <x v="0"/>
    <s v="FUR-FU-10003806"/>
    <s v="Furniture"/>
    <x v="3"/>
    <s v="Tenex Chairmat w/ Average Lip, 45&quot; x 53&quot;"/>
    <n v="756.8"/>
    <n v="5"/>
    <n v="75.680000000000007"/>
    <x v="3"/>
    <s v="Nov"/>
  </r>
  <r>
    <s v="CA-2016-134180"/>
    <x v="361"/>
    <d v="2016-11-07T00:00:00"/>
    <x v="1"/>
    <s v="JP-16135"/>
    <s v="Julie Prescott"/>
    <x v="2"/>
    <s v="United States"/>
    <x v="3"/>
    <x v="3"/>
    <x v="2"/>
    <s v="FUR-CH-10004886"/>
    <s v="Furniture"/>
    <x v="1"/>
    <s v="Bevis Steel Folding Chairs"/>
    <n v="470.15499999999997"/>
    <n v="7"/>
    <n v="-13.433"/>
    <x v="4"/>
    <s v="Nov"/>
  </r>
  <r>
    <s v="CA-2017-122308"/>
    <x v="781"/>
    <d v="2017-03-28T00:00:00"/>
    <x v="1"/>
    <s v="MV-17485"/>
    <s v="Mark Van Huff"/>
    <x v="0"/>
    <s v="United States"/>
    <x v="13"/>
    <x v="7"/>
    <x v="2"/>
    <s v="FUR-CH-10000665"/>
    <s v="Furniture"/>
    <x v="1"/>
    <s v="Global Airflow Leather Mesh Back Chair, Black"/>
    <n v="271.76400000000001"/>
    <n v="2"/>
    <n v="60.392000000000003"/>
    <x v="4"/>
    <s v="Mar"/>
  </r>
  <r>
    <s v="CA-2017-159226"/>
    <x v="844"/>
    <d v="2017-04-27T00:00:00"/>
    <x v="0"/>
    <s v="RL-19615"/>
    <s v="Rob Lucas"/>
    <x v="0"/>
    <s v="United States"/>
    <x v="2"/>
    <x v="2"/>
    <x v="1"/>
    <s v="FUR-BO-10004709"/>
    <s v="Furniture"/>
    <x v="0"/>
    <s v="Bush Westfield Collection Bookcases, Medium Cherry Finish"/>
    <n v="344.98099999999999"/>
    <n v="7"/>
    <n v="28.4102"/>
    <x v="3"/>
    <s v="Apr"/>
  </r>
  <r>
    <s v="CA-2017-156622"/>
    <x v="68"/>
    <d v="2017-11-26T00:00:00"/>
    <x v="2"/>
    <s v="JP-15460"/>
    <s v="Jennifer Patt"/>
    <x v="1"/>
    <s v="United States"/>
    <x v="144"/>
    <x v="5"/>
    <x v="3"/>
    <s v="FUR-TA-10003008"/>
    <s v="Furniture"/>
    <x v="2"/>
    <s v="Lesro Round Back Collection Coffee Table, End Table"/>
    <n v="127.785"/>
    <n v="1"/>
    <n v="-31.0335"/>
    <x v="0"/>
    <s v="Nov"/>
  </r>
  <r>
    <s v="CA-2016-110898"/>
    <x v="845"/>
    <d v="2016-03-12T00:00:00"/>
    <x v="1"/>
    <s v="LC-16870"/>
    <s v="Lena Cacioppo"/>
    <x v="0"/>
    <s v="United States"/>
    <x v="9"/>
    <x v="8"/>
    <x v="3"/>
    <s v="FUR-FU-10003773"/>
    <s v="Furniture"/>
    <x v="3"/>
    <s v="Eldon Cleatmat Plus Chair Mats for High Pile Carpets"/>
    <n v="159.04"/>
    <n v="5"/>
    <n v="-194.82400000000001"/>
    <x v="6"/>
    <s v="Mar"/>
  </r>
  <r>
    <s v="CA-2016-110898"/>
    <x v="845"/>
    <d v="2016-03-12T00:00:00"/>
    <x v="1"/>
    <s v="LC-16870"/>
    <s v="Lena Cacioppo"/>
    <x v="0"/>
    <s v="United States"/>
    <x v="9"/>
    <x v="8"/>
    <x v="3"/>
    <s v="FUR-TA-10000849"/>
    <s v="Furniture"/>
    <x v="2"/>
    <s v="Bevis Rectangular Conference Tables"/>
    <n v="145.97999999999999"/>
    <n v="2"/>
    <n v="-99.266400000000004"/>
    <x v="6"/>
    <s v="Mar"/>
  </r>
  <r>
    <s v="CA-2015-123092"/>
    <x v="62"/>
    <d v="2015-12-07T00:00:00"/>
    <x v="1"/>
    <s v="JG-15115"/>
    <s v="Jack Garza"/>
    <x v="0"/>
    <s v="United States"/>
    <x v="51"/>
    <x v="30"/>
    <x v="0"/>
    <s v="FUR-FU-10000222"/>
    <s v="Furniture"/>
    <x v="3"/>
    <s v="Seth Thomas 16&quot; Steel Case Clock"/>
    <n v="77.951999999999998"/>
    <n v="3"/>
    <n v="12.667199999999999"/>
    <x v="4"/>
    <s v="Dec"/>
  </r>
  <r>
    <s v="US-2015-128587"/>
    <x v="37"/>
    <d v="2015-12-30T00:00:00"/>
    <x v="1"/>
    <s v="HM-14860"/>
    <s v="Harry Marie"/>
    <x v="1"/>
    <s v="United States"/>
    <x v="76"/>
    <x v="23"/>
    <x v="3"/>
    <s v="FUR-FU-10003026"/>
    <s v="Furniture"/>
    <x v="3"/>
    <s v="Eldon Regeneration Recycled Desk Accessories, Black"/>
    <n v="9.68"/>
    <n v="2"/>
    <n v="3.7751999999999999"/>
    <x v="6"/>
    <s v="Dec"/>
  </r>
  <r>
    <s v="CA-2017-159100"/>
    <x v="259"/>
    <d v="2017-10-21T00:00:00"/>
    <x v="1"/>
    <s v="VP-21760"/>
    <s v="Victoria Pisteka"/>
    <x v="1"/>
    <s v="United States"/>
    <x v="11"/>
    <x v="9"/>
    <x v="0"/>
    <s v="FUR-TA-10001950"/>
    <s v="Furniture"/>
    <x v="2"/>
    <s v="Balt Solid Wood Round Tables"/>
    <n v="1875.258"/>
    <n v="7"/>
    <n v="-968.88329999999996"/>
    <x v="2"/>
    <s v="Oct"/>
  </r>
  <r>
    <s v="CA-2017-137785"/>
    <x v="846"/>
    <d v="2017-05-17T00:00:00"/>
    <x v="1"/>
    <s v="MH-18115"/>
    <s v="Mick Hernandez"/>
    <x v="2"/>
    <s v="United States"/>
    <x v="3"/>
    <x v="3"/>
    <x v="2"/>
    <s v="FUR-CH-10001482"/>
    <s v="Furniture"/>
    <x v="1"/>
    <s v="Office Star - Mesh Screen back chair with Vinyl seat"/>
    <n v="458.43"/>
    <n v="5"/>
    <n v="-124.431"/>
    <x v="4"/>
    <s v="May"/>
  </r>
  <r>
    <s v="CA-2017-107825"/>
    <x v="414"/>
    <d v="2017-11-18T00:00:00"/>
    <x v="3"/>
    <s v="NB-18655"/>
    <s v="Nona Balk"/>
    <x v="1"/>
    <s v="United States"/>
    <x v="79"/>
    <x v="16"/>
    <x v="3"/>
    <s v="FUR-FU-10000206"/>
    <s v="Furniture"/>
    <x v="3"/>
    <s v="GE General Purpose, Extra Long Life, Showcase &amp; Floodlight Incandescent Bulbs"/>
    <n v="5.82"/>
    <n v="2"/>
    <n v="2.7353999999999998"/>
    <x v="7"/>
    <s v="Nov"/>
  </r>
  <r>
    <s v="CA-2016-121447"/>
    <x v="629"/>
    <d v="2016-02-22T00:00:00"/>
    <x v="2"/>
    <s v="EA-14035"/>
    <s v="Erin Ashbrook"/>
    <x v="1"/>
    <s v="United States"/>
    <x v="13"/>
    <x v="7"/>
    <x v="2"/>
    <s v="FUR-FU-10001861"/>
    <s v="Furniture"/>
    <x v="3"/>
    <s v="Floodlight Indoor Halogen Bulbs, 1 Bulb per Pack, 60 Watts"/>
    <n v="135.80000000000001"/>
    <n v="7"/>
    <n v="66.542000000000002"/>
    <x v="5"/>
    <s v="Feb"/>
  </r>
  <r>
    <s v="CA-2014-100706"/>
    <x v="439"/>
    <d v="2014-12-18T00:00:00"/>
    <x v="0"/>
    <s v="LE-16810"/>
    <s v="Laurel Elliston"/>
    <x v="0"/>
    <s v="United States"/>
    <x v="76"/>
    <x v="25"/>
    <x v="0"/>
    <s v="FUR-FU-10002268"/>
    <s v="Furniture"/>
    <x v="3"/>
    <s v="Ultra Door Push Plate"/>
    <n v="29.46"/>
    <n v="6"/>
    <n v="9.7218"/>
    <x v="3"/>
    <s v="Dec"/>
  </r>
  <r>
    <s v="US-2016-141880"/>
    <x v="847"/>
    <d v="2016-08-23T00:00:00"/>
    <x v="2"/>
    <s v="TC-21475"/>
    <s v="Tony Chapman"/>
    <x v="2"/>
    <s v="United States"/>
    <x v="200"/>
    <x v="12"/>
    <x v="1"/>
    <s v="FUR-FU-10001979"/>
    <s v="Furniture"/>
    <x v="3"/>
    <s v="Dana Halogen Swing-Arm Architect Lamp"/>
    <n v="98.328000000000003"/>
    <n v="3"/>
    <n v="9.8328000000000007"/>
    <x v="5"/>
    <s v="Aug"/>
  </r>
  <r>
    <s v="CA-2015-165799"/>
    <x v="330"/>
    <d v="2015-07-02T00:00:00"/>
    <x v="2"/>
    <s v="SG-20470"/>
    <s v="Sheri Gordon"/>
    <x v="0"/>
    <s v="United States"/>
    <x v="13"/>
    <x v="7"/>
    <x v="2"/>
    <s v="FUR-CH-10001482"/>
    <s v="Furniture"/>
    <x v="1"/>
    <s v="Office Star - Mesh Screen back chair with Vinyl seat"/>
    <n v="117.88200000000001"/>
    <n v="1"/>
    <n v="1.3098000000000001"/>
    <x v="0"/>
    <s v="Jun"/>
  </r>
  <r>
    <s v="CA-2016-102127"/>
    <x v="517"/>
    <d v="2016-07-02T00:00:00"/>
    <x v="1"/>
    <s v="VP-21760"/>
    <s v="Victoria Pisteka"/>
    <x v="1"/>
    <s v="United States"/>
    <x v="13"/>
    <x v="7"/>
    <x v="2"/>
    <s v="FUR-FU-10003976"/>
    <s v="Furniture"/>
    <x v="3"/>
    <s v="DAX Executive Solid Wood Document Frame, Desktop or Hang, Mahogany, 5 x 7"/>
    <n v="37.74"/>
    <n v="3"/>
    <n v="12.8316"/>
    <x v="6"/>
    <s v="Jun"/>
  </r>
  <r>
    <s v="US-2016-152415"/>
    <x v="334"/>
    <d v="2016-09-22T00:00:00"/>
    <x v="1"/>
    <s v="PO-18865"/>
    <s v="Patrick O'Donnell"/>
    <x v="0"/>
    <s v="United States"/>
    <x v="357"/>
    <x v="20"/>
    <x v="2"/>
    <s v="FUR-FU-10002597"/>
    <s v="Furniture"/>
    <x v="3"/>
    <s v="C-Line Magnetic Cubicle Keepers, Clear Polypropylene"/>
    <n v="14.82"/>
    <n v="3"/>
    <n v="6.2244000000000002"/>
    <x v="2"/>
    <s v="Sep"/>
  </r>
  <r>
    <s v="US-2016-152415"/>
    <x v="334"/>
    <d v="2016-09-22T00:00:00"/>
    <x v="1"/>
    <s v="PO-18865"/>
    <s v="Patrick O'Donnell"/>
    <x v="0"/>
    <s v="United States"/>
    <x v="357"/>
    <x v="20"/>
    <x v="2"/>
    <s v="FUR-FU-10004864"/>
    <s v="Furniture"/>
    <x v="3"/>
    <s v="Howard Miller 14-1/2&quot; Diameter Chrome Round Wall Clock"/>
    <n v="191.82"/>
    <n v="3"/>
    <n v="61.382399999999997"/>
    <x v="2"/>
    <s v="Sep"/>
  </r>
  <r>
    <s v="CA-2017-128041"/>
    <x v="449"/>
    <d v="2017-09-01T00:00:00"/>
    <x v="3"/>
    <s v="RW-19540"/>
    <s v="Rick Wilson"/>
    <x v="1"/>
    <s v="United States"/>
    <x v="15"/>
    <x v="13"/>
    <x v="1"/>
    <s v="FUR-TA-10002607"/>
    <s v="Furniture"/>
    <x v="2"/>
    <s v="KI Conference Tables"/>
    <n v="283.56"/>
    <n v="4"/>
    <n v="45.369599999999998"/>
    <x v="7"/>
    <s v="Sep"/>
  </r>
  <r>
    <s v="CA-2017-105823"/>
    <x v="848"/>
    <d v="2017-06-26T00:00:00"/>
    <x v="1"/>
    <s v="RB-19465"/>
    <s v="Rick Bensley"/>
    <x v="2"/>
    <s v="United States"/>
    <x v="25"/>
    <x v="17"/>
    <x v="3"/>
    <s v="FUR-CH-10000454"/>
    <s v="Furniture"/>
    <x v="1"/>
    <s v="Hon Deluxe Fabric Upholstered Stacking Chairs, Rounded Back"/>
    <n v="487.96"/>
    <n v="2"/>
    <n v="146.38800000000001"/>
    <x v="4"/>
    <s v="Jun"/>
  </r>
  <r>
    <s v="CA-2014-138177"/>
    <x v="539"/>
    <d v="2014-09-24T00:00:00"/>
    <x v="1"/>
    <s v="ND-18460"/>
    <s v="Neil Ducich"/>
    <x v="1"/>
    <s v="United States"/>
    <x v="262"/>
    <x v="22"/>
    <x v="1"/>
    <s v="FUR-TA-10004607"/>
    <s v="Furniture"/>
    <x v="2"/>
    <s v="Hon 2111 Invitation Series Straight Table"/>
    <n v="73.915000000000006"/>
    <n v="1"/>
    <n v="-45.827300000000001"/>
    <x v="2"/>
    <s v="Sep"/>
  </r>
  <r>
    <s v="CA-2014-114335"/>
    <x v="849"/>
    <d v="2014-10-03T00:00:00"/>
    <x v="1"/>
    <s v="XP-21865"/>
    <s v="Xylona Preis"/>
    <x v="0"/>
    <s v="United States"/>
    <x v="358"/>
    <x v="1"/>
    <x v="0"/>
    <s v="FUR-FU-10000277"/>
    <s v="Furniture"/>
    <x v="3"/>
    <s v="Deflect-o DuraMat Antistatic Studded Beveled Mat for Medium Pile Carpeting"/>
    <n v="337.08800000000002"/>
    <n v="4"/>
    <n v="16.854399999999998"/>
    <x v="2"/>
    <s v="Sep"/>
  </r>
  <r>
    <s v="CA-2015-160227"/>
    <x v="46"/>
    <d v="2015-11-04T00:00:00"/>
    <x v="2"/>
    <s v="ED-13885"/>
    <s v="Emily Ducich"/>
    <x v="2"/>
    <s v="United States"/>
    <x v="13"/>
    <x v="7"/>
    <x v="2"/>
    <s v="FUR-CH-10002073"/>
    <s v="Furniture"/>
    <x v="1"/>
    <s v="Hon Olson Stacker Chairs"/>
    <n v="2621.3220000000001"/>
    <n v="11"/>
    <n v="553.39020000000005"/>
    <x v="3"/>
    <s v="Nov"/>
  </r>
  <r>
    <s v="CA-2015-149097"/>
    <x v="798"/>
    <d v="2015-10-24T00:00:00"/>
    <x v="1"/>
    <s v="SV-20785"/>
    <s v="Stewart Visinsky"/>
    <x v="0"/>
    <s v="United States"/>
    <x v="2"/>
    <x v="2"/>
    <x v="1"/>
    <s v="FUR-FU-10003424"/>
    <s v="Furniture"/>
    <x v="3"/>
    <s v="Nu-Dell Oak Frame"/>
    <n v="74.760000000000005"/>
    <n v="7"/>
    <n v="23.923200000000001"/>
    <x v="4"/>
    <s v="Oct"/>
  </r>
  <r>
    <s v="CA-2015-149097"/>
    <x v="798"/>
    <d v="2015-10-24T00:00:00"/>
    <x v="1"/>
    <s v="SV-20785"/>
    <s v="Stewart Visinsky"/>
    <x v="0"/>
    <s v="United States"/>
    <x v="2"/>
    <x v="2"/>
    <x v="1"/>
    <s v="FUR-TA-10001086"/>
    <s v="Furniture"/>
    <x v="2"/>
    <s v="SAFCO PlanMaster Boards, 60w x 37-1/2d, White Melamine"/>
    <n v="364.77600000000001"/>
    <n v="3"/>
    <n v="27.3582"/>
    <x v="4"/>
    <s v="Oct"/>
  </r>
  <r>
    <s v="CA-2016-132304"/>
    <x v="184"/>
    <d v="2016-06-18T00:00:00"/>
    <x v="1"/>
    <s v="AR-10825"/>
    <s v="Anthony Rawles"/>
    <x v="1"/>
    <s v="United States"/>
    <x v="15"/>
    <x v="13"/>
    <x v="1"/>
    <s v="FUR-TA-10004619"/>
    <s v="Furniture"/>
    <x v="2"/>
    <s v="Hon Non-Folding Utility Tables"/>
    <n v="1115.17"/>
    <n v="7"/>
    <n v="334.55099999999999"/>
    <x v="4"/>
    <s v="Jun"/>
  </r>
  <r>
    <s v="CA-2016-106278"/>
    <x v="227"/>
    <d v="2016-09-05T00:00:00"/>
    <x v="0"/>
    <s v="BM-11140"/>
    <s v="Becky Martin"/>
    <x v="0"/>
    <s v="United States"/>
    <x v="67"/>
    <x v="13"/>
    <x v="1"/>
    <s v="FUR-CH-10003061"/>
    <s v="Furniture"/>
    <x v="1"/>
    <s v="Global Leather Task Chair, Black"/>
    <n v="215.976"/>
    <n v="3"/>
    <n v="-2.6997"/>
    <x v="0"/>
    <s v="Sep"/>
  </r>
  <r>
    <s v="CA-2017-147550"/>
    <x v="423"/>
    <d v="2017-12-05T00:00:00"/>
    <x v="2"/>
    <s v="KE-16420"/>
    <s v="Katrina Edelman"/>
    <x v="1"/>
    <s v="United States"/>
    <x v="3"/>
    <x v="3"/>
    <x v="2"/>
    <s v="FUR-FU-10001918"/>
    <s v="Furniture"/>
    <x v="3"/>
    <s v="C-Line Cubicle Keepers Polyproplyene Holder With Velcro Backings"/>
    <n v="11.352"/>
    <n v="3"/>
    <n v="2.6960999999999999"/>
    <x v="5"/>
    <s v="Dec"/>
  </r>
  <r>
    <s v="CA-2016-108105"/>
    <x v="285"/>
    <d v="2016-02-23T00:00:00"/>
    <x v="1"/>
    <s v="GW-14605"/>
    <s v="Giulietta Weimer"/>
    <x v="0"/>
    <s v="United States"/>
    <x v="0"/>
    <x v="0"/>
    <x v="0"/>
    <s v="FUR-FU-10003773"/>
    <s v="Furniture"/>
    <x v="3"/>
    <s v="Eldon Cleatmat Plus Chair Mats for High Pile Carpets"/>
    <n v="318.08"/>
    <n v="4"/>
    <n v="34.988799999999998"/>
    <x v="1"/>
    <s v="Feb"/>
  </r>
  <r>
    <s v="CA-2016-143406"/>
    <x v="73"/>
    <d v="2016-09-30T00:00:00"/>
    <x v="1"/>
    <s v="LR-17035"/>
    <s v="Lisa Ryan"/>
    <x v="1"/>
    <s v="United States"/>
    <x v="6"/>
    <x v="5"/>
    <x v="3"/>
    <s v="FUR-CH-10000513"/>
    <s v="Furniture"/>
    <x v="1"/>
    <s v="High-Back Leather Manager's Chair"/>
    <n v="454.96499999999997"/>
    <n v="5"/>
    <n v="-136.48949999999999"/>
    <x v="4"/>
    <s v="Sep"/>
  </r>
  <r>
    <s v="CA-2015-162950"/>
    <x v="741"/>
    <d v="2015-07-03T00:00:00"/>
    <x v="0"/>
    <s v="DW-13585"/>
    <s v="Dorothy Wardle"/>
    <x v="1"/>
    <s v="United States"/>
    <x v="8"/>
    <x v="15"/>
    <x v="2"/>
    <s v="FUR-BO-10001918"/>
    <s v="Furniture"/>
    <x v="0"/>
    <s v="Sauder Forest Hills Library with Doors, Woodland Oak Finish"/>
    <n v="482.94"/>
    <n v="6"/>
    <n v="-376.69319999999999"/>
    <x v="2"/>
    <s v="Jun"/>
  </r>
  <r>
    <s v="CA-2015-163181"/>
    <x v="86"/>
    <d v="2015-11-12T00:00:00"/>
    <x v="1"/>
    <s v="AB-10105"/>
    <s v="Adrian Barton"/>
    <x v="0"/>
    <s v="United States"/>
    <x v="6"/>
    <x v="5"/>
    <x v="3"/>
    <s v="FUR-FU-10000193"/>
    <s v="Furniture"/>
    <x v="3"/>
    <s v="Tenex Chairmats For Use with Hard Floors"/>
    <n v="64.959999999999994"/>
    <n v="5"/>
    <n v="-84.447999999999993"/>
    <x v="2"/>
    <s v="Nov"/>
  </r>
  <r>
    <s v="CA-2017-153045"/>
    <x v="850"/>
    <d v="2017-01-24T00:00:00"/>
    <x v="0"/>
    <s v="NS-18505"/>
    <s v="Neola Schneider"/>
    <x v="0"/>
    <s v="United States"/>
    <x v="3"/>
    <x v="3"/>
    <x v="2"/>
    <s v="FUR-FU-10002759"/>
    <s v="Furniture"/>
    <x v="3"/>
    <s v="12-1/2 Diameter Round Wall Clock"/>
    <n v="31.968"/>
    <n v="2"/>
    <n v="6.3936000000000002"/>
    <x v="2"/>
    <s v="Jan"/>
  </r>
  <r>
    <s v="CA-2017-153045"/>
    <x v="850"/>
    <d v="2017-01-24T00:00:00"/>
    <x v="0"/>
    <s v="NS-18505"/>
    <s v="Neola Schneider"/>
    <x v="0"/>
    <s v="United States"/>
    <x v="3"/>
    <x v="3"/>
    <x v="2"/>
    <s v="FUR-CH-10000309"/>
    <s v="Furniture"/>
    <x v="1"/>
    <s v="Global Comet Stacking Arm Chair"/>
    <n v="887.27099999999996"/>
    <n v="3"/>
    <n v="-63.3765"/>
    <x v="2"/>
    <s v="Jan"/>
  </r>
  <r>
    <s v="CA-2016-128916"/>
    <x v="851"/>
    <d v="2016-08-20T00:00:00"/>
    <x v="0"/>
    <s v="MA-17560"/>
    <s v="Matt Abelman"/>
    <x v="2"/>
    <s v="United States"/>
    <x v="6"/>
    <x v="5"/>
    <x v="3"/>
    <s v="FUR-FU-10001940"/>
    <s v="Furniture"/>
    <x v="3"/>
    <s v="Staple-based wall hangings"/>
    <n v="9.5519999999999996"/>
    <n v="3"/>
    <n v="-3.8208000000000002"/>
    <x v="3"/>
    <s v="Aug"/>
  </r>
  <r>
    <s v="CA-2016-128916"/>
    <x v="851"/>
    <d v="2016-08-20T00:00:00"/>
    <x v="0"/>
    <s v="MA-17560"/>
    <s v="Matt Abelman"/>
    <x v="2"/>
    <s v="United States"/>
    <x v="6"/>
    <x v="5"/>
    <x v="3"/>
    <s v="FUR-FU-10000320"/>
    <s v="Furniture"/>
    <x v="3"/>
    <s v="OIC Stacking Trays"/>
    <n v="5.3440000000000003"/>
    <n v="4"/>
    <n v="-2.1375999999999999"/>
    <x v="3"/>
    <s v="Aug"/>
  </r>
  <r>
    <s v="CA-2016-130911"/>
    <x v="852"/>
    <d v="2016-03-26T00:00:00"/>
    <x v="0"/>
    <s v="DC-12850"/>
    <s v="Dan Campbell"/>
    <x v="0"/>
    <s v="United States"/>
    <x v="59"/>
    <x v="15"/>
    <x v="2"/>
    <s v="FUR-BO-10004357"/>
    <s v="Furniture"/>
    <x v="0"/>
    <s v="O'Sullivan Living Dimensions 3-Shelf Bookcases"/>
    <n v="301.47000000000003"/>
    <n v="3"/>
    <n v="-241.17599999999999"/>
    <x v="3"/>
    <s v="Mar"/>
  </r>
  <r>
    <s v="CA-2017-100055"/>
    <x v="15"/>
    <d v="2017-06-01T00:00:00"/>
    <x v="1"/>
    <s v="MD-17860"/>
    <s v="Michael Dominguez"/>
    <x v="1"/>
    <s v="United States"/>
    <x v="359"/>
    <x v="32"/>
    <x v="2"/>
    <s v="FUR-FU-10001473"/>
    <s v="Furniture"/>
    <x v="3"/>
    <s v="DAX Wood Document Frame"/>
    <n v="27.46"/>
    <n v="2"/>
    <n v="9.8856000000000002"/>
    <x v="4"/>
    <s v="May"/>
  </r>
  <r>
    <s v="CA-2016-132990"/>
    <x v="853"/>
    <d v="2016-08-03T00:00:00"/>
    <x v="0"/>
    <s v="KM-16660"/>
    <s v="Khloe Miller"/>
    <x v="0"/>
    <s v="United States"/>
    <x v="3"/>
    <x v="3"/>
    <x v="2"/>
    <s v="FUR-FU-10004864"/>
    <s v="Furniture"/>
    <x v="3"/>
    <s v="Eldon 500 Class Desk Accessories"/>
    <n v="19.312000000000001"/>
    <n v="2"/>
    <n v="3.1381999999999999"/>
    <x v="3"/>
    <s v="Aug"/>
  </r>
  <r>
    <s v="CA-2016-160108"/>
    <x v="6"/>
    <d v="2016-12-12T00:00:00"/>
    <x v="1"/>
    <s v="AG-10900"/>
    <s v="Arthur Gainer"/>
    <x v="0"/>
    <s v="United States"/>
    <x v="360"/>
    <x v="16"/>
    <x v="3"/>
    <s v="FUR-BO-10003450"/>
    <s v="Furniture"/>
    <x v="0"/>
    <s v="Bush Westfield Collection Bookcases, Dark Cherry Finish"/>
    <n v="405.86"/>
    <n v="7"/>
    <n v="32.468800000000002"/>
    <x v="4"/>
    <s v="Dec"/>
  </r>
  <r>
    <s v="CA-2016-160108"/>
    <x v="6"/>
    <d v="2016-12-12T00:00:00"/>
    <x v="1"/>
    <s v="AG-10900"/>
    <s v="Arthur Gainer"/>
    <x v="0"/>
    <s v="United States"/>
    <x v="360"/>
    <x v="16"/>
    <x v="3"/>
    <s v="FUR-CH-10002335"/>
    <s v="Furniture"/>
    <x v="1"/>
    <s v="Hon GuestStacker Chair"/>
    <n v="680.01"/>
    <n v="3"/>
    <n v="176.80260000000001"/>
    <x v="4"/>
    <s v="Dec"/>
  </r>
  <r>
    <s v="US-2016-155768"/>
    <x v="193"/>
    <d v="2016-12-01T00:00:00"/>
    <x v="3"/>
    <s v="LB-16795"/>
    <s v="Laurel Beltran"/>
    <x v="2"/>
    <s v="United States"/>
    <x v="299"/>
    <x v="2"/>
    <x v="1"/>
    <s v="FUR-FU-10000448"/>
    <s v="Furniture"/>
    <x v="3"/>
    <s v="Tenex Chairmats For Use With Carpeted Floors"/>
    <n v="31.96"/>
    <n v="2"/>
    <n v="1.5980000000000001"/>
    <x v="7"/>
    <s v="Dec"/>
  </r>
  <r>
    <s v="CA-2017-156776"/>
    <x v="854"/>
    <d v="2017-08-11T00:00:00"/>
    <x v="1"/>
    <s v="JL-15505"/>
    <s v="Jeremy Lonsdale"/>
    <x v="0"/>
    <s v="United States"/>
    <x v="327"/>
    <x v="2"/>
    <x v="1"/>
    <s v="FUR-FU-10004848"/>
    <s v="Furniture"/>
    <x v="3"/>
    <s v="Howard Miller 13-3/4&quot; Diameter Brushed Chrome Round Wall Clock"/>
    <n v="51.75"/>
    <n v="1"/>
    <n v="15.525"/>
    <x v="4"/>
    <s v="Aug"/>
  </r>
  <r>
    <s v="CA-2017-156776"/>
    <x v="854"/>
    <d v="2017-08-11T00:00:00"/>
    <x v="1"/>
    <s v="JL-15505"/>
    <s v="Jeremy Lonsdale"/>
    <x v="0"/>
    <s v="United States"/>
    <x v="327"/>
    <x v="2"/>
    <x v="1"/>
    <s v="FUR-CH-10002317"/>
    <s v="Furniture"/>
    <x v="1"/>
    <s v="Global Enterprise Series Seating Low-Back Swivel/Tilt Chairs"/>
    <n v="207.184"/>
    <n v="1"/>
    <n v="25.898"/>
    <x v="4"/>
    <s v="Aug"/>
  </r>
  <r>
    <s v="CA-2014-103310"/>
    <x v="769"/>
    <d v="2014-05-15T00:00:00"/>
    <x v="1"/>
    <s v="GM-14680"/>
    <s v="Greg Matthias"/>
    <x v="0"/>
    <s v="United States"/>
    <x v="124"/>
    <x v="2"/>
    <x v="1"/>
    <s v="FUR-CH-10002320"/>
    <s v="Furniture"/>
    <x v="1"/>
    <s v="Hon Pagoda Stacking Chairs"/>
    <n v="256.78399999999999"/>
    <n v="1"/>
    <n v="32.097999999999999"/>
    <x v="2"/>
    <s v="May"/>
  </r>
  <r>
    <s v="CA-2016-152688"/>
    <x v="816"/>
    <d v="2016-10-20T00:00:00"/>
    <x v="2"/>
    <s v="NR-18550"/>
    <s v="Nick Radford"/>
    <x v="0"/>
    <s v="United States"/>
    <x v="361"/>
    <x v="18"/>
    <x v="2"/>
    <s v="FUR-BO-10001337"/>
    <s v="Furniture"/>
    <x v="0"/>
    <s v="O'Sullivan Living Dimensions 2-Shelf Bookcases"/>
    <n v="120.98"/>
    <n v="1"/>
    <n v="12.098000000000001"/>
    <x v="0"/>
    <s v="Oct"/>
  </r>
  <r>
    <s v="CA-2014-144071"/>
    <x v="489"/>
    <d v="2014-12-15T00:00:00"/>
    <x v="1"/>
    <s v="DJ-13420"/>
    <s v="Denny Joy"/>
    <x v="1"/>
    <s v="United States"/>
    <x v="28"/>
    <x v="2"/>
    <x v="1"/>
    <s v="FUR-FU-10000397"/>
    <s v="Furniture"/>
    <x v="3"/>
    <s v="Luxo Economy Swing Arm Lamp"/>
    <n v="39.880000000000003"/>
    <n v="2"/>
    <n v="11.166399999999999"/>
    <x v="1"/>
    <s v="Dec"/>
  </r>
  <r>
    <s v="CA-2014-144071"/>
    <x v="489"/>
    <d v="2014-12-15T00:00:00"/>
    <x v="1"/>
    <s v="DJ-13420"/>
    <s v="Denny Joy"/>
    <x v="1"/>
    <s v="United States"/>
    <x v="28"/>
    <x v="2"/>
    <x v="1"/>
    <s v="FUR-FU-10000758"/>
    <s v="Furniture"/>
    <x v="3"/>
    <s v="DAX Natural Wood-Tone Poster Frame"/>
    <n v="79.44"/>
    <n v="3"/>
    <n v="28.598400000000002"/>
    <x v="1"/>
    <s v="Dec"/>
  </r>
  <r>
    <s v="US-2015-164238"/>
    <x v="793"/>
    <d v="2015-08-20T00:00:00"/>
    <x v="1"/>
    <s v="JW-15955"/>
    <s v="Joni Wasserman"/>
    <x v="0"/>
    <s v="United States"/>
    <x v="3"/>
    <x v="3"/>
    <x v="2"/>
    <s v="FUR-BO-10000780"/>
    <s v="Furniture"/>
    <x v="0"/>
    <s v="O'Sullivan Plantations 2-Door Library in Landvery Oak"/>
    <n v="301.47000000000003"/>
    <n v="3"/>
    <n v="-204.99959999999999"/>
    <x v="4"/>
    <s v="Aug"/>
  </r>
  <r>
    <s v="CA-2017-103212"/>
    <x v="540"/>
    <d v="2017-10-14T00:00:00"/>
    <x v="2"/>
    <s v="MH-18025"/>
    <s v="Michelle Huthwaite"/>
    <x v="0"/>
    <s v="United States"/>
    <x v="120"/>
    <x v="35"/>
    <x v="0"/>
    <s v="FUR-TA-10003473"/>
    <s v="Furniture"/>
    <x v="2"/>
    <s v="Bretford Rectangular Conference Table Tops"/>
    <n v="1504.52"/>
    <n v="4"/>
    <n v="346.03960000000001"/>
    <x v="5"/>
    <s v="Oct"/>
  </r>
  <r>
    <s v="CA-2016-126732"/>
    <x v="227"/>
    <d v="2016-09-06T00:00:00"/>
    <x v="1"/>
    <s v="LR-16915"/>
    <s v="Lena Radford"/>
    <x v="0"/>
    <s v="United States"/>
    <x v="2"/>
    <x v="2"/>
    <x v="1"/>
    <s v="FUR-FU-10001889"/>
    <s v="Furniture"/>
    <x v="3"/>
    <s v="Ultra Door Pull Handle"/>
    <n v="94.68"/>
    <n v="9"/>
    <n v="31.244399999999999"/>
    <x v="4"/>
    <s v="Sep"/>
  </r>
  <r>
    <s v="CA-2016-126732"/>
    <x v="227"/>
    <d v="2016-09-06T00:00:00"/>
    <x v="1"/>
    <s v="LR-16915"/>
    <s v="Lena Radford"/>
    <x v="0"/>
    <s v="United States"/>
    <x v="2"/>
    <x v="2"/>
    <x v="1"/>
    <s v="FUR-TA-10001539"/>
    <s v="Furniture"/>
    <x v="2"/>
    <s v="Chromcraft Rectangular Conference Tables"/>
    <n v="568.72799999999995"/>
    <n v="3"/>
    <n v="28.436399999999999"/>
    <x v="4"/>
    <s v="Sep"/>
  </r>
  <r>
    <s v="CA-2017-138156"/>
    <x v="441"/>
    <d v="2017-02-14T00:00:00"/>
    <x v="2"/>
    <s v="MM-17260"/>
    <s v="Magdelene Morse"/>
    <x v="0"/>
    <s v="United States"/>
    <x v="29"/>
    <x v="15"/>
    <x v="2"/>
    <s v="FUR-FU-10003601"/>
    <s v="Furniture"/>
    <x v="3"/>
    <s v="Deflect-o RollaMat Studded, Beveled Mat for Medium Pile Carpeting"/>
    <n v="147.56800000000001"/>
    <n v="2"/>
    <n v="-3.6892"/>
    <x v="0"/>
    <s v="Feb"/>
  </r>
  <r>
    <s v="CA-2014-113271"/>
    <x v="855"/>
    <d v="2014-07-14T00:00:00"/>
    <x v="1"/>
    <s v="DS-13030"/>
    <s v="Darrin Sayre"/>
    <x v="2"/>
    <s v="United States"/>
    <x v="28"/>
    <x v="2"/>
    <x v="1"/>
    <s v="FUR-BO-10004218"/>
    <s v="Furniture"/>
    <x v="0"/>
    <s v="Bush Heritage Pine Collection 5-Shelf Bookcase, Albany Pine Finish, *Special Order"/>
    <n v="119.833"/>
    <n v="1"/>
    <n v="7.0490000000000004"/>
    <x v="2"/>
    <s v="Jul"/>
  </r>
  <r>
    <s v="CA-2014-168368"/>
    <x v="651"/>
    <d v="2014-02-15T00:00:00"/>
    <x v="0"/>
    <s v="GA-14725"/>
    <s v="Guy Armstrong"/>
    <x v="0"/>
    <s v="United States"/>
    <x v="11"/>
    <x v="23"/>
    <x v="3"/>
    <s v="FUR-CH-10001146"/>
    <s v="Furniture"/>
    <x v="1"/>
    <s v="Global Value Mid-Back Manager's Chair, Gray"/>
    <n v="60.89"/>
    <n v="1"/>
    <n v="15.2225"/>
    <x v="4"/>
    <s v="Feb"/>
  </r>
  <r>
    <s v="CA-2014-168368"/>
    <x v="651"/>
    <d v="2014-02-15T00:00:00"/>
    <x v="0"/>
    <s v="GA-14725"/>
    <s v="Guy Armstrong"/>
    <x v="0"/>
    <s v="United States"/>
    <x v="11"/>
    <x v="23"/>
    <x v="3"/>
    <s v="FUR-FU-10002298"/>
    <s v="Furniture"/>
    <x v="3"/>
    <s v="Rubbermaid ClusterMat Chairmats, Mat Size- 66&quot; x 60&quot;, Lip 20&quot; x 11&quot; -90 Degree Angle"/>
    <n v="332.94"/>
    <n v="3"/>
    <n v="53.270400000000002"/>
    <x v="4"/>
    <s v="Feb"/>
  </r>
  <r>
    <s v="CA-2017-111388"/>
    <x v="113"/>
    <d v="2017-09-02T00:00:00"/>
    <x v="3"/>
    <s v="SU-20665"/>
    <s v="Stephanie Ulpright"/>
    <x v="2"/>
    <s v="United States"/>
    <x v="15"/>
    <x v="13"/>
    <x v="1"/>
    <s v="FUR-CH-10003061"/>
    <s v="Furniture"/>
    <x v="1"/>
    <s v="Global Leather Task Chair, Black"/>
    <n v="215.976"/>
    <n v="3"/>
    <n v="-2.6997"/>
    <x v="7"/>
    <s v="Sep"/>
  </r>
  <r>
    <s v="CA-2015-124499"/>
    <x v="856"/>
    <d v="2015-10-13T00:00:00"/>
    <x v="1"/>
    <s v="FM-14380"/>
    <s v="Fred McMath"/>
    <x v="0"/>
    <s v="United States"/>
    <x v="25"/>
    <x v="17"/>
    <x v="3"/>
    <s v="FUR-CH-10000513"/>
    <s v="Furniture"/>
    <x v="1"/>
    <s v="High-Back Leather Manager's Chair"/>
    <n v="389.97"/>
    <n v="3"/>
    <n v="35.097299999999997"/>
    <x v="4"/>
    <s v="Oct"/>
  </r>
  <r>
    <s v="CA-2014-125759"/>
    <x v="857"/>
    <d v="2014-02-09T00:00:00"/>
    <x v="2"/>
    <s v="NM-18445"/>
    <s v="Nathan Mautz"/>
    <x v="2"/>
    <s v="United States"/>
    <x v="111"/>
    <x v="34"/>
    <x v="1"/>
    <s v="FUR-FU-10002111"/>
    <s v="Furniture"/>
    <x v="3"/>
    <s v="Master Caster Door Stop, Large Brown"/>
    <n v="14.56"/>
    <n v="2"/>
    <n v="5.5327999999999999"/>
    <x v="5"/>
    <s v="Feb"/>
  </r>
  <r>
    <s v="CA-2015-151869"/>
    <x v="4"/>
    <d v="2015-09-25T00:00:00"/>
    <x v="3"/>
    <s v="CS-11950"/>
    <s v="Carlos Soltero"/>
    <x v="0"/>
    <s v="United States"/>
    <x v="234"/>
    <x v="7"/>
    <x v="2"/>
    <s v="FUR-CH-10001545"/>
    <s v="Furniture"/>
    <x v="1"/>
    <s v="Hon Comfortask Task/Swivel Chairs"/>
    <n v="102.58199999999999"/>
    <n v="1"/>
    <n v="6.8388"/>
    <x v="7"/>
    <s v="Sep"/>
  </r>
  <r>
    <s v="CA-2016-100510"/>
    <x v="858"/>
    <d v="2016-05-17T00:00:00"/>
    <x v="1"/>
    <s v="HM-14860"/>
    <s v="Harry Marie"/>
    <x v="1"/>
    <s v="United States"/>
    <x v="13"/>
    <x v="7"/>
    <x v="2"/>
    <s v="FUR-FU-10000320"/>
    <s v="Furniture"/>
    <x v="3"/>
    <s v="OIC Stacking Trays"/>
    <n v="10.02"/>
    <n v="3"/>
    <n v="4.4088000000000003"/>
    <x v="2"/>
    <s v="May"/>
  </r>
  <r>
    <s v="CA-2017-122539"/>
    <x v="451"/>
    <d v="2017-12-05T00:00:00"/>
    <x v="1"/>
    <s v="SC-20305"/>
    <s v="Sean Christensen"/>
    <x v="0"/>
    <s v="United States"/>
    <x v="3"/>
    <x v="3"/>
    <x v="2"/>
    <s v="FUR-CH-10003379"/>
    <s v="Furniture"/>
    <x v="1"/>
    <s v="Global Commerce Series High-Back Swivel/Tilt Chairs"/>
    <n v="398.97199999999998"/>
    <n v="2"/>
    <n v="-28.498000000000001"/>
    <x v="4"/>
    <s v="Dec"/>
  </r>
  <r>
    <s v="CA-2016-166772"/>
    <x v="649"/>
    <d v="2016-09-24T00:00:00"/>
    <x v="1"/>
    <s v="HJ-14875"/>
    <s v="Heather Jas"/>
    <x v="2"/>
    <s v="United States"/>
    <x v="15"/>
    <x v="13"/>
    <x v="1"/>
    <s v="FUR-BO-10002853"/>
    <s v="Furniture"/>
    <x v="0"/>
    <s v="O'Sullivan 5-Shelf Heavy-Duty Bookcases"/>
    <n v="163.88"/>
    <n v="2"/>
    <n v="40.97"/>
    <x v="4"/>
    <s v="Sep"/>
  </r>
  <r>
    <s v="CA-2014-161032"/>
    <x v="356"/>
    <d v="2014-11-23T00:00:00"/>
    <x v="1"/>
    <s v="MK-17905"/>
    <s v="Michael Kennedy"/>
    <x v="1"/>
    <s v="United States"/>
    <x v="20"/>
    <x v="16"/>
    <x v="3"/>
    <s v="FUR-CH-10001482"/>
    <s v="Furniture"/>
    <x v="1"/>
    <s v="Office Star - Mesh Screen back chair with Vinyl seat"/>
    <n v="392.94"/>
    <n v="3"/>
    <n v="43.223399999999998"/>
    <x v="2"/>
    <s v="Nov"/>
  </r>
  <r>
    <s v="CA-2015-102778"/>
    <x v="32"/>
    <d v="2015-11-24T00:00:00"/>
    <x v="2"/>
    <s v="JH-15820"/>
    <s v="John Huston"/>
    <x v="0"/>
    <s v="United States"/>
    <x v="91"/>
    <x v="30"/>
    <x v="0"/>
    <s v="FUR-FU-10000087"/>
    <s v="Furniture"/>
    <x v="3"/>
    <s v="Executive Impressions 14&quot; Two-Color Numerals Wall Clock"/>
    <n v="18.175999999999998"/>
    <n v="1"/>
    <n v="4.7712000000000003"/>
    <x v="0"/>
    <s v="Nov"/>
  </r>
  <r>
    <s v="CA-2017-154011"/>
    <x v="744"/>
    <d v="2017-06-26T00:00:00"/>
    <x v="1"/>
    <s v="DB-13270"/>
    <s v="Deborah Brumfield"/>
    <x v="2"/>
    <s v="United States"/>
    <x v="144"/>
    <x v="5"/>
    <x v="3"/>
    <s v="FUR-TA-10000688"/>
    <s v="Furniture"/>
    <x v="2"/>
    <s v="Chromcraft Bull-Nose Wood Round Conference Table Top, Wood Base"/>
    <n v="457.48500000000001"/>
    <n v="3"/>
    <n v="-84.961500000000001"/>
    <x v="1"/>
    <s v="Jun"/>
  </r>
  <r>
    <s v="US-2017-165456"/>
    <x v="147"/>
    <d v="2017-12-03T00:00:00"/>
    <x v="2"/>
    <s v="TB-21625"/>
    <s v="Trudy Brown"/>
    <x v="0"/>
    <s v="United States"/>
    <x v="3"/>
    <x v="3"/>
    <x v="2"/>
    <s v="FUR-CH-10003981"/>
    <s v="Furniture"/>
    <x v="1"/>
    <s v="Global Commerce Series Low-Back Swivel/Tilt Chairs"/>
    <n v="1079.316"/>
    <n v="6"/>
    <n v="-15.418799999999999"/>
    <x v="0"/>
    <s v="Nov"/>
  </r>
  <r>
    <s v="CA-2017-161340"/>
    <x v="15"/>
    <d v="2017-06-01T00:00:00"/>
    <x v="1"/>
    <s v="AM-10360"/>
    <s v="Alice McCarthy"/>
    <x v="1"/>
    <s v="United States"/>
    <x v="59"/>
    <x v="15"/>
    <x v="2"/>
    <s v="FUR-BO-10004709"/>
    <s v="Furniture"/>
    <x v="0"/>
    <s v="Bush Westfield Collection Bookcases, Medium Cherry Finish"/>
    <n v="115.96"/>
    <n v="4"/>
    <n v="-64.937600000000003"/>
    <x v="4"/>
    <s v="May"/>
  </r>
  <r>
    <s v="US-2015-163433"/>
    <x v="8"/>
    <d v="2015-04-22T00:00:00"/>
    <x v="0"/>
    <s v="MP-17965"/>
    <s v="Michael Paige"/>
    <x v="1"/>
    <s v="United States"/>
    <x v="362"/>
    <x v="5"/>
    <x v="3"/>
    <s v="FUR-CH-10000225"/>
    <s v="Furniture"/>
    <x v="1"/>
    <s v="Global Geo Office Task Chair, Gray"/>
    <n v="56.686"/>
    <n v="1"/>
    <n v="-20.245000000000001"/>
    <x v="4"/>
    <s v="Apr"/>
  </r>
  <r>
    <s v="US-2017-108343"/>
    <x v="96"/>
    <d v="2017-07-25T00:00:00"/>
    <x v="1"/>
    <s v="AR-10825"/>
    <s v="Anthony Rawles"/>
    <x v="1"/>
    <s v="United States"/>
    <x v="13"/>
    <x v="7"/>
    <x v="2"/>
    <s v="FUR-CH-10002780"/>
    <s v="Furniture"/>
    <x v="1"/>
    <s v="Office Star - Task Chair with Contemporary Loop Arms"/>
    <n v="163.76400000000001"/>
    <n v="2"/>
    <n v="25.474399999999999"/>
    <x v="2"/>
    <s v="Jul"/>
  </r>
  <r>
    <s v="US-2017-108343"/>
    <x v="96"/>
    <d v="2017-07-25T00:00:00"/>
    <x v="1"/>
    <s v="AR-10825"/>
    <s v="Anthony Rawles"/>
    <x v="1"/>
    <s v="United States"/>
    <x v="13"/>
    <x v="7"/>
    <x v="2"/>
    <s v="FUR-FU-10000747"/>
    <s v="Furniture"/>
    <x v="3"/>
    <s v="Tenex B1-RE Series Chair Mats for Low Pile Carpets"/>
    <n v="183.92"/>
    <n v="4"/>
    <n v="31.266400000000001"/>
    <x v="2"/>
    <s v="Jul"/>
  </r>
  <r>
    <s v="US-2016-111563"/>
    <x v="114"/>
    <d v="2016-11-08T00:00:00"/>
    <x v="1"/>
    <s v="SM-20005"/>
    <s v="Sally Matthias"/>
    <x v="0"/>
    <s v="United States"/>
    <x v="6"/>
    <x v="5"/>
    <x v="3"/>
    <s v="FUR-FU-10002445"/>
    <s v="Furniture"/>
    <x v="3"/>
    <s v="DAX Two-Tone Rosewood/Black Document Frame, Desktop, 5 x 7"/>
    <n v="11.375999999999999"/>
    <n v="3"/>
    <n v="-5.6879999999999997"/>
    <x v="4"/>
    <s v="Nov"/>
  </r>
  <r>
    <s v="US-2016-111563"/>
    <x v="114"/>
    <d v="2016-11-08T00:00:00"/>
    <x v="1"/>
    <s v="SM-20005"/>
    <s v="Sally Matthias"/>
    <x v="0"/>
    <s v="United States"/>
    <x v="6"/>
    <x v="5"/>
    <x v="3"/>
    <s v="FUR-FU-10000723"/>
    <s v="Furniture"/>
    <x v="3"/>
    <s v="Deflect-o EconoMat Studded, No Bevel Mat for Low Pile Carpeting"/>
    <n v="66.111999999999995"/>
    <n v="4"/>
    <n v="-84.2928"/>
    <x v="4"/>
    <s v="Nov"/>
  </r>
  <r>
    <s v="CA-2017-121853"/>
    <x v="204"/>
    <d v="2017-09-29T00:00:00"/>
    <x v="1"/>
    <s v="DB-13660"/>
    <s v="Duane Benoit"/>
    <x v="0"/>
    <s v="United States"/>
    <x v="2"/>
    <x v="2"/>
    <x v="1"/>
    <s v="FUR-CH-10003973"/>
    <s v="Furniture"/>
    <x v="1"/>
    <s v="GuestStacker Chair with Chrome Finish Legs"/>
    <n v="594.81600000000003"/>
    <n v="2"/>
    <n v="59.4816"/>
    <x v="6"/>
    <s v="Sep"/>
  </r>
  <r>
    <s v="US-2017-130687"/>
    <x v="87"/>
    <d v="2017-09-10T00:00:00"/>
    <x v="2"/>
    <s v="PF-19225"/>
    <s v="Phillip Flathmann"/>
    <x v="0"/>
    <s v="United States"/>
    <x v="71"/>
    <x v="13"/>
    <x v="1"/>
    <s v="FUR-FU-10004053"/>
    <s v="Furniture"/>
    <x v="3"/>
    <s v="DAX Two-Tone Silver Metal Document Frame"/>
    <n v="80.959999999999994"/>
    <n v="4"/>
    <n v="34.812800000000003"/>
    <x v="0"/>
    <s v="Sep"/>
  </r>
  <r>
    <s v="CA-2017-110198"/>
    <x v="806"/>
    <d v="2017-05-02T00:00:00"/>
    <x v="2"/>
    <s v="AG-10900"/>
    <s v="Arthur Gainer"/>
    <x v="0"/>
    <s v="United States"/>
    <x v="97"/>
    <x v="1"/>
    <x v="0"/>
    <s v="FUR-BO-10001798"/>
    <s v="Furniture"/>
    <x v="0"/>
    <s v="Bush Somerset Collection Bookcase"/>
    <n v="314.35199999999998"/>
    <n v="3"/>
    <n v="-15.717599999999999"/>
    <x v="5"/>
    <s v="May"/>
  </r>
  <r>
    <s v="CA-2017-109085"/>
    <x v="506"/>
    <d v="2017-02-20T00:00:00"/>
    <x v="2"/>
    <s v="CK-12325"/>
    <s v="Christine Kargatis"/>
    <x v="2"/>
    <s v="United States"/>
    <x v="8"/>
    <x v="15"/>
    <x v="2"/>
    <s v="FUR-TA-10001086"/>
    <s v="Furniture"/>
    <x v="2"/>
    <s v="SAFCO PlanMaster Boards, 60w x 37-1/2d, White Melamine"/>
    <n v="455.97"/>
    <n v="5"/>
    <n v="-106.393"/>
    <x v="0"/>
    <s v="Feb"/>
  </r>
  <r>
    <s v="CA-2017-109085"/>
    <x v="506"/>
    <d v="2017-02-20T00:00:00"/>
    <x v="2"/>
    <s v="CK-12325"/>
    <s v="Christine Kargatis"/>
    <x v="2"/>
    <s v="United States"/>
    <x v="8"/>
    <x v="15"/>
    <x v="2"/>
    <s v="FUR-FU-10004973"/>
    <s v="Furniture"/>
    <x v="3"/>
    <s v="Flat Face Poster Frame"/>
    <n v="30.143999999999998"/>
    <n v="2"/>
    <n v="8.2896000000000001"/>
    <x v="0"/>
    <s v="Feb"/>
  </r>
  <r>
    <s v="CA-2017-109085"/>
    <x v="506"/>
    <d v="2017-02-20T00:00:00"/>
    <x v="2"/>
    <s v="CK-12325"/>
    <s v="Christine Kargatis"/>
    <x v="2"/>
    <s v="United States"/>
    <x v="8"/>
    <x v="15"/>
    <x v="2"/>
    <s v="FUR-CH-10003981"/>
    <s v="Furniture"/>
    <x v="1"/>
    <s v="Global Commerce Series Low-Back Swivel/Tilt Chairs"/>
    <n v="899.43"/>
    <n v="5"/>
    <n v="-12.849"/>
    <x v="0"/>
    <s v="Feb"/>
  </r>
  <r>
    <s v="CA-2016-114860"/>
    <x v="286"/>
    <d v="2016-12-28T00:00:00"/>
    <x v="1"/>
    <s v="DN-13690"/>
    <s v="Duane Noonan"/>
    <x v="0"/>
    <s v="United States"/>
    <x v="363"/>
    <x v="2"/>
    <x v="1"/>
    <s v="FUR-FU-10000277"/>
    <s v="Furniture"/>
    <x v="3"/>
    <s v="Deflect-o DuraMat Antistatic Studded Beveled Mat for Medium Pile Carpeting"/>
    <n v="842.72"/>
    <n v="8"/>
    <n v="202.25280000000001"/>
    <x v="6"/>
    <s v="Dec"/>
  </r>
  <r>
    <s v="CA-2016-114860"/>
    <x v="286"/>
    <d v="2016-12-28T00:00:00"/>
    <x v="1"/>
    <s v="DN-13690"/>
    <s v="Duane Noonan"/>
    <x v="0"/>
    <s v="United States"/>
    <x v="363"/>
    <x v="2"/>
    <x v="1"/>
    <s v="FUR-FU-10001934"/>
    <s v="Furniture"/>
    <x v="3"/>
    <s v="Magnifier Swing Arm Lamp"/>
    <n v="41.96"/>
    <n v="2"/>
    <n v="10.909599999999999"/>
    <x v="6"/>
    <s v="Dec"/>
  </r>
  <r>
    <s v="CA-2016-159009"/>
    <x v="348"/>
    <d v="2016-09-27T00:00:00"/>
    <x v="1"/>
    <s v="DP-13105"/>
    <s v="Dave Poirier"/>
    <x v="1"/>
    <s v="United States"/>
    <x v="15"/>
    <x v="13"/>
    <x v="1"/>
    <s v="FUR-CH-10003396"/>
    <s v="Furniture"/>
    <x v="1"/>
    <s v="Global Deluxe Steno Chair"/>
    <n v="184.75200000000001"/>
    <n v="3"/>
    <n v="-20.784600000000001"/>
    <x v="4"/>
    <s v="Sep"/>
  </r>
  <r>
    <s v="CA-2017-148411"/>
    <x v="118"/>
    <d v="2017-09-26T00:00:00"/>
    <x v="2"/>
    <s v="RO-19780"/>
    <s v="Rose O'Brian"/>
    <x v="0"/>
    <s v="United States"/>
    <x v="9"/>
    <x v="8"/>
    <x v="3"/>
    <s v="FUR-CH-10003973"/>
    <s v="Furniture"/>
    <x v="1"/>
    <s v="GuestStacker Chair with Chrome Finish Legs"/>
    <n v="520.46400000000006"/>
    <n v="2"/>
    <n v="-14.8704"/>
    <x v="3"/>
    <s v="Sep"/>
  </r>
  <r>
    <s v="CA-2016-168046"/>
    <x v="859"/>
    <d v="2016-01-28T00:00:00"/>
    <x v="0"/>
    <s v="JD-15895"/>
    <s v="Jonathan Doherty"/>
    <x v="1"/>
    <s v="United States"/>
    <x v="13"/>
    <x v="7"/>
    <x v="2"/>
    <s v="FUR-TA-10001095"/>
    <s v="Furniture"/>
    <x v="2"/>
    <s v="Chromcraft Round Conference Tables"/>
    <n v="313.72199999999998"/>
    <n v="3"/>
    <n v="-99.345299999999995"/>
    <x v="0"/>
    <s v="Jan"/>
  </r>
  <r>
    <s v="CA-2016-168046"/>
    <x v="859"/>
    <d v="2016-01-28T00:00:00"/>
    <x v="0"/>
    <s v="JD-15895"/>
    <s v="Jonathan Doherty"/>
    <x v="1"/>
    <s v="United States"/>
    <x v="13"/>
    <x v="7"/>
    <x v="2"/>
    <s v="FUR-FU-10000747"/>
    <s v="Furniture"/>
    <x v="3"/>
    <s v="Tenex B1-RE Series Chair Mats for Low Pile Carpets"/>
    <n v="45.98"/>
    <n v="1"/>
    <n v="7.8166000000000002"/>
    <x v="0"/>
    <s v="Jan"/>
  </r>
  <r>
    <s v="CA-2017-111591"/>
    <x v="555"/>
    <d v="2017-03-25T00:00:00"/>
    <x v="1"/>
    <s v="PS-18970"/>
    <s v="Paul Stevenson"/>
    <x v="2"/>
    <s v="United States"/>
    <x v="15"/>
    <x v="13"/>
    <x v="1"/>
    <s v="FUR-FU-10002364"/>
    <s v="Furniture"/>
    <x v="3"/>
    <s v="Eldon Expressions Wood Desk Accessories, Oak"/>
    <n v="22.14"/>
    <n v="3"/>
    <n v="6.4206000000000003"/>
    <x v="4"/>
    <s v="Mar"/>
  </r>
  <r>
    <s v="CA-2017-113460"/>
    <x v="388"/>
    <d v="2017-11-09T00:00:00"/>
    <x v="0"/>
    <s v="KN-16390"/>
    <s v="Katherine Nockton"/>
    <x v="1"/>
    <s v="United States"/>
    <x v="218"/>
    <x v="32"/>
    <x v="2"/>
    <s v="FUR-CH-10000422"/>
    <s v="Furniture"/>
    <x v="1"/>
    <s v="Global Highback Leather Tilter in Burgundy"/>
    <n v="272.97000000000003"/>
    <n v="3"/>
    <n v="43.675199999999997"/>
    <x v="3"/>
    <s v="Nov"/>
  </r>
  <r>
    <s v="CA-2015-111339"/>
    <x v="860"/>
    <d v="2015-05-31T00:00:00"/>
    <x v="2"/>
    <s v="VP-21760"/>
    <s v="Victoria Pisteka"/>
    <x v="1"/>
    <s v="United States"/>
    <x v="29"/>
    <x v="15"/>
    <x v="2"/>
    <s v="FUR-FU-10002506"/>
    <s v="Furniture"/>
    <x v="3"/>
    <s v="Tensor &quot;Hersey Kiss&quot; Styled Floor Lamp"/>
    <n v="41.567999999999998"/>
    <n v="4"/>
    <n v="-4.1567999999999996"/>
    <x v="3"/>
    <s v="May"/>
  </r>
  <r>
    <s v="CA-2015-111339"/>
    <x v="860"/>
    <d v="2015-05-31T00:00:00"/>
    <x v="2"/>
    <s v="VP-21760"/>
    <s v="Victoria Pisteka"/>
    <x v="1"/>
    <s v="United States"/>
    <x v="29"/>
    <x v="15"/>
    <x v="2"/>
    <s v="FUR-CH-10000863"/>
    <s v="Furniture"/>
    <x v="1"/>
    <s v="Novimex Swivel Fabric Task Chair"/>
    <n v="317.05799999999999"/>
    <n v="3"/>
    <n v="-86.058599999999998"/>
    <x v="3"/>
    <s v="May"/>
  </r>
  <r>
    <s v="CA-2014-154158"/>
    <x v="520"/>
    <d v="2014-12-27T00:00:00"/>
    <x v="0"/>
    <s v="CC-12670"/>
    <s v="Craig Carreira"/>
    <x v="0"/>
    <s v="United States"/>
    <x v="26"/>
    <x v="1"/>
    <x v="0"/>
    <s v="FUR-CH-10004698"/>
    <s v="Furniture"/>
    <x v="1"/>
    <s v="Padded Folding Chairs, Black, 4/Carton"/>
    <n v="64.784000000000006"/>
    <n v="1"/>
    <n v="6.4783999999999997"/>
    <x v="4"/>
    <s v="Dec"/>
  </r>
  <r>
    <s v="CA-2017-163097"/>
    <x v="60"/>
    <d v="2017-08-31T00:00:00"/>
    <x v="1"/>
    <s v="SF-20200"/>
    <s v="Sarah Foster"/>
    <x v="0"/>
    <s v="United States"/>
    <x v="81"/>
    <x v="22"/>
    <x v="1"/>
    <s v="FUR-FU-10004973"/>
    <s v="Furniture"/>
    <x v="3"/>
    <s v="Flat Face Poster Frame"/>
    <n v="120.57599999999999"/>
    <n v="8"/>
    <n v="33.1584"/>
    <x v="4"/>
    <s v="Aug"/>
  </r>
  <r>
    <s v="CA-2015-130848"/>
    <x v="551"/>
    <d v="2015-10-25T00:00:00"/>
    <x v="3"/>
    <s v="DG-13300"/>
    <s v="Deirdre Greer"/>
    <x v="1"/>
    <s v="United States"/>
    <x v="22"/>
    <x v="12"/>
    <x v="1"/>
    <s v="FUR-CH-10000422"/>
    <s v="Furniture"/>
    <x v="1"/>
    <s v="Global Highback Leather Tilter in Burgundy"/>
    <n v="582.33600000000001"/>
    <n v="8"/>
    <n v="-29.116800000000001"/>
    <x v="7"/>
    <s v="Oct"/>
  </r>
  <r>
    <s v="CA-2014-125997"/>
    <x v="23"/>
    <d v="2014-09-23T00:00:00"/>
    <x v="2"/>
    <s v="MW-18220"/>
    <s v="Mitch Webber"/>
    <x v="0"/>
    <s v="United States"/>
    <x v="13"/>
    <x v="7"/>
    <x v="2"/>
    <s v="FUR-CH-10001394"/>
    <s v="Furniture"/>
    <x v="1"/>
    <s v="Global Leather Executive Chair"/>
    <n v="631.78200000000004"/>
    <n v="2"/>
    <n v="140.39599999999999"/>
    <x v="0"/>
    <s v="Sep"/>
  </r>
  <r>
    <s v="CA-2014-125997"/>
    <x v="23"/>
    <d v="2014-09-23T00:00:00"/>
    <x v="2"/>
    <s v="MW-18220"/>
    <s v="Mitch Webber"/>
    <x v="0"/>
    <s v="United States"/>
    <x v="13"/>
    <x v="7"/>
    <x v="2"/>
    <s v="FUR-BO-10002213"/>
    <s v="Furniture"/>
    <x v="0"/>
    <s v="DMI Eclipse Executive Suite Bookcases"/>
    <n v="801.56799999999998"/>
    <n v="2"/>
    <n v="-10.019600000000001"/>
    <x v="0"/>
    <s v="Sep"/>
  </r>
  <r>
    <s v="CA-2014-159814"/>
    <x v="861"/>
    <d v="2014-06-28T00:00:00"/>
    <x v="1"/>
    <s v="LP-17080"/>
    <s v="Liz Pelletier"/>
    <x v="0"/>
    <s v="United States"/>
    <x v="104"/>
    <x v="22"/>
    <x v="1"/>
    <s v="FUR-FU-10001731"/>
    <s v="Furniture"/>
    <x v="3"/>
    <s v="Acrylic Self-Standing Desk Frames"/>
    <n v="4.2720000000000002"/>
    <n v="2"/>
    <n v="0.96120000000000005"/>
    <x v="4"/>
    <s v="Jun"/>
  </r>
  <r>
    <s v="CA-2016-105459"/>
    <x v="577"/>
    <d v="2016-08-17T00:00:00"/>
    <x v="0"/>
    <s v="NP-18700"/>
    <s v="Nora Preis"/>
    <x v="0"/>
    <s v="United States"/>
    <x v="13"/>
    <x v="7"/>
    <x v="2"/>
    <s v="FUR-TA-10001095"/>
    <s v="Furniture"/>
    <x v="2"/>
    <s v="Chromcraft Round Conference Tables"/>
    <n v="209.148"/>
    <n v="2"/>
    <n v="-66.230199999999996"/>
    <x v="2"/>
    <s v="Aug"/>
  </r>
  <r>
    <s v="CA-2017-162789"/>
    <x v="320"/>
    <d v="2017-09-24T00:00:00"/>
    <x v="0"/>
    <s v="LC-17140"/>
    <s v="Logan Currie"/>
    <x v="0"/>
    <s v="United States"/>
    <x v="13"/>
    <x v="7"/>
    <x v="2"/>
    <s v="FUR-FU-10004864"/>
    <s v="Furniture"/>
    <x v="3"/>
    <s v="Eldon 500 Class Desk Accessories"/>
    <n v="12.07"/>
    <n v="1"/>
    <n v="3.9830999999999999"/>
    <x v="3"/>
    <s v="Sep"/>
  </r>
  <r>
    <s v="US-2017-110149"/>
    <x v="247"/>
    <d v="2017-12-13T00:00:00"/>
    <x v="2"/>
    <s v="WB-21850"/>
    <s v="William Brown"/>
    <x v="0"/>
    <s v="United States"/>
    <x v="3"/>
    <x v="3"/>
    <x v="2"/>
    <s v="FUR-FU-10001475"/>
    <s v="Furniture"/>
    <x v="3"/>
    <s v="Contract Clock, 14&quot;, Brown"/>
    <n v="87.92"/>
    <n v="5"/>
    <n v="15.385999999999999"/>
    <x v="0"/>
    <s v="Dec"/>
  </r>
  <r>
    <s v="CA-2015-164777"/>
    <x v="369"/>
    <d v="2015-01-29T00:00:00"/>
    <x v="2"/>
    <s v="SC-20305"/>
    <s v="Sean Christensen"/>
    <x v="0"/>
    <s v="United States"/>
    <x v="2"/>
    <x v="2"/>
    <x v="1"/>
    <s v="FUR-CH-10002024"/>
    <s v="Furniture"/>
    <x v="1"/>
    <s v="HON 5400 Series Task Chairs for Big and Tall"/>
    <n v="2803.92"/>
    <n v="5"/>
    <n v="0"/>
    <x v="3"/>
    <s v="Jan"/>
  </r>
  <r>
    <s v="CA-2015-127824"/>
    <x v="862"/>
    <d v="2015-10-22T00:00:00"/>
    <x v="1"/>
    <s v="JC-15775"/>
    <s v="John Castell"/>
    <x v="0"/>
    <s v="United States"/>
    <x v="15"/>
    <x v="13"/>
    <x v="1"/>
    <s v="FUR-FU-10002505"/>
    <s v="Furniture"/>
    <x v="3"/>
    <s v="Eldon 100 Class Desk Accessories"/>
    <n v="10.11"/>
    <n v="3"/>
    <n v="3.2351999999999999"/>
    <x v="4"/>
    <s v="Oct"/>
  </r>
  <r>
    <s v="CA-2014-116246"/>
    <x v="639"/>
    <d v="2014-09-17T00:00:00"/>
    <x v="0"/>
    <s v="LW-17215"/>
    <s v="Luke Weiss"/>
    <x v="0"/>
    <s v="United States"/>
    <x v="13"/>
    <x v="7"/>
    <x v="2"/>
    <s v="FUR-CH-10002024"/>
    <s v="Furniture"/>
    <x v="1"/>
    <s v="HON 5400 Series Task Chairs for Big and Tall"/>
    <n v="3785.2919999999999"/>
    <n v="6"/>
    <n v="420.58800000000002"/>
    <x v="2"/>
    <s v="Sep"/>
  </r>
  <r>
    <s v="CA-2014-167486"/>
    <x v="863"/>
    <d v="2014-12-01T00:00:00"/>
    <x v="1"/>
    <s v="JO-15145"/>
    <s v="Jack O'Briant"/>
    <x v="1"/>
    <s v="United States"/>
    <x v="252"/>
    <x v="7"/>
    <x v="2"/>
    <s v="FUR-FU-10003268"/>
    <s v="Furniture"/>
    <x v="3"/>
    <s v="Eldon Radial Chair Mat for Low to Medium Pile Carpets"/>
    <n v="199.9"/>
    <n v="5"/>
    <n v="39.979999999999997"/>
    <x v="4"/>
    <s v="Nov"/>
  </r>
  <r>
    <s v="CA-2014-152100"/>
    <x v="89"/>
    <d v="2014-05-16T00:00:00"/>
    <x v="1"/>
    <s v="VW-21775"/>
    <s v="Victoria Wilson"/>
    <x v="1"/>
    <s v="United States"/>
    <x v="156"/>
    <x v="5"/>
    <x v="3"/>
    <s v="FUR-CH-10000015"/>
    <s v="Furniture"/>
    <x v="1"/>
    <s v="Hon Multipurpose Stacking Arm Chairs"/>
    <n v="1212.96"/>
    <n v="8"/>
    <n v="-69.311999999999998"/>
    <x v="2"/>
    <s v="May"/>
  </r>
  <r>
    <s v="CA-2015-166219"/>
    <x v="797"/>
    <d v="2015-09-01T00:00:00"/>
    <x v="1"/>
    <s v="BP-11185"/>
    <s v="Ben Peterman"/>
    <x v="1"/>
    <s v="United States"/>
    <x v="144"/>
    <x v="5"/>
    <x v="3"/>
    <s v="FUR-TA-10004607"/>
    <s v="Furniture"/>
    <x v="2"/>
    <s v="Hon 2111 Invitation Series Straight Table"/>
    <n v="103.48099999999999"/>
    <n v="1"/>
    <n v="-16.261299999999999"/>
    <x v="4"/>
    <s v="Aug"/>
  </r>
  <r>
    <s v="CA-2017-136882"/>
    <x v="706"/>
    <d v="2017-06-03T00:00:00"/>
    <x v="1"/>
    <s v="DN-13690"/>
    <s v="Duane Noonan"/>
    <x v="0"/>
    <s v="United States"/>
    <x v="169"/>
    <x v="37"/>
    <x v="3"/>
    <s v="FUR-FU-10003664"/>
    <s v="Furniture"/>
    <x v="3"/>
    <s v="Electrix Architect's Clamp-On Swing Arm Lamp, Black"/>
    <n v="477.3"/>
    <n v="5"/>
    <n v="138.417"/>
    <x v="1"/>
    <s v="May"/>
  </r>
  <r>
    <s v="US-2017-109610"/>
    <x v="608"/>
    <d v="2017-11-30T00:00:00"/>
    <x v="0"/>
    <s v="BS-11590"/>
    <s v="Brendan Sweed"/>
    <x v="1"/>
    <s v="United States"/>
    <x v="74"/>
    <x v="0"/>
    <x v="0"/>
    <s v="FUR-CH-10001854"/>
    <s v="Furniture"/>
    <x v="1"/>
    <s v="Office Star - Professional Matrix Back Chair with 2-to-1 Synchro Tilt and Mesh Fabric Seat"/>
    <n v="701.96"/>
    <n v="2"/>
    <n v="168.47040000000001"/>
    <x v="2"/>
    <s v="Nov"/>
  </r>
  <r>
    <s v="CA-2016-126858"/>
    <x v="185"/>
    <d v="2016-11-23T00:00:00"/>
    <x v="1"/>
    <s v="JM-15265"/>
    <s v="Janet Molinari"/>
    <x v="1"/>
    <s v="United States"/>
    <x v="15"/>
    <x v="13"/>
    <x v="1"/>
    <s v="FUR-FU-10000448"/>
    <s v="Furniture"/>
    <x v="3"/>
    <s v="Tenex Chairmats For Use With Carpeted Floors"/>
    <n v="31.96"/>
    <n v="2"/>
    <n v="1.5980000000000001"/>
    <x v="4"/>
    <s v="Nov"/>
  </r>
  <r>
    <s v="CA-2017-102925"/>
    <x v="864"/>
    <d v="2017-11-10T00:00:00"/>
    <x v="0"/>
    <s v="CD-12280"/>
    <s v="Christina DeMoss"/>
    <x v="0"/>
    <s v="United States"/>
    <x v="13"/>
    <x v="7"/>
    <x v="2"/>
    <s v="FUR-TA-10003469"/>
    <s v="Furniture"/>
    <x v="2"/>
    <s v="Balt Split Level Computer Training Table"/>
    <n v="166.5"/>
    <n v="2"/>
    <n v="-66.599999999999994"/>
    <x v="2"/>
    <s v="Nov"/>
  </r>
  <r>
    <s v="CA-2017-102925"/>
    <x v="864"/>
    <d v="2017-11-10T00:00:00"/>
    <x v="0"/>
    <s v="CD-12280"/>
    <s v="Christina DeMoss"/>
    <x v="0"/>
    <s v="United States"/>
    <x v="13"/>
    <x v="7"/>
    <x v="2"/>
    <s v="FUR-CH-10004875"/>
    <s v="Furniture"/>
    <x v="1"/>
    <s v="Harbour Creations 67200 Series Stacking Chairs"/>
    <n v="128.124"/>
    <n v="2"/>
    <n v="24.2012"/>
    <x v="2"/>
    <s v="Nov"/>
  </r>
  <r>
    <s v="CA-2017-102925"/>
    <x v="864"/>
    <d v="2017-11-10T00:00:00"/>
    <x v="0"/>
    <s v="CD-12280"/>
    <s v="Christina DeMoss"/>
    <x v="0"/>
    <s v="United States"/>
    <x v="13"/>
    <x v="7"/>
    <x v="2"/>
    <s v="FUR-FU-10004245"/>
    <s v="Furniture"/>
    <x v="3"/>
    <s v="Career Cubicle Clock, 8 1/4&quot;, Black"/>
    <n v="101.4"/>
    <n v="5"/>
    <n v="38.531999999999996"/>
    <x v="2"/>
    <s v="Nov"/>
  </r>
  <r>
    <s v="CA-2015-100818"/>
    <x v="151"/>
    <d v="2015-06-05T00:00:00"/>
    <x v="0"/>
    <s v="JM-15265"/>
    <s v="Janet Molinari"/>
    <x v="1"/>
    <s v="United States"/>
    <x v="9"/>
    <x v="8"/>
    <x v="3"/>
    <s v="FUR-FU-10002703"/>
    <s v="Furniture"/>
    <x v="3"/>
    <s v="Tenex Traditional Chairmats for Hard Floors, Average Lip, 36&quot; x 48&quot;"/>
    <n v="51.56"/>
    <n v="2"/>
    <n v="-61.872"/>
    <x v="2"/>
    <s v="May"/>
  </r>
  <r>
    <s v="CA-2016-164770"/>
    <x v="674"/>
    <d v="2016-12-04T00:00:00"/>
    <x v="0"/>
    <s v="MY-18295"/>
    <s v="Muhammed Yedwab"/>
    <x v="1"/>
    <s v="United States"/>
    <x v="6"/>
    <x v="5"/>
    <x v="3"/>
    <s v="FUR-BO-10003893"/>
    <s v="Furniture"/>
    <x v="0"/>
    <s v="Sauder Camden County Collection Library"/>
    <n v="781.86400000000003"/>
    <n v="10"/>
    <n v="-137.976"/>
    <x v="3"/>
    <s v="Dec"/>
  </r>
  <r>
    <s v="CA-2017-130505"/>
    <x v="176"/>
    <d v="2017-10-12T00:00:00"/>
    <x v="3"/>
    <s v="NF-18385"/>
    <s v="Natalie Fritzler"/>
    <x v="0"/>
    <s v="United States"/>
    <x v="167"/>
    <x v="47"/>
    <x v="2"/>
    <s v="FUR-TA-10001932"/>
    <s v="Furniture"/>
    <x v="2"/>
    <s v="Chromcraft 48&quot; x 96&quot; Racetrack Double Pedestal Table"/>
    <n v="673.34400000000005"/>
    <n v="3"/>
    <n v="-76.953599999999994"/>
    <x v="7"/>
    <s v="Oct"/>
  </r>
  <r>
    <s v="CA-2016-105207"/>
    <x v="865"/>
    <d v="2016-01-08T00:00:00"/>
    <x v="1"/>
    <s v="BO-11350"/>
    <s v="Bill Overfelt"/>
    <x v="1"/>
    <s v="United States"/>
    <x v="364"/>
    <x v="37"/>
    <x v="3"/>
    <s v="FUR-TA-10000617"/>
    <s v="Furniture"/>
    <x v="2"/>
    <s v="Hon Practical Foundations 30 x 60 Training Table, Light Gray/Charcoal"/>
    <n v="1592.85"/>
    <n v="7"/>
    <n v="350.42700000000002"/>
    <x v="2"/>
    <s v="Jan"/>
  </r>
  <r>
    <s v="CA-2016-149237"/>
    <x v="205"/>
    <d v="2016-05-30T00:00:00"/>
    <x v="1"/>
    <s v="CM-12235"/>
    <s v="Chris McAfee"/>
    <x v="0"/>
    <s v="United States"/>
    <x v="79"/>
    <x v="16"/>
    <x v="3"/>
    <s v="FUR-FU-10002088"/>
    <s v="Furniture"/>
    <x v="3"/>
    <s v="Nu-Dell Float Frame 11 x 14 1/2"/>
    <n v="26.94"/>
    <n v="3"/>
    <n v="11.3148"/>
    <x v="4"/>
    <s v="May"/>
  </r>
  <r>
    <s v="US-2015-158589"/>
    <x v="141"/>
    <d v="2015-11-24T00:00:00"/>
    <x v="1"/>
    <s v="KW-16570"/>
    <s v="Kelly Williams"/>
    <x v="0"/>
    <s v="United States"/>
    <x v="28"/>
    <x v="2"/>
    <x v="1"/>
    <s v="FUR-FU-10001546"/>
    <s v="Furniture"/>
    <x v="3"/>
    <s v="Dana Swing-Arm Lamps"/>
    <n v="32.04"/>
    <n v="3"/>
    <n v="8.01"/>
    <x v="4"/>
    <s v="Nov"/>
  </r>
  <r>
    <s v="CA-2017-142461"/>
    <x v="703"/>
    <d v="2017-06-03T00:00:00"/>
    <x v="0"/>
    <s v="KT-16480"/>
    <s v="Kean Thornton"/>
    <x v="0"/>
    <s v="United States"/>
    <x v="144"/>
    <x v="5"/>
    <x v="3"/>
    <s v="FUR-BO-10001811"/>
    <s v="Furniture"/>
    <x v="0"/>
    <s v="Atlantic Metals Mobile 5-Shelf Bookcases, Custom Colors"/>
    <n v="204.66640000000001"/>
    <n v="1"/>
    <n v="-6.0195999999999996"/>
    <x v="4"/>
    <s v="May"/>
  </r>
  <r>
    <s v="CA-2017-156958"/>
    <x v="446"/>
    <d v="2017-12-06T00:00:00"/>
    <x v="2"/>
    <s v="PB-18805"/>
    <s v="Patrick Bzostek"/>
    <x v="2"/>
    <s v="United States"/>
    <x v="15"/>
    <x v="13"/>
    <x v="1"/>
    <s v="FUR-FU-10003268"/>
    <s v="Furniture"/>
    <x v="3"/>
    <s v="Eldon Radial Chair Mat for Low to Medium Pile Carpets"/>
    <n v="199.9"/>
    <n v="5"/>
    <n v="39.979999999999997"/>
    <x v="5"/>
    <s v="Dec"/>
  </r>
  <r>
    <s v="CA-2016-116596"/>
    <x v="78"/>
    <d v="2016-10-31T00:00:00"/>
    <x v="1"/>
    <s v="BW-11200"/>
    <s v="Ben Wallace"/>
    <x v="0"/>
    <s v="United States"/>
    <x v="13"/>
    <x v="7"/>
    <x v="2"/>
    <s v="FUR-CH-10000553"/>
    <s v="Furniture"/>
    <x v="1"/>
    <s v="Metal Folding Chairs, Beige, 4/Carton"/>
    <n v="427.64400000000001"/>
    <n v="14"/>
    <n v="80.777199999999993"/>
    <x v="4"/>
    <s v="Oct"/>
  </r>
  <r>
    <s v="CA-2017-124191"/>
    <x v="235"/>
    <d v="2017-06-14T00:00:00"/>
    <x v="0"/>
    <s v="TS-21610"/>
    <s v="Troy Staebel"/>
    <x v="0"/>
    <s v="United States"/>
    <x v="9"/>
    <x v="8"/>
    <x v="3"/>
    <s v="FUR-FU-10002364"/>
    <s v="Furniture"/>
    <x v="3"/>
    <s v="Eldon Expressions Wood Desk Accessories, Oak"/>
    <n v="8.8559999999999999"/>
    <n v="3"/>
    <n v="-6.8634000000000004"/>
    <x v="3"/>
    <s v="Jun"/>
  </r>
  <r>
    <s v="CA-2016-148747"/>
    <x v="228"/>
    <d v="2016-09-27T00:00:00"/>
    <x v="2"/>
    <s v="AS-10045"/>
    <s v="Aaron Smayling"/>
    <x v="1"/>
    <s v="United States"/>
    <x v="28"/>
    <x v="2"/>
    <x v="1"/>
    <s v="FUR-BO-10002613"/>
    <s v="Furniture"/>
    <x v="0"/>
    <s v="Atlantic Metals Mobile 4-Shelf Bookcases, Custom Colors"/>
    <n v="477.666"/>
    <n v="2"/>
    <n v="84.293999999999997"/>
    <x v="3"/>
    <s v="Sep"/>
  </r>
  <r>
    <s v="CA-2015-135727"/>
    <x v="866"/>
    <d v="2015-05-16T00:00:00"/>
    <x v="0"/>
    <s v="PS-18970"/>
    <s v="Paul Stevenson"/>
    <x v="2"/>
    <s v="United States"/>
    <x v="43"/>
    <x v="22"/>
    <x v="1"/>
    <s v="FUR-CH-10004540"/>
    <s v="Furniture"/>
    <x v="1"/>
    <s v="Global Chrome Stack Chair"/>
    <n v="191.96799999999999"/>
    <n v="7"/>
    <n v="16.7972"/>
    <x v="2"/>
    <s v="May"/>
  </r>
  <r>
    <s v="CA-2015-135251"/>
    <x v="867"/>
    <d v="2015-08-10T00:00:00"/>
    <x v="1"/>
    <s v="RP-19270"/>
    <s v="Rachel Payne"/>
    <x v="1"/>
    <s v="United States"/>
    <x v="6"/>
    <x v="5"/>
    <x v="3"/>
    <s v="FUR-BO-10003965"/>
    <s v="Furniture"/>
    <x v="0"/>
    <s v="O'Sullivan Manor Hill 2-Door Library in Brianna Oak"/>
    <n v="369.19920000000002"/>
    <n v="3"/>
    <n v="-114.01739999999999"/>
    <x v="4"/>
    <s v="Aug"/>
  </r>
  <r>
    <s v="CA-2016-125724"/>
    <x v="710"/>
    <d v="2016-09-27T00:00:00"/>
    <x v="1"/>
    <s v="SM-20950"/>
    <s v="Suzanne McNair"/>
    <x v="1"/>
    <s v="United States"/>
    <x v="131"/>
    <x v="12"/>
    <x v="1"/>
    <s v="FUR-FU-10000246"/>
    <s v="Furniture"/>
    <x v="3"/>
    <s v="Aluminum Document Frame"/>
    <n v="68.432000000000002"/>
    <n v="7"/>
    <n v="8.5540000000000003"/>
    <x v="2"/>
    <s v="Sep"/>
  </r>
  <r>
    <s v="CA-2015-111612"/>
    <x v="44"/>
    <d v="2015-12-02T00:00:00"/>
    <x v="1"/>
    <s v="EB-14110"/>
    <s v="Eugene Barchas"/>
    <x v="0"/>
    <s v="United States"/>
    <x v="29"/>
    <x v="15"/>
    <x v="2"/>
    <s v="FUR-FU-10003799"/>
    <s v="Furniture"/>
    <x v="3"/>
    <s v="Seth Thomas 13 1/2&quot; Wall Clock"/>
    <n v="71.12"/>
    <n v="5"/>
    <n v="9.7789999999999999"/>
    <x v="4"/>
    <s v="Nov"/>
  </r>
  <r>
    <s v="CA-2014-103086"/>
    <x v="868"/>
    <d v="2014-10-19T00:00:00"/>
    <x v="0"/>
    <s v="EB-14170"/>
    <s v="Evan Bailliet"/>
    <x v="0"/>
    <s v="United States"/>
    <x v="6"/>
    <x v="5"/>
    <x v="3"/>
    <s v="FUR-FU-10004586"/>
    <s v="Furniture"/>
    <x v="3"/>
    <s v="G.E. Longer-Life Indoor Recessed Floodlight Bulbs"/>
    <n v="5.3120000000000003"/>
    <n v="2"/>
    <n v="-1.5935999999999999"/>
    <x v="3"/>
    <s v="Oct"/>
  </r>
  <r>
    <s v="CA-2016-129280"/>
    <x v="869"/>
    <d v="2016-05-05T00:00:00"/>
    <x v="2"/>
    <s v="SM-20905"/>
    <s v="Susan MacKendrick"/>
    <x v="0"/>
    <s v="United States"/>
    <x v="19"/>
    <x v="15"/>
    <x v="2"/>
    <s v="FUR-FU-10001876"/>
    <s v="Furniture"/>
    <x v="3"/>
    <s v="Computer Room Manger, 14&quot;"/>
    <n v="51.968000000000004"/>
    <n v="2"/>
    <n v="10.393599999999999"/>
    <x v="3"/>
    <s v="May"/>
  </r>
  <r>
    <s v="CA-2014-130428"/>
    <x v="870"/>
    <d v="2014-03-31T00:00:00"/>
    <x v="3"/>
    <s v="TG-21640"/>
    <s v="Trudy Glocke"/>
    <x v="0"/>
    <s v="United States"/>
    <x v="26"/>
    <x v="1"/>
    <x v="0"/>
    <s v="FUR-CH-10002965"/>
    <s v="Furniture"/>
    <x v="1"/>
    <s v="Global Leather Highback Executive Chair with Pneumatic Height Adjustment, Black"/>
    <n v="1125.4880000000001"/>
    <n v="7"/>
    <n v="98.480199999999996"/>
    <x v="7"/>
    <s v="Mar"/>
  </r>
  <r>
    <s v="CA-2015-148495"/>
    <x v="871"/>
    <d v="2015-08-13T00:00:00"/>
    <x v="3"/>
    <s v="SF-20065"/>
    <s v="Sandra Flanagan"/>
    <x v="0"/>
    <s v="United States"/>
    <x v="135"/>
    <x v="2"/>
    <x v="1"/>
    <s v="FUR-FU-10001889"/>
    <s v="Furniture"/>
    <x v="3"/>
    <s v="Ultra Door Pull Handle"/>
    <n v="31.56"/>
    <n v="3"/>
    <n v="10.4148"/>
    <x v="7"/>
    <s v="Aug"/>
  </r>
  <r>
    <s v="CA-2015-143147"/>
    <x v="753"/>
    <d v="2015-05-28T00:00:00"/>
    <x v="0"/>
    <s v="PS-18760"/>
    <s v="Pamela Stobb"/>
    <x v="0"/>
    <s v="United States"/>
    <x v="21"/>
    <x v="5"/>
    <x v="3"/>
    <s v="FUR-CH-10000863"/>
    <s v="Furniture"/>
    <x v="1"/>
    <s v="Novimex Swivel Fabric Task Chair"/>
    <n v="105.68600000000001"/>
    <n v="1"/>
    <n v="-28.686199999999999"/>
    <x v="3"/>
    <s v="May"/>
  </r>
  <r>
    <s v="CA-2015-143147"/>
    <x v="753"/>
    <d v="2015-05-28T00:00:00"/>
    <x v="0"/>
    <s v="PS-18760"/>
    <s v="Pamela Stobb"/>
    <x v="0"/>
    <s v="United States"/>
    <x v="21"/>
    <x v="5"/>
    <x v="3"/>
    <s v="FUR-CH-10004754"/>
    <s v="Furniture"/>
    <x v="1"/>
    <s v="Global Stack Chair with Arms, Black"/>
    <n v="104.93"/>
    <n v="5"/>
    <n v="-4.4969999999999999"/>
    <x v="3"/>
    <s v="May"/>
  </r>
  <r>
    <s v="CA-2017-152975"/>
    <x v="732"/>
    <d v="2017-09-16T00:00:00"/>
    <x v="2"/>
    <s v="RB-19705"/>
    <s v="Roger Barcio"/>
    <x v="2"/>
    <s v="United States"/>
    <x v="13"/>
    <x v="7"/>
    <x v="2"/>
    <s v="FUR-CH-10003298"/>
    <s v="Furniture"/>
    <x v="1"/>
    <s v="Office Star - Contemporary Task Swivel chair with Loop Arms, Charcoal"/>
    <n v="589.41"/>
    <n v="5"/>
    <n v="-6.5490000000000004"/>
    <x v="3"/>
    <s v="Sep"/>
  </r>
  <r>
    <s v="CA-2017-116127"/>
    <x v="542"/>
    <d v="2017-06-27T00:00:00"/>
    <x v="0"/>
    <s v="SB-20185"/>
    <s v="Sarah Brown"/>
    <x v="0"/>
    <s v="United States"/>
    <x v="13"/>
    <x v="7"/>
    <x v="2"/>
    <s v="FUR-BO-10002213"/>
    <s v="Furniture"/>
    <x v="0"/>
    <s v="DMI Eclipse Executive Suite Bookcases"/>
    <n v="400.78399999999999"/>
    <n v="1"/>
    <n v="-5.0098000000000003"/>
    <x v="3"/>
    <s v="Jun"/>
  </r>
  <r>
    <s v="US-2016-105452"/>
    <x v="830"/>
    <d v="2016-08-01T00:00:00"/>
    <x v="1"/>
    <s v="BF-11005"/>
    <s v="Barry Franz"/>
    <x v="2"/>
    <s v="United States"/>
    <x v="102"/>
    <x v="5"/>
    <x v="3"/>
    <s v="FUR-FU-10003691"/>
    <s v="Furniture"/>
    <x v="3"/>
    <s v="Eldon Image Series Desk Accessories, Ebony"/>
    <n v="24.7"/>
    <n v="5"/>
    <n v="-9.8800000000000008"/>
    <x v="4"/>
    <s v="Jul"/>
  </r>
  <r>
    <s v="US-2016-105452"/>
    <x v="830"/>
    <d v="2016-08-01T00:00:00"/>
    <x v="1"/>
    <s v="BF-11005"/>
    <s v="Barry Franz"/>
    <x v="2"/>
    <s v="United States"/>
    <x v="102"/>
    <x v="5"/>
    <x v="3"/>
    <s v="FUR-FU-10003806"/>
    <s v="Furniture"/>
    <x v="3"/>
    <s v="Tenex Chairmat w/ Average Lip, 45&quot; x 53&quot;"/>
    <n v="302.72000000000003"/>
    <n v="5"/>
    <n v="-378.4"/>
    <x v="4"/>
    <s v="Jul"/>
  </r>
  <r>
    <s v="CA-2015-149517"/>
    <x v="208"/>
    <d v="2015-09-23T00:00:00"/>
    <x v="1"/>
    <s v="FC-14245"/>
    <s v="Frank Carlisle"/>
    <x v="2"/>
    <s v="United States"/>
    <x v="155"/>
    <x v="2"/>
    <x v="1"/>
    <s v="FUR-FU-10003464"/>
    <s v="Furniture"/>
    <x v="3"/>
    <s v="Seth Thomas 8 1/2&quot; Cubicle Clock"/>
    <n v="60.84"/>
    <n v="3"/>
    <n v="19.468800000000002"/>
    <x v="4"/>
    <s v="Sep"/>
  </r>
  <r>
    <s v="CA-2016-129861"/>
    <x v="9"/>
    <d v="2016-06-23T00:00:00"/>
    <x v="1"/>
    <s v="DM-13345"/>
    <s v="Denise Monton"/>
    <x v="1"/>
    <s v="United States"/>
    <x v="77"/>
    <x v="7"/>
    <x v="2"/>
    <s v="FUR-TA-10003715"/>
    <s v="Furniture"/>
    <x v="2"/>
    <s v="Hon 2111 Invitation Series Corner Table"/>
    <n v="376.86599999999999"/>
    <n v="3"/>
    <n v="-213.5574"/>
    <x v="6"/>
    <s v="Jun"/>
  </r>
  <r>
    <s v="CA-2016-130638"/>
    <x v="872"/>
    <d v="2016-05-19T00:00:00"/>
    <x v="0"/>
    <s v="SC-20095"/>
    <s v="Sanjit Chand"/>
    <x v="0"/>
    <s v="United States"/>
    <x v="2"/>
    <x v="2"/>
    <x v="1"/>
    <s v="FUR-FU-10002116"/>
    <s v="Furniture"/>
    <x v="3"/>
    <s v="Tenex Carpeted, Granite-Look or Clear Contemporary Contour Shape Chair Mats"/>
    <n v="282.83999999999997"/>
    <n v="4"/>
    <n v="19.7988"/>
    <x v="0"/>
    <s v="May"/>
  </r>
  <r>
    <s v="CA-2017-137449"/>
    <x v="656"/>
    <d v="2017-06-30T00:00:00"/>
    <x v="2"/>
    <s v="ME-17725"/>
    <s v="Max Engle"/>
    <x v="0"/>
    <s v="United States"/>
    <x v="144"/>
    <x v="5"/>
    <x v="3"/>
    <s v="FUR-TA-10002855"/>
    <s v="Furniture"/>
    <x v="2"/>
    <s v="Bevis Round Conference Table Top &amp; Single Column Base"/>
    <n v="307.31400000000002"/>
    <n v="3"/>
    <n v="-39.511800000000001"/>
    <x v="5"/>
    <s v="Jun"/>
  </r>
  <r>
    <s v="CA-2017-137449"/>
    <x v="656"/>
    <d v="2017-06-30T00:00:00"/>
    <x v="2"/>
    <s v="ME-17725"/>
    <s v="Max Engle"/>
    <x v="0"/>
    <s v="United States"/>
    <x v="144"/>
    <x v="5"/>
    <x v="3"/>
    <s v="FUR-BO-10000780"/>
    <s v="Furniture"/>
    <x v="0"/>
    <s v="O'Sullivan Plantations 2-Door Library in Landvery Oak"/>
    <n v="409.99919999999997"/>
    <n v="3"/>
    <n v="-96.470399999999998"/>
    <x v="5"/>
    <s v="Jun"/>
  </r>
  <r>
    <s v="CA-2014-151330"/>
    <x v="873"/>
    <d v="2014-10-17T00:00:00"/>
    <x v="2"/>
    <s v="TC-21295"/>
    <s v="Toby Carlisle"/>
    <x v="0"/>
    <s v="United States"/>
    <x v="114"/>
    <x v="20"/>
    <x v="2"/>
    <s v="FUR-CH-10000749"/>
    <s v="Furniture"/>
    <x v="1"/>
    <s v="Office Star - Ergonomic Mid Back Chair with 2-Way Adjustable Arms"/>
    <n v="1628.82"/>
    <n v="9"/>
    <n v="260.6112"/>
    <x v="0"/>
    <s v="Oct"/>
  </r>
  <r>
    <s v="CA-2014-124702"/>
    <x v="356"/>
    <d v="2014-11-25T00:00:00"/>
    <x v="1"/>
    <s v="MH-17785"/>
    <s v="Maya Herman"/>
    <x v="1"/>
    <s v="United States"/>
    <x v="15"/>
    <x v="13"/>
    <x v="1"/>
    <s v="FUR-FU-10003553"/>
    <s v="Furniture"/>
    <x v="3"/>
    <s v="Howard Miller 13-1/2&quot; Diameter Rosebrook Wall Clock"/>
    <n v="137.54"/>
    <n v="2"/>
    <n v="55.015999999999998"/>
    <x v="1"/>
    <s v="Nov"/>
  </r>
  <r>
    <s v="CA-2014-124702"/>
    <x v="356"/>
    <d v="2014-11-25T00:00:00"/>
    <x v="1"/>
    <s v="MH-17785"/>
    <s v="Maya Herman"/>
    <x v="1"/>
    <s v="United States"/>
    <x v="15"/>
    <x v="13"/>
    <x v="1"/>
    <s v="FUR-TA-10003008"/>
    <s v="Furniture"/>
    <x v="2"/>
    <s v="Lesro Round Back Collection Coffee Table, End Table"/>
    <n v="730.2"/>
    <n v="4"/>
    <n v="94.926000000000002"/>
    <x v="1"/>
    <s v="Nov"/>
  </r>
  <r>
    <s v="CA-2015-116638"/>
    <x v="874"/>
    <d v="2015-01-31T00:00:00"/>
    <x v="0"/>
    <s v="JH-15985"/>
    <s v="Joseph Holt"/>
    <x v="0"/>
    <s v="United States"/>
    <x v="41"/>
    <x v="30"/>
    <x v="0"/>
    <s v="FUR-TA-10000198"/>
    <s v="Furniture"/>
    <x v="2"/>
    <s v="Chromcraft Bull-Nose Wood Oval Conference Tables &amp; Bases"/>
    <n v="4297.6440000000002"/>
    <n v="13"/>
    <n v="-1862.3124"/>
    <x v="0"/>
    <s v="Jan"/>
  </r>
  <r>
    <s v="CA-2014-104563"/>
    <x v="600"/>
    <d v="2014-03-12T00:00:00"/>
    <x v="1"/>
    <s v="CM-12715"/>
    <s v="Craig Molinari"/>
    <x v="1"/>
    <s v="United States"/>
    <x v="15"/>
    <x v="13"/>
    <x v="1"/>
    <s v="FUR-CH-10002780"/>
    <s v="Furniture"/>
    <x v="1"/>
    <s v="Office Star - Task Chair with Contemporary Loop Arms"/>
    <n v="436.70400000000001"/>
    <n v="6"/>
    <n v="21.8352"/>
    <x v="2"/>
    <s v="Mar"/>
  </r>
  <r>
    <s v="CA-2014-104563"/>
    <x v="600"/>
    <d v="2014-03-12T00:00:00"/>
    <x v="1"/>
    <s v="CM-12715"/>
    <s v="Craig Molinari"/>
    <x v="1"/>
    <s v="United States"/>
    <x v="15"/>
    <x v="13"/>
    <x v="1"/>
    <s v="FUR-CH-10004495"/>
    <s v="Furniture"/>
    <x v="1"/>
    <s v="Global Leather and Oak Executive Chair, Black"/>
    <n v="481.56799999999998"/>
    <n v="2"/>
    <n v="54.176400000000001"/>
    <x v="2"/>
    <s v="Mar"/>
  </r>
  <r>
    <s v="CA-2016-107104"/>
    <x v="675"/>
    <d v="2016-11-30T00:00:00"/>
    <x v="1"/>
    <s v="MS-17365"/>
    <s v="Maribeth Schnelling"/>
    <x v="0"/>
    <s v="United States"/>
    <x v="2"/>
    <x v="2"/>
    <x v="1"/>
    <s v="FUR-BO-10002213"/>
    <s v="Furniture"/>
    <x v="0"/>
    <s v="DMI Eclipse Executive Suite Bookcases"/>
    <n v="3406.6640000000002"/>
    <n v="8"/>
    <n v="160.31360000000001"/>
    <x v="4"/>
    <s v="Nov"/>
  </r>
  <r>
    <s v="CA-2016-107104"/>
    <x v="675"/>
    <d v="2016-11-30T00:00:00"/>
    <x v="1"/>
    <s v="MS-17365"/>
    <s v="Maribeth Schnelling"/>
    <x v="0"/>
    <s v="United States"/>
    <x v="2"/>
    <x v="2"/>
    <x v="1"/>
    <s v="FUR-FU-10002937"/>
    <s v="Furniture"/>
    <x v="3"/>
    <s v="GE 48&quot; Fluorescent Tube, Cool White Energy Saver, 34 Watts, 30/Box"/>
    <n v="595.38"/>
    <n v="6"/>
    <n v="297.69"/>
    <x v="4"/>
    <s v="Nov"/>
  </r>
  <r>
    <s v="CA-2014-156160"/>
    <x v="875"/>
    <d v="2014-09-29T00:00:00"/>
    <x v="1"/>
    <s v="AS-10090"/>
    <s v="Adam Shillingsburg"/>
    <x v="0"/>
    <s v="United States"/>
    <x v="13"/>
    <x v="7"/>
    <x v="2"/>
    <s v="FUR-FU-10001876"/>
    <s v="Furniture"/>
    <x v="3"/>
    <s v="Computer Room Manger, 14&quot;"/>
    <n v="97.44"/>
    <n v="3"/>
    <n v="35.078400000000002"/>
    <x v="1"/>
    <s v="Sep"/>
  </r>
  <r>
    <s v="CA-2014-156160"/>
    <x v="875"/>
    <d v="2014-09-29T00:00:00"/>
    <x v="1"/>
    <s v="AS-10090"/>
    <s v="Adam Shillingsburg"/>
    <x v="0"/>
    <s v="United States"/>
    <x v="13"/>
    <x v="7"/>
    <x v="2"/>
    <s v="FUR-CH-10004983"/>
    <s v="Furniture"/>
    <x v="1"/>
    <s v="Office Star - Mid Back Dual function Ergonomic High Back Chair with 2-Way Adjustable Arms"/>
    <n v="579.52800000000002"/>
    <n v="4"/>
    <n v="83.709599999999995"/>
    <x v="1"/>
    <s v="Sep"/>
  </r>
  <r>
    <s v="CA-2017-157448"/>
    <x v="716"/>
    <d v="2017-11-20T00:00:00"/>
    <x v="1"/>
    <s v="LC-16885"/>
    <s v="Lena Creighton"/>
    <x v="0"/>
    <s v="United States"/>
    <x v="2"/>
    <x v="2"/>
    <x v="1"/>
    <s v="FUR-FU-10003268"/>
    <s v="Furniture"/>
    <x v="3"/>
    <s v="Eldon Radial Chair Mat for Low to Medium Pile Carpets"/>
    <n v="119.94"/>
    <n v="3"/>
    <n v="23.988"/>
    <x v="4"/>
    <s v="Nov"/>
  </r>
  <r>
    <s v="CA-2017-157448"/>
    <x v="716"/>
    <d v="2017-11-20T00:00:00"/>
    <x v="1"/>
    <s v="LC-16885"/>
    <s v="Lena Creighton"/>
    <x v="0"/>
    <s v="United States"/>
    <x v="2"/>
    <x v="2"/>
    <x v="1"/>
    <s v="FUR-FU-10001847"/>
    <s v="Furniture"/>
    <x v="3"/>
    <s v="Eldon Image Series Black Desk Accessories"/>
    <n v="12.42"/>
    <n v="3"/>
    <n v="4.4711999999999996"/>
    <x v="4"/>
    <s v="Nov"/>
  </r>
  <r>
    <s v="CA-2016-137393"/>
    <x v="349"/>
    <d v="2016-05-10T00:00:00"/>
    <x v="1"/>
    <s v="GM-14500"/>
    <s v="Gene McClure"/>
    <x v="0"/>
    <s v="United States"/>
    <x v="175"/>
    <x v="2"/>
    <x v="1"/>
    <s v="FUR-FU-10001617"/>
    <s v="Furniture"/>
    <x v="3"/>
    <s v="Executive Impressions 8-1/2&quot; Career Panel/Partition Cubicle Clock"/>
    <n v="41.6"/>
    <n v="4"/>
    <n v="14.144"/>
    <x v="4"/>
    <s v="May"/>
  </r>
  <r>
    <s v="CA-2017-122770"/>
    <x v="838"/>
    <d v="2017-12-18T00:00:00"/>
    <x v="1"/>
    <s v="EP-13915"/>
    <s v="Emily Phan"/>
    <x v="0"/>
    <s v="United States"/>
    <x v="28"/>
    <x v="2"/>
    <x v="1"/>
    <s v="FUR-FU-10001473"/>
    <s v="Furniture"/>
    <x v="3"/>
    <s v="Eldon Executive Woodline II Desk Accessories, Mahogany"/>
    <n v="201.04"/>
    <n v="8"/>
    <n v="54.280799999999999"/>
    <x v="2"/>
    <s v="Dec"/>
  </r>
  <r>
    <s v="CA-2015-130183"/>
    <x v="18"/>
    <d v="2015-11-17T00:00:00"/>
    <x v="1"/>
    <s v="PO-18850"/>
    <s v="Patrick O'Brill"/>
    <x v="0"/>
    <s v="United States"/>
    <x v="6"/>
    <x v="5"/>
    <x v="3"/>
    <s v="FUR-BO-10001811"/>
    <s v="Furniture"/>
    <x v="0"/>
    <s v="Atlantic Metals Mobile 5-Shelf Bookcases, Custom Colors"/>
    <n v="613.99919999999997"/>
    <n v="3"/>
    <n v="-18.058800000000002"/>
    <x v="4"/>
    <s v="Nov"/>
  </r>
  <r>
    <s v="CA-2016-122511"/>
    <x v="237"/>
    <d v="2016-03-11T00:00:00"/>
    <x v="3"/>
    <s v="BT-11485"/>
    <s v="Brad Thomas"/>
    <x v="2"/>
    <s v="United States"/>
    <x v="3"/>
    <x v="3"/>
    <x v="2"/>
    <s v="FUR-FU-10001037"/>
    <s v="Furniture"/>
    <x v="3"/>
    <s v="DAX Charcoal/Nickel-Tone Document Frame, 5 x 7"/>
    <n v="30.335999999999999"/>
    <n v="4"/>
    <n v="9.48"/>
    <x v="7"/>
    <s v="Mar"/>
  </r>
  <r>
    <s v="CA-2016-161746"/>
    <x v="59"/>
    <d v="2016-10-27T00:00:00"/>
    <x v="1"/>
    <s v="CS-11950"/>
    <s v="Carlos Soltero"/>
    <x v="0"/>
    <s v="United States"/>
    <x v="2"/>
    <x v="2"/>
    <x v="1"/>
    <s v="FUR-CH-10004626"/>
    <s v="Furniture"/>
    <x v="1"/>
    <s v="Office Star Flex Back Scooter Chair with Aluminum Finish Frame"/>
    <n v="242.136"/>
    <n v="3"/>
    <n v="12.1068"/>
    <x v="6"/>
    <s v="Oct"/>
  </r>
  <r>
    <s v="CA-2016-161746"/>
    <x v="59"/>
    <d v="2016-10-27T00:00:00"/>
    <x v="1"/>
    <s v="CS-11950"/>
    <s v="Carlos Soltero"/>
    <x v="0"/>
    <s v="United States"/>
    <x v="2"/>
    <x v="2"/>
    <x v="1"/>
    <s v="FUR-FU-10003731"/>
    <s v="Furniture"/>
    <x v="3"/>
    <s v="Eldon Expressions Wood and Plastic Desk Accessories, Oak"/>
    <n v="19.96"/>
    <n v="2"/>
    <n v="5.5888"/>
    <x v="6"/>
    <s v="Oct"/>
  </r>
  <r>
    <s v="CA-2014-114251"/>
    <x v="726"/>
    <d v="2014-11-10T00:00:00"/>
    <x v="1"/>
    <s v="MD-17350"/>
    <s v="Maribeth Dona"/>
    <x v="0"/>
    <s v="United States"/>
    <x v="3"/>
    <x v="3"/>
    <x v="2"/>
    <s v="FUR-FU-10001468"/>
    <s v="Furniture"/>
    <x v="3"/>
    <s v="Tenex Antistatic Computer Chair Mats"/>
    <n v="273.56799999999998"/>
    <n v="2"/>
    <n v="-34.195999999999998"/>
    <x v="2"/>
    <s v="Nov"/>
  </r>
  <r>
    <s v="CA-2016-119641"/>
    <x v="710"/>
    <d v="2016-09-26T00:00:00"/>
    <x v="1"/>
    <s v="CS-12250"/>
    <s v="Chris Selesnick"/>
    <x v="1"/>
    <s v="United States"/>
    <x v="356"/>
    <x v="16"/>
    <x v="3"/>
    <s v="FUR-FU-10002445"/>
    <s v="Furniture"/>
    <x v="3"/>
    <s v="DAX Two-Tone Rosewood/Black Document Frame, Desktop, 5 x 7"/>
    <n v="18.96"/>
    <n v="2"/>
    <n v="7.5839999999999996"/>
    <x v="4"/>
    <s v="Sep"/>
  </r>
  <r>
    <s v="CA-2016-105781"/>
    <x v="285"/>
    <d v="2016-02-20T00:00:00"/>
    <x v="1"/>
    <s v="JF-15565"/>
    <s v="Jill Fjeld"/>
    <x v="0"/>
    <s v="United States"/>
    <x v="13"/>
    <x v="7"/>
    <x v="2"/>
    <s v="FUR-CH-10001802"/>
    <s v="Furniture"/>
    <x v="1"/>
    <s v="Hon Every-Day Chair Series Swivel Task Chairs"/>
    <n v="326.64600000000002"/>
    <n v="3"/>
    <n v="39.923400000000001"/>
    <x v="4"/>
    <s v="Feb"/>
  </r>
  <r>
    <s v="CA-2014-114321"/>
    <x v="663"/>
    <d v="2014-08-25T00:00:00"/>
    <x v="1"/>
    <s v="NC-18535"/>
    <s v="Nick Crebassa"/>
    <x v="1"/>
    <s v="United States"/>
    <x v="247"/>
    <x v="25"/>
    <x v="0"/>
    <s v="FUR-CH-10001797"/>
    <s v="Furniture"/>
    <x v="1"/>
    <s v="Safco Chair Connectors, 6/Carton"/>
    <n v="500.24"/>
    <n v="13"/>
    <n v="145.06960000000001"/>
    <x v="2"/>
    <s v="Aug"/>
  </r>
  <r>
    <s v="CA-2015-117086"/>
    <x v="428"/>
    <d v="2015-11-12T00:00:00"/>
    <x v="1"/>
    <s v="QJ-19255"/>
    <s v="Quincy Jones"/>
    <x v="1"/>
    <s v="United States"/>
    <x v="259"/>
    <x v="43"/>
    <x v="2"/>
    <s v="FUR-BO-10004834"/>
    <s v="Furniture"/>
    <x v="0"/>
    <s v="Riverside Palais Royal Lawyers Bookcase, Royale Cherry Finish"/>
    <n v="4404.8999999999996"/>
    <n v="5"/>
    <n v="1013.127"/>
    <x v="4"/>
    <s v="Nov"/>
  </r>
  <r>
    <s v="CA-2017-137505"/>
    <x v="241"/>
    <d v="2017-11-24T00:00:00"/>
    <x v="3"/>
    <s v="BP-11290"/>
    <s v="Beth Paige"/>
    <x v="0"/>
    <s v="United States"/>
    <x v="2"/>
    <x v="2"/>
    <x v="1"/>
    <s v="FUR-TA-10000617"/>
    <s v="Furniture"/>
    <x v="2"/>
    <s v="Hon Practical Foundations 30 x 60 Training Table, Light Gray/Charcoal"/>
    <n v="364.08"/>
    <n v="2"/>
    <n v="9.1020000000000003"/>
    <x v="7"/>
    <s v="Nov"/>
  </r>
  <r>
    <s v="CA-2017-137505"/>
    <x v="241"/>
    <d v="2017-11-24T00:00:00"/>
    <x v="3"/>
    <s v="BP-11290"/>
    <s v="Beth Paige"/>
    <x v="0"/>
    <s v="United States"/>
    <x v="2"/>
    <x v="2"/>
    <x v="1"/>
    <s v="FUR-TA-10001676"/>
    <s v="Furniture"/>
    <x v="2"/>
    <s v="Hon 61000 Series Interactive Training Tables"/>
    <n v="71.087999999999994"/>
    <n v="2"/>
    <n v="-1.7771999999999999"/>
    <x v="7"/>
    <s v="Nov"/>
  </r>
  <r>
    <s v="US-2014-140914"/>
    <x v="163"/>
    <d v="2014-11-15T00:00:00"/>
    <x v="1"/>
    <s v="BH-11710"/>
    <s v="Brosina Hoffman"/>
    <x v="0"/>
    <s v="United States"/>
    <x v="9"/>
    <x v="8"/>
    <x v="3"/>
    <s v="FUR-FU-10000175"/>
    <s v="Furniture"/>
    <x v="3"/>
    <s v="DAX Wood Document Frame."/>
    <n v="10.984"/>
    <n v="2"/>
    <n v="-7.9634"/>
    <x v="4"/>
    <s v="Nov"/>
  </r>
  <r>
    <s v="US-2014-140914"/>
    <x v="163"/>
    <d v="2014-11-15T00:00:00"/>
    <x v="1"/>
    <s v="BH-11710"/>
    <s v="Brosina Hoffman"/>
    <x v="0"/>
    <s v="United States"/>
    <x v="9"/>
    <x v="8"/>
    <x v="3"/>
    <s v="FUR-CH-10003379"/>
    <s v="Furniture"/>
    <x v="1"/>
    <s v="Global Commerce Series High-Back Swivel/Tilt Chairs"/>
    <n v="797.94399999999996"/>
    <n v="4"/>
    <n v="-56.996000000000002"/>
    <x v="4"/>
    <s v="Nov"/>
  </r>
  <r>
    <s v="CA-2017-113705"/>
    <x v="582"/>
    <d v="2017-03-29T00:00:00"/>
    <x v="0"/>
    <s v="LC-16870"/>
    <s v="Lena Cacioppo"/>
    <x v="0"/>
    <s v="United States"/>
    <x v="52"/>
    <x v="25"/>
    <x v="0"/>
    <s v="FUR-TA-10002533"/>
    <s v="Furniture"/>
    <x v="2"/>
    <s v="BPI Conference Tables"/>
    <n v="292.10000000000002"/>
    <n v="2"/>
    <n v="58.42"/>
    <x v="3"/>
    <s v="Mar"/>
  </r>
  <r>
    <s v="CA-2016-146913"/>
    <x v="359"/>
    <d v="2016-11-05T00:00:00"/>
    <x v="1"/>
    <s v="SF-20965"/>
    <s v="Sylvia Foulston"/>
    <x v="1"/>
    <s v="United States"/>
    <x v="28"/>
    <x v="2"/>
    <x v="1"/>
    <s v="FUR-CH-10001854"/>
    <s v="Furniture"/>
    <x v="1"/>
    <s v="Office Star - Professional Matrix Back Chair with 2-to-1 Synchro Tilt and Mesh Fabric Seat"/>
    <n v="1403.92"/>
    <n v="5"/>
    <n v="70.195999999999998"/>
    <x v="2"/>
    <s v="Oct"/>
  </r>
  <r>
    <s v="CA-2016-123533"/>
    <x v="243"/>
    <d v="2016-11-30T00:00:00"/>
    <x v="1"/>
    <s v="SC-20050"/>
    <s v="Sample Company A"/>
    <x v="2"/>
    <s v="United States"/>
    <x v="173"/>
    <x v="1"/>
    <x v="0"/>
    <s v="FUR-BO-10001619"/>
    <s v="Furniture"/>
    <x v="0"/>
    <s v="O'Sullivan Cherrywood Estates Traditional Bookcase"/>
    <n v="339.92"/>
    <n v="5"/>
    <n v="8.4979999999999993"/>
    <x v="6"/>
    <s v="Nov"/>
  </r>
  <r>
    <s v="CA-2014-169019"/>
    <x v="503"/>
    <d v="2014-07-30T00:00:00"/>
    <x v="1"/>
    <s v="LF-17185"/>
    <s v="Luke Foster"/>
    <x v="0"/>
    <s v="United States"/>
    <x v="21"/>
    <x v="5"/>
    <x v="3"/>
    <s v="FUR-FU-10004666"/>
    <s v="Furniture"/>
    <x v="3"/>
    <s v="DAX Clear Channel Poster Frame"/>
    <n v="17.495999999999999"/>
    <n v="3"/>
    <n v="-10.0602"/>
    <x v="4"/>
    <s v="Jul"/>
  </r>
  <r>
    <s v="CA-2015-149748"/>
    <x v="151"/>
    <d v="2015-06-02T00:00:00"/>
    <x v="0"/>
    <s v="EM-13825"/>
    <s v="Elizabeth Moffitt"/>
    <x v="1"/>
    <s v="United States"/>
    <x v="309"/>
    <x v="18"/>
    <x v="2"/>
    <s v="FUR-FU-10001847"/>
    <s v="Furniture"/>
    <x v="3"/>
    <s v="Eldon Image Series Black Desk Accessories"/>
    <n v="8.2799999999999994"/>
    <n v="2"/>
    <n v="2.9807999999999999"/>
    <x v="3"/>
    <s v="May"/>
  </r>
  <r>
    <s v="US-2014-114377"/>
    <x v="726"/>
    <d v="2014-11-05T00:00:00"/>
    <x v="3"/>
    <s v="BG-11035"/>
    <s v="Barry Gonzalez"/>
    <x v="0"/>
    <s v="United States"/>
    <x v="247"/>
    <x v="25"/>
    <x v="0"/>
    <s v="FUR-CH-10004754"/>
    <s v="Furniture"/>
    <x v="1"/>
    <s v="Global Stack Chair with Arms, Black"/>
    <n v="149.9"/>
    <n v="5"/>
    <n v="40.472999999999999"/>
    <x v="7"/>
    <s v="Nov"/>
  </r>
  <r>
    <s v="CA-2017-144491"/>
    <x v="582"/>
    <d v="2017-04-01T00:00:00"/>
    <x v="1"/>
    <s v="CJ-12010"/>
    <s v="Caroline Jumper"/>
    <x v="0"/>
    <s v="United States"/>
    <x v="6"/>
    <x v="5"/>
    <x v="3"/>
    <s v="FUR-BO-10001811"/>
    <s v="Furniture"/>
    <x v="0"/>
    <s v="Atlantic Metals Mobile 5-Shelf Bookcases, Custom Colors"/>
    <n v="1023.332"/>
    <n v="5"/>
    <n v="-30.097999999999999"/>
    <x v="2"/>
    <s v="Mar"/>
  </r>
  <r>
    <s v="CA-2017-144491"/>
    <x v="582"/>
    <d v="2017-04-01T00:00:00"/>
    <x v="1"/>
    <s v="CJ-12010"/>
    <s v="Caroline Jumper"/>
    <x v="0"/>
    <s v="United States"/>
    <x v="6"/>
    <x v="5"/>
    <x v="3"/>
    <s v="FUR-CH-10004063"/>
    <s v="Furniture"/>
    <x v="1"/>
    <s v="Global Deluxe High-Back Manager's Chair"/>
    <n v="600.55799999999999"/>
    <n v="3"/>
    <n v="-8.5793999999999997"/>
    <x v="2"/>
    <s v="Mar"/>
  </r>
  <r>
    <s v="CA-2017-144491"/>
    <x v="582"/>
    <d v="2017-04-01T00:00:00"/>
    <x v="1"/>
    <s v="CJ-12010"/>
    <s v="Caroline Jumper"/>
    <x v="0"/>
    <s v="United States"/>
    <x v="6"/>
    <x v="5"/>
    <x v="3"/>
    <s v="FUR-CH-10001714"/>
    <s v="Furniture"/>
    <x v="1"/>
    <s v="Global Leather &amp; Oak Executive Chair, Burgundy"/>
    <n v="211.24600000000001"/>
    <n v="2"/>
    <n v="-66.391599999999997"/>
    <x v="2"/>
    <s v="Mar"/>
  </r>
  <r>
    <s v="CA-2014-127166"/>
    <x v="876"/>
    <d v="2014-05-23T00:00:00"/>
    <x v="0"/>
    <s v="KH-16360"/>
    <s v="Katherine Hughes"/>
    <x v="0"/>
    <s v="United States"/>
    <x v="6"/>
    <x v="5"/>
    <x v="3"/>
    <s v="FUR-CH-10003396"/>
    <s v="Furniture"/>
    <x v="1"/>
    <s v="Global Deluxe Steno Chair"/>
    <n v="107.77200000000001"/>
    <n v="2"/>
    <n v="-29.252400000000002"/>
    <x v="3"/>
    <s v="May"/>
  </r>
  <r>
    <s v="CA-2015-122973"/>
    <x v="877"/>
    <d v="2015-07-20T00:00:00"/>
    <x v="0"/>
    <s v="PJ-19015"/>
    <s v="Pauline Johnson"/>
    <x v="0"/>
    <s v="United States"/>
    <x v="13"/>
    <x v="7"/>
    <x v="2"/>
    <s v="FUR-FU-10002364"/>
    <s v="Furniture"/>
    <x v="3"/>
    <s v="Eldon Expressions Wood Desk Accessories, Oak"/>
    <n v="7.38"/>
    <n v="1"/>
    <n v="2.1402000000000001"/>
    <x v="3"/>
    <s v="Jul"/>
  </r>
  <r>
    <s v="CA-2016-136322"/>
    <x v="59"/>
    <d v="2016-10-26T00:00:00"/>
    <x v="1"/>
    <s v="AP-10720"/>
    <s v="Anne Pryor"/>
    <x v="2"/>
    <s v="United States"/>
    <x v="1"/>
    <x v="1"/>
    <x v="0"/>
    <s v="FUR-FU-10002878"/>
    <s v="Furniture"/>
    <x v="3"/>
    <s v="Seth Thomas 14&quot; Day/Date Wall Clock"/>
    <n v="45.567999999999998"/>
    <n v="2"/>
    <n v="9.6831999999999994"/>
    <x v="2"/>
    <s v="Oct"/>
  </r>
  <r>
    <s v="CA-2017-107209"/>
    <x v="534"/>
    <d v="2017-08-01T00:00:00"/>
    <x v="0"/>
    <s v="JW-15955"/>
    <s v="Joni Wasserman"/>
    <x v="0"/>
    <s v="United States"/>
    <x v="168"/>
    <x v="30"/>
    <x v="0"/>
    <s v="FUR-CH-10001146"/>
    <s v="Furniture"/>
    <x v="1"/>
    <s v="Global Value Mid-Back Manager's Chair, Gray"/>
    <n v="194.84800000000001"/>
    <n v="4"/>
    <n v="12.178000000000001"/>
    <x v="2"/>
    <s v="Jul"/>
  </r>
  <r>
    <s v="CA-2015-162201"/>
    <x v="878"/>
    <d v="2015-06-12T00:00:00"/>
    <x v="1"/>
    <s v="AG-10495"/>
    <s v="Andrew Gjertsen"/>
    <x v="1"/>
    <s v="United States"/>
    <x v="66"/>
    <x v="1"/>
    <x v="0"/>
    <s v="FUR-FU-10001185"/>
    <s v="Furniture"/>
    <x v="3"/>
    <s v="Advantus Employee of the Month Certificate Frame, 11 x 13-1/2"/>
    <n v="173.208"/>
    <n v="7"/>
    <n v="45.467100000000002"/>
    <x v="4"/>
    <s v="Jun"/>
  </r>
  <r>
    <s v="US-2014-164406"/>
    <x v="879"/>
    <d v="2014-08-19T00:00:00"/>
    <x v="1"/>
    <s v="BD-11605"/>
    <s v="Brian Dahlen"/>
    <x v="0"/>
    <s v="United States"/>
    <x v="28"/>
    <x v="2"/>
    <x v="1"/>
    <s v="FUR-CH-10003833"/>
    <s v="Furniture"/>
    <x v="1"/>
    <s v="Novimex Fabric Task Chair"/>
    <n v="195.136"/>
    <n v="4"/>
    <n v="-12.196"/>
    <x v="4"/>
    <s v="Aug"/>
  </r>
  <r>
    <s v="US-2017-152842"/>
    <x v="3"/>
    <d v="2017-07-23T00:00:00"/>
    <x v="1"/>
    <s v="NF-18385"/>
    <s v="Natalie Fritzler"/>
    <x v="0"/>
    <s v="United States"/>
    <x v="127"/>
    <x v="30"/>
    <x v="0"/>
    <s v="FUR-CH-10004218"/>
    <s v="Furniture"/>
    <x v="1"/>
    <s v="Global Fabric Manager's Chair, Dark Gray"/>
    <n v="242.352"/>
    <n v="3"/>
    <n v="15.147"/>
    <x v="1"/>
    <s v="Jul"/>
  </r>
  <r>
    <s v="CA-2014-113257"/>
    <x v="439"/>
    <d v="2014-12-18T00:00:00"/>
    <x v="0"/>
    <s v="SC-20305"/>
    <s v="Sean Christensen"/>
    <x v="0"/>
    <s v="United States"/>
    <x v="365"/>
    <x v="5"/>
    <x v="3"/>
    <s v="FUR-FU-10001706"/>
    <s v="Furniture"/>
    <x v="3"/>
    <s v="Longer-Life Soft White Bulbs"/>
    <n v="8.6240000000000006"/>
    <n v="7"/>
    <n v="-2.5872000000000002"/>
    <x v="3"/>
    <s v="Dec"/>
  </r>
  <r>
    <s v="CA-2016-126627"/>
    <x v="792"/>
    <d v="2016-10-12T00:00:00"/>
    <x v="2"/>
    <s v="WB-21850"/>
    <s v="William Brown"/>
    <x v="0"/>
    <s v="United States"/>
    <x v="101"/>
    <x v="5"/>
    <x v="3"/>
    <s v="FUR-FU-10004963"/>
    <s v="Furniture"/>
    <x v="3"/>
    <s v="Eldon 400 Class Desk Accessories, Black Carbon"/>
    <n v="14"/>
    <n v="4"/>
    <n v="-6.3"/>
    <x v="3"/>
    <s v="Oct"/>
  </r>
  <r>
    <s v="US-2016-125402"/>
    <x v="228"/>
    <d v="2016-10-01T00:00:00"/>
    <x v="1"/>
    <s v="DL-12865"/>
    <s v="Dan Lawera"/>
    <x v="0"/>
    <s v="United States"/>
    <x v="62"/>
    <x v="2"/>
    <x v="1"/>
    <s v="FUR-CH-10000665"/>
    <s v="Furniture"/>
    <x v="1"/>
    <s v="Global Airflow Leather Mesh Back Chair, Black"/>
    <n v="483.13600000000002"/>
    <n v="4"/>
    <n v="60.392000000000003"/>
    <x v="6"/>
    <s v="Sep"/>
  </r>
  <r>
    <s v="CA-2014-163867"/>
    <x v="270"/>
    <d v="2014-06-06T00:00:00"/>
    <x v="2"/>
    <s v="RE-19450"/>
    <s v="Richard Eichhorn"/>
    <x v="0"/>
    <s v="United States"/>
    <x v="42"/>
    <x v="8"/>
    <x v="3"/>
    <s v="FUR-FU-10001475"/>
    <s v="Furniture"/>
    <x v="3"/>
    <s v="Contract Clock, 14&quot;, Brown"/>
    <n v="61.543999999999997"/>
    <n v="7"/>
    <n v="-40.003599999999999"/>
    <x v="0"/>
    <s v="Jun"/>
  </r>
  <r>
    <s v="CA-2017-169327"/>
    <x v="113"/>
    <d v="2017-09-04T00:00:00"/>
    <x v="0"/>
    <s v="MH-17290"/>
    <s v="Marc Harrigan"/>
    <x v="2"/>
    <s v="United States"/>
    <x v="2"/>
    <x v="2"/>
    <x v="1"/>
    <s v="FUR-FU-10004188"/>
    <s v="Furniture"/>
    <x v="3"/>
    <s v="Luxo Professional Combination Clamp-On Lamps"/>
    <n v="511.5"/>
    <n v="5"/>
    <n v="132.99"/>
    <x v="3"/>
    <s v="Sep"/>
  </r>
  <r>
    <s v="CA-2016-158155"/>
    <x v="630"/>
    <d v="2016-05-06T00:00:00"/>
    <x v="1"/>
    <s v="EH-13765"/>
    <s v="Edward Hooks"/>
    <x v="1"/>
    <s v="United States"/>
    <x v="13"/>
    <x v="7"/>
    <x v="2"/>
    <s v="FUR-FU-10000732"/>
    <s v="Furniture"/>
    <x v="3"/>
    <s v="Eldon 200 Class Desk Accessories"/>
    <n v="12.56"/>
    <n v="2"/>
    <n v="4.0191999999999997"/>
    <x v="4"/>
    <s v="May"/>
  </r>
  <r>
    <s v="CA-2016-158155"/>
    <x v="630"/>
    <d v="2016-05-06T00:00:00"/>
    <x v="1"/>
    <s v="EH-13765"/>
    <s v="Edward Hooks"/>
    <x v="1"/>
    <s v="United States"/>
    <x v="13"/>
    <x v="7"/>
    <x v="2"/>
    <s v="FUR-FU-10002253"/>
    <s v="Furniture"/>
    <x v="3"/>
    <s v="Howard Miller 13&quot; Diameter Pewter Finish Round Wall Clock"/>
    <n v="214.7"/>
    <n v="5"/>
    <n v="83.733000000000004"/>
    <x v="4"/>
    <s v="May"/>
  </r>
  <r>
    <s v="CA-2017-138870"/>
    <x v="744"/>
    <d v="2017-06-23T00:00:00"/>
    <x v="1"/>
    <s v="GA-14515"/>
    <s v="George Ashbrook"/>
    <x v="0"/>
    <s v="United States"/>
    <x v="28"/>
    <x v="2"/>
    <x v="1"/>
    <s v="FUR-FU-10002396"/>
    <s v="Furniture"/>
    <x v="3"/>
    <s v="DAX Copper Panel Document Frame, 5 x 7 Size"/>
    <n v="50.32"/>
    <n v="4"/>
    <n v="21.134399999999999"/>
    <x v="4"/>
    <s v="Jun"/>
  </r>
  <r>
    <s v="CA-2015-164301"/>
    <x v="880"/>
    <d v="2015-03-30T00:00:00"/>
    <x v="1"/>
    <s v="EB-13840"/>
    <s v="Ellis Ballard"/>
    <x v="1"/>
    <s v="United States"/>
    <x v="15"/>
    <x v="13"/>
    <x v="1"/>
    <s v="FUR-TA-10001889"/>
    <s v="Furniture"/>
    <x v="2"/>
    <s v="Bush Advantage Collection Racetrack Conference Table"/>
    <n v="3393.68"/>
    <n v="8"/>
    <n v="610.86239999999998"/>
    <x v="4"/>
    <s v="Mar"/>
  </r>
  <r>
    <s v="CA-2017-113278"/>
    <x v="881"/>
    <d v="2017-01-20T00:00:00"/>
    <x v="1"/>
    <s v="HR-14770"/>
    <s v="Hallie Redmond"/>
    <x v="2"/>
    <s v="United States"/>
    <x v="52"/>
    <x v="6"/>
    <x v="3"/>
    <s v="FUR-FU-10001037"/>
    <s v="Furniture"/>
    <x v="3"/>
    <s v="DAX Charcoal/Nickel-Tone Document Frame, 5 x 7"/>
    <n v="18.96"/>
    <n v="2"/>
    <n v="8.532"/>
    <x v="6"/>
    <s v="Jan"/>
  </r>
  <r>
    <s v="CA-2014-114195"/>
    <x v="770"/>
    <d v="2014-11-03T00:00:00"/>
    <x v="2"/>
    <s v="EA-14035"/>
    <s v="Erin Ashbrook"/>
    <x v="1"/>
    <s v="United States"/>
    <x v="366"/>
    <x v="15"/>
    <x v="2"/>
    <s v="FUR-FU-10002253"/>
    <s v="Furniture"/>
    <x v="3"/>
    <s v="Howard Miller 13&quot; Diameter Pewter Finish Round Wall Clock"/>
    <n v="68.703999999999994"/>
    <n v="2"/>
    <n v="16.3172"/>
    <x v="3"/>
    <s v="Nov"/>
  </r>
  <r>
    <s v="CA-2016-122581"/>
    <x v="650"/>
    <d v="2016-08-25T00:00:00"/>
    <x v="1"/>
    <s v="JK-15370"/>
    <s v="Jay Kimmel"/>
    <x v="0"/>
    <s v="United States"/>
    <x v="13"/>
    <x v="7"/>
    <x v="2"/>
    <s v="FUR-CH-10002961"/>
    <s v="Furniture"/>
    <x v="1"/>
    <s v="Leather Task Chair, Black"/>
    <n v="573.17399999999998"/>
    <n v="7"/>
    <n v="63.686"/>
    <x v="4"/>
    <s v="Aug"/>
  </r>
  <r>
    <s v="US-2016-115441"/>
    <x v="81"/>
    <d v="2016-07-28T00:00:00"/>
    <x v="0"/>
    <s v="SH-19975"/>
    <s v="Sally Hughsby"/>
    <x v="1"/>
    <s v="United States"/>
    <x v="79"/>
    <x v="16"/>
    <x v="3"/>
    <s v="FUR-CH-10004626"/>
    <s v="Furniture"/>
    <x v="1"/>
    <s v="Office Star Flex Back Scooter Chair with Aluminum Finish Frame"/>
    <n v="403.56"/>
    <n v="4"/>
    <n v="96.854399999999998"/>
    <x v="0"/>
    <s v="Jul"/>
  </r>
  <r>
    <s v="US-2016-115441"/>
    <x v="81"/>
    <d v="2016-07-28T00:00:00"/>
    <x v="0"/>
    <s v="SH-19975"/>
    <s v="Sally Hughsby"/>
    <x v="1"/>
    <s v="United States"/>
    <x v="79"/>
    <x v="16"/>
    <x v="3"/>
    <s v="FUR-FU-10001756"/>
    <s v="Furniture"/>
    <x v="3"/>
    <s v="Eldon Expressions Desk Accessory, Wood Photo Frame, Mahogany"/>
    <n v="95.2"/>
    <n v="5"/>
    <n v="27.608000000000001"/>
    <x v="0"/>
    <s v="Jul"/>
  </r>
  <r>
    <s v="CA-2016-112830"/>
    <x v="882"/>
    <d v="2016-06-10T00:00:00"/>
    <x v="1"/>
    <s v="LP-17095"/>
    <s v="Liz Preis"/>
    <x v="0"/>
    <s v="United States"/>
    <x v="130"/>
    <x v="15"/>
    <x v="2"/>
    <s v="FUR-FU-10004306"/>
    <s v="Furniture"/>
    <x v="3"/>
    <s v="Electrix Halogen Magnifier Lamp"/>
    <n v="466.32"/>
    <n v="3"/>
    <n v="34.973999999999997"/>
    <x v="4"/>
    <s v="Jun"/>
  </r>
  <r>
    <s v="CA-2016-112830"/>
    <x v="882"/>
    <d v="2016-06-10T00:00:00"/>
    <x v="1"/>
    <s v="LP-17095"/>
    <s v="Liz Preis"/>
    <x v="0"/>
    <s v="United States"/>
    <x v="130"/>
    <x v="15"/>
    <x v="2"/>
    <s v="FUR-FU-10004845"/>
    <s v="Furniture"/>
    <x v="3"/>
    <s v="Deflect-o EconoMat Nonstudded, No Bevel Mat"/>
    <n v="82.64"/>
    <n v="2"/>
    <n v="0"/>
    <x v="4"/>
    <s v="Jun"/>
  </r>
  <r>
    <s v="US-2014-117380"/>
    <x v="786"/>
    <d v="2014-04-03T00:00:00"/>
    <x v="1"/>
    <s v="MP-18175"/>
    <s v="Mike Pelletier"/>
    <x v="2"/>
    <s v="United States"/>
    <x v="76"/>
    <x v="15"/>
    <x v="2"/>
    <s v="FUR-TA-10000198"/>
    <s v="Furniture"/>
    <x v="2"/>
    <s v="Chromcraft Bull-Nose Wood Oval Conference Tables &amp; Bases"/>
    <n v="330.58800000000002"/>
    <n v="1"/>
    <n v="-143.25479999999999"/>
    <x v="6"/>
    <s v="Mar"/>
  </r>
  <r>
    <s v="CA-2017-117646"/>
    <x v="67"/>
    <d v="2017-08-25T00:00:00"/>
    <x v="1"/>
    <s v="SC-20845"/>
    <s v="Sung Chung"/>
    <x v="0"/>
    <s v="United States"/>
    <x v="74"/>
    <x v="12"/>
    <x v="1"/>
    <s v="FUR-FU-10001037"/>
    <s v="Furniture"/>
    <x v="3"/>
    <s v="DAX Charcoal/Nickel-Tone Document Frame, 5 x 7"/>
    <n v="22.751999999999999"/>
    <n v="3"/>
    <n v="7.11"/>
    <x v="4"/>
    <s v="Aug"/>
  </r>
  <r>
    <s v="CA-2014-122609"/>
    <x v="352"/>
    <d v="2014-11-18T00:00:00"/>
    <x v="1"/>
    <s v="DP-13000"/>
    <s v="Darren Powers"/>
    <x v="0"/>
    <s v="United States"/>
    <x v="118"/>
    <x v="5"/>
    <x v="3"/>
    <s v="FUR-FU-10004587"/>
    <s v="Furniture"/>
    <x v="3"/>
    <s v="GE General Use Halogen Bulbs, 100 Watts, 1 Bulb per Pack"/>
    <n v="25.128"/>
    <n v="3"/>
    <n v="-6.9101999999999997"/>
    <x v="6"/>
    <s v="Nov"/>
  </r>
  <r>
    <s v="US-2015-129007"/>
    <x v="615"/>
    <d v="2015-09-15T00:00:00"/>
    <x v="2"/>
    <s v="KD-16615"/>
    <s v="Ken Dana"/>
    <x v="1"/>
    <s v="United States"/>
    <x v="261"/>
    <x v="2"/>
    <x v="1"/>
    <s v="FUR-FU-10004973"/>
    <s v="Furniture"/>
    <x v="3"/>
    <s v="Flat Face Poster Frame"/>
    <n v="131.88"/>
    <n v="7"/>
    <n v="55.389600000000002"/>
    <x v="3"/>
    <s v="Sep"/>
  </r>
  <r>
    <s v="US-2015-129007"/>
    <x v="615"/>
    <d v="2015-09-15T00:00:00"/>
    <x v="2"/>
    <s v="KD-16615"/>
    <s v="Ken Dana"/>
    <x v="1"/>
    <s v="United States"/>
    <x v="261"/>
    <x v="2"/>
    <x v="1"/>
    <s v="FUR-CH-10000155"/>
    <s v="Furniture"/>
    <x v="1"/>
    <s v="Global Comet Stacking Armless Chair"/>
    <n v="717.72"/>
    <n v="3"/>
    <n v="71.772000000000006"/>
    <x v="3"/>
    <s v="Sep"/>
  </r>
  <r>
    <s v="US-2015-129007"/>
    <x v="615"/>
    <d v="2015-09-15T00:00:00"/>
    <x v="2"/>
    <s v="KD-16615"/>
    <s v="Ken Dana"/>
    <x v="1"/>
    <s v="United States"/>
    <x v="261"/>
    <x v="2"/>
    <x v="1"/>
    <s v="FUR-FU-10002379"/>
    <s v="Furniture"/>
    <x v="3"/>
    <s v="Eldon Econocleat Chair Mats for Low Pile Carpets"/>
    <n v="207.35"/>
    <n v="5"/>
    <n v="24.882000000000001"/>
    <x v="3"/>
    <s v="Sep"/>
  </r>
  <r>
    <s v="US-2015-129007"/>
    <x v="615"/>
    <d v="2015-09-15T00:00:00"/>
    <x v="2"/>
    <s v="KD-16615"/>
    <s v="Ken Dana"/>
    <x v="1"/>
    <s v="United States"/>
    <x v="261"/>
    <x v="2"/>
    <x v="1"/>
    <s v="FUR-FU-10004018"/>
    <s v="Furniture"/>
    <x v="3"/>
    <s v="Tensor Computer Mounted Lamp"/>
    <n v="44.67"/>
    <n v="3"/>
    <n v="12.0609"/>
    <x v="3"/>
    <s v="Sep"/>
  </r>
  <r>
    <s v="CA-2015-132388"/>
    <x v="883"/>
    <d v="2015-10-12T00:00:00"/>
    <x v="2"/>
    <s v="KN-16390"/>
    <s v="Katherine Nockton"/>
    <x v="1"/>
    <s v="United States"/>
    <x v="367"/>
    <x v="2"/>
    <x v="1"/>
    <s v="FUR-CH-10001714"/>
    <s v="Furniture"/>
    <x v="1"/>
    <s v="Global Leather &amp; Oak Executive Chair, Burgundy"/>
    <n v="362.13600000000002"/>
    <n v="3"/>
    <n v="-54.320399999999999"/>
    <x v="3"/>
    <s v="Oct"/>
  </r>
  <r>
    <s v="CA-2017-160927"/>
    <x v="884"/>
    <d v="2017-01-31T00:00:00"/>
    <x v="0"/>
    <s v="TM-21010"/>
    <s v="Tamara Manning"/>
    <x v="0"/>
    <s v="United States"/>
    <x v="149"/>
    <x v="26"/>
    <x v="3"/>
    <s v="FUR-FU-10000010"/>
    <s v="Furniture"/>
    <x v="3"/>
    <s v="DAX Value U-Channel Document Frames, Easel Back"/>
    <n v="14.91"/>
    <n v="3"/>
    <n v="4.6220999999999997"/>
    <x v="3"/>
    <s v="Jan"/>
  </r>
  <r>
    <s v="CA-2016-149272"/>
    <x v="775"/>
    <d v="2016-03-19T00:00:00"/>
    <x v="1"/>
    <s v="MY-18295"/>
    <s v="Muhammed Yedwab"/>
    <x v="1"/>
    <s v="United States"/>
    <x v="368"/>
    <x v="5"/>
    <x v="3"/>
    <s v="FUR-CH-10000863"/>
    <s v="Furniture"/>
    <x v="1"/>
    <s v="Novimex Swivel Fabric Task Chair"/>
    <n v="528.42999999999995"/>
    <n v="5"/>
    <n v="-143.43100000000001"/>
    <x v="4"/>
    <s v="Mar"/>
  </r>
  <r>
    <s v="CA-2016-129630"/>
    <x v="631"/>
    <d v="2016-09-04T00:00:00"/>
    <x v="3"/>
    <s v="IM-15055"/>
    <s v="Ionia McGrath"/>
    <x v="0"/>
    <s v="United States"/>
    <x v="28"/>
    <x v="2"/>
    <x v="1"/>
    <s v="FUR-FU-10000260"/>
    <s v="Furniture"/>
    <x v="3"/>
    <s v="6&quot; Cubicle Wall Clock, Black"/>
    <n v="24.27"/>
    <n v="3"/>
    <n v="8.7371999999999996"/>
    <x v="7"/>
    <s v="Sep"/>
  </r>
  <r>
    <s v="CA-2015-104948"/>
    <x v="18"/>
    <d v="2015-11-17T00:00:00"/>
    <x v="1"/>
    <s v="KH-16510"/>
    <s v="Keith Herrera"/>
    <x v="0"/>
    <s v="United States"/>
    <x v="369"/>
    <x v="2"/>
    <x v="1"/>
    <s v="FUR-BO-10004357"/>
    <s v="Furniture"/>
    <x v="0"/>
    <s v="O'Sullivan Living Dimensions 3-Shelf Bookcases"/>
    <n v="683.33199999999999"/>
    <n v="4"/>
    <n v="-40.195999999999998"/>
    <x v="4"/>
    <s v="Nov"/>
  </r>
  <r>
    <s v="CA-2016-164889"/>
    <x v="885"/>
    <d v="2016-06-06T00:00:00"/>
    <x v="0"/>
    <s v="CP-12340"/>
    <s v="Christine Phan"/>
    <x v="1"/>
    <s v="United States"/>
    <x v="2"/>
    <x v="2"/>
    <x v="1"/>
    <s v="FUR-TA-10001676"/>
    <s v="Furniture"/>
    <x v="2"/>
    <s v="Hon 61000 Series Interactive Training Tables"/>
    <n v="71.087999999999994"/>
    <n v="2"/>
    <n v="-1.7771999999999999"/>
    <x v="0"/>
    <s v="Jun"/>
  </r>
  <r>
    <s v="CA-2016-169824"/>
    <x v="574"/>
    <d v="2016-12-17T00:00:00"/>
    <x v="1"/>
    <s v="NS-18640"/>
    <s v="Noel Staavos"/>
    <x v="1"/>
    <s v="United States"/>
    <x v="13"/>
    <x v="7"/>
    <x v="2"/>
    <s v="FUR-FU-10004864"/>
    <s v="Furniture"/>
    <x v="3"/>
    <s v="Eldon 500 Class Desk Accessories"/>
    <n v="60.35"/>
    <n v="5"/>
    <n v="19.915500000000002"/>
    <x v="2"/>
    <s v="Dec"/>
  </r>
  <r>
    <s v="CA-2017-121559"/>
    <x v="886"/>
    <d v="2017-06-03T00:00:00"/>
    <x v="0"/>
    <s v="HW-14935"/>
    <s v="Helen Wasserman"/>
    <x v="1"/>
    <s v="United States"/>
    <x v="370"/>
    <x v="6"/>
    <x v="3"/>
    <s v="FUR-CH-10003746"/>
    <s v="Furniture"/>
    <x v="1"/>
    <s v="Hon 4070 Series Pagoda Round Back Stacking Chairs"/>
    <n v="1925.88"/>
    <n v="6"/>
    <n v="539.24639999999999"/>
    <x v="3"/>
    <s v="Jun"/>
  </r>
  <r>
    <s v="CA-2015-141593"/>
    <x v="646"/>
    <d v="2015-12-16T00:00:00"/>
    <x v="0"/>
    <s v="DB-12970"/>
    <s v="Darren Budd"/>
    <x v="1"/>
    <s v="United States"/>
    <x v="2"/>
    <x v="2"/>
    <x v="1"/>
    <s v="FUR-TA-10002622"/>
    <s v="Furniture"/>
    <x v="2"/>
    <s v="Bush Andora Conference Table, Maple/Graphite Gray Finish"/>
    <n v="273.56799999999998"/>
    <n v="2"/>
    <n v="10.258800000000001"/>
    <x v="3"/>
    <s v="Dec"/>
  </r>
  <r>
    <s v="CA-2015-168088"/>
    <x v="887"/>
    <d v="2015-03-22T00:00:00"/>
    <x v="2"/>
    <s v="CM-12655"/>
    <s v="Corinna Mitchell"/>
    <x v="2"/>
    <s v="United States"/>
    <x v="6"/>
    <x v="5"/>
    <x v="3"/>
    <s v="FUR-BO-10004218"/>
    <s v="Furniture"/>
    <x v="0"/>
    <s v="Bush Heritage Pine Collection 5-Shelf Bookcase, Albany Pine Finish, *Special Order"/>
    <n v="383.46559999999999"/>
    <n v="4"/>
    <n v="-67.670400000000001"/>
    <x v="0"/>
    <s v="Mar"/>
  </r>
  <r>
    <s v="CA-2016-146374"/>
    <x v="28"/>
    <d v="2016-12-10T00:00:00"/>
    <x v="0"/>
    <s v="HE-14800"/>
    <s v="Harold Engle"/>
    <x v="1"/>
    <s v="United States"/>
    <x v="19"/>
    <x v="14"/>
    <x v="2"/>
    <s v="FUR-FU-10002671"/>
    <s v="Furniture"/>
    <x v="3"/>
    <s v="Electrix 20W Halogen Replacement Bulb for Zoom-In Desk Lamp"/>
    <n v="13.4"/>
    <n v="1"/>
    <n v="6.4320000000000004"/>
    <x v="2"/>
    <s v="Dec"/>
  </r>
  <r>
    <s v="US-2015-151435"/>
    <x v="329"/>
    <d v="2015-09-09T00:00:00"/>
    <x v="0"/>
    <s v="SW-20455"/>
    <s v="Shaun Weien"/>
    <x v="0"/>
    <s v="United States"/>
    <x v="120"/>
    <x v="35"/>
    <x v="0"/>
    <s v="FUR-TA-10001039"/>
    <s v="Furniture"/>
    <x v="2"/>
    <s v="KI Adjustable-Height Table"/>
    <n v="85.98"/>
    <n v="1"/>
    <n v="22.354800000000001"/>
    <x v="0"/>
    <s v="Sep"/>
  </r>
  <r>
    <s v="CA-2014-110422"/>
    <x v="888"/>
    <d v="2014-01-23T00:00:00"/>
    <x v="0"/>
    <s v="TB-21400"/>
    <s v="Tom Boeckenhauer"/>
    <x v="0"/>
    <s v="United States"/>
    <x v="89"/>
    <x v="1"/>
    <x v="0"/>
    <s v="FUR-FU-10001889"/>
    <s v="Furniture"/>
    <x v="3"/>
    <s v="Ultra Door Pull Handle"/>
    <n v="25.248000000000001"/>
    <n v="3"/>
    <n v="4.1028000000000002"/>
    <x v="3"/>
    <s v="Jan"/>
  </r>
  <r>
    <s v="CA-2017-121258"/>
    <x v="194"/>
    <d v="2017-03-03T00:00:00"/>
    <x v="1"/>
    <s v="DB-13060"/>
    <s v="Dave Brooks"/>
    <x v="0"/>
    <s v="United States"/>
    <x v="46"/>
    <x v="2"/>
    <x v="1"/>
    <s v="FUR-FU-10000747"/>
    <s v="Furniture"/>
    <x v="3"/>
    <s v="Tenex B1-RE Series Chair Mats for Low Pile Carpets"/>
    <n v="91.96"/>
    <n v="2"/>
    <n v="15.6332"/>
    <x v="2"/>
    <s v="Fe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65DD21-8713-4B91-9290-34948F280A40}"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4:J29"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dataFields>
  <formats count="2">
    <format dxfId="580">
      <pivotArea grandRow="1" outline="0" collapsedLevelsAreSubtotals="1" fieldPosition="0"/>
    </format>
    <format dxfId="579">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929AAA-97C9-4BE3-9832-1DECCB35B2C8}"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8:G43"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3">
    <format dxfId="583">
      <pivotArea grandRow="1" outline="0" collapsedLevelsAreSubtotals="1" fieldPosition="0"/>
    </format>
    <format dxfId="582">
      <pivotArea outline="0" fieldPosition="0">
        <references count="1">
          <reference field="4294967294" count="1">
            <x v="0"/>
          </reference>
        </references>
      </pivotArea>
    </format>
    <format dxfId="58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466B26-C2C2-4CEF-9587-DF815BEA7B11}"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1"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236779-3398-4260-BC7C-6FF73C954729}"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24:G33"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586">
      <pivotArea grandRow="1" outline="0" collapsedLevelsAreSubtotals="1" fieldPosition="0"/>
    </format>
    <format dxfId="585">
      <pivotArea outline="0" fieldPosition="0">
        <references count="1">
          <reference field="4294967294" count="1">
            <x v="0"/>
          </reference>
        </references>
      </pivotArea>
    </format>
    <format dxfId="584">
      <pivotArea collapsedLevelsAreSubtotals="1" fieldPosition="0">
        <references count="1">
          <reference field="18" count="0"/>
        </references>
      </pivotArea>
    </format>
  </format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E9CC6F-1FA5-44B5-9533-943B56DF2C2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1E92B9-662C-4C27-8B45-6F8E1DF72F25}"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4:G20"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measureFilter="1">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dataFields>
  <formats count="2">
    <format dxfId="565">
      <pivotArea collapsedLevelsAreSubtotals="1" fieldPosition="0">
        <references count="1">
          <reference field="8" count="5">
            <x v="184"/>
            <x v="232"/>
            <x v="264"/>
            <x v="307"/>
            <x v="316"/>
          </reference>
        </references>
      </pivotArea>
    </format>
    <format dxfId="566">
      <pivotArea grandRow="1" outline="0" collapsedLevelsAreSubtotals="1" fieldPosition="0"/>
    </format>
  </formats>
  <pivotTableStyleInfo name="PivotStyleLight16" showRowHeaders="1" showColHeaders="1" showRowStripes="0" showColStripes="0" showLastColumn="1"/>
  <filters count="2">
    <filter fld="9" type="count" evalOrder="-1" id="1" iMeasureFld="0">
      <autoFilter ref="A1">
        <filterColumn colId="0">
          <top10 val="5" filterVal="5"/>
        </filterColumn>
      </autoFilter>
    </filter>
    <filter fld="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CA9D5E-91AA-44B1-A6A1-E9BC260C396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80"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5"/>
  </dataFields>
  <formats count="1">
    <format dxfId="58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7A333F-6F95-44E3-BC5E-DC34D64DB0FD}"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5:B28"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0"/>
  </rowFields>
  <rowItems count="13">
    <i>
      <x v="1"/>
    </i>
    <i>
      <x v="2"/>
    </i>
    <i>
      <x v="3"/>
    </i>
    <i>
      <x v="4"/>
    </i>
    <i>
      <x v="5"/>
    </i>
    <i>
      <x v="6"/>
    </i>
    <i>
      <x v="7"/>
    </i>
    <i>
      <x v="8"/>
    </i>
    <i>
      <x v="9"/>
    </i>
    <i>
      <x v="10"/>
    </i>
    <i>
      <x v="11"/>
    </i>
    <i>
      <x v="12"/>
    </i>
    <i t="grand">
      <x/>
    </i>
  </rowItems>
  <colItems count="1">
    <i/>
  </colItems>
  <dataFields count="1">
    <dataField name="Sum of Sales" fld="15" baseField="0" baseItem="0"/>
  </dataFields>
  <formats count="2">
    <format dxfId="589">
      <pivotArea collapsedLevelsAreSubtotals="1" fieldPosition="0">
        <references count="1">
          <reference field="20" count="12">
            <x v="1"/>
            <x v="2"/>
            <x v="3"/>
            <x v="4"/>
            <x v="5"/>
            <x v="6"/>
            <x v="7"/>
            <x v="8"/>
            <x v="9"/>
            <x v="10"/>
            <x v="11"/>
            <x v="12"/>
          </reference>
        </references>
      </pivotArea>
    </format>
    <format dxfId="588">
      <pivotArea grandRow="1" outline="0" collapsedLevelsAreSubtotals="1" fieldPosition="0"/>
    </format>
  </formats>
  <chartFormats count="1">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6BA4548-C9E1-42ED-933A-B60E8923E7BC}"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2AB33E6D-A027-4677-A84F-14D7FDEDF7B2}" sourceName="Segment">
  <pivotTables>
    <pivotTable tabId="1" name="PivotTable6"/>
    <pivotTable tabId="1" name="PivotTable1"/>
    <pivotTable tabId="1" name="PivotTable3"/>
    <pivotTable tabId="1" name="PivotTable4"/>
    <pivotTable tabId="1" name="PivotTable5"/>
    <pivotTable tabId="1" name="PivotTable7"/>
    <pivotTable tabId="1" name="PivotTable8"/>
    <pivotTable tabId="1" name="PivotTable9"/>
  </pivotTables>
  <data>
    <tabular pivotCacheId="106148377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87BD013-2DBE-4C00-80AE-3D86C0A64145}" sourceName="Region">
  <pivotTables>
    <pivotTable tabId="1" name="PivotTable6"/>
    <pivotTable tabId="1" name="PivotTable1"/>
    <pivotTable tabId="1" name="PivotTable3"/>
    <pivotTable tabId="1" name="PivotTable4"/>
    <pivotTable tabId="1" name="PivotTable5"/>
    <pivotTable tabId="1" name="PivotTable7"/>
    <pivotTable tabId="1" name="PivotTable8"/>
    <pivotTable tabId="1" name="PivotTable9"/>
  </pivotTables>
  <data>
    <tabular pivotCacheId="1061483774">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32AC20A9-4EB2-4421-9AE0-D84F3106A155}" cache="Slicer_Segment" caption="Segment" columnCount="3" showCaption="0" style="Slicer Style 1" rowHeight="241300"/>
  <slicer name="Region" xr10:uid="{546BAA03-BF7F-4D21-BDD3-2B79D494613F}" cache="Slicer_Region" caption="Region" columnCount="4" showCaption="0"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AEE923-BF58-441E-997B-BC4785E6836D}" name="Furniture_Sales" displayName="Furniture_Sales" ref="A1:T2122" tableType="queryTable" totalsRowShown="0">
  <autoFilter ref="A1:T2122" xr:uid="{53AEE923-BF58-441E-997B-BC4785E6836D}"/>
  <tableColumns count="20">
    <tableColumn id="1" xr3:uid="{317F47C2-E2E4-4F99-900F-C106BAACDC74}" uniqueName="1" name="Order ID" queryTableFieldId="1" dataDxfId="606"/>
    <tableColumn id="2" xr3:uid="{78F4BA7F-D1C6-492B-8C9C-27DC01C73D91}" uniqueName="2" name="Order Date" queryTableFieldId="2" dataDxfId="605"/>
    <tableColumn id="3" xr3:uid="{3F1D0324-39F8-4A55-86D7-03C2014DF10A}" uniqueName="3" name="Ship Date" queryTableFieldId="3" dataDxfId="604"/>
    <tableColumn id="4" xr3:uid="{09414754-D2D8-48A1-8695-5183840D8D16}" uniqueName="4" name="Ship Mode" queryTableFieldId="4" dataDxfId="603"/>
    <tableColumn id="5" xr3:uid="{5C692101-6605-40BE-8BD7-1B8FBF5FDDEC}" uniqueName="5" name="Customer ID" queryTableFieldId="5" dataDxfId="602"/>
    <tableColumn id="6" xr3:uid="{42CA7D66-16E9-4A51-B12F-0801A531A854}" uniqueName="6" name="Customer Name" queryTableFieldId="6" dataDxfId="601"/>
    <tableColumn id="7" xr3:uid="{FE7B0E4C-4DED-4597-AFAE-FDC57B7A645A}" uniqueName="7" name="Segment" queryTableFieldId="7" dataDxfId="600"/>
    <tableColumn id="8" xr3:uid="{7F325EEA-7E1A-480D-8F75-14A300CD0830}" uniqueName="8" name="Country" queryTableFieldId="8" dataDxfId="599"/>
    <tableColumn id="9" xr3:uid="{AD23C431-CC51-417B-B4A8-9B6308B591A1}" uniqueName="9" name="City" queryTableFieldId="9" dataDxfId="598"/>
    <tableColumn id="10" xr3:uid="{04F1C616-2048-410E-80B6-90B5F7475DDF}" uniqueName="10" name="State" queryTableFieldId="10" dataDxfId="597"/>
    <tableColumn id="11" xr3:uid="{A64E5C8D-2420-4FCF-A215-BE483AA8CB3D}" uniqueName="11" name="Region" queryTableFieldId="11" dataDxfId="596"/>
    <tableColumn id="12" xr3:uid="{75B3FF32-38F3-482B-B044-85789B740CE2}" uniqueName="12" name="Product ID" queryTableFieldId="12" dataDxfId="595"/>
    <tableColumn id="13" xr3:uid="{673D723B-E94B-4AC2-B015-4365E0228C96}" uniqueName="13" name="Category" queryTableFieldId="13" dataDxfId="594"/>
    <tableColumn id="14" xr3:uid="{58C14A7A-D28A-482C-BAD1-EEB00B4716D8}" uniqueName="14" name="Sub-Category" queryTableFieldId="14" dataDxfId="593"/>
    <tableColumn id="15" xr3:uid="{D29D5DC7-CBA0-4952-AB30-468A4829602F}" uniqueName="15" name="Product Name" queryTableFieldId="15" dataDxfId="592"/>
    <tableColumn id="16" xr3:uid="{627FA3C4-7DC5-47C1-BD27-220CB8D12CFF}" uniqueName="16" name="Sales" queryTableFieldId="16"/>
    <tableColumn id="17" xr3:uid="{EBE5769D-6A61-487E-B24F-EE5A2E0424B8}" uniqueName="17" name="Quantity" queryTableFieldId="17"/>
    <tableColumn id="18" xr3:uid="{86CBB94D-4D21-4A65-8FE0-ADB872162E7D}" uniqueName="18" name="Profit" queryTableFieldId="18"/>
    <tableColumn id="19" xr3:uid="{C5215F8D-693E-4D57-986E-EEB42CFF7E72}" uniqueName="19" name="Duration" queryTableFieldId="19" dataDxfId="591"/>
    <tableColumn id="20" xr3:uid="{8596B09B-A378-449A-8B7F-FAFE20FDD4F3}" uniqueName="20" name="Month" queryTableFieldId="20" dataDxfId="59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F70C3-672E-42DA-B101-B672E9D76CF4}">
  <dimension ref="A1:T2122"/>
  <sheetViews>
    <sheetView topLeftCell="A2" workbookViewId="0"/>
  </sheetViews>
  <sheetFormatPr defaultRowHeight="14.5" x14ac:dyDescent="0.35"/>
  <cols>
    <col min="1" max="1" width="14.453125" bestFit="1" customWidth="1"/>
    <col min="2" max="2" width="12.453125" bestFit="1" customWidth="1"/>
    <col min="3" max="3" width="11.08984375" bestFit="1" customWidth="1"/>
    <col min="4" max="4" width="13.08984375" bestFit="1" customWidth="1"/>
    <col min="5" max="5" width="13.54296875" bestFit="1" customWidth="1"/>
    <col min="6" max="6" width="21.08984375" bestFit="1" customWidth="1"/>
    <col min="7" max="7" width="11.1796875" bestFit="1" customWidth="1"/>
    <col min="8" max="8" width="11.81640625" bestFit="1" customWidth="1"/>
    <col min="9" max="9" width="15.54296875" bestFit="1" customWidth="1"/>
    <col min="10" max="10" width="17.36328125" bestFit="1" customWidth="1"/>
    <col min="12" max="12" width="15.90625" bestFit="1" customWidth="1"/>
    <col min="13" max="13" width="10.54296875" bestFit="1" customWidth="1"/>
    <col min="14" max="14" width="14.26953125" bestFit="1" customWidth="1"/>
    <col min="15" max="15" width="79.81640625" bestFit="1" customWidth="1"/>
    <col min="16" max="16" width="9.81640625" bestFit="1" customWidth="1"/>
    <col min="17" max="18" width="10.453125" bestFit="1" customWidth="1"/>
    <col min="19" max="19" width="10.54296875" bestFit="1" customWidth="1"/>
    <col min="20" max="20" width="8.816406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3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3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3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3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3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3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3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3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3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3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3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3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3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3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3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3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3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3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3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3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3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3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3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3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3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3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3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3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3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3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3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3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3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3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3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3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3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3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3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3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3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3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3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3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3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3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3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3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3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3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3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3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3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3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3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3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3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3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3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3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3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3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3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3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3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3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3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3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3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3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3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3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3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3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3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3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3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3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3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3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3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3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3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3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3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3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3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3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3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3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3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3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3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3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3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3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3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3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3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3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3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3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3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3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3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3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3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3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3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3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3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3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3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3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3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3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3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3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3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3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3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3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3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3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3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3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3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3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3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3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3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3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3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3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3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3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3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3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3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3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3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3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3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3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3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3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3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3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3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3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3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3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3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3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3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3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3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3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3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3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3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3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3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3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3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3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3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3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3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3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3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3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3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3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3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3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3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3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3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3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3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3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3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3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3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3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3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3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3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3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3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3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3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3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3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3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3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3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3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3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3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3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3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3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3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3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3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3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3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3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3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3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3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3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3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3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3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3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3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3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3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3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3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3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3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3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3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3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3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3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3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3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3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3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3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3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3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3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3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3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3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3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3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3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3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3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3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3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3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3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3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3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3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3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3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3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3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3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3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3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3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3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3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3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3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3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3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3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3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3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3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3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3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3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3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3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3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3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3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3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3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3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3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3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3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3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3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3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3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3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3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3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3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3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3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3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3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3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3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3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3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3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3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3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3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3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3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3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3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3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3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3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3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3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3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3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3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3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3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3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3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3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3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3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3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3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3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3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3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3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3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3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3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3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3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3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3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3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3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3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3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3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3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3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3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3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3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3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3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3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3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3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3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3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3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3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3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3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3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3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3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3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3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3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3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3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3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3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3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3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3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3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3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3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3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3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3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3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3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3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3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3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3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3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3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3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3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3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3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3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3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3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3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3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3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3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3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3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3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3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3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3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3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3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3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3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3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3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3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3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3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3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3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3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3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3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3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3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3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3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3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3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3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3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3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3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3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3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3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3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3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3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3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3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3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3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3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3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3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3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3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3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3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3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3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3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3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3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3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3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3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3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3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3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3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3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3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3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3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3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3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3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3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3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3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3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3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3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3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3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3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3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3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3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3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3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3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3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3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3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3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3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3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3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3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3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3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3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3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3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3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3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3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3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3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3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3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3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3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3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3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3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3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3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3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3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3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3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3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3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3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3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3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3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3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3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3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3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3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3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3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3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3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3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3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3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3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3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3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3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3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3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3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3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3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3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3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3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3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3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3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3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3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3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3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3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3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3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3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3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3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3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3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3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3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3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3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3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3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3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3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3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3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3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3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3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3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3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3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3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3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3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3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3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3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3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3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3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3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3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3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3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3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3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3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3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3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3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3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3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3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3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3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3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3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3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3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3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3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3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3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3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3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3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3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3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3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3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3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3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3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3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3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3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3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3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3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3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3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3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3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3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3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3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3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3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3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3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3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3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3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3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3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3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3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3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3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3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3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3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3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3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3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3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3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3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3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3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3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3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3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3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3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3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3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3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3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3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3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3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3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3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3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3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3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3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3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3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3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3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3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3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3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3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3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3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3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3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3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3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3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3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3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3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3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3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3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3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3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3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3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3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3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3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3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3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3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3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3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3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3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3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3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3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3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3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3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3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3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3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3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3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3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3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3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3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3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3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3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3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3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3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3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3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3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3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3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3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3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3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3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3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3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3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3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3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3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3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3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3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3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3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3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3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3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3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3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3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3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3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3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3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3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3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3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3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3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3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3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3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3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3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3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3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3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3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3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3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3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3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3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3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3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3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3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3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3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3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3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3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3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3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3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3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3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3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3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3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3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3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3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3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3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3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3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3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3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3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3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3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3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3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3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3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3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3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3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3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3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3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3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3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3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3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3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3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3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3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3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3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3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3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3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3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3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3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3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3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3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3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3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3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3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3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3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3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3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3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3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3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3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3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3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3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3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3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3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3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3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3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3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3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3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3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3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3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3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3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3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3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3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3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3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3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3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3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3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3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3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3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3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3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3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3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3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3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3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3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3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3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3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3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3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3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3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3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3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3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3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3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3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3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3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3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3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3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3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3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3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3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3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3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3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3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3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3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3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3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3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3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3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3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3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3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3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3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3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3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3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3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3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3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3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3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3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3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3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3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3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3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3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3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3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3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3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3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3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3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3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3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3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3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3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3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3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3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3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3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3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3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3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3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3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3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3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3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3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3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3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3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3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3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3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3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3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3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3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3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3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3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3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3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3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3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3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3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3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3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3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3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3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3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3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3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3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3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3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3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3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3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3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3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3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3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3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3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3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3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3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3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3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3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3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3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3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3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3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3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3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3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3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3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3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3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3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3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3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3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3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3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3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3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3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3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3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3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3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3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3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3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3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3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3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3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3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3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3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3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3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3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3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3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3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3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3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3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3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3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3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3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3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3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3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3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3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3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3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3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3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3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3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3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3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3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3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3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3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3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3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3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3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3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3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3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3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3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3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3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3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3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3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3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3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3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3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3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3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3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3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3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3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3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3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3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3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3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3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3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3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3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3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3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3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3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3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3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3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3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3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3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3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3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3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3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3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3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3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3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3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3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3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3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3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3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3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3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3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3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3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3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3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3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3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3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3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3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3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3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3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3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3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3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3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3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3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3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3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3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3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3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3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3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3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3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3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3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3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3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3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3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3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3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3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3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3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3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3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3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3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3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3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3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3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3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3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3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3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3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3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3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3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3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3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3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3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3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3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3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3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3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3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3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3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3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3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3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3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3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3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3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3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3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3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3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3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3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3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3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3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3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3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3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3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3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3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3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3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3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3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3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3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3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3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3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3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3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3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3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3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3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3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3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3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3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3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3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3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3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3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3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3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3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3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3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3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3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3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3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3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3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3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3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3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3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3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3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3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3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3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3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3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3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3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3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3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3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3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3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3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3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3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3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3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3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3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3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3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3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3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3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3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3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3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3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3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3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3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3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3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3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3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3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3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3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3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3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3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3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3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3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3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3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3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3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3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3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3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3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3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3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3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3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3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3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3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3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3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3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3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3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3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3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3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3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3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3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3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3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3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3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3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3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3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3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3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3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3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3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3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3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3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3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3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3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3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3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3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3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3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3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3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3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3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3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3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3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3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3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3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3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3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3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3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3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3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3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3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3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3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3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3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3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3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3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3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3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3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3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3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3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3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3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3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3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3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3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3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3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3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3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3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3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3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3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3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3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3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3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3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3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3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3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3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3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3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3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3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3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3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3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3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3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3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3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3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3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3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3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3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3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3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3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3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3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3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3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3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3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3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3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3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3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3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3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3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3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3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3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3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3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3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3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3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3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3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3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3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3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3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3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3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3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3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3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3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3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3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3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3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3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3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3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3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3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3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3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3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3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3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3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3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3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3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3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3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3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3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3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3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3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3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3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3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3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3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3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3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3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3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3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3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3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3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3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3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3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3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3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3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3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3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3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3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3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3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3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3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3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3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3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3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3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3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3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3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3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3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3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3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3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3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3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3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3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3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3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3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3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3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3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3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3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3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3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3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3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3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3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3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3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3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3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3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3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3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3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3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3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3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3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3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3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3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3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3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3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3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3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3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3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3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3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3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3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3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3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3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3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3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3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3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3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3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3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3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3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3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3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3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3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3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3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3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3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3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3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3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3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3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3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3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3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3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3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3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3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3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3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3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3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3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3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3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3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3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3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3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3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3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3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3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3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3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3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3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3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3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3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3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3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3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3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3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3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3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3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3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3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3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3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3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3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3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3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3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3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3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3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3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3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3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3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3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3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3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3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3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3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3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3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3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3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3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3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3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3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3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3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3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3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3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3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3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3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3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3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3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3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3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3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3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3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3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3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3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3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3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3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3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3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3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3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3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3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3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3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3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3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3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3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3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3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3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3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3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3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3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3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3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3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3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3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3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3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3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3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3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3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3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3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3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3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3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3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3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3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3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3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3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3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3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3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3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3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3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3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3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3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3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3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3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3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3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3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3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3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3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3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3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3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3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3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3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3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3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3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3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3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3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3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3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3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3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3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3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3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3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3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3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3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3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3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3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3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3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3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3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3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3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3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3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3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3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3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3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3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3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3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3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3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3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3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3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3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3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3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3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3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3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3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3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3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3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3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3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3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3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3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3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3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3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3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3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3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3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3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3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3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3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3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3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3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3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3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3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3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3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3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3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3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3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3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3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3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3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3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3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3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3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3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3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3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3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3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3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3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3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3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3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3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3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3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3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3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3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3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3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3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3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3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3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3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3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3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3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3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3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3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3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3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3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3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3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3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3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3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3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3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3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3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3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3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3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3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3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3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3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3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3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3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3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3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3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3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3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3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3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3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3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3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3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3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3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3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3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3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3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3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3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3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3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3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3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3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3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3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3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3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3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3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3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3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3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3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3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3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3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3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3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3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3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3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3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3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3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3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3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3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3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3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3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3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3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3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3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3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3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3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3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3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3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3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3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3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3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3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3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3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3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3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3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3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3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3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3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3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3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3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3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3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3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3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3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3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3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3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3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3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3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3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3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3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3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3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3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3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3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3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3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3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3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3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3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3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3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3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3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3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3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3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3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3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3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3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3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3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3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3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3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3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3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3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3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3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3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3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3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3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3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3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3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3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3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3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3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3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3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3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3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3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3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3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3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3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3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3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3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3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3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3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3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3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3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3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3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3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3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3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3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3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3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3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3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3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3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3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3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3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3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3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3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3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3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3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3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3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3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3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3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3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3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3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3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3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3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3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3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3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3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3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3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3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3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3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3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3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3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3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3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3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3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3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3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3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3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3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3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3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3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3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3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3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3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3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3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3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3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3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3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3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3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3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3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3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3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3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3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3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3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3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3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3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3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3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3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3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3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3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3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3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AE99-7CEF-43EF-8EAF-AEDEFA2493AD}">
  <dimension ref="A2:M80"/>
  <sheetViews>
    <sheetView topLeftCell="D13" workbookViewId="0">
      <selection activeCell="F16" sqref="F16:G16"/>
      <pivotSelection pane="bottomRight" showHeader="1" extendable="1" start="1" max="6" activeRow="15" activeCol="5" click="1" r:id="rId6">
        <pivotArea dataOnly="0" fieldPosition="0">
          <references count="1">
            <reference field="8" count="1">
              <x v="232"/>
            </reference>
          </references>
        </pivotArea>
      </pivotSelection>
    </sheetView>
  </sheetViews>
  <sheetFormatPr defaultRowHeight="14.5" x14ac:dyDescent="0.35"/>
  <cols>
    <col min="1" max="1" width="17.36328125" bestFit="1" customWidth="1"/>
    <col min="2" max="2" width="11.26953125" bestFit="1" customWidth="1"/>
    <col min="3" max="3" width="14.54296875" bestFit="1" customWidth="1"/>
    <col min="4" max="4" width="11.81640625" bestFit="1" customWidth="1"/>
    <col min="6" max="6" width="13.08984375" bestFit="1" customWidth="1"/>
    <col min="7" max="7" width="15.81640625" bestFit="1" customWidth="1"/>
    <col min="8" max="8" width="16.81640625" bestFit="1" customWidth="1"/>
    <col min="9" max="9" width="12.36328125" bestFit="1" customWidth="1"/>
    <col min="10" max="10" width="11.26953125" bestFit="1" customWidth="1"/>
    <col min="11" max="11" width="10.453125" customWidth="1"/>
  </cols>
  <sheetData>
    <row r="2" spans="1:11" x14ac:dyDescent="0.35">
      <c r="A2" t="s">
        <v>4408</v>
      </c>
      <c r="B2" t="s">
        <v>4409</v>
      </c>
      <c r="C2" t="s">
        <v>4410</v>
      </c>
      <c r="F2" s="10" t="s">
        <v>4423</v>
      </c>
      <c r="G2" s="10"/>
      <c r="H2" s="10"/>
      <c r="I2" s="10"/>
      <c r="J2" s="10"/>
    </row>
    <row r="3" spans="1:11" x14ac:dyDescent="0.35">
      <c r="A3" s="11">
        <v>741999.79529999977</v>
      </c>
      <c r="B3" s="11">
        <v>8028</v>
      </c>
      <c r="C3" s="11">
        <v>18451.272799999999</v>
      </c>
      <c r="F3" t="s">
        <v>4424</v>
      </c>
      <c r="G3" t="s">
        <v>4422</v>
      </c>
      <c r="H3" t="s">
        <v>4419</v>
      </c>
      <c r="I3" t="s">
        <v>4420</v>
      </c>
      <c r="J3" t="s">
        <v>4421</v>
      </c>
    </row>
    <row r="4" spans="1:11" x14ac:dyDescent="0.35">
      <c r="F4" t="s">
        <v>4417</v>
      </c>
      <c r="G4" s="6">
        <f>GETPIVOTDATA("Sum of Sales",$A$2)</f>
        <v>741999.79529999977</v>
      </c>
      <c r="H4" s="6">
        <f>GETPIVOTDATA("Sum of Sales",$A$6,"Years (Order Date)",2017)</f>
        <v>215387.26920000004</v>
      </c>
      <c r="I4" s="6">
        <f>GETPIVOTDATA("Sum of Sales",$A$6,"Years (Order Date)",2016)</f>
        <v>198901.43600000019</v>
      </c>
      <c r="J4" s="4">
        <f>(H4-I4)/I4</f>
        <v>8.2884435283814811E-2</v>
      </c>
      <c r="K4" t="str">
        <f>IF(J4&gt;0,"▲","▼")&amp;TEXT(ABS(J4),"0%")&amp;" YoY"</f>
        <v>▲8% YoY</v>
      </c>
    </row>
    <row r="5" spans="1:11" x14ac:dyDescent="0.35">
      <c r="F5" t="s">
        <v>4431</v>
      </c>
      <c r="G5" s="5">
        <f>GETPIVOTDATA("Sum of Quantity",$A$2)</f>
        <v>8028</v>
      </c>
      <c r="H5" s="5">
        <f>GETPIVOTDATA("Sum of Quantity",$A$6,"Years (Order Date)",2017)</f>
        <v>2437</v>
      </c>
      <c r="I5" s="5">
        <f>GETPIVOTDATA("Sum of Quantity",$A$6,"Years (Order Date)",2016)</f>
        <v>2193</v>
      </c>
      <c r="J5" s="4">
        <f t="shared" ref="J5:J6" si="0">(H5-I5)/I5</f>
        <v>0.11126310989512084</v>
      </c>
      <c r="K5" t="str">
        <f t="shared" ref="K5:K6" si="1">IF(J5&gt;0,"▲","▼")&amp;TEXT(ABS(J5),"0%")&amp;" YoY"</f>
        <v>▲11% YoY</v>
      </c>
    </row>
    <row r="6" spans="1:11" x14ac:dyDescent="0.35">
      <c r="A6" s="2" t="s">
        <v>4411</v>
      </c>
      <c r="B6" t="s">
        <v>4408</v>
      </c>
      <c r="C6" t="s">
        <v>4409</v>
      </c>
      <c r="D6" t="s">
        <v>4410</v>
      </c>
      <c r="F6" t="s">
        <v>4418</v>
      </c>
      <c r="G6" s="5">
        <f>GETPIVOTDATA("Sum of Profit",$A$2)</f>
        <v>18451.272799999999</v>
      </c>
      <c r="H6" s="5">
        <f>GETPIVOTDATA("Sum of Profit",$A$6,"Years (Order Date)",2017)</f>
        <v>3018.3912999999957</v>
      </c>
      <c r="I6" s="5">
        <f>GETPIVOTDATA("Sum of Profit",$A$6,"Years (Order Date)",2016)</f>
        <v>6959.9530999999979</v>
      </c>
      <c r="J6" s="4">
        <f t="shared" si="0"/>
        <v>-0.56632016672641128</v>
      </c>
      <c r="K6" t="str">
        <f t="shared" si="1"/>
        <v>▼57% YoY</v>
      </c>
    </row>
    <row r="7" spans="1:11" x14ac:dyDescent="0.35">
      <c r="A7" s="3" t="s">
        <v>4413</v>
      </c>
      <c r="B7" s="11">
        <v>157192.85310000001</v>
      </c>
      <c r="C7" s="11">
        <v>1623</v>
      </c>
      <c r="D7" s="11">
        <v>5457.7255000000059</v>
      </c>
    </row>
    <row r="8" spans="1:11" x14ac:dyDescent="0.35">
      <c r="A8" s="3" t="s">
        <v>4414</v>
      </c>
      <c r="B8" s="11">
        <v>170518.23700000011</v>
      </c>
      <c r="C8" s="11">
        <v>1775</v>
      </c>
      <c r="D8" s="11">
        <v>3015.2028999999993</v>
      </c>
    </row>
    <row r="9" spans="1:11" x14ac:dyDescent="0.35">
      <c r="A9" s="3" t="s">
        <v>4415</v>
      </c>
      <c r="B9" s="11">
        <v>198901.43600000019</v>
      </c>
      <c r="C9" s="11">
        <v>2193</v>
      </c>
      <c r="D9" s="11">
        <v>6959.9530999999979</v>
      </c>
    </row>
    <row r="10" spans="1:11" x14ac:dyDescent="0.35">
      <c r="A10" s="3" t="s">
        <v>4416</v>
      </c>
      <c r="B10" s="11">
        <v>215387.26920000004</v>
      </c>
      <c r="C10" s="11">
        <v>2437</v>
      </c>
      <c r="D10" s="11">
        <v>3018.3912999999957</v>
      </c>
    </row>
    <row r="11" spans="1:11" x14ac:dyDescent="0.35">
      <c r="A11" s="3" t="s">
        <v>4412</v>
      </c>
      <c r="B11" s="11">
        <v>741999.79530000035</v>
      </c>
      <c r="C11" s="11">
        <v>8028</v>
      </c>
      <c r="D11" s="11">
        <v>18451.272799999999</v>
      </c>
    </row>
    <row r="12" spans="1:11" x14ac:dyDescent="0.35">
      <c r="A12" s="3"/>
      <c r="F12" t="str">
        <f>"Top Selling City: " &amp; INDEX(F15:F19, MATCH(MAX(G15:G19), G15:G19, 0)) &amp; " (" &amp; TEXT(MAX(G15:G19), "#,##0") &amp; ")"</f>
        <v>Top Selling City: New York City (75,691)</v>
      </c>
    </row>
    <row r="13" spans="1:11" x14ac:dyDescent="0.35">
      <c r="F13" t="s">
        <v>4426</v>
      </c>
    </row>
    <row r="14" spans="1:11" x14ac:dyDescent="0.35">
      <c r="A14" t="str">
        <f>"Peak Sales Month: " &amp; INDEX(A16:A27, MATCH(MAX(B16:B27), B16:B27, 0)) &amp; " with " &amp; TEXT(MAX(B16:B27), "$#,##0") &amp; " in Sales"</f>
        <v>Peak Sales Month: Dec with $121,818 in Sales</v>
      </c>
      <c r="F14" s="2" t="s">
        <v>4411</v>
      </c>
      <c r="G14" t="s">
        <v>4408</v>
      </c>
      <c r="J14" s="7">
        <f>MAX(I15:I19)*1.2</f>
        <v>90829.258800000011</v>
      </c>
    </row>
    <row r="15" spans="1:11" x14ac:dyDescent="0.35">
      <c r="A15" s="2" t="s">
        <v>4411</v>
      </c>
      <c r="B15" t="s">
        <v>4408</v>
      </c>
      <c r="F15" s="3" t="s">
        <v>52</v>
      </c>
      <c r="G15" s="6">
        <v>54000.040999999976</v>
      </c>
      <c r="H15" s="3" t="str" cm="1">
        <f t="array" ref="H15:I19">F15:G19</f>
        <v>Los Angeles</v>
      </c>
      <c r="I15" s="6">
        <v>54000.040999999976</v>
      </c>
      <c r="J15" s="6">
        <f>$J$14-I15</f>
        <v>36829.217800000035</v>
      </c>
    </row>
    <row r="16" spans="1:11" x14ac:dyDescent="0.35">
      <c r="A16" s="3" t="s">
        <v>169</v>
      </c>
      <c r="B16" s="6">
        <v>31569.241599999998</v>
      </c>
      <c r="F16" s="3" t="s">
        <v>173</v>
      </c>
      <c r="G16" s="6">
        <v>75691.049000000014</v>
      </c>
      <c r="H16" s="3" t="str">
        <v>New York City</v>
      </c>
      <c r="I16" s="6">
        <v>75691.049000000014</v>
      </c>
      <c r="J16" s="6">
        <f t="shared" ref="J16:J19" si="2">$J$14-I16</f>
        <v>15138.209799999997</v>
      </c>
    </row>
    <row r="17" spans="1:13" x14ac:dyDescent="0.35">
      <c r="A17" s="3" t="s">
        <v>297</v>
      </c>
      <c r="B17" s="6">
        <v>15765.920399999994</v>
      </c>
      <c r="F17" s="3" t="s">
        <v>65</v>
      </c>
      <c r="G17" s="6">
        <v>36495.541000000012</v>
      </c>
      <c r="H17" s="3" t="str">
        <v>Philadelphia</v>
      </c>
      <c r="I17" s="6">
        <v>36495.541000000012</v>
      </c>
      <c r="J17" s="6">
        <f t="shared" si="2"/>
        <v>54333.717799999999</v>
      </c>
    </row>
    <row r="18" spans="1:13" x14ac:dyDescent="0.35">
      <c r="A18" s="3" t="s">
        <v>195</v>
      </c>
      <c r="B18" s="6">
        <v>50768.275799999996</v>
      </c>
      <c r="F18" s="3" t="s">
        <v>328</v>
      </c>
      <c r="G18" s="6">
        <v>36357.307999999997</v>
      </c>
      <c r="H18" s="3" t="str">
        <v>San Francisco</v>
      </c>
      <c r="I18" s="6">
        <v>36357.307999999997</v>
      </c>
      <c r="J18" s="6">
        <f t="shared" si="2"/>
        <v>54471.950800000013</v>
      </c>
    </row>
    <row r="19" spans="1:13" x14ac:dyDescent="0.35">
      <c r="A19" s="3" t="s">
        <v>113</v>
      </c>
      <c r="B19" s="6">
        <v>40698.583600000013</v>
      </c>
      <c r="F19" s="3" t="s">
        <v>191</v>
      </c>
      <c r="G19" s="6">
        <v>40995.877999999997</v>
      </c>
      <c r="H19" s="3" t="str">
        <v>Seattle</v>
      </c>
      <c r="I19" s="6">
        <v>40995.877999999997</v>
      </c>
      <c r="J19" s="6">
        <f t="shared" si="2"/>
        <v>49833.380800000014</v>
      </c>
    </row>
    <row r="20" spans="1:13" x14ac:dyDescent="0.35">
      <c r="A20" s="3" t="s">
        <v>161</v>
      </c>
      <c r="B20" s="6">
        <v>48365.130699999951</v>
      </c>
      <c r="F20" s="3" t="s">
        <v>4412</v>
      </c>
      <c r="G20" s="6">
        <v>243539.81699999998</v>
      </c>
    </row>
    <row r="21" spans="1:13" x14ac:dyDescent="0.35">
      <c r="A21" s="3" t="s">
        <v>59</v>
      </c>
      <c r="B21" s="6">
        <v>52999.463299999974</v>
      </c>
    </row>
    <row r="22" spans="1:13" x14ac:dyDescent="0.35">
      <c r="A22" s="3" t="s">
        <v>71</v>
      </c>
      <c r="B22" s="6">
        <v>49377.011999999966</v>
      </c>
      <c r="F22" s="3" t="s">
        <v>4429</v>
      </c>
      <c r="I22" t="s">
        <v>4430</v>
      </c>
    </row>
    <row r="23" spans="1:13" x14ac:dyDescent="0.35">
      <c r="A23" s="3" t="s">
        <v>253</v>
      </c>
      <c r="B23" s="6">
        <v>44884.044999999991</v>
      </c>
      <c r="F23" t="str">
        <f>"Most orders (" &amp; TEXT(MAX(G25:G32), "0%") &amp; ") were delivered in " &amp; INDEX(F25:F32, MATCH(MAX(G25:G32), G25:G32, 0)) &amp; "."</f>
        <v>Most orders (28%) were delivered in 4- days.</v>
      </c>
      <c r="I23" t="str">
        <f>"Highest Sales from Category: "&amp;INDEX(I25:I28,MATCH(MAX(J25:J28),J25:J28,0))&amp;" ("&amp;TEXT(MAX(J25:J28),"$#,##0")&amp;")"</f>
        <v>Highest Sales from Category: Chairs ($328,449)</v>
      </c>
    </row>
    <row r="24" spans="1:13" x14ac:dyDescent="0.35">
      <c r="A24" s="3" t="s">
        <v>77</v>
      </c>
      <c r="B24" s="6">
        <v>106380.59069999997</v>
      </c>
      <c r="F24" s="2" t="s">
        <v>4411</v>
      </c>
      <c r="G24" t="s">
        <v>4427</v>
      </c>
      <c r="I24" s="2" t="s">
        <v>4411</v>
      </c>
      <c r="J24" t="s">
        <v>4408</v>
      </c>
      <c r="M24">
        <f>MAX(L25:L28)*1.2</f>
        <v>394138.92360000091</v>
      </c>
    </row>
    <row r="25" spans="1:13" x14ac:dyDescent="0.35">
      <c r="A25" s="3" t="s">
        <v>48</v>
      </c>
      <c r="B25" s="6">
        <v>58087.515699999982</v>
      </c>
      <c r="F25" s="3" t="s">
        <v>430</v>
      </c>
      <c r="G25" s="9">
        <v>5.469118340405469E-2</v>
      </c>
      <c r="I25" s="3" t="s">
        <v>31</v>
      </c>
      <c r="J25" s="6">
        <v>114879.99629999997</v>
      </c>
      <c r="K25" t="str" cm="1">
        <f t="array" ref="K25:L28">I25:J28</f>
        <v>Bookcases</v>
      </c>
      <c r="L25" s="6">
        <v>114879.99629999997</v>
      </c>
      <c r="M25" s="6">
        <f>$M$24-L25</f>
        <v>279258.92730000091</v>
      </c>
    </row>
    <row r="26" spans="1:13" x14ac:dyDescent="0.35">
      <c r="A26" s="3" t="s">
        <v>34</v>
      </c>
      <c r="B26" s="6">
        <v>121286.04899999996</v>
      </c>
      <c r="F26" s="3" t="s">
        <v>123</v>
      </c>
      <c r="G26" s="9">
        <v>3.6303630363036306E-2</v>
      </c>
      <c r="I26" s="3" t="s">
        <v>36</v>
      </c>
      <c r="J26" s="6">
        <v>328449.10300000076</v>
      </c>
      <c r="K26" t="str">
        <v>Chairs</v>
      </c>
      <c r="L26" s="6">
        <v>328449.10300000076</v>
      </c>
      <c r="M26" s="6">
        <f t="shared" ref="M26:M28" si="3">$M$24-L26</f>
        <v>65689.820600000152</v>
      </c>
    </row>
    <row r="27" spans="1:13" x14ac:dyDescent="0.35">
      <c r="A27" s="3" t="s">
        <v>96</v>
      </c>
      <c r="B27" s="6">
        <v>121817.96749999993</v>
      </c>
      <c r="F27" s="3" t="s">
        <v>70</v>
      </c>
      <c r="G27" s="9">
        <v>0.14615747289014616</v>
      </c>
      <c r="I27" s="3" t="s">
        <v>56</v>
      </c>
      <c r="J27" s="6">
        <v>91705.164000000048</v>
      </c>
      <c r="K27" t="str">
        <v>Furnishings</v>
      </c>
      <c r="L27" s="6">
        <v>91705.164000000048</v>
      </c>
      <c r="M27" s="6">
        <f t="shared" si="3"/>
        <v>302433.75960000086</v>
      </c>
    </row>
    <row r="28" spans="1:13" x14ac:dyDescent="0.35">
      <c r="A28" s="3" t="s">
        <v>4412</v>
      </c>
      <c r="B28" s="6">
        <v>741999.79529999977</v>
      </c>
      <c r="F28" s="3" t="s">
        <v>33</v>
      </c>
      <c r="G28" s="9">
        <v>8.7694483734087697E-2</v>
      </c>
      <c r="I28" s="3" t="s">
        <v>45</v>
      </c>
      <c r="J28" s="6">
        <v>206965.53200000009</v>
      </c>
      <c r="K28" t="str">
        <v>Tables</v>
      </c>
      <c r="L28" s="6">
        <v>206965.53200000009</v>
      </c>
      <c r="M28" s="6">
        <f t="shared" si="3"/>
        <v>187173.39160000082</v>
      </c>
    </row>
    <row r="29" spans="1:13" x14ac:dyDescent="0.35">
      <c r="F29" s="3" t="s">
        <v>83</v>
      </c>
      <c r="G29" s="9">
        <v>0.28335690711928335</v>
      </c>
      <c r="I29" s="3" t="s">
        <v>4412</v>
      </c>
      <c r="J29" s="6">
        <v>741999.79530000081</v>
      </c>
    </row>
    <row r="30" spans="1:13" x14ac:dyDescent="0.35">
      <c r="A30" s="3" t="s">
        <v>4425</v>
      </c>
      <c r="F30" s="3" t="s">
        <v>58</v>
      </c>
      <c r="G30" s="9">
        <v>0.2197076850542197</v>
      </c>
    </row>
    <row r="31" spans="1:13" x14ac:dyDescent="0.35">
      <c r="A31" s="2" t="s">
        <v>4411</v>
      </c>
      <c r="B31" t="s">
        <v>4408</v>
      </c>
      <c r="C31" t="s">
        <v>9</v>
      </c>
      <c r="D31" t="s">
        <v>15</v>
      </c>
      <c r="F31" s="3" t="s">
        <v>129</v>
      </c>
      <c r="G31" s="9">
        <v>0.11126826968411127</v>
      </c>
    </row>
    <row r="32" spans="1:13" x14ac:dyDescent="0.35">
      <c r="A32" s="3" t="s">
        <v>1276</v>
      </c>
      <c r="B32" s="6">
        <v>6332.48</v>
      </c>
      <c r="C32" t="str" cm="1">
        <f t="array" ref="C32:D79">A32:B79</f>
        <v>Alabama</v>
      </c>
      <c r="D32" s="6">
        <v>6332.48</v>
      </c>
      <c r="F32" s="3" t="s">
        <v>47</v>
      </c>
      <c r="G32" s="9">
        <v>6.0820367751060818E-2</v>
      </c>
    </row>
    <row r="33" spans="1:7" x14ac:dyDescent="0.35">
      <c r="A33" s="3" t="s">
        <v>520</v>
      </c>
      <c r="B33" s="6">
        <v>13525.291000000001</v>
      </c>
      <c r="C33" t="str">
        <v>Arizona</v>
      </c>
      <c r="D33" s="6">
        <v>13525.291000000001</v>
      </c>
      <c r="F33" s="3" t="s">
        <v>4412</v>
      </c>
      <c r="G33" s="8">
        <v>1</v>
      </c>
    </row>
    <row r="34" spans="1:7" x14ac:dyDescent="0.35">
      <c r="A34" s="3" t="s">
        <v>1058</v>
      </c>
      <c r="B34" s="6">
        <v>3187.55</v>
      </c>
      <c r="C34" t="str">
        <v>Arkansas</v>
      </c>
      <c r="D34" s="6">
        <v>3187.55</v>
      </c>
    </row>
    <row r="35" spans="1:7" x14ac:dyDescent="0.35">
      <c r="A35" s="3" t="s">
        <v>53</v>
      </c>
      <c r="B35" s="6">
        <v>156064.60149999999</v>
      </c>
      <c r="C35" t="str">
        <v>California</v>
      </c>
      <c r="D35" s="6">
        <v>156064.60149999999</v>
      </c>
    </row>
    <row r="36" spans="1:7" x14ac:dyDescent="0.35">
      <c r="A36" s="3" t="s">
        <v>180</v>
      </c>
      <c r="B36" s="6">
        <v>13243.037</v>
      </c>
      <c r="C36" t="str">
        <v>Colorado</v>
      </c>
      <c r="D36" s="6">
        <v>13243.037</v>
      </c>
      <c r="F36" s="3" t="s">
        <v>4428</v>
      </c>
    </row>
    <row r="37" spans="1:7" x14ac:dyDescent="0.35">
      <c r="A37" s="3" t="s">
        <v>429</v>
      </c>
      <c r="B37" s="6">
        <v>5174.9870000000001</v>
      </c>
      <c r="C37" t="str">
        <v>Connecticut</v>
      </c>
      <c r="D37" s="6">
        <v>5174.9870000000001</v>
      </c>
      <c r="F37" t="str">
        <f>"Most Orders Used " &amp; INDEX(F39:F42, MATCH(MAX(G39:G42), G39:G42, 0)) &amp; " (" &amp; TEXT(MAX(G39:G42), "0%") &amp; ")"</f>
        <v>Most Orders Used Standard Class (59%)</v>
      </c>
    </row>
    <row r="38" spans="1:7" x14ac:dyDescent="0.35">
      <c r="A38" s="3" t="s">
        <v>200</v>
      </c>
      <c r="B38" s="6">
        <v>4759.3189999999995</v>
      </c>
      <c r="C38" t="str">
        <v>Delaware</v>
      </c>
      <c r="D38" s="6">
        <v>4759.3189999999995</v>
      </c>
      <c r="F38" s="2" t="s">
        <v>4411</v>
      </c>
      <c r="G38" t="s">
        <v>4427</v>
      </c>
    </row>
    <row r="39" spans="1:7" x14ac:dyDescent="0.35">
      <c r="A39" s="3" t="s">
        <v>980</v>
      </c>
      <c r="B39" s="6">
        <v>1346.58</v>
      </c>
      <c r="C39" t="str">
        <v>District of Columbia</v>
      </c>
      <c r="D39" s="6">
        <v>1346.58</v>
      </c>
      <c r="F39" s="3" t="s">
        <v>87</v>
      </c>
      <c r="G39" s="9">
        <v>0.15417256011315417</v>
      </c>
    </row>
    <row r="40" spans="1:7" x14ac:dyDescent="0.35">
      <c r="A40" s="3" t="s">
        <v>43</v>
      </c>
      <c r="B40" s="6">
        <v>22987.03799999999</v>
      </c>
      <c r="C40" t="str">
        <v>Florida</v>
      </c>
      <c r="D40" s="6">
        <v>22987.03799999999</v>
      </c>
      <c r="F40" s="3" t="s">
        <v>425</v>
      </c>
      <c r="G40" s="9">
        <v>5.6105610561056105E-2</v>
      </c>
    </row>
    <row r="41" spans="1:7" x14ac:dyDescent="0.35">
      <c r="A41" s="3" t="s">
        <v>667</v>
      </c>
      <c r="B41" s="6">
        <v>8321.48</v>
      </c>
      <c r="C41" t="str">
        <v>Georgia</v>
      </c>
      <c r="D41" s="6">
        <v>8321.48</v>
      </c>
      <c r="F41" s="3" t="s">
        <v>21</v>
      </c>
      <c r="G41" s="9">
        <v>0.20132013201320131</v>
      </c>
    </row>
    <row r="42" spans="1:7" x14ac:dyDescent="0.35">
      <c r="A42" s="3" t="s">
        <v>2280</v>
      </c>
      <c r="B42" s="6">
        <v>2595.482</v>
      </c>
      <c r="C42" t="str">
        <v>Idaho</v>
      </c>
      <c r="D42" s="6">
        <v>2595.482</v>
      </c>
      <c r="F42" s="3" t="s">
        <v>39</v>
      </c>
      <c r="G42" s="9">
        <v>0.5884016973125884</v>
      </c>
    </row>
    <row r="43" spans="1:7" x14ac:dyDescent="0.35">
      <c r="A43" s="3" t="s">
        <v>134</v>
      </c>
      <c r="B43" s="6">
        <v>28274.522000000008</v>
      </c>
      <c r="C43" t="str">
        <v>Illinois</v>
      </c>
      <c r="D43" s="6">
        <v>28274.522000000008</v>
      </c>
      <c r="F43" s="3" t="s">
        <v>4412</v>
      </c>
      <c r="G43" s="9">
        <v>1</v>
      </c>
    </row>
    <row r="44" spans="1:7" x14ac:dyDescent="0.35">
      <c r="A44" s="3" t="s">
        <v>110</v>
      </c>
      <c r="B44" s="6">
        <v>11496.71</v>
      </c>
      <c r="C44" t="str">
        <v>Indiana</v>
      </c>
      <c r="D44" s="6">
        <v>11496.71</v>
      </c>
    </row>
    <row r="45" spans="1:7" x14ac:dyDescent="0.35">
      <c r="A45" s="3" t="s">
        <v>801</v>
      </c>
      <c r="B45" s="6">
        <v>2642.3099999999995</v>
      </c>
      <c r="C45" t="str">
        <v>Iowa</v>
      </c>
      <c r="D45" s="6">
        <v>2642.3099999999995</v>
      </c>
    </row>
    <row r="46" spans="1:7" x14ac:dyDescent="0.35">
      <c r="A46" s="3" t="s">
        <v>3135</v>
      </c>
      <c r="B46" s="6">
        <v>111.12</v>
      </c>
      <c r="C46" t="str">
        <v>Kansas</v>
      </c>
      <c r="D46" s="6">
        <v>111.12</v>
      </c>
    </row>
    <row r="47" spans="1:7" x14ac:dyDescent="0.35">
      <c r="A47" s="3" t="s">
        <v>27</v>
      </c>
      <c r="B47" s="6">
        <v>12126.84</v>
      </c>
      <c r="C47" t="str">
        <v>Kentucky</v>
      </c>
      <c r="D47" s="6">
        <v>12126.84</v>
      </c>
    </row>
    <row r="48" spans="1:7" x14ac:dyDescent="0.35">
      <c r="A48" s="3" t="s">
        <v>1406</v>
      </c>
      <c r="B48" s="6">
        <v>2963.03</v>
      </c>
      <c r="C48" t="str">
        <v>Louisiana</v>
      </c>
      <c r="D48" s="6">
        <v>2963.03</v>
      </c>
    </row>
    <row r="49" spans="1:4" x14ac:dyDescent="0.35">
      <c r="A49" s="3" t="s">
        <v>1788</v>
      </c>
      <c r="B49" s="6">
        <v>109.48</v>
      </c>
      <c r="C49" t="str">
        <v>Maine</v>
      </c>
      <c r="D49" s="6">
        <v>109.48</v>
      </c>
    </row>
    <row r="50" spans="1:4" x14ac:dyDescent="0.35">
      <c r="A50" s="3" t="s">
        <v>1089</v>
      </c>
      <c r="B50" s="6">
        <v>9149.2529999999988</v>
      </c>
      <c r="C50" t="str">
        <v>Maryland</v>
      </c>
      <c r="D50" s="6">
        <v>9149.2529999999988</v>
      </c>
    </row>
    <row r="51" spans="1:4" x14ac:dyDescent="0.35">
      <c r="A51" s="3" t="s">
        <v>434</v>
      </c>
      <c r="B51" s="6">
        <v>10919.063999999997</v>
      </c>
      <c r="C51" t="str">
        <v>Massachusetts</v>
      </c>
      <c r="D51" s="6">
        <v>10919.063999999997</v>
      </c>
    </row>
    <row r="52" spans="1:4" x14ac:dyDescent="0.35">
      <c r="A52" s="3" t="s">
        <v>289</v>
      </c>
      <c r="B52" s="6">
        <v>22321.099999999995</v>
      </c>
      <c r="C52" t="str">
        <v>Michigan</v>
      </c>
      <c r="D52" s="6">
        <v>22321.099999999995</v>
      </c>
    </row>
    <row r="53" spans="1:4" x14ac:dyDescent="0.35">
      <c r="A53" s="3" t="s">
        <v>166</v>
      </c>
      <c r="B53" s="6">
        <v>7611.35</v>
      </c>
      <c r="C53" t="str">
        <v>Minnesota</v>
      </c>
      <c r="D53" s="6">
        <v>7611.35</v>
      </c>
    </row>
    <row r="54" spans="1:4" x14ac:dyDescent="0.35">
      <c r="A54" s="3" t="s">
        <v>478</v>
      </c>
      <c r="B54" s="6">
        <v>4317.8499999999995</v>
      </c>
      <c r="C54" t="str">
        <v>Mississippi</v>
      </c>
      <c r="D54" s="6">
        <v>4317.8499999999995</v>
      </c>
    </row>
    <row r="55" spans="1:4" x14ac:dyDescent="0.35">
      <c r="A55" s="3" t="s">
        <v>565</v>
      </c>
      <c r="B55" s="6">
        <v>2936.45</v>
      </c>
      <c r="C55" t="str">
        <v>Missouri</v>
      </c>
      <c r="D55" s="6">
        <v>2936.45</v>
      </c>
    </row>
    <row r="56" spans="1:4" x14ac:dyDescent="0.35">
      <c r="A56" s="3" t="s">
        <v>3701</v>
      </c>
      <c r="B56" s="6">
        <v>63.98</v>
      </c>
      <c r="C56" t="str">
        <v>Montana</v>
      </c>
      <c r="D56" s="6">
        <v>63.98</v>
      </c>
    </row>
    <row r="57" spans="1:4" x14ac:dyDescent="0.35">
      <c r="A57" s="3" t="s">
        <v>841</v>
      </c>
      <c r="B57" s="6">
        <v>1944.7</v>
      </c>
      <c r="C57" t="str">
        <v>Nebraska</v>
      </c>
      <c r="D57" s="6">
        <v>1944.7</v>
      </c>
    </row>
    <row r="58" spans="1:4" x14ac:dyDescent="0.35">
      <c r="A58" s="3" t="s">
        <v>1340</v>
      </c>
      <c r="B58" s="6">
        <v>4635.1720000000005</v>
      </c>
      <c r="C58" t="str">
        <v>Nevada</v>
      </c>
      <c r="D58" s="6">
        <v>4635.1720000000005</v>
      </c>
    </row>
    <row r="59" spans="1:4" x14ac:dyDescent="0.35">
      <c r="A59" s="3" t="s">
        <v>884</v>
      </c>
      <c r="B59" s="6">
        <v>1886.4739999999999</v>
      </c>
      <c r="C59" t="str">
        <v>New Hampshire</v>
      </c>
      <c r="D59" s="6">
        <v>1886.4739999999999</v>
      </c>
    </row>
    <row r="60" spans="1:4" x14ac:dyDescent="0.35">
      <c r="A60" s="3" t="s">
        <v>362</v>
      </c>
      <c r="B60" s="6">
        <v>6307.0419999999995</v>
      </c>
      <c r="C60" t="str">
        <v>New Jersey</v>
      </c>
      <c r="D60" s="6">
        <v>6307.0419999999995</v>
      </c>
    </row>
    <row r="61" spans="1:4" x14ac:dyDescent="0.35">
      <c r="A61" s="3" t="s">
        <v>1896</v>
      </c>
      <c r="B61" s="6">
        <v>1701.412</v>
      </c>
      <c r="C61" t="str">
        <v>New Mexico</v>
      </c>
      <c r="D61" s="6">
        <v>1701.412</v>
      </c>
    </row>
    <row r="62" spans="1:4" x14ac:dyDescent="0.35">
      <c r="A62" s="3" t="s">
        <v>120</v>
      </c>
      <c r="B62" s="6">
        <v>93372.728999999978</v>
      </c>
      <c r="C62" t="str">
        <v>New York</v>
      </c>
      <c r="D62" s="6">
        <v>93372.728999999978</v>
      </c>
    </row>
    <row r="63" spans="1:4" x14ac:dyDescent="0.35">
      <c r="A63" s="3" t="s">
        <v>1036</v>
      </c>
      <c r="B63" s="6">
        <v>15155.483999999999</v>
      </c>
      <c r="C63" t="str">
        <v>North Carolina</v>
      </c>
      <c r="D63" s="6">
        <v>15155.483999999999</v>
      </c>
    </row>
    <row r="64" spans="1:4" x14ac:dyDescent="0.35">
      <c r="A64" s="3" t="s">
        <v>231</v>
      </c>
      <c r="B64" s="6">
        <v>24199.144999999993</v>
      </c>
      <c r="C64" t="str">
        <v>Ohio</v>
      </c>
      <c r="D64" s="6">
        <v>24199.144999999993</v>
      </c>
    </row>
    <row r="65" spans="1:4" x14ac:dyDescent="0.35">
      <c r="A65" s="3" t="s">
        <v>1522</v>
      </c>
      <c r="B65" s="6">
        <v>8284.1</v>
      </c>
      <c r="C65" t="str">
        <v>Oklahoma</v>
      </c>
      <c r="D65" s="6">
        <v>8284.1</v>
      </c>
    </row>
    <row r="66" spans="1:4" x14ac:dyDescent="0.35">
      <c r="A66" s="3" t="s">
        <v>1517</v>
      </c>
      <c r="B66" s="6">
        <v>6338.1299999999992</v>
      </c>
      <c r="C66" t="str">
        <v>Oregon</v>
      </c>
      <c r="D66" s="6">
        <v>6338.1299999999992</v>
      </c>
    </row>
    <row r="67" spans="1:4" x14ac:dyDescent="0.35">
      <c r="A67" s="3" t="s">
        <v>66</v>
      </c>
      <c r="B67" s="6">
        <v>39354.931000000004</v>
      </c>
      <c r="C67" t="str">
        <v>Pennsylvania</v>
      </c>
      <c r="D67" s="6">
        <v>39354.931000000004</v>
      </c>
    </row>
    <row r="68" spans="1:4" x14ac:dyDescent="0.35">
      <c r="A68" s="3" t="s">
        <v>1645</v>
      </c>
      <c r="B68" s="6">
        <v>5918.7560000000003</v>
      </c>
      <c r="C68" t="str">
        <v>Rhode Island</v>
      </c>
      <c r="D68" s="6">
        <v>5918.7560000000003</v>
      </c>
    </row>
    <row r="69" spans="1:4" x14ac:dyDescent="0.35">
      <c r="A69" s="3" t="s">
        <v>158</v>
      </c>
      <c r="B69" s="6">
        <v>3078.25</v>
      </c>
      <c r="C69" t="str">
        <v>South Carolina</v>
      </c>
      <c r="D69" s="6">
        <v>3078.25</v>
      </c>
    </row>
    <row r="70" spans="1:4" x14ac:dyDescent="0.35">
      <c r="A70" s="3" t="s">
        <v>1826</v>
      </c>
      <c r="B70" s="6">
        <v>324.89999999999998</v>
      </c>
      <c r="C70" t="str">
        <v>South Dakota</v>
      </c>
      <c r="D70" s="6">
        <v>324.89999999999998</v>
      </c>
    </row>
    <row r="71" spans="1:4" x14ac:dyDescent="0.35">
      <c r="A71" s="3" t="s">
        <v>141</v>
      </c>
      <c r="B71" s="6">
        <v>13506.732</v>
      </c>
      <c r="C71" t="str">
        <v>Tennessee</v>
      </c>
      <c r="D71" s="6">
        <v>13506.732</v>
      </c>
    </row>
    <row r="72" spans="1:4" x14ac:dyDescent="0.35">
      <c r="A72" s="3" t="s">
        <v>92</v>
      </c>
      <c r="B72" s="6">
        <v>60593.291799999992</v>
      </c>
      <c r="C72" t="str">
        <v>Texas</v>
      </c>
      <c r="D72" s="6">
        <v>60593.291799999992</v>
      </c>
    </row>
    <row r="73" spans="1:4" x14ac:dyDescent="0.35">
      <c r="A73" s="3" t="s">
        <v>76</v>
      </c>
      <c r="B73" s="6">
        <v>4822.3499999999995</v>
      </c>
      <c r="C73" t="str">
        <v>Utah</v>
      </c>
      <c r="D73" s="6">
        <v>4822.3499999999995</v>
      </c>
    </row>
    <row r="74" spans="1:4" x14ac:dyDescent="0.35">
      <c r="A74" s="3" t="s">
        <v>3106</v>
      </c>
      <c r="B74" s="6">
        <v>5120.0999999999995</v>
      </c>
      <c r="C74" t="str">
        <v>Vermont</v>
      </c>
      <c r="D74" s="6">
        <v>5120.0999999999995</v>
      </c>
    </row>
    <row r="75" spans="1:4" x14ac:dyDescent="0.35">
      <c r="A75" s="3" t="s">
        <v>716</v>
      </c>
      <c r="B75" s="6">
        <v>25321.949999999993</v>
      </c>
      <c r="C75" t="str">
        <v>Virginia</v>
      </c>
      <c r="D75" s="6">
        <v>25321.949999999993</v>
      </c>
    </row>
    <row r="76" spans="1:4" x14ac:dyDescent="0.35">
      <c r="A76" s="3" t="s">
        <v>192</v>
      </c>
      <c r="B76" s="6">
        <v>48020.151999999973</v>
      </c>
      <c r="C76" t="str">
        <v>Washington</v>
      </c>
      <c r="D76" s="6">
        <v>48020.151999999973</v>
      </c>
    </row>
    <row r="77" spans="1:4" x14ac:dyDescent="0.35">
      <c r="A77" s="3" t="s">
        <v>4286</v>
      </c>
      <c r="B77" s="6">
        <v>673.34400000000005</v>
      </c>
      <c r="C77" t="str">
        <v>West Virginia</v>
      </c>
      <c r="D77" s="6">
        <v>673.34400000000005</v>
      </c>
    </row>
    <row r="78" spans="1:4" x14ac:dyDescent="0.35">
      <c r="A78" s="3" t="s">
        <v>238</v>
      </c>
      <c r="B78" s="6">
        <v>17256.609999999997</v>
      </c>
      <c r="C78" t="str">
        <v>Wisconsin</v>
      </c>
      <c r="D78" s="6">
        <v>17256.609999999997</v>
      </c>
    </row>
    <row r="79" spans="1:4" x14ac:dyDescent="0.35">
      <c r="A79" s="3" t="s">
        <v>3311</v>
      </c>
      <c r="B79" s="6">
        <v>1603.136</v>
      </c>
      <c r="C79" t="str">
        <v>Wyoming</v>
      </c>
      <c r="D79" s="6">
        <v>1603.136</v>
      </c>
    </row>
    <row r="80" spans="1:4" x14ac:dyDescent="0.35">
      <c r="A80" s="3" t="s">
        <v>4412</v>
      </c>
      <c r="B80" s="6">
        <v>741999.79530000011</v>
      </c>
    </row>
  </sheetData>
  <mergeCells count="1">
    <mergeCell ref="F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4542-AFED-4A4B-9DBA-FDF809B938C2}">
  <dimension ref="A1"/>
  <sheetViews>
    <sheetView showGridLines="0" tabSelected="1" topLeftCell="C1" zoomScale="59" zoomScaleNormal="59" workbookViewId="0">
      <selection activeCell="AC26" sqref="AC26"/>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9A700C-542F-4A99-BCF6-7429B0C6C9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Furniture_Data</vt:lpstr>
      <vt:lpstr>Pivot</vt:lpstr>
      <vt:lpstr>Dashboard</vt:lpstr>
      <vt:lpstr>Profit</vt:lpstr>
      <vt:lpstr>profityoy</vt:lpstr>
      <vt:lpstr>Quantity</vt:lpstr>
      <vt:lpstr>quantityyoy</vt:lpstr>
      <vt:lpstr>Sales</vt:lpstr>
      <vt:lpstr>salescategory</vt:lpstr>
      <vt:lpstr>salestrend</vt:lpstr>
      <vt:lpstr>salesyoy</vt:lpstr>
      <vt:lpstr>shippingduration</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Chinwendu Ezulu</dc:creator>
  <cp:lastModifiedBy>Chinwendu Ezulu</cp:lastModifiedBy>
  <dcterms:created xsi:type="dcterms:W3CDTF">2025-07-12T09:48:21Z</dcterms:created>
  <dcterms:modified xsi:type="dcterms:W3CDTF">2025-07-12T19:31:46Z</dcterms:modified>
</cp:coreProperties>
</file>