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Lars_Goray\AppData\Roaming\QGIS\QGIS3\profiles\default\python\plugins\heat_net_tool\data\"/>
    </mc:Choice>
  </mc:AlternateContent>
  <xr:revisionPtr revIDLastSave="0" documentId="13_ncr:1_{44837EC4-33D8-494B-BCA4-5978BBA7774E}" xr6:coauthVersionLast="36" xr6:coauthVersionMax="47" xr10:uidLastSave="{00000000-0000-0000-0000-000000000000}"/>
  <bookViews>
    <workbookView xWindow="0" yWindow="0" windowWidth="23040" windowHeight="9684" xr2:uid="{CB187417-A205-4705-9999-9FBFDE89F3A6}"/>
  </bookViews>
  <sheets>
    <sheet name="Zusammenfassung" sheetId="3" r:id="rId1"/>
    <sheet name="Rohrpreise" sheetId="2" r:id="rId2"/>
    <sheet name="Lastprofil" sheetId="4" r:id="rId3"/>
    <sheet name="Statistik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B32" i="2"/>
  <c r="D32" i="2"/>
  <c r="D50" i="2"/>
  <c r="B38" i="2"/>
  <c r="B39" i="2"/>
  <c r="B40" i="2"/>
  <c r="B41" i="2"/>
  <c r="B42" i="2"/>
  <c r="B43" i="2"/>
  <c r="B44" i="2"/>
  <c r="B45" i="2"/>
  <c r="B46" i="2"/>
  <c r="B47" i="2"/>
  <c r="B48" i="2"/>
  <c r="B49" i="2"/>
  <c r="D44" i="2"/>
  <c r="B20" i="2" l="1"/>
  <c r="B21" i="2"/>
  <c r="B22" i="2"/>
  <c r="B23" i="2"/>
  <c r="B24" i="2"/>
  <c r="B25" i="2"/>
  <c r="B26" i="2"/>
  <c r="D26" i="2" s="1"/>
  <c r="B27" i="2"/>
  <c r="B28" i="2"/>
  <c r="B29" i="2"/>
  <c r="B30" i="2"/>
  <c r="B31" i="2"/>
  <c r="B69" i="2" l="1"/>
  <c r="I69" i="2" s="1"/>
  <c r="J69" i="2" s="1"/>
  <c r="B70" i="2"/>
  <c r="I70" i="2" s="1"/>
  <c r="J70" i="2" s="1"/>
  <c r="B71" i="2"/>
  <c r="I71" i="2" s="1"/>
  <c r="J71" i="2" s="1"/>
  <c r="B72" i="2"/>
  <c r="I72" i="2" s="1"/>
  <c r="J72" i="2" s="1"/>
  <c r="B73" i="2"/>
  <c r="I73" i="2" s="1"/>
  <c r="J73" i="2" s="1"/>
  <c r="B74" i="2"/>
  <c r="I74" i="2" s="1"/>
  <c r="J74" i="2" s="1"/>
  <c r="B58" i="2"/>
  <c r="I58" i="2" s="1"/>
  <c r="J58" i="2" s="1"/>
  <c r="B59" i="2"/>
  <c r="I59" i="2" s="1"/>
  <c r="J59" i="2" s="1"/>
  <c r="B60" i="2"/>
  <c r="I60" i="2" s="1"/>
  <c r="J60" i="2" s="1"/>
  <c r="B61" i="2"/>
  <c r="I61" i="2" s="1"/>
  <c r="J61" i="2" s="1"/>
  <c r="B62" i="2"/>
  <c r="I62" i="2" s="1"/>
  <c r="J62" i="2" s="1"/>
  <c r="B63" i="2"/>
  <c r="I63" i="2" s="1"/>
  <c r="J63" i="2" s="1"/>
  <c r="B57" i="2"/>
  <c r="I57" i="2" s="1"/>
  <c r="J57" i="2" s="1"/>
  <c r="B68" i="2"/>
  <c r="I68" i="2" s="1"/>
  <c r="J68" i="2" s="1"/>
  <c r="J75" i="2" s="1"/>
  <c r="B37" i="2"/>
  <c r="B19" i="2"/>
  <c r="J64" i="2" l="1"/>
  <c r="B75" i="2"/>
  <c r="B64" i="2"/>
  <c r="D74" i="2"/>
  <c r="D73" i="2"/>
  <c r="D72" i="2"/>
  <c r="D71" i="2"/>
  <c r="D70" i="2"/>
  <c r="D69" i="2"/>
  <c r="D68" i="2"/>
  <c r="D58" i="2"/>
  <c r="D59" i="2"/>
  <c r="D60" i="2"/>
  <c r="D61" i="2"/>
  <c r="D62" i="2"/>
  <c r="D63" i="2"/>
  <c r="D57" i="2"/>
  <c r="D37" i="2"/>
  <c r="D38" i="2"/>
  <c r="D39" i="2"/>
  <c r="D40" i="2"/>
  <c r="D41" i="2"/>
  <c r="D42" i="2"/>
  <c r="D43" i="2"/>
  <c r="D45" i="2"/>
  <c r="D46" i="2"/>
  <c r="D47" i="2"/>
  <c r="D48" i="2"/>
  <c r="D49" i="2"/>
  <c r="D25" i="2"/>
  <c r="D23" i="2"/>
  <c r="D90" i="2"/>
  <c r="D19" i="2"/>
  <c r="D20" i="2"/>
  <c r="D21" i="2"/>
  <c r="D22" i="2"/>
  <c r="D24" i="2"/>
  <c r="D27" i="2"/>
  <c r="D28" i="2"/>
  <c r="D29" i="2"/>
  <c r="D30" i="2"/>
  <c r="D31" i="2"/>
  <c r="D64" i="2" l="1"/>
  <c r="D75" i="2"/>
  <c r="D98" i="2"/>
  <c r="D97" i="2"/>
</calcChain>
</file>

<file path=xl/sharedStrings.xml><?xml version="1.0" encoding="utf-8"?>
<sst xmlns="http://schemas.openxmlformats.org/spreadsheetml/2006/main" count="158" uniqueCount="71">
  <si>
    <t>PEX* / KMR**</t>
  </si>
  <si>
    <t>Gesamtpreis</t>
  </si>
  <si>
    <t>Trassenmeter</t>
  </si>
  <si>
    <t>DN 125 (139,7*3,6mm)**</t>
  </si>
  <si>
    <t>DN 150 (168,3*4,0mm)**</t>
  </si>
  <si>
    <t>DN 200 (219,1*4,5mm)**</t>
  </si>
  <si>
    <t>DN 250 (273,0*5,0mm)**</t>
  </si>
  <si>
    <t>DN 300 (323,9*5,6mm)**</t>
  </si>
  <si>
    <t>Haus-Übergabestation inkl. Visulisierungs-Software</t>
  </si>
  <si>
    <t>Summe</t>
  </si>
  <si>
    <t>Bemerkungen:</t>
  </si>
  <si>
    <t xml:space="preserve">Anzahl </t>
  </si>
  <si>
    <t>Fernwärmeübergabestation</t>
  </si>
  <si>
    <t>ø Investitionskosten</t>
  </si>
  <si>
    <t>Typ</t>
  </si>
  <si>
    <t>UNO</t>
  </si>
  <si>
    <t>DUO</t>
  </si>
  <si>
    <t>ø Hausanschlusskosten</t>
  </si>
  <si>
    <t>Referenz: Interne Datenerhebung über ⌀-Trassenmeter-, Hausanschlusspreise, gemessen anhand von  Referenzprojekte in NRW und Niedersachsen - RWT Jagdt GmbH &amp; Co. Kg</t>
  </si>
  <si>
    <t>ø Trassenmeterpreis (Standard-Dämmung)</t>
  </si>
  <si>
    <t>ø Trassenmeterpreis (verstärkte-Dämmung)</t>
  </si>
  <si>
    <t>DN 80 (PEX 90*8,2mm)*</t>
  </si>
  <si>
    <t>DN 50 (PEX 63*5,8mm)*</t>
  </si>
  <si>
    <t>DN 40 (PEX 50*4,6mm)*</t>
  </si>
  <si>
    <t>DN 32 (PEX 40*3,7mm)*</t>
  </si>
  <si>
    <t>DN 25 (PEX 32*2,9mm)*</t>
  </si>
  <si>
    <t>DN 20 (PEX 25*2,3mm)*</t>
  </si>
  <si>
    <t>DN 65 (PEX 75*6,8mm)*</t>
  </si>
  <si>
    <t>Mehr-/Minderpreis für Hausanschlusslängen +/- 1 Meter</t>
  </si>
  <si>
    <t>PEX</t>
  </si>
  <si>
    <t>Standard Dämmung</t>
  </si>
  <si>
    <t>Verstärkte Dämmung</t>
  </si>
  <si>
    <t>(Dimension Mediumrohr)</t>
  </si>
  <si>
    <t xml:space="preserve">Hausanschlusskosten bis 15m Anschlusslänge inkl. T-Abzweig. Kernbohrung, RRD, PAAG, AEK, KH </t>
  </si>
  <si>
    <t>Leistung nach Dimension im Verhältnis zur Wärmespreizung (max. Leistung für PEX mit "R-Wert = 200Pa/m" )</t>
  </si>
  <si>
    <t>Rohrpreise für Standard - Dämmung (Vor- und Rücklauf)</t>
  </si>
  <si>
    <t>Rohrpreise für verstärkte Dämmung (Vor- und Rücklauf)</t>
  </si>
  <si>
    <t xml:space="preserve"> </t>
  </si>
  <si>
    <t>Hausanschlusskosten für Standard - Dämmung (Vor- und Rücklauf)</t>
  </si>
  <si>
    <t>Hausanschlusskosten für Verstärkte Dämmung (Vor- und Rücklauf)</t>
  </si>
  <si>
    <t xml:space="preserve">Trassenmeterpreis für Haupt- u. Stichleitungen inkl. aller Form- u. Verbindungsstücke u. Nachisolierung (ohne T-Abzweige für HA) </t>
  </si>
  <si>
    <t>Die nachstehenden Richtpreise basieren auf folgenden Grundlagen:</t>
  </si>
  <si>
    <t>- Rohrleitungsbau (Lieferung und Montage von Fernwärmeleitungen) im bauseits erstellten Rohrgraben</t>
  </si>
  <si>
    <t>- Max. Dauerbetriebstemperatur: 80°C - Spreizung 20 K (TVL - TRL)</t>
  </si>
  <si>
    <t>- Mischverlegung PEX / KMR</t>
  </si>
  <si>
    <t xml:space="preserve">- DN 20 - 65 ==&gt; PEX-Doppelrohr </t>
  </si>
  <si>
    <t>- DN 80 - 100 ==&gt; PEX-Einzelrohr</t>
  </si>
  <si>
    <t>- Preisbasis gültig bis 31.12.2024 (es ist mit einem jährlichen Teuerungszuschlag in Höhe von 8%  zu rechnen)</t>
  </si>
  <si>
    <t xml:space="preserve">- Auswertung von realisierten Projekten in Bestandsgebieten (innerorts von Gemeinden bis 10.000 Einwohnern) </t>
  </si>
  <si>
    <t>- ausgewerteter Datenbestand umfasst 6 Projekte mit insgesamt 29 km Haupt-/ Stichleitungen und 656 Hausanschlüssen</t>
  </si>
  <si>
    <t>Quelle: RWT Jagdt GmbH &amp; Co. KG, Nottuln</t>
  </si>
  <si>
    <t>Hausübergabestationen können vom Anschaffungspreis stark variieren. Von  4000 - 8000€ liegt ein beispielhaftes  Preisspektrum. Hierbei handelt es sich um einen groben Mittelwert.</t>
  </si>
  <si>
    <t>Lastprofil</t>
  </si>
  <si>
    <t>Anzahl</t>
  </si>
  <si>
    <t>Waermebedarf [MWh/a]</t>
  </si>
  <si>
    <t>DN</t>
  </si>
  <si>
    <t>Anzahl Hausanschluesse</t>
  </si>
  <si>
    <t>Hausanschlusslaenge [m]</t>
  </si>
  <si>
    <t>Trassenlaenge [m]</t>
  </si>
  <si>
    <t>Verlust [MWh/a]</t>
  </si>
  <si>
    <t>Vorlauftemp [°C]</t>
  </si>
  <si>
    <t>Ruecklauftemp [°C]</t>
  </si>
  <si>
    <t>Max. Leistung (inkl. GLF) [MW]</t>
  </si>
  <si>
    <t>GLF</t>
  </si>
  <si>
    <t>Summe Investitionskosten Rohrbau - Standarddämmung</t>
  </si>
  <si>
    <t>Summe Investitionskosten Rohrbau - Verstärkte Dämmung</t>
  </si>
  <si>
    <t>Zusatzlänge</t>
  </si>
  <si>
    <t>Zusatzkosten</t>
  </si>
  <si>
    <t>DN 100 (PEX 110*10mm)*</t>
  </si>
  <si>
    <t>DN 100 (114,3*3,2mm)**</t>
  </si>
  <si>
    <t xml:space="preserve">- DN 100 - 300 ==&gt; KMR-Einzelrohr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</si>
</sst>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2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sz val="11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2" fillId="0" borderId="6" xfId="0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164" fontId="0" fillId="0" borderId="4" xfId="0" applyNumberFormat="1" applyBorder="1"/>
    <xf numFmtId="0" fontId="2" fillId="0" borderId="4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0" fillId="0" borderId="7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14" xfId="0" applyFont="1" applyBorder="1" applyAlignment="1">
      <alignment vertical="center"/>
    </xf>
    <xf numFmtId="164" fontId="1" fillId="5" borderId="5" xfId="0" applyNumberFormat="1" applyFont="1" applyFill="1" applyBorder="1" applyAlignment="1">
      <alignment horizontal="left" vertical="center"/>
    </xf>
    <xf numFmtId="164" fontId="1" fillId="6" borderId="5" xfId="0" applyNumberFormat="1" applyFont="1" applyFill="1" applyBorder="1" applyAlignment="1">
      <alignment horizontal="left" vertical="center"/>
    </xf>
    <xf numFmtId="164" fontId="1" fillId="5" borderId="0" xfId="0" applyNumberFormat="1" applyFont="1" applyFill="1" applyAlignment="1">
      <alignment horizontal="left" vertical="center"/>
    </xf>
    <xf numFmtId="164" fontId="1" fillId="6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0" fillId="4" borderId="0" xfId="0" applyFill="1"/>
    <xf numFmtId="0" fontId="7" fillId="0" borderId="4" xfId="0" applyFont="1" applyBorder="1" applyAlignment="1">
      <alignment horizontal="center" vertical="top"/>
    </xf>
    <xf numFmtId="4" fontId="0" fillId="0" borderId="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164" fontId="0" fillId="0" borderId="3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2" fillId="5" borderId="0" xfId="0" applyFont="1" applyFill="1" applyAlignment="1">
      <alignment horizontal="center" vertical="center"/>
    </xf>
    <xf numFmtId="0" fontId="0" fillId="0" borderId="0" xfId="0"/>
    <xf numFmtId="0" fontId="2" fillId="6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5" fillId="2" borderId="13" xfId="0" applyFont="1" applyFill="1" applyBorder="1" applyAlignment="1">
      <alignment horizontal="left" vertical="top"/>
    </xf>
    <xf numFmtId="0" fontId="0" fillId="3" borderId="0" xfId="0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6" fillId="2" borderId="17" xfId="0" quotePrefix="1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15" xfId="0" quotePrefix="1" applyFont="1" applyFill="1" applyBorder="1" applyAlignment="1">
      <alignment horizontal="left"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20" xfId="0" quotePrefix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</cellXfs>
  <cellStyles count="2">
    <cellStyle name="Komma 2" xfId="1" xr:uid="{FC2DA405-6871-4B57-99A0-C75C4BC3DCC3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695325</xdr:colOff>
      <xdr:row>15</xdr:row>
      <xdr:rowOff>0</xdr:rowOff>
    </xdr:from>
    <xdr:ext cx="184731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FBCC25A-DDCA-B72C-B0EB-6A747A1E9D52}"/>
            </a:ext>
          </a:extLst>
        </xdr:cNvPr>
        <xdr:cNvSpPr txBox="1"/>
      </xdr:nvSpPr>
      <xdr:spPr>
        <a:xfrm>
          <a:off x="11191875" y="3181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77</xdr:row>
      <xdr:rowOff>89647</xdr:rowOff>
    </xdr:from>
    <xdr:to>
      <xdr:col>2</xdr:col>
      <xdr:colOff>2570802</xdr:colOff>
      <xdr:row>86</xdr:row>
      <xdr:rowOff>93830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C6AE063-A1D2-15C9-AA88-55DE6A95A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67647"/>
          <a:ext cx="5249008" cy="17242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29B3-0FA0-4601-A76E-2BB3ECC639B0}">
  <dimension ref="A1:L1"/>
  <sheetViews>
    <sheetView tabSelected="1" workbookViewId="0">
      <selection activeCell="E9" sqref="E9"/>
    </sheetView>
  </sheetViews>
  <sheetFormatPr baseColWidth="10" defaultRowHeight="13.8"/>
  <sheetData>
    <row r="1" spans="1:12">
      <c r="A1" s="32" t="s">
        <v>52</v>
      </c>
      <c r="B1" s="32" t="s">
        <v>53</v>
      </c>
      <c r="C1" s="32" t="s">
        <v>54</v>
      </c>
      <c r="D1" s="32" t="s">
        <v>55</v>
      </c>
      <c r="E1" s="32" t="s">
        <v>56</v>
      </c>
      <c r="F1" s="32" t="s">
        <v>57</v>
      </c>
      <c r="G1" s="32" t="s">
        <v>58</v>
      </c>
      <c r="H1" s="32" t="s">
        <v>59</v>
      </c>
      <c r="I1" s="32" t="s">
        <v>60</v>
      </c>
      <c r="J1" s="32" t="s">
        <v>61</v>
      </c>
      <c r="K1" s="32" t="s">
        <v>62</v>
      </c>
      <c r="L1" s="32" t="s">
        <v>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D31A-D488-48F9-8381-5023A1748DE7}">
  <dimension ref="A1:J105"/>
  <sheetViews>
    <sheetView topLeftCell="A25" zoomScaleNormal="100" workbookViewId="0">
      <selection activeCell="B51" sqref="B51"/>
    </sheetView>
  </sheetViews>
  <sheetFormatPr baseColWidth="10" defaultRowHeight="13.8"/>
  <cols>
    <col min="1" max="1" width="25" customWidth="1"/>
    <col min="2" max="2" width="15.09765625" customWidth="1"/>
    <col min="3" max="3" width="42.8984375" customWidth="1"/>
    <col min="4" max="4" width="24.59765625" customWidth="1"/>
    <col min="5" max="5" width="13" customWidth="1"/>
    <col min="7" max="7" width="21.296875" customWidth="1"/>
    <col min="8" max="8" width="18.8984375" customWidth="1"/>
    <col min="9" max="9" width="12.796875" customWidth="1"/>
    <col min="10" max="10" width="13.59765625" customWidth="1"/>
  </cols>
  <sheetData>
    <row r="1" spans="1:5" ht="15">
      <c r="A1" s="69" t="s">
        <v>41</v>
      </c>
      <c r="B1" s="70"/>
      <c r="C1" s="70"/>
      <c r="D1" s="70"/>
      <c r="E1" s="71"/>
    </row>
    <row r="2" spans="1:5" ht="15" customHeight="1">
      <c r="A2" s="64" t="s">
        <v>42</v>
      </c>
      <c r="B2" s="67"/>
      <c r="C2" s="67"/>
      <c r="D2" s="67"/>
      <c r="E2" s="68"/>
    </row>
    <row r="3" spans="1:5">
      <c r="A3" s="64" t="s">
        <v>43</v>
      </c>
      <c r="B3" s="65"/>
      <c r="C3" s="65"/>
      <c r="D3" s="65"/>
      <c r="E3" s="66"/>
    </row>
    <row r="4" spans="1:5">
      <c r="A4" s="64" t="s">
        <v>44</v>
      </c>
      <c r="B4" s="65"/>
      <c r="C4" s="65"/>
      <c r="D4" s="65"/>
      <c r="E4" s="66"/>
    </row>
    <row r="5" spans="1:5">
      <c r="A5" s="64" t="s">
        <v>45</v>
      </c>
      <c r="B5" s="65"/>
      <c r="C5" s="65"/>
      <c r="D5" s="65"/>
      <c r="E5" s="66"/>
    </row>
    <row r="6" spans="1:5">
      <c r="A6" s="64" t="s">
        <v>46</v>
      </c>
      <c r="B6" s="65"/>
      <c r="C6" s="65"/>
      <c r="D6" s="65"/>
      <c r="E6" s="66"/>
    </row>
    <row r="7" spans="1:5">
      <c r="A7" s="64" t="s">
        <v>70</v>
      </c>
      <c r="B7" s="67"/>
      <c r="C7" s="67"/>
      <c r="D7" s="67"/>
      <c r="E7" s="68"/>
    </row>
    <row r="8" spans="1:5">
      <c r="A8" s="64" t="s">
        <v>47</v>
      </c>
      <c r="B8" s="67"/>
      <c r="C8" s="67"/>
      <c r="D8" s="67"/>
      <c r="E8" s="68"/>
    </row>
    <row r="9" spans="1:5">
      <c r="A9" s="64" t="s">
        <v>48</v>
      </c>
      <c r="B9" s="65"/>
      <c r="C9" s="65"/>
      <c r="D9" s="65"/>
      <c r="E9" s="66"/>
    </row>
    <row r="10" spans="1:5">
      <c r="A10" s="64" t="s">
        <v>49</v>
      </c>
      <c r="B10" s="67"/>
      <c r="C10" s="67"/>
      <c r="D10" s="67"/>
      <c r="E10" s="68"/>
    </row>
    <row r="11" spans="1:5" ht="14.4" thickBot="1">
      <c r="A11" s="43" t="s">
        <v>50</v>
      </c>
      <c r="B11" s="44"/>
      <c r="C11" s="44"/>
      <c r="D11" s="44"/>
      <c r="E11" s="45"/>
    </row>
    <row r="12" spans="1:5">
      <c r="A12" s="30"/>
      <c r="B12" s="30"/>
      <c r="C12" s="30"/>
      <c r="D12" s="30"/>
      <c r="E12" s="30"/>
    </row>
    <row r="13" spans="1:5" ht="15" customHeight="1">
      <c r="A13" s="55" t="s">
        <v>40</v>
      </c>
      <c r="B13" s="56"/>
      <c r="C13" s="56"/>
      <c r="D13" s="56"/>
      <c r="E13" s="57"/>
    </row>
    <row r="14" spans="1:5">
      <c r="A14" s="58"/>
      <c r="B14" s="59"/>
      <c r="C14" s="59"/>
      <c r="D14" s="59"/>
      <c r="E14" s="60"/>
    </row>
    <row r="15" spans="1:5">
      <c r="A15" s="31"/>
      <c r="B15" s="31"/>
      <c r="C15" s="31"/>
      <c r="D15" s="31"/>
      <c r="E15" s="31"/>
    </row>
    <row r="16" spans="1:5">
      <c r="A16" s="28" t="s">
        <v>35</v>
      </c>
      <c r="B16" s="19"/>
      <c r="C16" s="19"/>
      <c r="D16" s="19"/>
      <c r="E16" s="19"/>
    </row>
    <row r="17" spans="1:5">
      <c r="A17" s="24" t="s">
        <v>0</v>
      </c>
      <c r="B17" s="24"/>
      <c r="C17" s="24"/>
      <c r="D17" s="24"/>
      <c r="E17" s="24"/>
    </row>
    <row r="18" spans="1:5">
      <c r="A18" s="8" t="s">
        <v>32</v>
      </c>
      <c r="B18" s="3" t="s">
        <v>2</v>
      </c>
      <c r="C18" s="3" t="s">
        <v>19</v>
      </c>
      <c r="D18" s="3" t="s">
        <v>1</v>
      </c>
      <c r="E18" s="3" t="s">
        <v>14</v>
      </c>
    </row>
    <row r="19" spans="1:5">
      <c r="A19" s="22" t="s">
        <v>25</v>
      </c>
      <c r="B19" s="4">
        <f>Zusammenfassung!G3</f>
        <v>0</v>
      </c>
      <c r="C19" s="6">
        <v>69</v>
      </c>
      <c r="D19" s="7">
        <f t="shared" ref="D19:D31" si="0">B19*C19</f>
        <v>0</v>
      </c>
      <c r="E19" s="4" t="s">
        <v>16</v>
      </c>
    </row>
    <row r="20" spans="1:5">
      <c r="A20" s="22" t="s">
        <v>24</v>
      </c>
      <c r="B20" s="4">
        <f>Zusammenfassung!G4</f>
        <v>0</v>
      </c>
      <c r="C20" s="6">
        <v>75</v>
      </c>
      <c r="D20" s="7">
        <f t="shared" si="0"/>
        <v>0</v>
      </c>
      <c r="E20" s="4" t="s">
        <v>16</v>
      </c>
    </row>
    <row r="21" spans="1:5">
      <c r="A21" s="22" t="s">
        <v>23</v>
      </c>
      <c r="B21" s="4">
        <f>Zusammenfassung!G5</f>
        <v>0</v>
      </c>
      <c r="C21" s="6">
        <v>95</v>
      </c>
      <c r="D21" s="7">
        <f t="shared" si="0"/>
        <v>0</v>
      </c>
      <c r="E21" s="4" t="s">
        <v>16</v>
      </c>
    </row>
    <row r="22" spans="1:5">
      <c r="A22" s="22" t="s">
        <v>22</v>
      </c>
      <c r="B22" s="4">
        <f>Zusammenfassung!G6</f>
        <v>0</v>
      </c>
      <c r="C22" s="6">
        <v>126</v>
      </c>
      <c r="D22" s="7">
        <f t="shared" si="0"/>
        <v>0</v>
      </c>
      <c r="E22" s="4" t="s">
        <v>16</v>
      </c>
    </row>
    <row r="23" spans="1:5">
      <c r="A23" s="22" t="s">
        <v>27</v>
      </c>
      <c r="B23" s="4">
        <f>Zusammenfassung!G7</f>
        <v>0</v>
      </c>
      <c r="C23" s="6">
        <v>185</v>
      </c>
      <c r="D23" s="7">
        <f t="shared" si="0"/>
        <v>0</v>
      </c>
      <c r="E23" s="4" t="s">
        <v>16</v>
      </c>
    </row>
    <row r="24" spans="1:5">
      <c r="A24" s="22" t="s">
        <v>21</v>
      </c>
      <c r="B24" s="4">
        <f>Zusammenfassung!G8</f>
        <v>0</v>
      </c>
      <c r="C24" s="6">
        <v>237</v>
      </c>
      <c r="D24" s="7">
        <f t="shared" si="0"/>
        <v>0</v>
      </c>
      <c r="E24" s="4" t="s">
        <v>15</v>
      </c>
    </row>
    <row r="25" spans="1:5">
      <c r="A25" s="22" t="s">
        <v>68</v>
      </c>
      <c r="B25" s="4">
        <f>Zusammenfassung!G9</f>
        <v>0</v>
      </c>
      <c r="C25" s="6">
        <v>284</v>
      </c>
      <c r="D25" s="7">
        <f t="shared" si="0"/>
        <v>0</v>
      </c>
      <c r="E25" s="4" t="s">
        <v>15</v>
      </c>
    </row>
    <row r="26" spans="1:5" s="38" customFormat="1">
      <c r="A26" s="22" t="s">
        <v>69</v>
      </c>
      <c r="B26" s="4">
        <f>Zusammenfassung!G10</f>
        <v>0</v>
      </c>
      <c r="C26" s="6">
        <v>315</v>
      </c>
      <c r="D26" s="7">
        <f t="shared" si="0"/>
        <v>0</v>
      </c>
      <c r="E26" s="4" t="s">
        <v>15</v>
      </c>
    </row>
    <row r="27" spans="1:5">
      <c r="A27" s="22" t="s">
        <v>3</v>
      </c>
      <c r="B27" s="4">
        <f>Zusammenfassung!G11</f>
        <v>0</v>
      </c>
      <c r="C27" s="6">
        <v>387</v>
      </c>
      <c r="D27" s="7">
        <f t="shared" si="0"/>
        <v>0</v>
      </c>
      <c r="E27" s="4" t="s">
        <v>15</v>
      </c>
    </row>
    <row r="28" spans="1:5">
      <c r="A28" s="22" t="s">
        <v>4</v>
      </c>
      <c r="B28" s="4">
        <f>Zusammenfassung!G12</f>
        <v>0</v>
      </c>
      <c r="C28" s="6">
        <v>417</v>
      </c>
      <c r="D28" s="7">
        <f t="shared" si="0"/>
        <v>0</v>
      </c>
      <c r="E28" s="4" t="s">
        <v>15</v>
      </c>
    </row>
    <row r="29" spans="1:5">
      <c r="A29" s="22" t="s">
        <v>5</v>
      </c>
      <c r="B29" s="4">
        <f>Zusammenfassung!G13</f>
        <v>0</v>
      </c>
      <c r="C29" s="6">
        <v>559</v>
      </c>
      <c r="D29" s="7">
        <f t="shared" si="0"/>
        <v>0</v>
      </c>
      <c r="E29" s="4" t="s">
        <v>15</v>
      </c>
    </row>
    <row r="30" spans="1:5">
      <c r="A30" s="22" t="s">
        <v>6</v>
      </c>
      <c r="B30" s="4">
        <f>Zusammenfassung!G14</f>
        <v>0</v>
      </c>
      <c r="C30" s="6">
        <v>803</v>
      </c>
      <c r="D30" s="7">
        <f t="shared" si="0"/>
        <v>0</v>
      </c>
      <c r="E30" s="4" t="s">
        <v>15</v>
      </c>
    </row>
    <row r="31" spans="1:5">
      <c r="A31" s="23" t="s">
        <v>7</v>
      </c>
      <c r="B31" s="4">
        <f>Zusammenfassung!G15</f>
        <v>0</v>
      </c>
      <c r="C31" s="6">
        <v>996</v>
      </c>
      <c r="D31" s="7">
        <f t="shared" si="0"/>
        <v>0</v>
      </c>
      <c r="E31" s="4" t="s">
        <v>15</v>
      </c>
    </row>
    <row r="32" spans="1:5">
      <c r="A32" s="8" t="s">
        <v>9</v>
      </c>
      <c r="B32" s="4">
        <f>SUM(B19:B31)</f>
        <v>0</v>
      </c>
      <c r="C32" s="4"/>
      <c r="D32" s="7">
        <f>SUM(D19:D31)</f>
        <v>0</v>
      </c>
    </row>
    <row r="33" spans="1:5">
      <c r="A33" s="31"/>
      <c r="B33" s="31"/>
      <c r="C33" s="31"/>
      <c r="D33" s="31"/>
      <c r="E33" s="31"/>
    </row>
    <row r="34" spans="1:5">
      <c r="A34" s="29" t="s">
        <v>36</v>
      </c>
      <c r="B34" s="20"/>
      <c r="C34" s="20"/>
      <c r="D34" s="20"/>
      <c r="E34" s="20"/>
    </row>
    <row r="35" spans="1:5">
      <c r="A35" s="24" t="s">
        <v>0</v>
      </c>
      <c r="B35" s="24"/>
      <c r="C35" s="24"/>
      <c r="D35" s="24"/>
      <c r="E35" s="24"/>
    </row>
    <row r="36" spans="1:5">
      <c r="A36" s="8" t="s">
        <v>32</v>
      </c>
      <c r="B36" s="3" t="s">
        <v>2</v>
      </c>
      <c r="C36" s="3" t="s">
        <v>20</v>
      </c>
      <c r="D36" s="3" t="s">
        <v>1</v>
      </c>
      <c r="E36" s="3" t="s">
        <v>14</v>
      </c>
    </row>
    <row r="37" spans="1:5">
      <c r="A37" s="21" t="s">
        <v>25</v>
      </c>
      <c r="B37" s="4">
        <f>Zusammenfassung!G3</f>
        <v>0</v>
      </c>
      <c r="C37" s="6">
        <v>78</v>
      </c>
      <c r="D37" s="7">
        <f t="shared" ref="D37:D49" si="1">B37*C37</f>
        <v>0</v>
      </c>
      <c r="E37" s="4" t="s">
        <v>16</v>
      </c>
    </row>
    <row r="38" spans="1:5">
      <c r="A38" s="21" t="s">
        <v>24</v>
      </c>
      <c r="B38" s="4">
        <f>Zusammenfassung!G4</f>
        <v>0</v>
      </c>
      <c r="C38" s="6">
        <v>85</v>
      </c>
      <c r="D38" s="7">
        <f t="shared" si="1"/>
        <v>0</v>
      </c>
      <c r="E38" s="4" t="s">
        <v>16</v>
      </c>
    </row>
    <row r="39" spans="1:5">
      <c r="A39" s="21" t="s">
        <v>23</v>
      </c>
      <c r="B39" s="4">
        <f>Zusammenfassung!G5</f>
        <v>0</v>
      </c>
      <c r="C39" s="6">
        <v>108</v>
      </c>
      <c r="D39" s="7">
        <f t="shared" si="1"/>
        <v>0</v>
      </c>
      <c r="E39" s="4" t="s">
        <v>16</v>
      </c>
    </row>
    <row r="40" spans="1:5">
      <c r="A40" s="21" t="s">
        <v>22</v>
      </c>
      <c r="B40" s="4">
        <f>Zusammenfassung!G6</f>
        <v>0</v>
      </c>
      <c r="C40" s="6">
        <v>143</v>
      </c>
      <c r="D40" s="7">
        <f t="shared" si="1"/>
        <v>0</v>
      </c>
      <c r="E40" s="4" t="s">
        <v>16</v>
      </c>
    </row>
    <row r="41" spans="1:5">
      <c r="A41" s="21" t="s">
        <v>27</v>
      </c>
      <c r="B41" s="4">
        <f>Zusammenfassung!G7</f>
        <v>0</v>
      </c>
      <c r="C41" s="6">
        <v>210</v>
      </c>
      <c r="D41" s="7">
        <f t="shared" si="1"/>
        <v>0</v>
      </c>
      <c r="E41" s="4" t="s">
        <v>16</v>
      </c>
    </row>
    <row r="42" spans="1:5">
      <c r="A42" s="21" t="s">
        <v>21</v>
      </c>
      <c r="B42" s="4">
        <f>Zusammenfassung!G8</f>
        <v>0</v>
      </c>
      <c r="C42" s="6">
        <v>266</v>
      </c>
      <c r="D42" s="7">
        <f t="shared" si="1"/>
        <v>0</v>
      </c>
      <c r="E42" s="4" t="s">
        <v>15</v>
      </c>
    </row>
    <row r="43" spans="1:5">
      <c r="A43" s="21" t="s">
        <v>68</v>
      </c>
      <c r="B43" s="4">
        <f>Zusammenfassung!G9</f>
        <v>0</v>
      </c>
      <c r="C43" s="6">
        <v>319</v>
      </c>
      <c r="D43" s="7">
        <f t="shared" si="1"/>
        <v>0</v>
      </c>
      <c r="E43" s="4" t="s">
        <v>15</v>
      </c>
    </row>
    <row r="44" spans="1:5" s="39" customFormat="1">
      <c r="A44" s="22" t="s">
        <v>69</v>
      </c>
      <c r="B44" s="4">
        <f>Zusammenfassung!G10</f>
        <v>0</v>
      </c>
      <c r="C44" s="6">
        <v>356</v>
      </c>
      <c r="D44" s="7">
        <f t="shared" si="1"/>
        <v>0</v>
      </c>
      <c r="E44" s="4" t="s">
        <v>15</v>
      </c>
    </row>
    <row r="45" spans="1:5">
      <c r="A45" s="21" t="s">
        <v>3</v>
      </c>
      <c r="B45" s="4">
        <f>Zusammenfassung!G11</f>
        <v>0</v>
      </c>
      <c r="C45" s="6">
        <v>434</v>
      </c>
      <c r="D45" s="7">
        <f t="shared" si="1"/>
        <v>0</v>
      </c>
      <c r="E45" s="4" t="s">
        <v>15</v>
      </c>
    </row>
    <row r="46" spans="1:5">
      <c r="A46" s="21" t="s">
        <v>4</v>
      </c>
      <c r="B46" s="4">
        <f>Zusammenfassung!G12</f>
        <v>0</v>
      </c>
      <c r="C46" s="6">
        <v>472</v>
      </c>
      <c r="D46" s="7">
        <f t="shared" si="1"/>
        <v>0</v>
      </c>
      <c r="E46" s="4" t="s">
        <v>15</v>
      </c>
    </row>
    <row r="47" spans="1:5">
      <c r="A47" s="21" t="s">
        <v>5</v>
      </c>
      <c r="B47" s="4">
        <f>Zusammenfassung!G13</f>
        <v>0</v>
      </c>
      <c r="C47" s="6">
        <v>632</v>
      </c>
      <c r="D47" s="7">
        <f t="shared" si="1"/>
        <v>0</v>
      </c>
      <c r="E47" s="4" t="s">
        <v>15</v>
      </c>
    </row>
    <row r="48" spans="1:5">
      <c r="A48" s="21" t="s">
        <v>6</v>
      </c>
      <c r="B48" s="4">
        <f>Zusammenfassung!G14</f>
        <v>0</v>
      </c>
      <c r="C48" s="6">
        <v>900</v>
      </c>
      <c r="D48" s="7">
        <f t="shared" si="1"/>
        <v>0</v>
      </c>
      <c r="E48" s="4" t="s">
        <v>15</v>
      </c>
    </row>
    <row r="49" spans="1:10">
      <c r="A49" s="21" t="s">
        <v>7</v>
      </c>
      <c r="B49" s="4">
        <f>Zusammenfassung!G15</f>
        <v>0</v>
      </c>
      <c r="C49" s="6">
        <v>1126</v>
      </c>
      <c r="D49" s="7">
        <f t="shared" si="1"/>
        <v>0</v>
      </c>
      <c r="E49" s="4" t="s">
        <v>15</v>
      </c>
      <c r="H49" t="s">
        <v>37</v>
      </c>
    </row>
    <row r="50" spans="1:10">
      <c r="A50" s="8" t="s">
        <v>9</v>
      </c>
      <c r="B50" s="4">
        <f>SUM(B37:B49)</f>
        <v>0</v>
      </c>
      <c r="C50" s="4"/>
      <c r="D50" s="7">
        <f>SUM(D37:D49)</f>
        <v>0</v>
      </c>
    </row>
    <row r="51" spans="1:10" ht="14.4" thickBot="1">
      <c r="A51" s="31"/>
      <c r="B51" s="31"/>
      <c r="C51" s="31"/>
      <c r="D51" s="31"/>
      <c r="E51" s="31"/>
    </row>
    <row r="52" spans="1:10" ht="15" customHeight="1">
      <c r="A52" s="47" t="s">
        <v>33</v>
      </c>
      <c r="B52" s="48"/>
      <c r="C52" s="48"/>
      <c r="D52" s="48"/>
      <c r="E52" s="49"/>
    </row>
    <row r="53" spans="1:10" ht="14.4" thickBot="1">
      <c r="A53" s="50"/>
      <c r="B53" s="51"/>
      <c r="C53" s="51"/>
      <c r="D53" s="51"/>
      <c r="E53" s="52"/>
    </row>
    <row r="54" spans="1:10">
      <c r="A54" s="2"/>
      <c r="B54" s="2"/>
      <c r="C54" s="2"/>
      <c r="D54" s="2"/>
      <c r="E54" s="2"/>
    </row>
    <row r="55" spans="1:10">
      <c r="A55" s="26" t="s">
        <v>38</v>
      </c>
      <c r="B55" s="19"/>
      <c r="C55" s="19"/>
      <c r="D55" s="19"/>
      <c r="G55" s="40" t="s">
        <v>28</v>
      </c>
      <c r="H55" s="41"/>
      <c r="I55" s="41"/>
      <c r="J55" s="41"/>
    </row>
    <row r="56" spans="1:10">
      <c r="A56" s="25" t="s">
        <v>32</v>
      </c>
      <c r="B56" s="12" t="s">
        <v>11</v>
      </c>
      <c r="C56" s="12" t="s">
        <v>17</v>
      </c>
      <c r="D56" s="12" t="s">
        <v>1</v>
      </c>
      <c r="G56" s="17" t="s">
        <v>29</v>
      </c>
      <c r="H56" s="17" t="s">
        <v>30</v>
      </c>
      <c r="I56" s="17" t="s">
        <v>66</v>
      </c>
      <c r="J56" s="17" t="s">
        <v>67</v>
      </c>
    </row>
    <row r="57" spans="1:10">
      <c r="A57" s="8" t="s">
        <v>26</v>
      </c>
      <c r="B57" s="4">
        <f>Zusammenfassung!E2</f>
        <v>0</v>
      </c>
      <c r="C57" s="6">
        <v>3560</v>
      </c>
      <c r="D57" s="7">
        <f>B57*C57</f>
        <v>0</v>
      </c>
      <c r="G57" s="8" t="s">
        <v>26</v>
      </c>
      <c r="H57" s="18">
        <v>49</v>
      </c>
      <c r="I57" s="33">
        <f>Zusammenfassung!F2-B57*15</f>
        <v>0</v>
      </c>
      <c r="J57" s="18">
        <f>H57*I57</f>
        <v>0</v>
      </c>
    </row>
    <row r="58" spans="1:10">
      <c r="A58" s="8" t="s">
        <v>25</v>
      </c>
      <c r="B58" s="4">
        <f>Zusammenfassung!E3</f>
        <v>0</v>
      </c>
      <c r="C58" s="6">
        <v>3850</v>
      </c>
      <c r="D58" s="7">
        <f t="shared" ref="D58:D63" si="2">B58*C58</f>
        <v>0</v>
      </c>
      <c r="G58" s="8" t="s">
        <v>25</v>
      </c>
      <c r="H58" s="18">
        <v>54</v>
      </c>
      <c r="I58" s="33">
        <f>Zusammenfassung!F3-B58*15</f>
        <v>0</v>
      </c>
      <c r="J58" s="18">
        <f>H58*I58</f>
        <v>0</v>
      </c>
    </row>
    <row r="59" spans="1:10" ht="14.25" customHeight="1">
      <c r="A59" s="8" t="s">
        <v>24</v>
      </c>
      <c r="B59" s="4">
        <f>Zusammenfassung!E4</f>
        <v>0</v>
      </c>
      <c r="C59" s="6">
        <v>4120</v>
      </c>
      <c r="D59" s="7">
        <f t="shared" si="2"/>
        <v>0</v>
      </c>
      <c r="G59" s="8" t="s">
        <v>24</v>
      </c>
      <c r="H59" s="18">
        <v>63</v>
      </c>
      <c r="I59" s="33">
        <f>Zusammenfassung!F4-B59*15</f>
        <v>0</v>
      </c>
      <c r="J59" s="18">
        <f t="shared" ref="J59:J63" si="3">H59*I59</f>
        <v>0</v>
      </c>
    </row>
    <row r="60" spans="1:10">
      <c r="A60" s="8" t="s">
        <v>23</v>
      </c>
      <c r="B60" s="4">
        <f>Zusammenfassung!E5</f>
        <v>0</v>
      </c>
      <c r="C60" s="6">
        <v>4800</v>
      </c>
      <c r="D60" s="7">
        <f t="shared" si="2"/>
        <v>0</v>
      </c>
      <c r="G60" s="8" t="s">
        <v>23</v>
      </c>
      <c r="H60" s="18">
        <v>81</v>
      </c>
      <c r="I60" s="33">
        <f>Zusammenfassung!F5-B60*15</f>
        <v>0</v>
      </c>
      <c r="J60" s="18">
        <f t="shared" si="3"/>
        <v>0</v>
      </c>
    </row>
    <row r="61" spans="1:10">
      <c r="A61" s="8" t="s">
        <v>22</v>
      </c>
      <c r="B61" s="4">
        <f>Zusammenfassung!E6</f>
        <v>0</v>
      </c>
      <c r="C61" s="6">
        <v>5580</v>
      </c>
      <c r="D61" s="7">
        <f t="shared" si="2"/>
        <v>0</v>
      </c>
      <c r="G61" s="8" t="s">
        <v>22</v>
      </c>
      <c r="H61" s="18">
        <v>107</v>
      </c>
      <c r="I61" s="33">
        <f>Zusammenfassung!F6-B61*15</f>
        <v>0</v>
      </c>
      <c r="J61" s="18">
        <f t="shared" si="3"/>
        <v>0</v>
      </c>
    </row>
    <row r="62" spans="1:10">
      <c r="A62" s="8" t="s">
        <v>27</v>
      </c>
      <c r="B62" s="4">
        <f>Zusammenfassung!E7</f>
        <v>0</v>
      </c>
      <c r="C62" s="6">
        <v>7200</v>
      </c>
      <c r="D62" s="7">
        <f t="shared" si="2"/>
        <v>0</v>
      </c>
      <c r="G62" s="8" t="s">
        <v>27</v>
      </c>
      <c r="H62" s="18">
        <v>155</v>
      </c>
      <c r="I62" s="33">
        <f>Zusammenfassung!F7-B62*15</f>
        <v>0</v>
      </c>
      <c r="J62" s="18">
        <f t="shared" si="3"/>
        <v>0</v>
      </c>
    </row>
    <row r="63" spans="1:10">
      <c r="A63" s="8" t="s">
        <v>21</v>
      </c>
      <c r="B63" s="4">
        <f>Zusammenfassung!E8</f>
        <v>0</v>
      </c>
      <c r="C63" s="6">
        <v>9690</v>
      </c>
      <c r="D63" s="7">
        <f t="shared" si="2"/>
        <v>0</v>
      </c>
      <c r="G63" s="8" t="s">
        <v>21</v>
      </c>
      <c r="H63" s="34">
        <v>183</v>
      </c>
      <c r="I63" s="33">
        <f>Zusammenfassung!F8-B63*15</f>
        <v>0</v>
      </c>
      <c r="J63" s="18">
        <f t="shared" si="3"/>
        <v>0</v>
      </c>
    </row>
    <row r="64" spans="1:10">
      <c r="A64" s="8" t="s">
        <v>9</v>
      </c>
      <c r="B64" s="4">
        <f>SUM(B57:B63)</f>
        <v>0</v>
      </c>
      <c r="C64" s="6"/>
      <c r="D64" s="7">
        <f>SUM(D57:D63)</f>
        <v>0</v>
      </c>
      <c r="G64" s="35" t="s">
        <v>9</v>
      </c>
      <c r="H64" s="36"/>
      <c r="I64" s="4"/>
      <c r="J64" s="37">
        <f>SUM(J57:J63)</f>
        <v>0</v>
      </c>
    </row>
    <row r="65" spans="1:10">
      <c r="A65" s="31"/>
      <c r="B65" s="31"/>
      <c r="C65" s="31"/>
      <c r="D65" s="31"/>
    </row>
    <row r="66" spans="1:10">
      <c r="A66" s="27" t="s">
        <v>39</v>
      </c>
      <c r="B66" s="20"/>
      <c r="C66" s="20"/>
      <c r="D66" s="20"/>
      <c r="G66" s="42" t="s">
        <v>28</v>
      </c>
      <c r="H66" s="41"/>
      <c r="I66" s="41"/>
      <c r="J66" s="41"/>
    </row>
    <row r="67" spans="1:10">
      <c r="A67" s="5" t="s">
        <v>32</v>
      </c>
      <c r="B67" s="12" t="s">
        <v>11</v>
      </c>
      <c r="C67" s="12" t="s">
        <v>17</v>
      </c>
      <c r="D67" s="12" t="s">
        <v>1</v>
      </c>
      <c r="G67" s="17" t="s">
        <v>29</v>
      </c>
      <c r="H67" s="17" t="s">
        <v>31</v>
      </c>
      <c r="I67" s="17" t="s">
        <v>66</v>
      </c>
      <c r="J67" s="17" t="s">
        <v>67</v>
      </c>
    </row>
    <row r="68" spans="1:10">
      <c r="A68" s="8" t="s">
        <v>26</v>
      </c>
      <c r="B68" s="4">
        <f>Zusammenfassung!E2</f>
        <v>0</v>
      </c>
      <c r="C68" s="6">
        <v>3860</v>
      </c>
      <c r="D68" s="7">
        <f>B68*C68</f>
        <v>0</v>
      </c>
      <c r="G68" s="8" t="s">
        <v>26</v>
      </c>
      <c r="H68" s="18">
        <v>55</v>
      </c>
      <c r="I68" s="18">
        <f>Zusammenfassung!F2-B68*15</f>
        <v>0</v>
      </c>
      <c r="J68" s="18">
        <f>H68*I68</f>
        <v>0</v>
      </c>
    </row>
    <row r="69" spans="1:10" ht="14.25" customHeight="1">
      <c r="A69" s="8" t="s">
        <v>25</v>
      </c>
      <c r="B69" s="4">
        <f>Zusammenfassung!E3</f>
        <v>0</v>
      </c>
      <c r="C69" s="6">
        <v>3940</v>
      </c>
      <c r="D69" s="7">
        <f t="shared" ref="D69:D74" si="4">B69*C69</f>
        <v>0</v>
      </c>
      <c r="G69" s="8" t="s">
        <v>25</v>
      </c>
      <c r="H69" s="18">
        <v>61</v>
      </c>
      <c r="I69" s="18">
        <f>Zusammenfassung!F3-B69*15</f>
        <v>0</v>
      </c>
      <c r="J69" s="18">
        <f t="shared" ref="J69:J74" si="5">H69*I69</f>
        <v>0</v>
      </c>
    </row>
    <row r="70" spans="1:10">
      <c r="A70" s="8" t="s">
        <v>24</v>
      </c>
      <c r="B70" s="4">
        <f>Zusammenfassung!E4</f>
        <v>0</v>
      </c>
      <c r="C70" s="6">
        <v>4230</v>
      </c>
      <c r="D70" s="7">
        <f t="shared" si="4"/>
        <v>0</v>
      </c>
      <c r="G70" s="8" t="s">
        <v>24</v>
      </c>
      <c r="H70" s="18">
        <v>71</v>
      </c>
      <c r="I70" s="18">
        <f>Zusammenfassung!F4-B70*15</f>
        <v>0</v>
      </c>
      <c r="J70" s="18">
        <f t="shared" si="5"/>
        <v>0</v>
      </c>
    </row>
    <row r="71" spans="1:10">
      <c r="A71" s="8" t="s">
        <v>23</v>
      </c>
      <c r="B71" s="4">
        <f>Zusammenfassung!E5</f>
        <v>0</v>
      </c>
      <c r="C71" s="6">
        <v>4950</v>
      </c>
      <c r="D71" s="7">
        <f t="shared" si="4"/>
        <v>0</v>
      </c>
      <c r="G71" s="8" t="s">
        <v>23</v>
      </c>
      <c r="H71" s="18">
        <v>91</v>
      </c>
      <c r="I71" s="18">
        <f>Zusammenfassung!F5-B71*15</f>
        <v>0</v>
      </c>
      <c r="J71" s="18">
        <f t="shared" si="5"/>
        <v>0</v>
      </c>
    </row>
    <row r="72" spans="1:10">
      <c r="A72" s="8" t="s">
        <v>22</v>
      </c>
      <c r="B72" s="4">
        <f>Zusammenfassung!E6</f>
        <v>0</v>
      </c>
      <c r="C72" s="6">
        <v>6480</v>
      </c>
      <c r="D72" s="7">
        <f t="shared" si="4"/>
        <v>0</v>
      </c>
      <c r="G72" s="8" t="s">
        <v>22</v>
      </c>
      <c r="H72" s="18">
        <v>120</v>
      </c>
      <c r="I72" s="18">
        <f>Zusammenfassung!F6-B72*15</f>
        <v>0</v>
      </c>
      <c r="J72" s="18">
        <f t="shared" si="5"/>
        <v>0</v>
      </c>
    </row>
    <row r="73" spans="1:10">
      <c r="A73" s="8" t="s">
        <v>27</v>
      </c>
      <c r="B73" s="4">
        <f>Zusammenfassung!E7</f>
        <v>0</v>
      </c>
      <c r="C73" s="6">
        <v>7480</v>
      </c>
      <c r="D73" s="7">
        <f t="shared" si="4"/>
        <v>0</v>
      </c>
      <c r="G73" s="8" t="s">
        <v>27</v>
      </c>
      <c r="H73" s="18">
        <v>174</v>
      </c>
      <c r="I73" s="18">
        <f>Zusammenfassung!F7-B73*15</f>
        <v>0</v>
      </c>
      <c r="J73" s="18">
        <f t="shared" si="5"/>
        <v>0</v>
      </c>
    </row>
    <row r="74" spans="1:10">
      <c r="A74" s="8" t="s">
        <v>21</v>
      </c>
      <c r="B74" s="4">
        <f>Zusammenfassung!E8</f>
        <v>0</v>
      </c>
      <c r="C74" s="6">
        <v>10020</v>
      </c>
      <c r="D74" s="7">
        <f t="shared" si="4"/>
        <v>0</v>
      </c>
      <c r="G74" s="8" t="s">
        <v>21</v>
      </c>
      <c r="H74" s="18">
        <v>205</v>
      </c>
      <c r="I74" s="18">
        <f>Zusammenfassung!F8-B74*15</f>
        <v>0</v>
      </c>
      <c r="J74" s="18">
        <f t="shared" si="5"/>
        <v>0</v>
      </c>
    </row>
    <row r="75" spans="1:10">
      <c r="A75" s="8" t="s">
        <v>9</v>
      </c>
      <c r="B75" s="4">
        <f>SUM(B68:B74)</f>
        <v>0</v>
      </c>
      <c r="C75" s="6"/>
      <c r="D75" s="7">
        <f>SUM(D68:D74)</f>
        <v>0</v>
      </c>
      <c r="G75" s="4" t="s">
        <v>9</v>
      </c>
      <c r="H75" s="4"/>
      <c r="I75" s="4"/>
      <c r="J75" s="18">
        <f>SUM(J68:J74)</f>
        <v>0</v>
      </c>
    </row>
    <row r="77" spans="1:10">
      <c r="A77" s="53" t="s">
        <v>34</v>
      </c>
      <c r="B77" s="54"/>
      <c r="C77" s="54"/>
      <c r="D77" s="54"/>
    </row>
    <row r="88" spans="1:4" ht="39.75" customHeight="1">
      <c r="A88" s="9" t="s">
        <v>12</v>
      </c>
      <c r="B88" s="10"/>
      <c r="C88" s="10"/>
      <c r="D88" s="11"/>
    </row>
    <row r="89" spans="1:4" ht="60" customHeight="1">
      <c r="A89" s="1" t="s">
        <v>8</v>
      </c>
      <c r="B89" s="12" t="s">
        <v>11</v>
      </c>
      <c r="C89" s="12" t="s">
        <v>13</v>
      </c>
      <c r="D89" s="12" t="s">
        <v>1</v>
      </c>
    </row>
    <row r="90" spans="1:4">
      <c r="A90" s="8" t="s">
        <v>9</v>
      </c>
      <c r="B90" s="4"/>
      <c r="C90" s="6">
        <v>0</v>
      </c>
      <c r="D90" s="7">
        <f>B90*C90</f>
        <v>0</v>
      </c>
    </row>
    <row r="91" spans="1:4">
      <c r="A91" s="31"/>
      <c r="B91" s="31"/>
      <c r="C91" s="31"/>
      <c r="D91" s="31"/>
    </row>
    <row r="92" spans="1:4">
      <c r="A92" s="13" t="s">
        <v>10</v>
      </c>
      <c r="B92" s="14"/>
      <c r="C92" s="14"/>
      <c r="D92" s="15"/>
    </row>
    <row r="93" spans="1:4">
      <c r="A93" s="61" t="s">
        <v>51</v>
      </c>
      <c r="B93" s="62"/>
      <c r="C93" s="62"/>
      <c r="D93" s="62"/>
    </row>
    <row r="94" spans="1:4">
      <c r="A94" s="63"/>
      <c r="B94" s="63"/>
      <c r="C94" s="63"/>
      <c r="D94" s="63"/>
    </row>
    <row r="95" spans="1:4">
      <c r="A95" s="63"/>
      <c r="B95" s="63"/>
      <c r="C95" s="63"/>
      <c r="D95" s="63"/>
    </row>
    <row r="96" spans="1:4" ht="14.4" thickBot="1">
      <c r="A96" s="63"/>
      <c r="B96" s="63"/>
      <c r="C96" s="63"/>
      <c r="D96" s="63"/>
    </row>
    <row r="97" spans="1:5" ht="14.4" thickBot="1">
      <c r="A97" s="14" t="s">
        <v>64</v>
      </c>
      <c r="B97" s="14"/>
      <c r="C97" s="14"/>
      <c r="D97" s="16">
        <f>D32+D64+D90+J64</f>
        <v>0</v>
      </c>
    </row>
    <row r="98" spans="1:5" ht="14.4" thickBot="1">
      <c r="A98" s="14" t="s">
        <v>65</v>
      </c>
      <c r="B98" s="14"/>
      <c r="C98" s="14"/>
      <c r="D98" s="16">
        <f>D50+D75+D90+J75</f>
        <v>0</v>
      </c>
    </row>
    <row r="102" spans="1:5" ht="15" customHeight="1">
      <c r="A102" s="46" t="s">
        <v>18</v>
      </c>
      <c r="B102" s="46"/>
      <c r="C102" s="46"/>
      <c r="D102" s="46"/>
      <c r="E102" s="46"/>
    </row>
    <row r="103" spans="1:5">
      <c r="A103" s="46"/>
      <c r="B103" s="46"/>
      <c r="C103" s="46"/>
      <c r="D103" s="46"/>
      <c r="E103" s="46"/>
    </row>
    <row r="104" spans="1:5">
      <c r="A104" s="46"/>
      <c r="B104" s="46"/>
      <c r="C104" s="46"/>
      <c r="D104" s="46"/>
      <c r="E104" s="46"/>
    </row>
    <row r="105" spans="1:5">
      <c r="A105" s="46"/>
      <c r="B105" s="46"/>
      <c r="C105" s="46"/>
      <c r="D105" s="46"/>
      <c r="E105" s="46"/>
    </row>
  </sheetData>
  <mergeCells count="18">
    <mergeCell ref="A1:E1"/>
    <mergeCell ref="A2:E2"/>
    <mergeCell ref="A4:E4"/>
    <mergeCell ref="A5:E5"/>
    <mergeCell ref="A3:E3"/>
    <mergeCell ref="A6:E6"/>
    <mergeCell ref="A7:E7"/>
    <mergeCell ref="A8:E8"/>
    <mergeCell ref="A10:E10"/>
    <mergeCell ref="A9:E9"/>
    <mergeCell ref="G55:J55"/>
    <mergeCell ref="G66:J66"/>
    <mergeCell ref="A11:E11"/>
    <mergeCell ref="A102:E105"/>
    <mergeCell ref="A52:E53"/>
    <mergeCell ref="A77:D77"/>
    <mergeCell ref="A13:E14"/>
    <mergeCell ref="A93:D9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3A9D-900D-4587-8733-0CC4FFB8D408}">
  <dimension ref="A1"/>
  <sheetViews>
    <sheetView workbookViewId="0"/>
  </sheetViews>
  <sheetFormatPr baseColWidth="10" defaultRowHeight="13.8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EA68-FF1E-464D-9839-D5903FA3962B}">
  <dimension ref="A1"/>
  <sheetViews>
    <sheetView workbookViewId="0"/>
  </sheetViews>
  <sheetFormatPr baseColWidth="10" defaultRowHeight="13.8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FFC08842A22284F9348EB74BB1FFD7D" ma:contentTypeVersion="4" ma:contentTypeDescription="Ein neues Dokument erstellen." ma:contentTypeScope="" ma:versionID="dce056f5060a025853d4b9bc213596f2">
  <xsd:schema xmlns:xsd="http://www.w3.org/2001/XMLSchema" xmlns:xs="http://www.w3.org/2001/XMLSchema" xmlns:p="http://schemas.microsoft.com/office/2006/metadata/properties" xmlns:ns3="9f730088-dd1d-44a2-ba0b-9ee662212de1" targetNamespace="http://schemas.microsoft.com/office/2006/metadata/properties" ma:root="true" ma:fieldsID="6eeb49c5830c4bcc108e16c31212bcee" ns3:_="">
    <xsd:import namespace="9f730088-dd1d-44a2-ba0b-9ee662212d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30088-dd1d-44a2-ba0b-9ee662212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85EFE4-A7F1-4172-BE99-941086F215B7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9f730088-dd1d-44a2-ba0b-9ee662212de1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CF99380-8091-4A51-9F6D-B6AAAB8AA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30088-dd1d-44a2-ba0b-9ee662212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5089C-AFBA-4A9E-A982-3E0DC6ED90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Zusammenfassung</vt:lpstr>
      <vt:lpstr>Rohrpreise</vt:lpstr>
      <vt:lpstr>Lastprofil</vt:lpstr>
      <vt:lpstr>Statistik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Jagdt</dc:creator>
  <cp:lastModifiedBy>Lars Goray</cp:lastModifiedBy>
  <dcterms:created xsi:type="dcterms:W3CDTF">2024-07-19T12:14:20Z</dcterms:created>
  <dcterms:modified xsi:type="dcterms:W3CDTF">2024-09-30T14:42:44Z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0x0101005FFC08842A22284F9348EB74BB1FFD7D</vt:lpwstr>
  </property>
</Properties>
</file>