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Fundamentos de Análisis de Datos - Cisco\M5\Laboratorios\2\"/>
    </mc:Choice>
  </mc:AlternateContent>
  <xr:revisionPtr revIDLastSave="0" documentId="13_ncr:1_{286A825C-6F8E-4260-9336-1AA71509C47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  <sheet name="Bike Sales" sheetId="1" r:id="rId2"/>
  </sheets>
  <calcPr calcId="191028"/>
  <pivotCaches>
    <pivotCache cacheId="3" r:id="rId3"/>
  </pivotCaches>
</workbook>
</file>

<file path=xl/calcChain.xml><?xml version="1.0" encoding="utf-8"?>
<calcChain xmlns="http://schemas.openxmlformats.org/spreadsheetml/2006/main">
  <c r="F31" i="2" l="1"/>
  <c r="F32" i="2"/>
  <c r="F33" i="2"/>
  <c r="F34" i="2"/>
  <c r="F35" i="2"/>
  <c r="F30" i="2"/>
  <c r="E30" i="2"/>
  <c r="E31" i="2"/>
  <c r="E32" i="2"/>
  <c r="E33" i="2"/>
  <c r="E34" i="2"/>
  <c r="D30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<sst xmlns="http://schemas.openxmlformats.org/spreadsheetml/2006/main" count="819" uniqueCount="164">
  <si>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</si>
  <si>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</si>
  <si>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</si>
  <si>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</si>
  <si>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</si>
  <si>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</si>
  <si>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</si>
  <si>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</si>
  <si>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</si>
  <si>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</si>
  <si>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</si>
  <si>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</si>
  <si>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</si>
  <si>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</si>
  <si>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</si>
  <si>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</si>
  <si>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</si>
  <si>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</si>
  <si>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</si>
  <si>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</si>
  <si>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</si>
  <si>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</si>
  <si>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</si>
  <si>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</si>
  <si>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</si>
  <si>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</si>
  <si>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</si>
  <si>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</si>
  <si>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</si>
  <si>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</si>
  <si>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</si>
  <si>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</si>
  <si>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</si>
  <si>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</si>
  <si>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</si>
  <si>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</si>
  <si>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</si>
  <si>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</si>
  <si>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</si>
  <si>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</si>
  <si>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</si>
  <si>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</si>
  <si>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</si>
  <si>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</si>
  <si>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</si>
  <si>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</si>
  <si>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</si>
  <si>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</si>
  <si>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</si>
  <si>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</si>
  <si>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</si>
  <si>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</si>
  <si>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</si>
  <si>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</si>
  <si>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</si>
  <si>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</si>
  <si>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</si>
  <si>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</si>
  <si>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</si>
  <si>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</si>
  <si>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</si>
  <si>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</si>
  <si>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</si>
  <si>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</si>
  <si>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</si>
  <si>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</si>
  <si>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</si>
  <si>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</si>
  <si>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</si>
  <si>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</si>
  <si>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</si>
  <si>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</si>
  <si>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</si>
  <si>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</si>
  <si>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</si>
  <si>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</si>
  <si>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</si>
  <si>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</si>
  <si>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</si>
  <si>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</si>
  <si>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</si>
  <si>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</si>
  <si>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</si>
  <si>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</si>
  <si>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</si>
  <si>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</si>
  <si>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</si>
  <si>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</si>
  <si>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</si>
  <si>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</si>
  <si>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</si>
  <si>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</si>
  <si>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</si>
  <si>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</si>
  <si>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</si>
  <si>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</si>
  <si>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</si>
  <si>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</si>
  <si>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</si>
  <si>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</si>
  <si>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</si>
  <si>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</si>
  <si>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</si>
  <si>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</si>
  <si>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</si>
  <si>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</si>
  <si>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</si>
  <si>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</si>
  <si>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</si>
  <si>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</si>
  <si>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</si>
  <si>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</si>
  <si>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</si>
  <si>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</si>
  <si>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</si>
  <si>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</si>
  <si>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</si>
  <si>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</si>
  <si>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</si>
  <si>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</si>
  <si>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</si>
  <si>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</si>
  <si>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</si>
  <si>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</si>
  <si>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</si>
  <si>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</si>
  <si>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</si>
  <si>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</si>
  <si>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</si>
  <si>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</si>
  <si>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</si>
  <si>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</si>
  <si>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</si>
  <si>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</si>
  <si>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</si>
  <si>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</si>
  <si>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</si>
  <si>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</si>
  <si>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</si>
  <si>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</si>
  <si>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</si>
  <si>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</si>
  <si>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</si>
  <si>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</si>
  <si>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</si>
  <si>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</si>
  <si>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</si>
  <si>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</si>
  <si>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</si>
  <si>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</si>
  <si>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</si>
  <si>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</si>
  <si>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</si>
  <si>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</si>
  <si>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</si>
  <si>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</si>
  <si>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Etiquetas de fila</t>
  </si>
  <si>
    <t>Total general</t>
  </si>
  <si>
    <t>Suma de Order_Quantity</t>
  </si>
  <si>
    <t>Fecha</t>
  </si>
  <si>
    <t>Suma_Cantidad_Pedido</t>
  </si>
  <si>
    <t>Máximo</t>
  </si>
  <si>
    <t>5 Valores más altos</t>
  </si>
  <si>
    <t>6 valores más 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</si>
</sst>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49" fontId="0" fillId="33" borderId="0" xfId="0" applyNumberFormat="1" applyFill="1" applyAlignment="1">
      <alignment horizontal="right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horizontal="left"/>
    </xf>
    <xf numFmtId="0" fontId="19" fillId="33" borderId="0" xfId="0" applyFont="1" applyFill="1"/>
    <xf numFmtId="164" fontId="0" fillId="33" borderId="0" xfId="0" applyNumberFormat="1" applyFill="1"/>
    <xf numFmtId="14" fontId="0" fillId="0" borderId="10" xfId="0" applyNumberFormat="1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Valor Atípico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Hoja1!$D$4:$D$27</c:f>
              <c:numCache>
                <c:formatCode>m/d/yyyy</c:formatCode>
                <c:ptCount val="24"/>
                <c:pt idx="0">
                  <c:v>44549</c:v>
                </c:pt>
                <c:pt idx="1">
                  <c:v>44548</c:v>
                </c:pt>
                <c:pt idx="2">
                  <c:v>44550</c:v>
                </c:pt>
                <c:pt idx="3">
                  <c:v>44542</c:v>
                </c:pt>
                <c:pt idx="4">
                  <c:v>44538</c:v>
                </c:pt>
                <c:pt idx="5">
                  <c:v>44535</c:v>
                </c:pt>
                <c:pt idx="6">
                  <c:v>44552</c:v>
                </c:pt>
                <c:pt idx="7">
                  <c:v>44541</c:v>
                </c:pt>
                <c:pt idx="8">
                  <c:v>44540</c:v>
                </c:pt>
                <c:pt idx="9">
                  <c:v>44537</c:v>
                </c:pt>
                <c:pt idx="10">
                  <c:v>44536</c:v>
                </c:pt>
                <c:pt idx="11">
                  <c:v>44543</c:v>
                </c:pt>
                <c:pt idx="12">
                  <c:v>44551</c:v>
                </c:pt>
                <c:pt idx="13">
                  <c:v>44531</c:v>
                </c:pt>
                <c:pt idx="14">
                  <c:v>44546</c:v>
                </c:pt>
                <c:pt idx="15">
                  <c:v>44534</c:v>
                </c:pt>
                <c:pt idx="16">
                  <c:v>44554</c:v>
                </c:pt>
                <c:pt idx="17">
                  <c:v>44547</c:v>
                </c:pt>
                <c:pt idx="18">
                  <c:v>44533</c:v>
                </c:pt>
                <c:pt idx="19">
                  <c:v>44544</c:v>
                </c:pt>
                <c:pt idx="20">
                  <c:v>44532</c:v>
                </c:pt>
                <c:pt idx="21">
                  <c:v>44553</c:v>
                </c:pt>
                <c:pt idx="22">
                  <c:v>44539</c:v>
                </c:pt>
                <c:pt idx="23">
                  <c:v>44545</c:v>
                </c:pt>
              </c:numCache>
            </c:numRef>
          </c:xVal>
          <c:yVal>
            <c:numRef>
              <c:f>Hoja1!$E$4:$E$27</c:f>
              <c:numCache>
                <c:formatCode>General</c:formatCode>
                <c:ptCount val="24"/>
                <c:pt idx="0">
                  <c:v>43</c:v>
                </c:pt>
                <c:pt idx="1">
                  <c:v>19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2-475F-8696-B2963D642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34767"/>
        <c:axId val="472925167"/>
      </c:scatterChart>
      <c:valAx>
        <c:axId val="47293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2925167"/>
        <c:crosses val="autoZero"/>
        <c:crossBetween val="midCat"/>
      </c:valAx>
      <c:valAx>
        <c:axId val="4729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293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14286</xdr:rowOff>
    </xdr:from>
    <xdr:to>
      <xdr:col>15</xdr:col>
      <xdr:colOff>0</xdr:colOff>
      <xdr:row>17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7031E3-3DA4-D4C1-404A-F4179B213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 BERTOTTI" refreshedDate="45914.91378703704" createdVersion="8" refreshedVersion="8" minRefreshableVersion="3" recordCount="88" xr:uid="{A3054038-389A-45A5-B020-7309BE2D93A2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 count="24"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</sharedItems>
    </cacheField>
    <cacheField name="Day" numFmtId="0">
      <sharedItems containsSemiMixedTypes="0" containsString="0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/>
    </cacheField>
    <cacheField name="Customer_Gender" numFmtId="0">
      <sharedItems/>
    </cacheField>
    <cacheField name="Country" numFmtId="0">
      <sharedItems/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11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13926"/>
    </cacheField>
    <cacheField name="Revenue" numFmtId="164">
      <sharedItems containsSemiMixedTypes="0" containsString="0" containsNumber="1" containsInteger="1" minValue="540" maxValue="25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x v="0"/>
    <n v="1"/>
    <s v="December"/>
    <n v="2021"/>
    <n v="39"/>
    <s v="Adults (35-64)"/>
    <s v="F"/>
    <s v="United States"/>
    <s v="California"/>
    <s v="Bikes"/>
    <s v="Mountain Bikes"/>
    <s v="Mountain-200 Black, 46"/>
    <n v="4"/>
    <n v="1252"/>
    <n v="2295"/>
    <n v="4172"/>
    <n v="5008"/>
    <n v="9180"/>
  </r>
  <r>
    <s v="000261695"/>
    <x v="0"/>
    <n v="1"/>
    <s v="December"/>
    <n v="2021"/>
    <n v="44"/>
    <s v="Adults (35-64)"/>
    <s v="M"/>
    <s v="United Kingdom"/>
    <s v="England"/>
    <s v="Bikes"/>
    <s v="Mountain Bikes"/>
    <s v="Mountain-200 Silver, 42"/>
    <n v="1"/>
    <n v="1266"/>
    <n v="2320"/>
    <n v="1054"/>
    <n v="1266"/>
    <n v="2320"/>
  </r>
  <r>
    <s v="000261697"/>
    <x v="1"/>
    <n v="2"/>
    <s v="December"/>
    <n v="2021"/>
    <n v="37"/>
    <s v="Adults (35-64)"/>
    <s v="M"/>
    <s v="United States"/>
    <s v="California"/>
    <s v="Bikes"/>
    <s v="Mountain Bikes"/>
    <s v="Mountain-400-W Silver, 46"/>
    <n v="2"/>
    <n v="420"/>
    <n v="769"/>
    <n v="698"/>
    <n v="840"/>
    <n v="1538"/>
  </r>
  <r>
    <s v="000261698"/>
    <x v="1"/>
    <n v="2"/>
    <s v="December"/>
    <n v="2021"/>
    <n v="31"/>
    <s v="Young Adults (25-34)"/>
    <s v="F"/>
    <s v="Australia"/>
    <s v="New South Wales"/>
    <s v="Bikes"/>
    <s v="Mountain Bikes"/>
    <s v="Mountain-400-W Silver, 42"/>
    <n v="1"/>
    <n v="420"/>
    <n v="769"/>
    <n v="349"/>
    <n v="420"/>
    <n v="769"/>
  </r>
  <r>
    <s v="000261699"/>
    <x v="2"/>
    <n v="3"/>
    <s v="December"/>
    <n v="2021"/>
    <n v="37"/>
    <s v="Adults (35-64)"/>
    <s v="F"/>
    <s v="United States"/>
    <s v="California"/>
    <s v="Bikes"/>
    <s v="Mountain Bikes"/>
    <s v="Mountain-200 Black, 46"/>
    <n v="2"/>
    <n v="1252"/>
    <n v="2295"/>
    <n v="2086"/>
    <n v="2504"/>
    <n v="4590"/>
  </r>
  <r>
    <s v="000261700"/>
    <x v="2"/>
    <n v="3"/>
    <s v="December"/>
    <n v="2021"/>
    <n v="24"/>
    <s v="Youth (&lt;25)"/>
    <s v="F"/>
    <s v="United Kingdom"/>
    <s v="England"/>
    <s v="Bikes"/>
    <s v="Mountain Bikes"/>
    <s v="Mountain-200 Black, 38"/>
    <n v="1"/>
    <n v="1252"/>
    <n v="2295"/>
    <n v="1043"/>
    <n v="1252"/>
    <n v="2295"/>
  </r>
  <r>
    <s v="000261701"/>
    <x v="2"/>
    <n v="3"/>
    <s v="December"/>
    <n v="2021"/>
    <n v="37"/>
    <s v="Adults (35-64)"/>
    <s v="M"/>
    <s v="United States"/>
    <s v="Washington"/>
    <s v="Bikes"/>
    <s v="Mountain Bikes"/>
    <s v="Mountain-200 Black, 46"/>
    <n v="1"/>
    <n v="1252"/>
    <n v="2295"/>
    <n v="1043"/>
    <n v="1252"/>
    <n v="2295"/>
  </r>
  <r>
    <s v="000261702"/>
    <x v="3"/>
    <n v="4"/>
    <s v="December"/>
    <n v="2021"/>
    <n v="31"/>
    <s v="Young Adults (25-34)"/>
    <s v="F"/>
    <s v="Australia"/>
    <s v="New South Wales"/>
    <s v="Bikes"/>
    <s v="Mountain Bikes"/>
    <s v="Mountain-400-W Silver, 42"/>
    <n v="4"/>
    <n v="420"/>
    <n v="769"/>
    <n v="1396"/>
    <n v="1680"/>
    <n v="3076"/>
  </r>
  <r>
    <s v="000261703"/>
    <x v="4"/>
    <n v="5"/>
    <s v="December"/>
    <n v="2021"/>
    <n v="39"/>
    <s v="Adults (35-64)"/>
    <s v="F"/>
    <s v="United States"/>
    <s v="California"/>
    <s v="Bikes"/>
    <s v="Mountain Bikes"/>
    <s v="Mountain-200 Black, 46"/>
    <n v="4"/>
    <n v="1252"/>
    <n v="2295"/>
    <n v="4172"/>
    <n v="5008"/>
    <n v="9180"/>
  </r>
  <r>
    <s v="000261704"/>
    <x v="4"/>
    <n v="5"/>
    <s v="December"/>
    <n v="2021"/>
    <n v="42"/>
    <s v="Adults (35-64)"/>
    <s v="M"/>
    <s v="Germany"/>
    <s v="Nordrhein-Westfalen"/>
    <s v="Bikes"/>
    <s v="Mountain Bikes"/>
    <s v="Mountain-200 Black, 38"/>
    <n v="4"/>
    <n v="1252"/>
    <n v="2295"/>
    <n v="4172"/>
    <n v="5008"/>
    <n v="9180"/>
  </r>
  <r>
    <s v="000261705"/>
    <x v="4"/>
    <n v="5"/>
    <s v="December"/>
    <n v="2021"/>
    <n v="35"/>
    <s v="Adults (35-64)"/>
    <s v="F"/>
    <s v="Australia"/>
    <s v="Queensland"/>
    <s v="Bikes"/>
    <s v="Mountain Bikes"/>
    <s v="Mountain-200 Silver, 38"/>
    <n v="1"/>
    <n v="1266"/>
    <n v="2320"/>
    <n v="1054"/>
    <n v="1266"/>
    <n v="2320"/>
  </r>
  <r>
    <s v="000261706"/>
    <x v="4"/>
    <n v="5"/>
    <s v="December"/>
    <n v="2021"/>
    <n v="37"/>
    <s v="Adults (35-64)"/>
    <s v="F"/>
    <s v="United States"/>
    <s v="California"/>
    <s v="Bikes"/>
    <s v="Mountain Bikes"/>
    <s v="Mountain-200 Black, 46"/>
    <n v="1"/>
    <n v="1252"/>
    <n v="2295"/>
    <n v="1043"/>
    <n v="1252"/>
    <n v="2295"/>
  </r>
  <r>
    <s v="000261707"/>
    <x v="5"/>
    <n v="6"/>
    <s v="December"/>
    <n v="2021"/>
    <n v="23"/>
    <s v="Youth (&lt;25)"/>
    <s v="M"/>
    <s v="United Kingdom"/>
    <s v="England"/>
    <s v="Bikes"/>
    <s v="Mountain Bikes"/>
    <s v="Mountain-400-W Silver, 46"/>
    <n v="3"/>
    <n v="420"/>
    <n v="769"/>
    <n v="1047"/>
    <n v="1260"/>
    <n v="2307"/>
  </r>
  <r>
    <s v="000261708"/>
    <x v="5"/>
    <n v="6"/>
    <s v="December"/>
    <n v="2021"/>
    <n v="27"/>
    <s v="Young Adults (25-34)"/>
    <s v="M"/>
    <s v="Canada"/>
    <s v="British Columbia"/>
    <s v="Bikes"/>
    <s v="Mountain Bikes"/>
    <s v="Mountain-200 Black, 46"/>
    <n v="1"/>
    <n v="1252"/>
    <n v="2295"/>
    <n v="1043"/>
    <n v="1252"/>
    <n v="2295"/>
  </r>
  <r>
    <s v="000261709"/>
    <x v="5"/>
    <n v="6"/>
    <s v="December"/>
    <n v="2021"/>
    <n v="36"/>
    <s v="Adults (35-64)"/>
    <s v="M"/>
    <s v="Australia"/>
    <s v="New South Wales"/>
    <s v="Bikes"/>
    <s v="Mountain Bikes"/>
    <s v="Mountain-200 Black, 42"/>
    <n v="1"/>
    <n v="1252"/>
    <n v="2295"/>
    <n v="1043"/>
    <n v="1252"/>
    <n v="2295"/>
  </r>
  <r>
    <s v="000261710"/>
    <x v="5"/>
    <n v="6"/>
    <s v="December"/>
    <n v="2021"/>
    <n v="47"/>
    <s v="Adults (35-64)"/>
    <s v="M"/>
    <s v="United Kingdom"/>
    <s v="England"/>
    <s v="Bikes"/>
    <s v="Mountain Bikes"/>
    <s v="Mountain-200 Silver, 38"/>
    <n v="1"/>
    <n v="1266"/>
    <n v="2320"/>
    <n v="1054"/>
    <n v="1266"/>
    <n v="2320"/>
  </r>
  <r>
    <s v="000261711"/>
    <x v="6"/>
    <n v="7"/>
    <s v="December"/>
    <n v="2021"/>
    <n v="30"/>
    <s v="Young Adults (25-34)"/>
    <s v="M"/>
    <s v="United States"/>
    <s v="California"/>
    <s v="Bikes"/>
    <s v="Mountain Bikes"/>
    <s v="Mountain-400-W Silver, 38"/>
    <n v="4"/>
    <n v="420"/>
    <n v="769"/>
    <n v="1396"/>
    <n v="1680"/>
    <n v="3076"/>
  </r>
  <r>
    <s v="000261712"/>
    <x v="6"/>
    <n v="7"/>
    <s v="December"/>
    <n v="2021"/>
    <n v="38"/>
    <s v="Adults (35-64)"/>
    <s v="M"/>
    <s v="United States"/>
    <s v="California"/>
    <s v="Bikes"/>
    <s v="Mountain Bikes"/>
    <s v="Mountain-200 Silver, 42"/>
    <n v="2"/>
    <n v="1266"/>
    <n v="2320"/>
    <n v="2108"/>
    <n v="2532"/>
    <n v="4640"/>
  </r>
  <r>
    <s v="000261713"/>
    <x v="7"/>
    <n v="8"/>
    <s v="December"/>
    <n v="2021"/>
    <n v="19"/>
    <s v="Youth (&lt;25)"/>
    <s v="F"/>
    <s v="Australia"/>
    <s v="New South Wales"/>
    <s v="Bikes"/>
    <s v="Mountain Bikes"/>
    <s v="Mountain-500 Silver, 42"/>
    <n v="4"/>
    <n v="308"/>
    <n v="565"/>
    <n v="1028"/>
    <n v="1232"/>
    <n v="2260"/>
  </r>
  <r>
    <s v="000261714"/>
    <x v="7"/>
    <n v="8"/>
    <s v="December"/>
    <n v="2021"/>
    <n v="30"/>
    <s v="Young Adults (25-34)"/>
    <s v="F"/>
    <s v="Canada"/>
    <s v="British Columbia"/>
    <s v="Bikes"/>
    <s v="Mountain Bikes"/>
    <s v="Mountain-200 Silver, 38"/>
    <n v="4"/>
    <n v="1266"/>
    <n v="2320"/>
    <n v="4216"/>
    <n v="5064"/>
    <n v="9280"/>
  </r>
  <r>
    <s v="000261715"/>
    <x v="7"/>
    <n v="8"/>
    <s v="December"/>
    <n v="2021"/>
    <n v="39"/>
    <s v="Adults (35-64)"/>
    <s v="F"/>
    <s v="United States"/>
    <s v="Oregon"/>
    <s v="Bikes"/>
    <s v="Mountain Bikes"/>
    <s v="Mountain-500 Black, 42"/>
    <n v="2"/>
    <n v="1252"/>
    <n v="2295"/>
    <n v="2086"/>
    <n v="2504"/>
    <n v="4590"/>
  </r>
  <r>
    <s v="000261716"/>
    <x v="7"/>
    <n v="8"/>
    <s v="December"/>
    <n v="2021"/>
    <n v="35"/>
    <s v="Adults (35-64)"/>
    <s v="F"/>
    <s v="United States"/>
    <s v="California"/>
    <s v="Bikes"/>
    <s v="Mountain Bikes"/>
    <s v="Mountain-500 Black, 42"/>
    <n v="1"/>
    <n v="295"/>
    <n v="540"/>
    <n v="245"/>
    <n v="295"/>
    <n v="540"/>
  </r>
  <r>
    <s v="000261717"/>
    <x v="8"/>
    <n v="9"/>
    <s v="December"/>
    <n v="2021"/>
    <n v="33"/>
    <s v="Young Adults (25-34)"/>
    <s v="F"/>
    <s v="Australia"/>
    <s v="Victoria"/>
    <s v="Bikes"/>
    <s v="Mountain Bikes"/>
    <s v="Mountain-100 Black, 38"/>
    <n v="2"/>
    <n v="1898"/>
    <n v="3375"/>
    <n v="2954"/>
    <n v="3796"/>
    <n v="6750"/>
  </r>
  <r>
    <s v="000261718"/>
    <x v="8"/>
    <n v="9"/>
    <s v="December"/>
    <n v="2021"/>
    <n v="41"/>
    <s v="Adults (35-64)"/>
    <s v="F"/>
    <s v="Germany"/>
    <s v="Hamburg"/>
    <s v="Bikes"/>
    <s v="Mountain Bikes"/>
    <s v="Mountain-200 Silver, 42"/>
    <n v="1"/>
    <n v="1266"/>
    <n v="2320"/>
    <n v="1054"/>
    <n v="1266"/>
    <n v="2320"/>
  </r>
  <r>
    <s v="000261719"/>
    <x v="9"/>
    <n v="10"/>
    <s v="December"/>
    <n v="2021"/>
    <n v="34"/>
    <s v="Young Adults (25-34)"/>
    <s v="F"/>
    <s v="United States"/>
    <s v="California"/>
    <s v="Bikes"/>
    <s v="Mountain Bikes"/>
    <s v="Mountain-200 Black, 42"/>
    <n v="2"/>
    <n v="1252"/>
    <n v="2295"/>
    <n v="2086"/>
    <n v="2504"/>
    <n v="4590"/>
  </r>
  <r>
    <s v="000261720"/>
    <x v="9"/>
    <n v="10"/>
    <s v="December"/>
    <n v="2021"/>
    <n v="40"/>
    <s v="Adults (35-64)"/>
    <s v="M"/>
    <s v="Australia"/>
    <s v="New South Wales"/>
    <s v="Bikes"/>
    <s v="Mountain Bikes"/>
    <s v="Mountain-200 Black, 42"/>
    <n v="2"/>
    <n v="1252"/>
    <n v="2295"/>
    <n v="2086"/>
    <n v="2504"/>
    <n v="4590"/>
  </r>
  <r>
    <s v="000261721"/>
    <x v="9"/>
    <n v="10"/>
    <s v="December"/>
    <n v="2021"/>
    <n v="26"/>
    <s v="Young Adults (25-34)"/>
    <s v="M"/>
    <s v="United Kingdom"/>
    <s v="England"/>
    <s v="Bikes"/>
    <s v="Mountain Bikes"/>
    <s v="Mountain-200 Black, 38"/>
    <n v="1"/>
    <n v="1252"/>
    <n v="2295"/>
    <n v="1043"/>
    <n v="1252"/>
    <n v="2295"/>
  </r>
  <r>
    <s v="000261722"/>
    <x v="9"/>
    <n v="10"/>
    <s v="December"/>
    <n v="2021"/>
    <n v="34"/>
    <s v="Young Adults (25-34)"/>
    <s v="M"/>
    <s v="United States"/>
    <s v="California"/>
    <s v="Bikes"/>
    <s v="Mountain Bikes"/>
    <s v="Mountain-500 Black, 40"/>
    <n v="1"/>
    <n v="295"/>
    <n v="540"/>
    <n v="245"/>
    <n v="295"/>
    <n v="540"/>
  </r>
  <r>
    <s v="000261723"/>
    <x v="9"/>
    <n v="10"/>
    <s v="December"/>
    <n v="2021"/>
    <n v="34"/>
    <s v="Young Adults (25-34)"/>
    <s v="F"/>
    <s v="United States"/>
    <s v="Washington"/>
    <s v="Bikes"/>
    <s v="Mountain Bikes"/>
    <s v="Mountain-100 Silver, 44"/>
    <n v="1"/>
    <n v="1912"/>
    <n v="3400"/>
    <n v="1488"/>
    <n v="1912"/>
    <n v="3400"/>
  </r>
  <r>
    <s v="000261724"/>
    <x v="9"/>
    <n v="10"/>
    <s v="December"/>
    <n v="2021"/>
    <n v="38"/>
    <s v="Adults (35-64)"/>
    <s v="M"/>
    <s v="Australia"/>
    <s v="New South Wales"/>
    <s v="Bikes"/>
    <s v="Mountain Bikes"/>
    <s v="Mountain-200 Black, 38"/>
    <n v="1"/>
    <n v="1252"/>
    <n v="2295"/>
    <n v="1043"/>
    <n v="1252"/>
    <n v="2295"/>
  </r>
  <r>
    <s v="000261725"/>
    <x v="10"/>
    <n v="11"/>
    <s v="December"/>
    <n v="2021"/>
    <n v="24"/>
    <s v="Youth (&lt;25)"/>
    <s v="F"/>
    <s v="France"/>
    <s v="Seine (Paris)"/>
    <s v="Bikes"/>
    <s v="Mountain Bikes"/>
    <s v="Mountain-200 Black, 38"/>
    <n v="3"/>
    <n v="1252"/>
    <n v="2295"/>
    <n v="3129"/>
    <n v="3756"/>
    <n v="6885"/>
  </r>
  <r>
    <s v="000261726"/>
    <x v="10"/>
    <n v="11"/>
    <s v="December"/>
    <n v="2021"/>
    <n v="41"/>
    <s v="Adults (35-64)"/>
    <s v="F"/>
    <s v="Australia"/>
    <s v="New South Wales"/>
    <s v="Bikes"/>
    <s v="Mountain Bikes"/>
    <s v="Mountain-400-W Silver, 38"/>
    <n v="2"/>
    <n v="420"/>
    <n v="769"/>
    <n v="698"/>
    <n v="840"/>
    <n v="1538"/>
  </r>
  <r>
    <s v="000261727"/>
    <x v="10"/>
    <n v="11"/>
    <s v="December"/>
    <n v="2021"/>
    <n v="27"/>
    <s v="Young Adults (25-34)"/>
    <s v="M"/>
    <s v="Canada"/>
    <s v="British Columbia"/>
    <s v="Bikes"/>
    <s v="Mountain Bikes"/>
    <s v="Mountain-200 Black, 46"/>
    <n v="1"/>
    <n v="1252"/>
    <n v="2295"/>
    <n v="1043"/>
    <n v="1252"/>
    <n v="2295"/>
  </r>
  <r>
    <s v="000261728"/>
    <x v="10"/>
    <n v="11"/>
    <s v="December"/>
    <n v="2021"/>
    <n v="37"/>
    <s v="Adults (35-64)"/>
    <s v="M"/>
    <s v="United States"/>
    <s v="California"/>
    <s v="Bikes"/>
    <s v="Mountain Bikes"/>
    <s v="Mountain-400-W Silver, 46"/>
    <n v="1"/>
    <n v="420"/>
    <n v="769"/>
    <n v="349"/>
    <n v="420"/>
    <n v="769"/>
  </r>
  <r>
    <s v="000261729"/>
    <x v="10"/>
    <n v="11"/>
    <s v="December"/>
    <n v="2021"/>
    <n v="38"/>
    <s v="Adults (35-64)"/>
    <s v="F"/>
    <s v="United States"/>
    <s v="California"/>
    <s v="Bikes"/>
    <s v="Mountain Bikes"/>
    <s v="Mountain-200 Silver, 38"/>
    <n v="1"/>
    <n v="1266"/>
    <n v="2320"/>
    <n v="1054"/>
    <n v="1266"/>
    <n v="2320"/>
  </r>
  <r>
    <s v="000261730"/>
    <x v="11"/>
    <n v="12"/>
    <s v="December"/>
    <n v="2021"/>
    <n v="36"/>
    <s v="Adults (35-64)"/>
    <s v="F"/>
    <s v="Australia"/>
    <s v="New South Wales"/>
    <s v="Bikes"/>
    <s v="Mountain Bikes"/>
    <s v="Mountain-200 Silver, 42"/>
    <n v="4"/>
    <n v="1266"/>
    <n v="2320"/>
    <n v="4216"/>
    <n v="5064"/>
    <n v="9280"/>
  </r>
  <r>
    <s v="000261731"/>
    <x v="11"/>
    <n v="12"/>
    <s v="December"/>
    <n v="2021"/>
    <n v="37"/>
    <s v="Adults (35-64)"/>
    <s v="M"/>
    <s v="United States"/>
    <s v="California"/>
    <s v="Bikes"/>
    <s v="Mountain Bikes"/>
    <s v="Mountain-400-W Silver, 46"/>
    <n v="4"/>
    <n v="420"/>
    <n v="769"/>
    <n v="1396"/>
    <n v="1680"/>
    <n v="3076"/>
  </r>
  <r>
    <s v="000261732"/>
    <x v="11"/>
    <n v="12"/>
    <s v="December"/>
    <n v="2021"/>
    <n v="34"/>
    <s v="Young Adults (25-34)"/>
    <s v="M"/>
    <s v="Australia"/>
    <s v="New South Wales"/>
    <s v="Bikes"/>
    <s v="Mountain Bikes"/>
    <s v="Mountain-200 Black, 38"/>
    <n v="2"/>
    <n v="1252"/>
    <n v="2295"/>
    <n v="2086"/>
    <n v="2504"/>
    <n v="4590"/>
  </r>
  <r>
    <s v="000261733"/>
    <x v="11"/>
    <n v="12"/>
    <s v="December"/>
    <n v="2021"/>
    <n v="35"/>
    <s v="Adults (35-64)"/>
    <s v="F"/>
    <s v="Australia"/>
    <s v="Victoria"/>
    <s v="Bikes"/>
    <s v="Mountain Bikes"/>
    <s v="Mountain-200 Silver, 42"/>
    <n v="1"/>
    <n v="1266"/>
    <n v="2320"/>
    <n v="1054"/>
    <n v="1266"/>
    <n v="2320"/>
  </r>
  <r>
    <s v="000261734"/>
    <x v="11"/>
    <n v="12"/>
    <s v="December"/>
    <n v="2021"/>
    <n v="38"/>
    <s v="Adults (35-64)"/>
    <s v="F"/>
    <s v="United States"/>
    <s v="Washington"/>
    <s v="Bikes"/>
    <s v="Mountain Bikes"/>
    <s v="Mountain-200 Silver, 42"/>
    <n v="1"/>
    <n v="1266"/>
    <n v="2320"/>
    <n v="1054"/>
    <n v="1266"/>
    <n v="2320"/>
  </r>
  <r>
    <s v="000261735"/>
    <x v="12"/>
    <n v="13"/>
    <s v="December"/>
    <n v="2021"/>
    <n v="32"/>
    <s v="Young Adults (25-34)"/>
    <s v="F"/>
    <s v="Australia"/>
    <s v="Queensland"/>
    <s v="Bikes"/>
    <s v="Mountain Bikes"/>
    <s v="Mountain-200 Silver, 42"/>
    <n v="3"/>
    <n v="1266"/>
    <n v="2320"/>
    <n v="3162"/>
    <n v="3798"/>
    <n v="6960"/>
  </r>
  <r>
    <s v="000261736"/>
    <x v="12"/>
    <n v="13"/>
    <s v="December"/>
    <n v="2021"/>
    <n v="40"/>
    <s v="Adults (35-64)"/>
    <s v="F"/>
    <s v="United States"/>
    <s v="California"/>
    <s v="Bikes"/>
    <s v="Mountain Bikes"/>
    <s v="Mountain-500 Silver, 40"/>
    <n v="1"/>
    <n v="308"/>
    <n v="565"/>
    <n v="257"/>
    <n v="308"/>
    <n v="565"/>
  </r>
  <r>
    <s v="000261737"/>
    <x v="12"/>
    <n v="13"/>
    <s v="December"/>
    <n v="2021"/>
    <n v="44"/>
    <s v="Adults (35-64)"/>
    <s v="F"/>
    <s v="United Kingdom"/>
    <s v="England"/>
    <s v="Bikes"/>
    <s v="Mountain Bikes"/>
    <s v="Mountain-200 Black, 38"/>
    <n v="1"/>
    <n v="1252"/>
    <n v="2295"/>
    <n v="1043"/>
    <n v="1252"/>
    <n v="2295"/>
  </r>
  <r>
    <s v="000261738"/>
    <x v="12"/>
    <n v="13"/>
    <s v="December"/>
    <n v="2021"/>
    <n v="49"/>
    <s v="Adults (35-64)"/>
    <s v="M"/>
    <s v="United Kingdom"/>
    <s v="England"/>
    <s v="Bikes"/>
    <s v="Mountain Bikes"/>
    <s v="Mountain-200 Black, 38"/>
    <n v="1"/>
    <n v="1252"/>
    <n v="2295"/>
    <n v="1043"/>
    <n v="1252"/>
    <n v="2295"/>
  </r>
  <r>
    <s v="000261739"/>
    <x v="13"/>
    <n v="14"/>
    <s v="December"/>
    <n v="2021"/>
    <n v="30"/>
    <s v="Young Adults (25-34)"/>
    <s v="F"/>
    <s v="United States"/>
    <s v="Washington"/>
    <s v="Bikes"/>
    <s v="Mountain Bikes"/>
    <s v="Mountain-200 Silver, 38"/>
    <n v="2"/>
    <n v="1266"/>
    <n v="2320"/>
    <n v="2108"/>
    <n v="2532"/>
    <n v="4640"/>
  </r>
  <r>
    <s v="000261740"/>
    <x v="13"/>
    <n v="14"/>
    <s v="December"/>
    <n v="2021"/>
    <n v="32"/>
    <s v="Young Adults (25-34)"/>
    <s v="M"/>
    <s v="United States"/>
    <s v="California"/>
    <s v="Bikes"/>
    <s v="Mountain Bikes"/>
    <s v="Mountain-200 Black, 46"/>
    <n v="1"/>
    <n v="1252"/>
    <n v="2295"/>
    <n v="1043"/>
    <n v="1252"/>
    <n v="2295"/>
  </r>
  <r>
    <s v="000261741"/>
    <x v="13"/>
    <n v="14"/>
    <s v="December"/>
    <n v="2021"/>
    <n v="32"/>
    <s v="Young Adults (25-34)"/>
    <s v="F"/>
    <s v="Australia"/>
    <s v="Victoria"/>
    <s v="Bikes"/>
    <s v="Mountain Bikes"/>
    <s v="Mountain-400-W Silver, 46"/>
    <n v="1"/>
    <n v="420"/>
    <n v="769"/>
    <n v="349"/>
    <n v="420"/>
    <n v="769"/>
  </r>
  <r>
    <s v="000261742"/>
    <x v="14"/>
    <n v="15"/>
    <s v="December"/>
    <n v="2021"/>
    <n v="29"/>
    <s v="Young Adults (25-34)"/>
    <s v="F"/>
    <s v="United States"/>
    <s v="California"/>
    <s v="Bikes"/>
    <s v="Mountain Bikes"/>
    <s v="Mountain-200 Silver, 42"/>
    <n v="1"/>
    <n v="1266"/>
    <n v="2320"/>
    <n v="1054"/>
    <n v="1266"/>
    <n v="2320"/>
  </r>
  <r>
    <s v="000261743"/>
    <x v="15"/>
    <n v="16"/>
    <s v="December"/>
    <n v="2021"/>
    <n v="33"/>
    <s v="Young Adults (25-34)"/>
    <s v="F"/>
    <s v="Australia"/>
    <s v="New South Wales"/>
    <s v="Bikes"/>
    <s v="Mountain Bikes"/>
    <s v="Mountain-200 Black, 38"/>
    <n v="2"/>
    <n v="1252"/>
    <n v="2295"/>
    <n v="2086"/>
    <n v="2504"/>
    <n v="4590"/>
  </r>
  <r>
    <s v="000261744"/>
    <x v="15"/>
    <n v="16"/>
    <s v="December"/>
    <n v="2021"/>
    <n v="38"/>
    <s v="Adults (35-64)"/>
    <s v="M"/>
    <s v="Australia"/>
    <s v="New South Wales"/>
    <s v="Bikes"/>
    <s v="Mountain Bikes"/>
    <s v="Mountain-200 Black, 38"/>
    <n v="2"/>
    <n v="1252"/>
    <n v="2295"/>
    <n v="2086"/>
    <n v="2504"/>
    <n v="4590"/>
  </r>
  <r>
    <s v="000261745"/>
    <x v="15"/>
    <n v="16"/>
    <s v="December"/>
    <n v="2021"/>
    <n v="27"/>
    <s v="Young Adults (25-34)"/>
    <s v="F"/>
    <s v="France"/>
    <s v="Seine et Marne"/>
    <s v="Bikes"/>
    <s v="Mountain Bikes"/>
    <s v="Mountain-200 Silver, 46"/>
    <n v="1"/>
    <n v="1266"/>
    <n v="2320"/>
    <n v="1054"/>
    <n v="1266"/>
    <n v="2320"/>
  </r>
  <r>
    <s v="000261746"/>
    <x v="16"/>
    <n v="17"/>
    <s v="December"/>
    <n v="2021"/>
    <n v="37"/>
    <s v="Adults (35-64)"/>
    <s v="F"/>
    <s v="United States"/>
    <s v="Washington"/>
    <s v="Bikes"/>
    <s v="Mountain Bikes"/>
    <s v="Mountain-200 Silver, 38"/>
    <n v="2"/>
    <n v="1266"/>
    <n v="2320"/>
    <n v="2108"/>
    <n v="2532"/>
    <n v="4640"/>
  </r>
  <r>
    <s v="000261747"/>
    <x v="16"/>
    <n v="17"/>
    <s v="December"/>
    <n v="2021"/>
    <n v="31"/>
    <s v="Young Adults (25-34)"/>
    <s v="M"/>
    <s v="Australia"/>
    <s v="New South Wales"/>
    <s v="Bikes"/>
    <s v="Mountain Bikes"/>
    <s v="Mountain-400-W Silver, 42"/>
    <n v="1"/>
    <n v="420"/>
    <n v="769"/>
    <n v="349"/>
    <n v="420"/>
    <n v="769"/>
  </r>
  <r>
    <s v="000261748"/>
    <x v="16"/>
    <n v="17"/>
    <s v="December"/>
    <n v="2021"/>
    <n v="42"/>
    <s v="Adults (35-64)"/>
    <s v="F"/>
    <s v="Germany"/>
    <s v="Nordrhein-Westfalen"/>
    <s v="Bikes"/>
    <s v="Mountain Bikes"/>
    <s v="Mountain-200 Silver, 46"/>
    <n v="1"/>
    <n v="1266"/>
    <n v="2320"/>
    <n v="1054"/>
    <n v="1266"/>
    <n v="2320"/>
  </r>
  <r>
    <s v="000261749"/>
    <x v="17"/>
    <n v="18"/>
    <s v="December"/>
    <n v="2021"/>
    <n v="35"/>
    <s v="Adults (35-64)"/>
    <s v="F"/>
    <s v="Australia"/>
    <s v="New South Wales"/>
    <s v="Bikes"/>
    <s v="Mountain Bikes"/>
    <s v="Mountain-500 Silver, 42"/>
    <n v="4"/>
    <n v="308"/>
    <n v="565"/>
    <n v="1028"/>
    <n v="1232"/>
    <n v="2260"/>
  </r>
  <r>
    <s v="000261750"/>
    <x v="17"/>
    <n v="18"/>
    <s v="December"/>
    <n v="2021"/>
    <n v="38"/>
    <s v="Adults (35-64)"/>
    <s v="F"/>
    <s v="Germany"/>
    <s v="Nordrhein-Westfalen"/>
    <s v="Bikes"/>
    <s v="Mountain Bikes"/>
    <s v="Mountain-200 Silver, 46"/>
    <n v="4"/>
    <n v="1266"/>
    <n v="2320"/>
    <n v="4216"/>
    <n v="5064"/>
    <n v="9280"/>
  </r>
  <r>
    <s v="000261751"/>
    <x v="17"/>
    <n v="18"/>
    <s v="December"/>
    <n v="2021"/>
    <n v="24"/>
    <s v="Youth (&lt;25)"/>
    <s v="F"/>
    <s v="France"/>
    <s v="Seine Saint Denis"/>
    <s v="Bikes"/>
    <s v="Mountain Bikes"/>
    <s v="Mountain-200 Silver, 38"/>
    <n v="3"/>
    <n v="1266"/>
    <n v="2320"/>
    <n v="3162"/>
    <n v="3798"/>
    <n v="6960"/>
  </r>
  <r>
    <s v="000261752"/>
    <x v="17"/>
    <n v="18"/>
    <s v="December"/>
    <n v="2021"/>
    <n v="26"/>
    <s v="Young Adults (25-34)"/>
    <s v="F"/>
    <s v="United Kingdom"/>
    <s v="England"/>
    <s v="Bikes"/>
    <s v="Mountain Bikes"/>
    <s v="Mountain-400-W Silver, 42"/>
    <n v="3"/>
    <n v="420"/>
    <n v="769"/>
    <n v="1047"/>
    <n v="1260"/>
    <n v="2307"/>
  </r>
  <r>
    <s v="000261753"/>
    <x v="17"/>
    <n v="18"/>
    <s v="December"/>
    <n v="2021"/>
    <n v="39"/>
    <s v="Adults (35-64)"/>
    <s v="M"/>
    <s v="United States"/>
    <s v="California"/>
    <s v="Bikes"/>
    <s v="Mountain Bikes"/>
    <s v="Mountain-200 Black, 42"/>
    <n v="3"/>
    <n v="1252"/>
    <n v="2295"/>
    <n v="3129"/>
    <n v="3756"/>
    <n v="6885"/>
  </r>
  <r>
    <s v="000261754"/>
    <x v="17"/>
    <n v="18"/>
    <s v="December"/>
    <n v="2021"/>
    <n v="26"/>
    <s v="Young Adults (25-34)"/>
    <s v="M"/>
    <s v="France"/>
    <s v="Seine (Paris)"/>
    <s v="Bikes"/>
    <s v="Mountain Bikes"/>
    <s v="Mountain-200 Black, 46"/>
    <n v="1"/>
    <n v="1252"/>
    <n v="2295"/>
    <n v="1043"/>
    <n v="1252"/>
    <n v="2295"/>
  </r>
  <r>
    <s v="000261755"/>
    <x v="17"/>
    <n v="18"/>
    <s v="December"/>
    <n v="2021"/>
    <n v="36"/>
    <s v="Adults (35-64)"/>
    <s v="M"/>
    <s v="United States"/>
    <s v="Washington"/>
    <s v="Bikes"/>
    <s v="Mountain Bikes"/>
    <s v="Mountain-200 Silver, 38"/>
    <n v="1"/>
    <n v="1266"/>
    <n v="2320"/>
    <n v="1054"/>
    <n v="1266"/>
    <n v="2320"/>
  </r>
  <r>
    <s v="000261756"/>
    <x v="18"/>
    <n v="19"/>
    <s v="December"/>
    <n v="2021"/>
    <n v="17"/>
    <s v="Youth (&lt;25)"/>
    <s v="M"/>
    <s v="France"/>
    <s v="Nord"/>
    <s v="Bikes"/>
    <s v="Mountain Bikes"/>
    <s v="Mountain-200 Silver, 46"/>
    <n v="4"/>
    <n v="1266"/>
    <n v="2320"/>
    <n v="4216"/>
    <n v="5064"/>
    <n v="9280"/>
  </r>
  <r>
    <s v="000261757"/>
    <x v="18"/>
    <n v="19"/>
    <s v="December"/>
    <n v="2021"/>
    <n v="19"/>
    <s v="Youth (&lt;25)"/>
    <s v="F"/>
    <s v="Australia"/>
    <s v="Victoria"/>
    <s v="Bikes"/>
    <s v="Mountain Bikes"/>
    <s v="Mountain-500 Black, 44"/>
    <n v="4"/>
    <n v="295"/>
    <n v="540"/>
    <n v="980"/>
    <n v="1180"/>
    <n v="2160"/>
  </r>
  <r>
    <s v="000261758"/>
    <x v="18"/>
    <n v="19"/>
    <s v="December"/>
    <n v="2021"/>
    <n v="25"/>
    <s v="Young Adults (25-34)"/>
    <s v="M"/>
    <s v="France"/>
    <s v="Seine (Paris)"/>
    <s v="Bikes"/>
    <s v="Mountain Bikes"/>
    <s v="Mountain-200 Black, 38"/>
    <n v="4"/>
    <n v="1252"/>
    <n v="2295"/>
    <n v="4172"/>
    <n v="5008"/>
    <n v="9180"/>
  </r>
  <r>
    <s v="000261759"/>
    <x v="18"/>
    <n v="19"/>
    <s v="December"/>
    <n v="2021"/>
    <n v="35"/>
    <s v="Adults (35-64)"/>
    <s v="F"/>
    <s v="United States"/>
    <s v="Oregon"/>
    <s v="Bikes"/>
    <s v="Mountain Bikes"/>
    <s v="Mountain-100 Black, 48"/>
    <n v="4"/>
    <n v="1898"/>
    <n v="3375"/>
    <n v="5908"/>
    <n v="7592"/>
    <n v="13500"/>
  </r>
  <r>
    <s v="000261760"/>
    <x v="18"/>
    <n v="19"/>
    <s v="December"/>
    <n v="2021"/>
    <n v="37"/>
    <s v="Adults (35-64)"/>
    <s v="M"/>
    <s v="United States"/>
    <s v="Oregon"/>
    <s v="Bikes"/>
    <s v="Mountain Bikes"/>
    <s v="Mountain-200 Black, 38"/>
    <n v="4"/>
    <n v="1252"/>
    <n v="2295"/>
    <n v="4172"/>
    <n v="5008"/>
    <n v="9180"/>
  </r>
  <r>
    <s v="000261761"/>
    <x v="18"/>
    <n v="19"/>
    <s v="December"/>
    <n v="2021"/>
    <n v="39"/>
    <s v="Adults (35-64)"/>
    <s v="F"/>
    <s v="United States"/>
    <s v="California"/>
    <s v="Bikes"/>
    <s v="Mountain Bikes"/>
    <s v="Mountain-200 Black, 46"/>
    <n v="4"/>
    <n v="1252"/>
    <n v="2295"/>
    <n v="4172"/>
    <n v="5008"/>
    <n v="9180"/>
  </r>
  <r>
    <s v="000261762"/>
    <x v="18"/>
    <n v="19"/>
    <s v="December"/>
    <n v="2021"/>
    <n v="63"/>
    <s v="Adults (35-64)"/>
    <s v="F"/>
    <s v="Australia"/>
    <s v="Queensland"/>
    <s v="Bikes"/>
    <s v="Mountain Bikes"/>
    <s v="Mountain-200 Black, 46"/>
    <n v="4"/>
    <n v="1252"/>
    <n v="2295"/>
    <n v="4172"/>
    <n v="5008"/>
    <n v="9180"/>
  </r>
  <r>
    <s v="000261763"/>
    <x v="18"/>
    <n v="19"/>
    <s v="December"/>
    <n v="2021"/>
    <n v="18"/>
    <s v="Youth (&lt;25)"/>
    <s v="M"/>
    <s v="Australia"/>
    <s v="South Australia"/>
    <s v="Bikes"/>
    <s v="Mountain Bikes"/>
    <s v="Mountain-500 Black, 40"/>
    <n v="2"/>
    <n v="295"/>
    <n v="540"/>
    <n v="490"/>
    <n v="590"/>
    <n v="1080"/>
  </r>
  <r>
    <s v="000261764"/>
    <x v="18"/>
    <n v="19"/>
    <s v="December"/>
    <n v="2021"/>
    <n v="56"/>
    <s v="Adults (35-64)"/>
    <s v="F"/>
    <s v="Germany"/>
    <s v="Hessen"/>
    <s v="Bikes"/>
    <s v="Mountain Bikes"/>
    <s v="Mountain-200 Black, 46"/>
    <n v="2"/>
    <n v="1252"/>
    <n v="2295"/>
    <n v="2086"/>
    <n v="2504"/>
    <n v="4590"/>
  </r>
  <r>
    <s v="000261765"/>
    <x v="18"/>
    <n v="19"/>
    <s v="December"/>
    <n v="2021"/>
    <n v="39"/>
    <s v="Adults (35-64)"/>
    <s v="F"/>
    <s v="United States"/>
    <s v="Washington"/>
    <s v="Bikes"/>
    <s v="Mountain Bikes"/>
    <s v="Mountain-200 Silver, 38"/>
    <n v="11"/>
    <n v="1266"/>
    <n v="2320"/>
    <n v="1054"/>
    <n v="13926"/>
    <n v="25520"/>
  </r>
  <r>
    <s v="000261766"/>
    <x v="19"/>
    <n v="20"/>
    <s v="December"/>
    <n v="2021"/>
    <n v="33"/>
    <s v="Young Adults (25-34)"/>
    <s v="F"/>
    <s v="Australia"/>
    <s v="Victoria"/>
    <s v="Bikes"/>
    <s v="Mountain Bikes"/>
    <s v="Mountain-100 Black, 38"/>
    <n v="4"/>
    <n v="1898"/>
    <n v="3375"/>
    <n v="5908"/>
    <n v="7592"/>
    <n v="13500"/>
  </r>
  <r>
    <s v="000261767"/>
    <x v="19"/>
    <n v="20"/>
    <s v="December"/>
    <n v="2021"/>
    <n v="57"/>
    <s v="Adults (35-64)"/>
    <s v="M"/>
    <s v="Australia"/>
    <s v="Queensland"/>
    <s v="Bikes"/>
    <s v="Mountain Bikes"/>
    <s v="Mountain-200 Black, 46"/>
    <n v="4"/>
    <n v="1252"/>
    <n v="2295"/>
    <n v="4172"/>
    <n v="5008"/>
    <n v="9180"/>
  </r>
  <r>
    <s v="000261768"/>
    <x v="19"/>
    <n v="20"/>
    <s v="December"/>
    <n v="2021"/>
    <n v="29"/>
    <s v="Young Adults (25-34)"/>
    <s v="M"/>
    <s v="Canada"/>
    <s v="British Columbia"/>
    <s v="Bikes"/>
    <s v="Mountain Bikes"/>
    <s v="Mountain-500 Black, 52"/>
    <n v="3"/>
    <n v="295"/>
    <n v="540"/>
    <n v="735"/>
    <n v="885"/>
    <n v="1620"/>
  </r>
  <r>
    <s v="000261769"/>
    <x v="19"/>
    <n v="20"/>
    <s v="December"/>
    <n v="2021"/>
    <n v="35"/>
    <s v="Adults (35-64)"/>
    <s v="F"/>
    <s v="Australia"/>
    <s v="Queensland"/>
    <s v="Bikes"/>
    <s v="Mountain Bikes"/>
    <s v="Mountain-200 Silver, 38"/>
    <n v="1"/>
    <n v="1266"/>
    <n v="2320"/>
    <n v="1054"/>
    <n v="1266"/>
    <n v="2320"/>
  </r>
  <r>
    <s v="000261770"/>
    <x v="19"/>
    <n v="20"/>
    <s v="December"/>
    <n v="2021"/>
    <n v="35"/>
    <s v="Adults (35-64)"/>
    <s v="M"/>
    <s v="Australia"/>
    <s v="Victoria"/>
    <s v="Bikes"/>
    <s v="Mountain Bikes"/>
    <s v="Mountain-200 Silver, 38"/>
    <n v="1"/>
    <n v="1266"/>
    <n v="2320"/>
    <n v="1054"/>
    <n v="1266"/>
    <n v="2320"/>
  </r>
  <r>
    <s v="000261771"/>
    <x v="20"/>
    <n v="21"/>
    <s v="December"/>
    <n v="2021"/>
    <n v="26"/>
    <s v="Young Adults (25-34)"/>
    <s v="M"/>
    <s v="France"/>
    <s v="Somme"/>
    <s v="Bikes"/>
    <s v="Mountain Bikes"/>
    <s v="Mountain-200 Silver, 38"/>
    <n v="3"/>
    <n v="1266"/>
    <n v="2320"/>
    <n v="3162"/>
    <n v="3798"/>
    <n v="6960"/>
  </r>
  <r>
    <s v="000261772"/>
    <x v="20"/>
    <n v="21"/>
    <s v="December"/>
    <n v="2021"/>
    <n v="23"/>
    <s v="Youth (&lt;25)"/>
    <s v="M"/>
    <s v="United Kingdom"/>
    <s v="England"/>
    <s v="Bikes"/>
    <s v="Mountain Bikes"/>
    <s v="Mountain-400-W Silver, 46"/>
    <n v="2"/>
    <n v="420"/>
    <n v="769"/>
    <n v="698"/>
    <n v="840"/>
    <n v="1538"/>
  </r>
  <r>
    <s v="000261773"/>
    <x v="21"/>
    <n v="22"/>
    <s v="December"/>
    <n v="2021"/>
    <n v="30"/>
    <s v="Young Adults (25-34)"/>
    <s v="F"/>
    <s v="United States"/>
    <s v="Washington"/>
    <s v="Bikes"/>
    <s v="Mountain Bikes"/>
    <s v="Mountain-200 Silver, 38"/>
    <n v="3"/>
    <n v="1266"/>
    <n v="2320"/>
    <n v="3162"/>
    <n v="3798"/>
    <n v="6960"/>
  </r>
  <r>
    <s v="000261774"/>
    <x v="21"/>
    <n v="22"/>
    <s v="December"/>
    <n v="2021"/>
    <n v="41"/>
    <s v="Adults (35-64)"/>
    <s v="M"/>
    <s v="United States"/>
    <s v="California"/>
    <s v="Bikes"/>
    <s v="Mountain Bikes"/>
    <s v="Mountain-200 Black, 42"/>
    <n v="3"/>
    <n v="1252"/>
    <n v="2295"/>
    <n v="3129"/>
    <n v="3756"/>
    <n v="6885"/>
  </r>
  <r>
    <s v="000261775"/>
    <x v="21"/>
    <n v="22"/>
    <s v="December"/>
    <n v="2021"/>
    <n v="19"/>
    <s v="Youth (&lt;25)"/>
    <s v="F"/>
    <s v="Australia"/>
    <s v="New South Wales"/>
    <s v="Bikes"/>
    <s v="Mountain Bikes"/>
    <s v="Mountain-500 Silver, 42"/>
    <n v="1"/>
    <n v="308"/>
    <n v="565"/>
    <n v="257"/>
    <n v="308"/>
    <n v="565"/>
  </r>
  <r>
    <s v="000261776"/>
    <x v="21"/>
    <n v="22"/>
    <s v="December"/>
    <n v="2021"/>
    <n v="25"/>
    <s v="Young Adults (25-34)"/>
    <s v="M"/>
    <s v="France"/>
    <s v="Seine (Paris)"/>
    <s v="Bikes"/>
    <s v="Mountain Bikes"/>
    <s v="Mountain-200 Black, 38"/>
    <n v="1"/>
    <n v="1252"/>
    <n v="2295"/>
    <n v="1043"/>
    <n v="1252"/>
    <n v="2295"/>
  </r>
  <r>
    <s v="000261777"/>
    <x v="21"/>
    <n v="22"/>
    <s v="December"/>
    <n v="2021"/>
    <n v="27"/>
    <s v="Young Adults (25-34)"/>
    <s v="F"/>
    <s v="Canada"/>
    <s v="British Columbia"/>
    <s v="Bikes"/>
    <s v="Mountain Bikes"/>
    <s v="Mountain-200 Black, 46"/>
    <n v="1"/>
    <n v="1252"/>
    <n v="2295"/>
    <n v="1043"/>
    <n v="1252"/>
    <n v="2295"/>
  </r>
  <r>
    <s v="000261778"/>
    <x v="21"/>
    <n v="22"/>
    <s v="December"/>
    <n v="2021"/>
    <n v="41"/>
    <s v="Adults (35-64)"/>
    <s v="M"/>
    <s v="Germany"/>
    <s v="Hessen"/>
    <s v="Bikes"/>
    <s v="Mountain Bikes"/>
    <s v="Mountain-200 Silver, 38"/>
    <n v="1"/>
    <n v="1266"/>
    <n v="2320"/>
    <n v="1054"/>
    <n v="1266"/>
    <n v="2320"/>
  </r>
  <r>
    <s v="000261779"/>
    <x v="22"/>
    <n v="23"/>
    <s v="December"/>
    <n v="2021"/>
    <n v="30"/>
    <s v="Young Adults (25-34)"/>
    <s v="F"/>
    <s v="United States"/>
    <s v="Oregon"/>
    <s v="Bikes"/>
    <s v="Mountain Bikes"/>
    <s v="Mountain-200 Silver, 42"/>
    <n v="1"/>
    <n v="1266"/>
    <n v="2320"/>
    <n v="1054"/>
    <n v="1266"/>
    <n v="2320"/>
  </r>
  <r>
    <s v="000261780"/>
    <x v="22"/>
    <n v="23"/>
    <s v="December"/>
    <n v="2021"/>
    <n v="31"/>
    <s v="Young Adults (25-34)"/>
    <s v="F"/>
    <s v="Canada"/>
    <s v="British Columbia"/>
    <s v="Bikes"/>
    <s v="Mountain Bikes"/>
    <s v="Mountain-200 Black, 42"/>
    <n v="1"/>
    <n v="1252"/>
    <n v="2295"/>
    <n v="1043"/>
    <n v="1252"/>
    <n v="2295"/>
  </r>
  <r>
    <s v="000261781"/>
    <x v="22"/>
    <n v="23"/>
    <s v="December"/>
    <n v="2021"/>
    <n v="35"/>
    <s v="Adults (35-64)"/>
    <s v="F"/>
    <s v="United States"/>
    <s v="California"/>
    <s v="Bikes"/>
    <s v="Mountain Bikes"/>
    <s v="Mountain-500 Black, 42"/>
    <n v="1"/>
    <n v="295"/>
    <n v="540"/>
    <n v="245"/>
    <n v="295"/>
    <n v="540"/>
  </r>
  <r>
    <s v="000261782"/>
    <x v="23"/>
    <n v="24"/>
    <s v="December"/>
    <n v="2021"/>
    <n v="38"/>
    <s v="Adults (35-64)"/>
    <s v="M"/>
    <s v="Australia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FA565-0ACB-4FF9-B68F-2DA6E6F06BFD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8" firstHeaderRow="1" firstDataRow="1" firstDataCol="1"/>
  <pivotFields count="19">
    <pivotField showAll="0"/>
    <pivotField axis="axisRow" numFmtId="14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25">
    <i>
      <x v="18"/>
    </i>
    <i>
      <x v="17"/>
    </i>
    <i>
      <x v="19"/>
    </i>
    <i>
      <x v="11"/>
    </i>
    <i>
      <x v="7"/>
    </i>
    <i>
      <x v="4"/>
    </i>
    <i>
      <x v="21"/>
    </i>
    <i>
      <x v="10"/>
    </i>
    <i>
      <x v="9"/>
    </i>
    <i>
      <x v="6"/>
    </i>
    <i>
      <x v="5"/>
    </i>
    <i>
      <x v="12"/>
    </i>
    <i>
      <x v="20"/>
    </i>
    <i>
      <x/>
    </i>
    <i>
      <x v="15"/>
    </i>
    <i>
      <x v="3"/>
    </i>
    <i>
      <x v="23"/>
    </i>
    <i>
      <x v="16"/>
    </i>
    <i>
      <x v="2"/>
    </i>
    <i>
      <x v="13"/>
    </i>
    <i>
      <x v="1"/>
    </i>
    <i>
      <x v="22"/>
    </i>
    <i>
      <x v="8"/>
    </i>
    <i>
      <x v="14"/>
    </i>
    <i t="grand">
      <x/>
    </i>
  </rowItems>
  <colItems count="1">
    <i/>
  </colItems>
  <dataFields count="1">
    <dataField name="Suma de Order_Quant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4448-05BD-4A0E-A0D3-2E9C9FD514C3}">
  <dimension ref="A3:F35"/>
  <sheetViews>
    <sheetView tabSelected="1" topLeftCell="A22" workbookViewId="0">
      <selection activeCell="H33" sqref="H33"/>
    </sheetView>
  </sheetViews>
  <sheetFormatPr baseColWidth="10" defaultRowHeight="15" x14ac:dyDescent="0.25"/>
  <cols>
    <col min="1" max="1" width="17.5703125" bestFit="1" customWidth="1"/>
    <col min="2" max="2" width="23.140625" bestFit="1" customWidth="1"/>
    <col min="5" max="5" width="22.28515625" bestFit="1" customWidth="1"/>
    <col min="6" max="6" width="18.140625" bestFit="1" customWidth="1"/>
  </cols>
  <sheetData>
    <row r="3" spans="1:5" x14ac:dyDescent="0.25">
      <c r="A3" s="9" t="s">
        <v>156</v>
      </c>
      <c r="B3" t="s">
        <v>158</v>
      </c>
      <c r="D3" t="s">
        <v>159</v>
      </c>
      <c r="E3" t="s">
        <v>160</v>
      </c>
    </row>
    <row r="4" spans="1:5" x14ac:dyDescent="0.25">
      <c r="A4" s="10">
        <v>44549</v>
      </c>
      <c r="B4" s="11">
        <v>43</v>
      </c>
      <c r="D4" s="18">
        <v>44549</v>
      </c>
      <c r="E4" s="19">
        <v>43</v>
      </c>
    </row>
    <row r="5" spans="1:5" x14ac:dyDescent="0.25">
      <c r="A5" s="10">
        <v>44548</v>
      </c>
      <c r="B5" s="11">
        <v>19</v>
      </c>
      <c r="D5" s="18">
        <v>44548</v>
      </c>
      <c r="E5" s="19">
        <v>19</v>
      </c>
    </row>
    <row r="6" spans="1:5" x14ac:dyDescent="0.25">
      <c r="A6" s="10">
        <v>44550</v>
      </c>
      <c r="B6" s="11">
        <v>13</v>
      </c>
      <c r="D6" s="18">
        <v>44550</v>
      </c>
      <c r="E6" s="19">
        <v>13</v>
      </c>
    </row>
    <row r="7" spans="1:5" x14ac:dyDescent="0.25">
      <c r="A7" s="10">
        <v>44542</v>
      </c>
      <c r="B7" s="11">
        <v>12</v>
      </c>
      <c r="D7" s="18">
        <v>44542</v>
      </c>
      <c r="E7" s="19">
        <v>12</v>
      </c>
    </row>
    <row r="8" spans="1:5" x14ac:dyDescent="0.25">
      <c r="A8" s="10">
        <v>44538</v>
      </c>
      <c r="B8" s="11">
        <v>11</v>
      </c>
      <c r="D8" s="18">
        <v>44538</v>
      </c>
      <c r="E8" s="19">
        <v>11</v>
      </c>
    </row>
    <row r="9" spans="1:5" x14ac:dyDescent="0.25">
      <c r="A9" s="10">
        <v>44535</v>
      </c>
      <c r="B9" s="11">
        <v>10</v>
      </c>
      <c r="D9" s="18">
        <v>44535</v>
      </c>
      <c r="E9" s="19">
        <v>10</v>
      </c>
    </row>
    <row r="10" spans="1:5" x14ac:dyDescent="0.25">
      <c r="A10" s="10">
        <v>44552</v>
      </c>
      <c r="B10" s="11">
        <v>10</v>
      </c>
      <c r="D10" s="18">
        <v>44552</v>
      </c>
      <c r="E10" s="19">
        <v>10</v>
      </c>
    </row>
    <row r="11" spans="1:5" x14ac:dyDescent="0.25">
      <c r="A11" s="10">
        <v>44541</v>
      </c>
      <c r="B11" s="11">
        <v>8</v>
      </c>
      <c r="D11" s="18">
        <v>44541</v>
      </c>
      <c r="E11" s="19">
        <v>8</v>
      </c>
    </row>
    <row r="12" spans="1:5" x14ac:dyDescent="0.25">
      <c r="A12" s="10">
        <v>44540</v>
      </c>
      <c r="B12" s="11">
        <v>8</v>
      </c>
      <c r="D12" s="18">
        <v>44540</v>
      </c>
      <c r="E12" s="19">
        <v>8</v>
      </c>
    </row>
    <row r="13" spans="1:5" x14ac:dyDescent="0.25">
      <c r="A13" s="10">
        <v>44537</v>
      </c>
      <c r="B13" s="11">
        <v>6</v>
      </c>
      <c r="D13" s="18">
        <v>44537</v>
      </c>
      <c r="E13" s="19">
        <v>6</v>
      </c>
    </row>
    <row r="14" spans="1:5" x14ac:dyDescent="0.25">
      <c r="A14" s="10">
        <v>44536</v>
      </c>
      <c r="B14" s="11">
        <v>6</v>
      </c>
      <c r="D14" s="18">
        <v>44536</v>
      </c>
      <c r="E14" s="19">
        <v>6</v>
      </c>
    </row>
    <row r="15" spans="1:5" x14ac:dyDescent="0.25">
      <c r="A15" s="10">
        <v>44543</v>
      </c>
      <c r="B15" s="11">
        <v>6</v>
      </c>
      <c r="D15" s="18">
        <v>44543</v>
      </c>
      <c r="E15" s="19">
        <v>6</v>
      </c>
    </row>
    <row r="16" spans="1:5" x14ac:dyDescent="0.25">
      <c r="A16" s="10">
        <v>44551</v>
      </c>
      <c r="B16" s="11">
        <v>5</v>
      </c>
      <c r="D16" s="18">
        <v>44551</v>
      </c>
      <c r="E16" s="19">
        <v>5</v>
      </c>
    </row>
    <row r="17" spans="1:6" x14ac:dyDescent="0.25">
      <c r="A17" s="10">
        <v>44531</v>
      </c>
      <c r="B17" s="11">
        <v>5</v>
      </c>
      <c r="D17" s="18">
        <v>44531</v>
      </c>
      <c r="E17" s="19">
        <v>5</v>
      </c>
    </row>
    <row r="18" spans="1:6" x14ac:dyDescent="0.25">
      <c r="A18" s="10">
        <v>44546</v>
      </c>
      <c r="B18" s="11">
        <v>5</v>
      </c>
      <c r="D18" s="18">
        <v>44546</v>
      </c>
      <c r="E18" s="19">
        <v>5</v>
      </c>
    </row>
    <row r="19" spans="1:6" x14ac:dyDescent="0.25">
      <c r="A19" s="10">
        <v>44534</v>
      </c>
      <c r="B19" s="11">
        <v>4</v>
      </c>
      <c r="D19" s="18">
        <v>44534</v>
      </c>
      <c r="E19" s="19">
        <v>4</v>
      </c>
    </row>
    <row r="20" spans="1:6" x14ac:dyDescent="0.25">
      <c r="A20" s="10">
        <v>44554</v>
      </c>
      <c r="B20" s="11">
        <v>4</v>
      </c>
      <c r="D20" s="18">
        <v>44554</v>
      </c>
      <c r="E20" s="19">
        <v>4</v>
      </c>
    </row>
    <row r="21" spans="1:6" x14ac:dyDescent="0.25">
      <c r="A21" s="10">
        <v>44547</v>
      </c>
      <c r="B21" s="11">
        <v>4</v>
      </c>
      <c r="D21" s="18">
        <v>44547</v>
      </c>
      <c r="E21" s="19">
        <v>4</v>
      </c>
    </row>
    <row r="22" spans="1:6" x14ac:dyDescent="0.25">
      <c r="A22" s="10">
        <v>44533</v>
      </c>
      <c r="B22" s="11">
        <v>4</v>
      </c>
      <c r="D22" s="18">
        <v>44533</v>
      </c>
      <c r="E22" s="19">
        <v>4</v>
      </c>
    </row>
    <row r="23" spans="1:6" x14ac:dyDescent="0.25">
      <c r="A23" s="10">
        <v>44544</v>
      </c>
      <c r="B23" s="11">
        <v>4</v>
      </c>
      <c r="D23" s="18">
        <v>44544</v>
      </c>
      <c r="E23" s="19">
        <v>4</v>
      </c>
    </row>
    <row r="24" spans="1:6" x14ac:dyDescent="0.25">
      <c r="A24" s="10">
        <v>44532</v>
      </c>
      <c r="B24" s="11">
        <v>3</v>
      </c>
      <c r="D24" s="18">
        <v>44532</v>
      </c>
      <c r="E24" s="19">
        <v>3</v>
      </c>
    </row>
    <row r="25" spans="1:6" x14ac:dyDescent="0.25">
      <c r="A25" s="10">
        <v>44553</v>
      </c>
      <c r="B25" s="11">
        <v>3</v>
      </c>
      <c r="D25" s="18">
        <v>44553</v>
      </c>
      <c r="E25" s="19">
        <v>3</v>
      </c>
    </row>
    <row r="26" spans="1:6" x14ac:dyDescent="0.25">
      <c r="A26" s="10">
        <v>44539</v>
      </c>
      <c r="B26" s="11">
        <v>3</v>
      </c>
      <c r="D26" s="18">
        <v>44539</v>
      </c>
      <c r="E26" s="19">
        <v>3</v>
      </c>
    </row>
    <row r="27" spans="1:6" x14ac:dyDescent="0.25">
      <c r="A27" s="10">
        <v>44545</v>
      </c>
      <c r="B27" s="11">
        <v>1</v>
      </c>
      <c r="D27" s="18">
        <v>44545</v>
      </c>
      <c r="E27" s="19">
        <v>1</v>
      </c>
    </row>
    <row r="28" spans="1:6" x14ac:dyDescent="0.25">
      <c r="A28" s="10" t="s">
        <v>157</v>
      </c>
      <c r="B28" s="11">
        <v>197</v>
      </c>
    </row>
    <row r="29" spans="1:6" x14ac:dyDescent="0.25">
      <c r="D29" s="20" t="s">
        <v>161</v>
      </c>
      <c r="E29" s="20" t="s">
        <v>162</v>
      </c>
      <c r="F29" s="20" t="s">
        <v>163</v>
      </c>
    </row>
    <row r="30" spans="1:6" x14ac:dyDescent="0.25">
      <c r="D30" s="20">
        <f>MAX(E4:E27)</f>
        <v>43</v>
      </c>
      <c r="E30" s="21">
        <f>LARGE($E$4:$E$27,ROW(1:5))</f>
        <v>43</v>
      </c>
      <c r="F30" s="20">
        <f>SMALL($E$4:$E$27,ROW(1:6))</f>
        <v>1</v>
      </c>
    </row>
    <row r="31" spans="1:6" x14ac:dyDescent="0.25">
      <c r="D31" s="20"/>
      <c r="E31" s="21">
        <f t="shared" ref="E31:E34" si="0">LARGE($E$4:$E$27,ROW(2:6))</f>
        <v>19</v>
      </c>
      <c r="F31" s="20">
        <f t="shared" ref="F31:F35" si="1">SMALL($E$4:$E$27,ROW(2:7))</f>
        <v>3</v>
      </c>
    </row>
    <row r="32" spans="1:6" x14ac:dyDescent="0.25">
      <c r="D32" s="20"/>
      <c r="E32" s="21">
        <f t="shared" si="0"/>
        <v>13</v>
      </c>
      <c r="F32" s="20">
        <f t="shared" si="1"/>
        <v>3</v>
      </c>
    </row>
    <row r="33" spans="4:6" x14ac:dyDescent="0.25">
      <c r="D33" s="20"/>
      <c r="E33" s="21">
        <f t="shared" si="0"/>
        <v>12</v>
      </c>
      <c r="F33" s="20">
        <f t="shared" si="1"/>
        <v>3</v>
      </c>
    </row>
    <row r="34" spans="4:6" x14ac:dyDescent="0.25">
      <c r="D34" s="20"/>
      <c r="E34" s="21">
        <f t="shared" si="0"/>
        <v>11</v>
      </c>
      <c r="F34" s="20">
        <f t="shared" si="1"/>
        <v>4</v>
      </c>
    </row>
    <row r="35" spans="4:6" x14ac:dyDescent="0.25">
      <c r="F35" s="20">
        <f t="shared" si="1"/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opLeftCell="A64" workbookViewId="0">
      <selection activeCell="E74" sqref="E74"/>
    </sheetView>
  </sheetViews>
  <sheetFormatPr baseColWidth="10" defaultColWidth="9.140625"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7" width="9.85546875" bestFit="1" customWidth="1"/>
    <col min="18" max="18" width="11.4257812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23</v>
      </c>
      <c r="J8" t="s">
        <v>45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46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47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48</v>
      </c>
      <c r="B11" s="1">
        <v>44535</v>
      </c>
      <c r="C11">
        <v>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49</v>
      </c>
      <c r="J11" t="s">
        <v>50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51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52</v>
      </c>
      <c r="K12" t="s">
        <v>25</v>
      </c>
      <c r="L12" t="s">
        <v>26</v>
      </c>
      <c r="M12" s="5" t="s">
        <v>53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54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55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56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57</v>
      </c>
      <c r="J15" t="s">
        <v>58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59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60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53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62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63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64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65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66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67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57</v>
      </c>
      <c r="J21" t="s">
        <v>58</v>
      </c>
      <c r="K21" t="s">
        <v>25</v>
      </c>
      <c r="L21" t="s">
        <v>26</v>
      </c>
      <c r="M21" s="5" t="s">
        <v>53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68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69</v>
      </c>
      <c r="K22" t="s">
        <v>25</v>
      </c>
      <c r="L22" t="s">
        <v>26</v>
      </c>
      <c r="M22" s="5" t="s">
        <v>70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70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72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73</v>
      </c>
      <c r="K24" t="s">
        <v>25</v>
      </c>
      <c r="L24" t="s">
        <v>26</v>
      </c>
      <c r="M24" s="5" t="s">
        <v>74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49</v>
      </c>
      <c r="J25" t="s">
        <v>76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77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60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78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60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79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80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81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82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45</v>
      </c>
      <c r="K30" t="s">
        <v>25</v>
      </c>
      <c r="L30" t="s">
        <v>26</v>
      </c>
      <c r="M30" s="5" t="s">
        <v>83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84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85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86</v>
      </c>
      <c r="J32" t="s">
        <v>87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63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89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57</v>
      </c>
      <c r="J34" t="s">
        <v>58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90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91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53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92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93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94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95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73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96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45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97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52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98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99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100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101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102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45</v>
      </c>
      <c r="K46" t="s">
        <v>25</v>
      </c>
      <c r="L46" t="s">
        <v>26</v>
      </c>
      <c r="M46" s="5" t="s">
        <v>53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103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104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73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105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106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107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108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86</v>
      </c>
      <c r="J52" t="s">
        <v>109</v>
      </c>
      <c r="K52" t="s">
        <v>25</v>
      </c>
      <c r="L52" t="s">
        <v>26</v>
      </c>
      <c r="M52" s="5" t="s">
        <v>110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111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45</v>
      </c>
      <c r="K53" t="s">
        <v>25</v>
      </c>
      <c r="L53" t="s">
        <v>26</v>
      </c>
      <c r="M53" s="5" t="s">
        <v>53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112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113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49</v>
      </c>
      <c r="J55" t="s">
        <v>50</v>
      </c>
      <c r="K55" t="s">
        <v>25</v>
      </c>
      <c r="L55" t="s">
        <v>26</v>
      </c>
      <c r="M55" s="5" t="s">
        <v>110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114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66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115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49</v>
      </c>
      <c r="J57" t="s">
        <v>50</v>
      </c>
      <c r="K57" t="s">
        <v>25</v>
      </c>
      <c r="L57" t="s">
        <v>26</v>
      </c>
      <c r="M57" s="5" t="s">
        <v>110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116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86</v>
      </c>
      <c r="J58" t="s">
        <v>117</v>
      </c>
      <c r="K58" t="s">
        <v>25</v>
      </c>
      <c r="L58" t="s">
        <v>26</v>
      </c>
      <c r="M58" s="5" t="s">
        <v>53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118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119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60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120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86</v>
      </c>
      <c r="J61" t="s">
        <v>87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121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45</v>
      </c>
      <c r="K62" t="s">
        <v>25</v>
      </c>
      <c r="L62" t="s">
        <v>26</v>
      </c>
      <c r="M62" s="5" t="s">
        <v>53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122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29</v>
      </c>
      <c r="I63" t="s">
        <v>86</v>
      </c>
      <c r="J63" t="s">
        <v>123</v>
      </c>
      <c r="K63" t="s">
        <v>25</v>
      </c>
      <c r="L63" t="s">
        <v>26</v>
      </c>
      <c r="M63" s="5" t="s">
        <v>110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124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37</v>
      </c>
      <c r="J64" t="s">
        <v>73</v>
      </c>
      <c r="K64" t="s">
        <v>25</v>
      </c>
      <c r="L64" t="s">
        <v>26</v>
      </c>
      <c r="M64" s="5" t="s">
        <v>125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126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86</v>
      </c>
      <c r="J65" t="s">
        <v>87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127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69</v>
      </c>
      <c r="K66" t="s">
        <v>25</v>
      </c>
      <c r="L66" t="s">
        <v>26</v>
      </c>
      <c r="M66" s="5" t="s">
        <v>128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129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69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130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131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52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132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29</v>
      </c>
      <c r="I70" t="s">
        <v>37</v>
      </c>
      <c r="J70" t="s">
        <v>133</v>
      </c>
      <c r="K70" t="s">
        <v>25</v>
      </c>
      <c r="L70" t="s">
        <v>26</v>
      </c>
      <c r="M70" s="5" t="s">
        <v>81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134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49</v>
      </c>
      <c r="J71" t="s">
        <v>135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s="14" customFormat="1" x14ac:dyDescent="0.25">
      <c r="A72" s="12" t="s">
        <v>136</v>
      </c>
      <c r="B72" s="13">
        <v>44549</v>
      </c>
      <c r="C72" s="14">
        <v>19</v>
      </c>
      <c r="D72" s="14" t="s">
        <v>20</v>
      </c>
      <c r="E72" s="14">
        <v>2021</v>
      </c>
      <c r="F72" s="14">
        <v>39</v>
      </c>
      <c r="G72" s="15" t="s">
        <v>21</v>
      </c>
      <c r="H72" s="14" t="s">
        <v>22</v>
      </c>
      <c r="I72" s="14" t="s">
        <v>23</v>
      </c>
      <c r="J72" s="14" t="s">
        <v>45</v>
      </c>
      <c r="K72" s="14" t="s">
        <v>25</v>
      </c>
      <c r="L72" s="14" t="s">
        <v>26</v>
      </c>
      <c r="M72" s="16" t="s">
        <v>53</v>
      </c>
      <c r="N72" s="14">
        <v>11</v>
      </c>
      <c r="O72" s="17">
        <v>1266</v>
      </c>
      <c r="P72" s="17">
        <v>2320</v>
      </c>
      <c r="Q72" s="17">
        <v>1054</v>
      </c>
      <c r="R72" s="17">
        <f t="shared" si="2"/>
        <v>13926</v>
      </c>
      <c r="S72" s="17">
        <f t="shared" si="3"/>
        <v>25520</v>
      </c>
    </row>
    <row r="73" spans="1:19" x14ac:dyDescent="0.25">
      <c r="A73" s="3" t="s">
        <v>137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73</v>
      </c>
      <c r="K73" t="s">
        <v>25</v>
      </c>
      <c r="L73" t="s">
        <v>26</v>
      </c>
      <c r="M73" s="5" t="s">
        <v>74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138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52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139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57</v>
      </c>
      <c r="J75" t="s">
        <v>58</v>
      </c>
      <c r="K75" t="s">
        <v>25</v>
      </c>
      <c r="L75" t="s">
        <v>26</v>
      </c>
      <c r="M75" s="5" t="s">
        <v>140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141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52</v>
      </c>
      <c r="K76" t="s">
        <v>25</v>
      </c>
      <c r="L76" t="s">
        <v>26</v>
      </c>
      <c r="M76" s="5" t="s">
        <v>53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142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73</v>
      </c>
      <c r="K77" t="s">
        <v>25</v>
      </c>
      <c r="L77" t="s">
        <v>26</v>
      </c>
      <c r="M77" s="5" t="s">
        <v>53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143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86</v>
      </c>
      <c r="J78" t="s">
        <v>144</v>
      </c>
      <c r="K78" t="s">
        <v>25</v>
      </c>
      <c r="L78" t="s">
        <v>26</v>
      </c>
      <c r="M78" s="5" t="s">
        <v>53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145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146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45</v>
      </c>
      <c r="K80" t="s">
        <v>25</v>
      </c>
      <c r="L80" t="s">
        <v>26</v>
      </c>
      <c r="M80" s="5" t="s">
        <v>53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147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60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148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66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149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86</v>
      </c>
      <c r="J83" t="s">
        <v>87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150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57</v>
      </c>
      <c r="J84" t="s">
        <v>58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151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49</v>
      </c>
      <c r="J85" t="s">
        <v>135</v>
      </c>
      <c r="K85" t="s">
        <v>25</v>
      </c>
      <c r="L85" t="s">
        <v>26</v>
      </c>
      <c r="M85" s="5" t="s">
        <v>53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152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69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153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57</v>
      </c>
      <c r="J87" t="s">
        <v>58</v>
      </c>
      <c r="K87" t="s">
        <v>25</v>
      </c>
      <c r="L87" t="s">
        <v>26</v>
      </c>
      <c r="M87" s="5" t="s">
        <v>60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154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70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155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52</v>
      </c>
      <c r="K89" t="s">
        <v>25</v>
      </c>
      <c r="L89" t="s">
        <v>26</v>
      </c>
      <c r="M89" s="5" t="s">
        <v>60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6A449075-01A6-451D-9F66-A0FA0F4FD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93B57-25C3-448B-BDF9-E62880BE52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2BFF5-7901-4AE1-9EAC-C53400A8AC5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FABIAN BERTOTTI</cp:lastModifiedBy>
  <cp:revision/>
  <dcterms:created xsi:type="dcterms:W3CDTF">2022-11-04T20:14:11Z</dcterms:created>
  <dcterms:modified xsi:type="dcterms:W3CDTF">2025-09-15T01:29:52Z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2365400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