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FABIAN BERTOTTI.FABIAN\Desktop\"/>
    </mc:Choice>
  </mc:AlternateContent>
  <xr:revisionPtr revIDLastSave="0" documentId="13_ncr:1_{F8F285C4-35F8-4AC4-9DC3-5578DCEDE7C3}" xr6:coauthVersionLast="47" xr6:coauthVersionMax="47" xr10:uidLastSave="{00000000-0000-0000-0000-000000000000}"/>
  <bookViews>
    <workbookView xWindow="-120" yWindow="-120" windowWidth="20730" windowHeight="11040" activeTab="3" xr2:uid="{E08BB694-D735-464D-8138-CEB691E25D46}"/>
  </bookViews>
  <sheets>
    <sheet name="Ejercicio 1" sheetId="1" r:id="rId1"/>
    <sheet name="Ejercicio 2" sheetId="2" r:id="rId2"/>
    <sheet name="Ejercicio 3" sheetId="3" r:id="rId3"/>
    <sheet name="Ejercicio 4"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4" l="1"/>
  <c r="A21" i="4"/>
  <c r="A22" i="4"/>
  <c r="A20" i="4"/>
  <c r="A19" i="4"/>
  <c r="A18" i="4"/>
  <c r="A17" i="4"/>
  <c r="I12" i="4"/>
  <c r="H10" i="4"/>
  <c r="H9" i="4"/>
  <c r="H8" i="4"/>
  <c r="H7" i="4"/>
  <c r="H6" i="4"/>
  <c r="H5" i="4"/>
  <c r="E6" i="4"/>
  <c r="E7" i="4"/>
  <c r="E8" i="4"/>
  <c r="E9" i="4"/>
  <c r="E10" i="4"/>
  <c r="F12" i="4"/>
  <c r="E5" i="4"/>
  <c r="B7" i="2"/>
  <c r="P6" i="1"/>
  <c r="P5" i="1"/>
  <c r="P4" i="1"/>
  <c r="P3" i="1"/>
  <c r="P2" i="1"/>
  <c r="O9" i="1"/>
  <c r="O6" i="1"/>
  <c r="O5" i="1"/>
  <c r="O4" i="1"/>
  <c r="O3" i="1"/>
  <c r="O2" i="1"/>
  <c r="O7" i="1"/>
  <c r="N9" i="1"/>
  <c r="N6" i="1"/>
  <c r="N5" i="1"/>
  <c r="N4" i="1"/>
  <c r="N3" i="1"/>
  <c r="N2" i="1"/>
  <c r="M9" i="1"/>
  <c r="M7" i="1"/>
  <c r="M6" i="1"/>
  <c r="M5" i="1"/>
  <c r="M4" i="1"/>
  <c r="M3" i="1"/>
  <c r="M2" i="1"/>
  <c r="F17" i="1"/>
  <c r="F16" i="1"/>
  <c r="F15" i="1"/>
  <c r="F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 BERTOTTI</author>
  </authors>
  <commentList>
    <comment ref="C13" authorId="0" shapeId="0" xr:uid="{55589FDE-BCDB-4544-A41D-2B424D2E31C4}">
      <text>
        <r>
          <rPr>
            <b/>
            <sz val="9"/>
            <color indexed="81"/>
            <rFont val="Tahoma"/>
            <family val="2"/>
          </rPr>
          <t>FABIAN BERTOTTI:</t>
        </r>
        <r>
          <rPr>
            <sz val="9"/>
            <color indexed="81"/>
            <rFont val="Tahoma"/>
            <family val="2"/>
          </rPr>
          <t xml:space="preserve">
Como no sabemos el sueldo exacto de cada uno de los 100 hombres, lo que hacemos es tomar el punto medio de cada rango salarial como un valor representativo. Después, usamos la fórmula de la media ponderada.
Calculamos el punto medio de cada rango (X_i):
0−500: (0+500)/2=250
500−1000: (500+1000)/2=750
1000−1500: (1000+1500)/2=1250
1500−2000: (1500+2000)/2=1750
2000−2500: (2000+2500)/2=2250
2500−3000: (2500+3000)/2=2750
Multiplicamos cada punto medio por su frecuencia (f) y sumamos los resultados:
(250×8)+(750×12)+(1250×20)+(1750×40)+(2250×15)+(2750×5)
2000+9000+25000+70000+33750+13750=153500
Dividimos esa suma por el total de hombres (100):
Sueldo Promedio= 
100
153500
​
 =1535
El sueldo promedio es $1535.</t>
        </r>
      </text>
    </comment>
  </commentList>
</comments>
</file>

<file path=xl/sharedStrings.xml><?xml version="1.0" encoding="utf-8"?>
<sst xmlns="http://schemas.openxmlformats.org/spreadsheetml/2006/main" count="53" uniqueCount="50">
  <si>
    <t>Ejercicio 1</t>
  </si>
  <si>
    <t xml:space="preserve"> Se registró para una muestra de 30 bancos comerciales y /o instituciones de préstamo, el número de solicitudes de
préstamos para casas otorgados durante un mes en particular.</t>
  </si>
  <si>
    <t>Los datos son los siguientes:</t>
  </si>
  <si>
    <t xml:space="preserve">Completar: (las respuestas redondearlas a dos decimales) Ejemplo:  0,6666.  se redondea a dos decimales como: 0,67
Completar: (las respuestas redondearlas a dos decimales) Ejemplo:  0,6666.  se redondea a dos decimales como: 0,67
Completar: (las respuestas redondearlas a dos decimales) Ejemplo:  0,6666.  se redondea a dos decimales como: 0,67
Completar: (las respuestas redondearlas a dos decimales) Ejemplo:  0,6666.  se redondea a dos decimales como: 0,67
Completar: (las respuestas redondearlas a dos decimales) Ejemplo:  0,6666.  se redondea a dos decimales como: 0,67
</t>
  </si>
  <si>
    <t>La frecuencia relativa para 11 solicitudes es:</t>
  </si>
  <si>
    <t>La frecuencia acumulada para 11 solicitudes es:</t>
  </si>
  <si>
    <t>La frecuencia porcentual para 2 solicitudes es:</t>
  </si>
  <si>
    <t>Variable: Solicitudes_Préstamos</t>
  </si>
  <si>
    <t>Solicitudes_Préstamos</t>
  </si>
  <si>
    <t>F.Absoluta</t>
  </si>
  <si>
    <t>F.Relativa</t>
  </si>
  <si>
    <t>F.Porcentual</t>
  </si>
  <si>
    <t>F.Acumulada</t>
  </si>
  <si>
    <t>N</t>
  </si>
  <si>
    <t>Rango</t>
  </si>
  <si>
    <t>N° Interv.</t>
  </si>
  <si>
    <t>c</t>
  </si>
  <si>
    <t>[1-5)</t>
  </si>
  <si>
    <t>[5-9)</t>
  </si>
  <si>
    <t>[9-13)</t>
  </si>
  <si>
    <t>[13-17)</t>
  </si>
  <si>
    <t>[17-21)</t>
  </si>
  <si>
    <t>[21-25)</t>
  </si>
  <si>
    <t>Totales</t>
  </si>
  <si>
    <t>Ejercicio 2</t>
  </si>
  <si>
    <t>Las notas obtenidas por los alumnos de Comercialización en el primer parcial de Costos fueron:</t>
  </si>
  <si>
    <t>La moda es:</t>
  </si>
  <si>
    <t>Ejercicio 3</t>
  </si>
  <si>
    <t>Un pediatra obtuvo la siguiente tabla sobre los meses de edad de 50 niños de su consulta en el momento de caminar por
primera vez.</t>
  </si>
  <si>
    <t>La información se presenta en la siguiente tabla:</t>
  </si>
  <si>
    <t>MESES</t>
  </si>
  <si>
    <t>NIÑOS</t>
  </si>
  <si>
    <t>Total</t>
  </si>
  <si>
    <t>La mayoría de los niños caminan a los:</t>
  </si>
  <si>
    <t>13 meses</t>
  </si>
  <si>
    <t>Ejercicio 4</t>
  </si>
  <si>
    <t>Los salarios de 100 hombres, en miles de pesos, están presentados en la siguiente tabla:</t>
  </si>
  <si>
    <t>SALARIO X</t>
  </si>
  <si>
    <t>CANTIDAD DE HOMBRES (f)</t>
  </si>
  <si>
    <t>0-500</t>
  </si>
  <si>
    <t>500-1000</t>
  </si>
  <si>
    <t>1000-1500</t>
  </si>
  <si>
    <t>1500-2000</t>
  </si>
  <si>
    <t>2000-2500</t>
  </si>
  <si>
    <t>2500-3000</t>
  </si>
  <si>
    <t>El sueldo promedio es:</t>
  </si>
  <si>
    <t>La mediana es:</t>
  </si>
  <si>
    <t>Frecuencia Relativa</t>
  </si>
  <si>
    <t>Frecuencia Porcentual</t>
  </si>
  <si>
    <t>Cálculo para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</si>
</sst>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rial"/>
      <family val="2"/>
    </font>
    <font>
      <b/>
      <sz val="12"/>
      <color theme="1"/>
      <name val="Arial"/>
      <family val="2"/>
    </font>
    <font>
      <sz val="11"/>
      <color rgb="FF333333"/>
      <name val="Arial"/>
      <family val="2"/>
    </font>
    <font>
      <b/>
      <sz val="10"/>
      <color theme="1"/>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9CD6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0" fontId="0" fillId="2" borderId="1" xfId="0" applyFill="1" applyBorder="1"/>
    <xf numFmtId="0" fontId="1" fillId="2" borderId="2" xfId="0" applyFont="1"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center"/>
    </xf>
    <xf numFmtId="0" fontId="3" fillId="0" borderId="1" xfId="0" applyFont="1" applyBorder="1" applyAlignment="1">
      <alignment horizontal="right" wrapText="1"/>
    </xf>
    <xf numFmtId="0" fontId="0" fillId="0" borderId="1" xfId="0" applyBorder="1" applyAlignment="1">
      <alignment horizontal="left" wrapText="1"/>
    </xf>
    <xf numFmtId="0" fontId="2" fillId="0" borderId="1" xfId="0" applyFont="1" applyBorder="1" applyAlignment="1">
      <alignment horizontal="left"/>
    </xf>
    <xf numFmtId="0" fontId="2" fillId="0" borderId="1" xfId="0" applyFont="1" applyBorder="1" applyAlignment="1"/>
    <xf numFmtId="0" fontId="0" fillId="2" borderId="1" xfId="0" applyFill="1" applyBorder="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7" xfId="0" applyBorder="1"/>
    <xf numFmtId="2" fontId="0" fillId="0" borderId="1" xfId="0" applyNumberFormat="1" applyBorder="1"/>
    <xf numFmtId="2" fontId="0" fillId="0" borderId="2" xfId="0" applyNumberFormat="1" applyBorder="1"/>
    <xf numFmtId="0" fontId="1" fillId="0" borderId="1" xfId="0" applyFont="1" applyBorder="1"/>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3" fillId="0" borderId="1" xfId="0" applyFont="1" applyBorder="1" applyAlignment="1">
      <alignment wrapText="1"/>
    </xf>
    <xf numFmtId="0" fontId="2" fillId="3" borderId="1" xfId="0" applyFont="1" applyFill="1" applyBorder="1" applyAlignment="1">
      <alignment horizontal="center"/>
    </xf>
    <xf numFmtId="0" fontId="3" fillId="0" borderId="1" xfId="0" applyFont="1" applyBorder="1" applyAlignment="1">
      <alignment vertical="center"/>
    </xf>
    <xf numFmtId="0" fontId="3" fillId="0" borderId="9" xfId="0" applyFont="1" applyBorder="1" applyAlignment="1">
      <alignment horizontal="center" wrapText="1"/>
    </xf>
    <xf numFmtId="0" fontId="3" fillId="0" borderId="8" xfId="0" applyFont="1" applyBorder="1"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0" fillId="0" borderId="8" xfId="0" applyBorder="1" applyAlignment="1">
      <alignment horizontal="center"/>
    </xf>
  </cellXfs>
  <cellStyles count="1">
    <cellStyle name="Normal" xfId="0" builtinId="0"/>
  </cellStyles>
  <dxfs count="9">
    <dxf>
      <numFmt numFmtId="0" formatCode="General"/>
      <border diagonalUp="0" diagonalDown="0">
        <left style="thin">
          <color indexed="64"/>
        </left>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2" formatCode="0.0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CEE00-E990-49A4-9318-B9B53A247923}" name="Tabla1" displayName="Tabla1" ref="L1:P7" totalsRowShown="0" headerRowDxfId="4" headerRowBorderDxfId="7" tableBorderDxfId="8" totalsRowBorderDxfId="6">
  <autoFilter ref="L1:P7" xr:uid="{CC1CEE00-E990-49A4-9318-B9B53A247923}"/>
  <tableColumns count="5">
    <tableColumn id="1" xr3:uid="{7C3BD641-1CC8-42A8-B023-0983F38F8B64}" name="Solicitudes_Préstamos" dataDxfId="5"/>
    <tableColumn id="2" xr3:uid="{DAC7300C-40ED-4C22-8545-53EEE07EAFD0}" name="F.Absoluta" dataDxfId="3">
      <calculatedColumnFormula>COUNTIFS(A7:J9,"&gt;=1",A7:J9,"&lt;5")</calculatedColumnFormula>
    </tableColumn>
    <tableColumn id="3" xr3:uid="{4FE883FE-F0E1-48E7-A318-DC5FF527C418}" name="F.Relativa" dataDxfId="2">
      <calculatedColumnFormula>Tabla1[[#This Row],[F.Absoluta]]/M9</calculatedColumnFormula>
    </tableColumn>
    <tableColumn id="4" xr3:uid="{FF982E96-E80A-418C-AAB1-DE4A7F41DD1D}" name="F.Porcentual" dataDxfId="1">
      <calculatedColumnFormula>Tabla1[[#This Row],[F.Relativa]]*100</calculatedColumnFormula>
    </tableColumn>
    <tableColumn id="5" xr3:uid="{1E4C4ACF-9FB0-43D0-A571-97E970830079}" name="F.Acumulada" dataDxfId="0">
      <calculatedColumnFormula>Tabla1[[#This Row],[F.Absoluta]]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CA74-43CB-47A0-87AD-C09DDA9C3565}">
  <dimension ref="A1:P18"/>
  <sheetViews>
    <sheetView topLeftCell="F1" workbookViewId="0">
      <selection activeCell="A14" sqref="A14:C16"/>
    </sheetView>
  </sheetViews>
  <sheetFormatPr baseColWidth="10" defaultRowHeight="15" x14ac:dyDescent="0.2"/>
  <cols>
    <col min="12" max="12" width="22" customWidth="1"/>
    <col min="15" max="15" width="13.21875" customWidth="1"/>
    <col min="16" max="16" width="13.5546875" customWidth="1"/>
  </cols>
  <sheetData>
    <row r="1" spans="1:16" ht="15.75" x14ac:dyDescent="0.25">
      <c r="A1" s="3" t="s">
        <v>0</v>
      </c>
      <c r="L1" s="12" t="s">
        <v>8</v>
      </c>
      <c r="M1" s="13" t="s">
        <v>9</v>
      </c>
      <c r="N1" s="13" t="s">
        <v>10</v>
      </c>
      <c r="O1" s="13" t="s">
        <v>11</v>
      </c>
      <c r="P1" s="14" t="s">
        <v>12</v>
      </c>
    </row>
    <row r="2" spans="1:16" x14ac:dyDescent="0.2">
      <c r="A2" s="4" t="s">
        <v>1</v>
      </c>
      <c r="B2" s="5"/>
      <c r="C2" s="5"/>
      <c r="D2" s="5"/>
      <c r="E2" s="5"/>
      <c r="F2" s="5"/>
      <c r="G2" s="5"/>
      <c r="H2" s="5"/>
      <c r="L2" s="15" t="s">
        <v>17</v>
      </c>
      <c r="M2" s="16">
        <f t="shared" ref="M2:M7" si="0">COUNTIFS(A7:J9,"&gt;=1",A7:J9,"&lt;5")</f>
        <v>13</v>
      </c>
      <c r="N2" s="19">
        <f>Tabla1[[#This Row],[F.Absoluta]]/M9</f>
        <v>0.43333333333333335</v>
      </c>
      <c r="O2" s="19">
        <f>Tabla1[[#This Row],[F.Relativa]]*100</f>
        <v>43.333333333333336</v>
      </c>
      <c r="P2" s="17">
        <f>Tabla1[[#This Row],[F.Absoluta]]</f>
        <v>13</v>
      </c>
    </row>
    <row r="3" spans="1:16" x14ac:dyDescent="0.2">
      <c r="A3" s="5"/>
      <c r="B3" s="5"/>
      <c r="C3" s="5"/>
      <c r="D3" s="5"/>
      <c r="E3" s="5"/>
      <c r="F3" s="5"/>
      <c r="G3" s="5"/>
      <c r="H3" s="5"/>
      <c r="L3" s="15" t="s">
        <v>18</v>
      </c>
      <c r="M3" s="16">
        <f>COUNTIFS(A7:J9,"&gt;=5",A7:J9,"&lt;9")</f>
        <v>4</v>
      </c>
      <c r="N3" s="19">
        <f>Tabla1[[#This Row],[F.Absoluta]]/M9</f>
        <v>0.13333333333333333</v>
      </c>
      <c r="O3" s="19">
        <f>Tabla1[[#This Row],[F.Relativa]]*100</f>
        <v>13.333333333333334</v>
      </c>
      <c r="P3" s="17">
        <f>M2+Tabla1[[#This Row],[F.Absoluta]]</f>
        <v>17</v>
      </c>
    </row>
    <row r="4" spans="1:16" x14ac:dyDescent="0.2">
      <c r="L4" s="15" t="s">
        <v>19</v>
      </c>
      <c r="M4" s="16">
        <f>COUNTIFS(A7:J9,"&gt;=9",A7:J9,"&lt;13")</f>
        <v>4</v>
      </c>
      <c r="N4" s="19">
        <f>Tabla1[[#This Row],[F.Absoluta]]/M9</f>
        <v>0.13333333333333333</v>
      </c>
      <c r="O4" s="19">
        <f>Tabla1[[#This Row],[F.Relativa]]*100</f>
        <v>13.333333333333334</v>
      </c>
      <c r="P4" s="17">
        <f>M2+M3+Tabla1[[#This Row],[F.Absoluta]]</f>
        <v>21</v>
      </c>
    </row>
    <row r="5" spans="1:16" x14ac:dyDescent="0.2">
      <c r="A5" s="6" t="s">
        <v>2</v>
      </c>
      <c r="B5" s="6"/>
      <c r="L5" s="15" t="s">
        <v>20</v>
      </c>
      <c r="M5" s="16">
        <f>COUNTIFS(A7:J9,"&gt;=13",A7:J9,"&lt;17")</f>
        <v>3</v>
      </c>
      <c r="N5" s="19">
        <f>Tabla1[[#This Row],[F.Absoluta]]/M9</f>
        <v>0.1</v>
      </c>
      <c r="O5" s="19">
        <f>Tabla1[[#This Row],[F.Relativa]]*100</f>
        <v>10</v>
      </c>
      <c r="P5" s="17">
        <f>M2+M3+M4+Tabla1[[#This Row],[F.Absoluta]]</f>
        <v>24</v>
      </c>
    </row>
    <row r="6" spans="1:16" x14ac:dyDescent="0.2">
      <c r="L6" s="15" t="s">
        <v>21</v>
      </c>
      <c r="M6" s="16">
        <f>COUNTIFS(A7:J9,"&gt;=17",A7:J9,"&lt;21")</f>
        <v>6</v>
      </c>
      <c r="N6" s="19">
        <f>Tabla1[[#This Row],[F.Absoluta]]/M9</f>
        <v>0.2</v>
      </c>
      <c r="O6" s="19">
        <f>Tabla1[[#This Row],[F.Relativa]]*100</f>
        <v>20</v>
      </c>
      <c r="P6" s="17">
        <f>M2+M3+M4+M5+Tabla1[[#This Row],[F.Absoluta]]</f>
        <v>30</v>
      </c>
    </row>
    <row r="7" spans="1:16" x14ac:dyDescent="0.2">
      <c r="A7" s="7">
        <v>7</v>
      </c>
      <c r="B7" s="7">
        <v>14</v>
      </c>
      <c r="C7" s="7">
        <v>9</v>
      </c>
      <c r="D7" s="7">
        <v>1</v>
      </c>
      <c r="E7" s="7">
        <v>18</v>
      </c>
      <c r="F7" s="7">
        <v>20</v>
      </c>
      <c r="G7" s="7">
        <v>4</v>
      </c>
      <c r="H7" s="7">
        <v>6</v>
      </c>
      <c r="I7" s="7">
        <v>9</v>
      </c>
      <c r="J7" s="7">
        <v>18</v>
      </c>
      <c r="L7" s="15" t="s">
        <v>22</v>
      </c>
      <c r="M7" s="16">
        <f>COUNTIFS(A7:J9,"&gt;=21",A7:J9,"&lt;25")</f>
        <v>0</v>
      </c>
      <c r="N7" s="19">
        <v>0</v>
      </c>
      <c r="O7" s="19">
        <f>Tabla1[[#This Row],[F.Relativa]]*100</f>
        <v>0</v>
      </c>
      <c r="P7" s="17"/>
    </row>
    <row r="8" spans="1:16" x14ac:dyDescent="0.2">
      <c r="A8" s="7">
        <v>2</v>
      </c>
      <c r="B8" s="7">
        <v>14</v>
      </c>
      <c r="C8" s="7">
        <v>2</v>
      </c>
      <c r="D8" s="7">
        <v>4</v>
      </c>
      <c r="E8" s="7">
        <v>4</v>
      </c>
      <c r="F8" s="7">
        <v>4</v>
      </c>
      <c r="G8" s="7">
        <v>11</v>
      </c>
      <c r="H8" s="7">
        <v>2</v>
      </c>
      <c r="I8" s="7">
        <v>18</v>
      </c>
      <c r="J8" s="7">
        <v>14</v>
      </c>
    </row>
    <row r="9" spans="1:16" x14ac:dyDescent="0.2">
      <c r="A9" s="7">
        <v>1</v>
      </c>
      <c r="B9" s="7">
        <v>18</v>
      </c>
      <c r="C9" s="7">
        <v>9</v>
      </c>
      <c r="D9" s="7">
        <v>2</v>
      </c>
      <c r="E9" s="7">
        <v>7</v>
      </c>
      <c r="F9" s="7">
        <v>6</v>
      </c>
      <c r="G9" s="7">
        <v>2</v>
      </c>
      <c r="H9" s="7">
        <v>4</v>
      </c>
      <c r="I9" s="7">
        <v>20</v>
      </c>
      <c r="J9" s="7">
        <v>1</v>
      </c>
      <c r="L9" s="2" t="s">
        <v>23</v>
      </c>
      <c r="M9" s="1">
        <f>SUM(M2,M3,M4,M5,M6,M7)</f>
        <v>30</v>
      </c>
      <c r="N9" s="18">
        <f>SUM(N2,N3,N4,N5,N6,N7)</f>
        <v>1</v>
      </c>
      <c r="O9" s="18">
        <f>SUM(O2,O3,O4,O5,O6)</f>
        <v>100</v>
      </c>
    </row>
    <row r="11" spans="1:16" ht="15" customHeight="1" x14ac:dyDescent="0.2">
      <c r="A11" s="8" t="s">
        <v>3</v>
      </c>
      <c r="B11" s="8"/>
      <c r="C11" s="8"/>
      <c r="D11" s="8"/>
      <c r="E11" s="8"/>
      <c r="F11" s="8"/>
      <c r="G11" s="8"/>
      <c r="H11" s="8"/>
    </row>
    <row r="12" spans="1:16" x14ac:dyDescent="0.2">
      <c r="A12" s="8"/>
      <c r="B12" s="8"/>
      <c r="C12" s="8"/>
      <c r="D12" s="8"/>
      <c r="E12" s="8"/>
      <c r="F12" s="8"/>
      <c r="G12" s="8"/>
      <c r="H12" s="8"/>
    </row>
    <row r="14" spans="1:16" x14ac:dyDescent="0.2">
      <c r="A14" s="9" t="s">
        <v>4</v>
      </c>
      <c r="B14" s="9"/>
      <c r="C14" s="9"/>
      <c r="E14" s="1" t="s">
        <v>13</v>
      </c>
      <c r="F14" s="1">
        <f>COUNT(A7:J9)</f>
        <v>30</v>
      </c>
    </row>
    <row r="15" spans="1:16" x14ac:dyDescent="0.2">
      <c r="A15" s="10" t="s">
        <v>5</v>
      </c>
      <c r="B15" s="10"/>
      <c r="C15" s="10"/>
      <c r="E15" s="1" t="s">
        <v>14</v>
      </c>
      <c r="F15" s="1">
        <f>(MAX(A7:J9)-MIN(A7:J9))</f>
        <v>19</v>
      </c>
    </row>
    <row r="16" spans="1:16" x14ac:dyDescent="0.2">
      <c r="A16" s="9" t="s">
        <v>6</v>
      </c>
      <c r="B16" s="9"/>
      <c r="C16" s="9"/>
      <c r="E16" s="1" t="s">
        <v>15</v>
      </c>
      <c r="F16" s="1">
        <f>ROUND(1+3.33*LOG10(30),2)</f>
        <v>5.92</v>
      </c>
    </row>
    <row r="17" spans="1:6" x14ac:dyDescent="0.2">
      <c r="E17" s="1" t="s">
        <v>16</v>
      </c>
      <c r="F17" s="18">
        <f>F15/F16</f>
        <v>3.2094594594594597</v>
      </c>
    </row>
    <row r="18" spans="1:6" x14ac:dyDescent="0.2">
      <c r="A18" s="11" t="s">
        <v>7</v>
      </c>
      <c r="B18" s="11"/>
      <c r="C18" s="11"/>
    </row>
  </sheetData>
  <mergeCells count="6">
    <mergeCell ref="A16:C16"/>
    <mergeCell ref="A18:C18"/>
    <mergeCell ref="A2:H3"/>
    <mergeCell ref="A5:B5"/>
    <mergeCell ref="A11:H12"/>
    <mergeCell ref="A14:C14"/>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C49D-9DF0-49C3-A52F-6F9F6486BA51}">
  <dimension ref="A1:J7"/>
  <sheetViews>
    <sheetView workbookViewId="0">
      <selection activeCell="C10" sqref="C10"/>
    </sheetView>
  </sheetViews>
  <sheetFormatPr baseColWidth="10" defaultRowHeight="15" x14ac:dyDescent="0.2"/>
  <sheetData>
    <row r="1" spans="1:10" ht="15.75" x14ac:dyDescent="0.25">
      <c r="A1" s="3" t="s">
        <v>24</v>
      </c>
    </row>
    <row r="2" spans="1:10" x14ac:dyDescent="0.2">
      <c r="A2" s="6" t="s">
        <v>25</v>
      </c>
      <c r="B2" s="6"/>
      <c r="C2" s="6"/>
      <c r="D2" s="6"/>
      <c r="E2" s="6"/>
      <c r="F2" s="6"/>
    </row>
    <row r="4" spans="1:10" x14ac:dyDescent="0.2">
      <c r="A4" s="7">
        <v>2</v>
      </c>
      <c r="B4" s="7">
        <v>5</v>
      </c>
      <c r="C4" s="7">
        <v>2</v>
      </c>
      <c r="D4" s="7">
        <v>7</v>
      </c>
      <c r="E4" s="7">
        <v>2</v>
      </c>
      <c r="F4" s="7">
        <v>7</v>
      </c>
      <c r="G4" s="7">
        <v>2</v>
      </c>
      <c r="H4" s="7">
        <v>5</v>
      </c>
      <c r="I4" s="7">
        <v>6</v>
      </c>
      <c r="J4" s="7">
        <v>2</v>
      </c>
    </row>
    <row r="5" spans="1:10" x14ac:dyDescent="0.2">
      <c r="A5" s="7">
        <v>6</v>
      </c>
      <c r="B5" s="7">
        <v>2</v>
      </c>
      <c r="C5" s="7">
        <v>6</v>
      </c>
      <c r="D5" s="7">
        <v>4</v>
      </c>
      <c r="E5" s="7">
        <v>7</v>
      </c>
      <c r="F5" s="7">
        <v>2</v>
      </c>
      <c r="G5" s="7">
        <v>5</v>
      </c>
      <c r="H5" s="7">
        <v>2</v>
      </c>
      <c r="I5" s="7">
        <v>6</v>
      </c>
      <c r="J5" s="7">
        <v>2</v>
      </c>
    </row>
    <row r="7" spans="1:10" ht="15.75" x14ac:dyDescent="0.25">
      <c r="A7" s="20" t="s">
        <v>26</v>
      </c>
      <c r="B7" s="1">
        <f>_xlfn.MODE.SNGL(A4:J5)</f>
        <v>2</v>
      </c>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D512D-52F2-4221-9B09-6FF8C3615CD0}">
  <dimension ref="A1:H17"/>
  <sheetViews>
    <sheetView workbookViewId="0">
      <selection activeCell="C12" sqref="C12"/>
    </sheetView>
  </sheetViews>
  <sheetFormatPr baseColWidth="10" defaultRowHeight="15" x14ac:dyDescent="0.2"/>
  <sheetData>
    <row r="1" spans="1:8" ht="15.75" x14ac:dyDescent="0.25">
      <c r="A1" s="3" t="s">
        <v>27</v>
      </c>
    </row>
    <row r="2" spans="1:8" x14ac:dyDescent="0.2">
      <c r="A2" s="21" t="s">
        <v>28</v>
      </c>
      <c r="B2" s="22"/>
      <c r="C2" s="22"/>
      <c r="D2" s="22"/>
      <c r="E2" s="22"/>
      <c r="F2" s="22"/>
      <c r="G2" s="22"/>
      <c r="H2" s="22"/>
    </row>
    <row r="3" spans="1:8" x14ac:dyDescent="0.2">
      <c r="A3" s="22"/>
      <c r="B3" s="22"/>
      <c r="C3" s="22"/>
      <c r="D3" s="22"/>
      <c r="E3" s="22"/>
      <c r="F3" s="22"/>
      <c r="G3" s="22"/>
      <c r="H3" s="22"/>
    </row>
    <row r="5" spans="1:8" x14ac:dyDescent="0.2">
      <c r="A5" s="24" t="s">
        <v>29</v>
      </c>
      <c r="B5" s="24"/>
      <c r="C5" s="24"/>
      <c r="D5" s="24"/>
    </row>
    <row r="7" spans="1:8" x14ac:dyDescent="0.2">
      <c r="B7" s="23" t="s">
        <v>30</v>
      </c>
      <c r="C7" s="23" t="s">
        <v>31</v>
      </c>
    </row>
    <row r="8" spans="1:8" x14ac:dyDescent="0.2">
      <c r="B8" s="7">
        <v>9</v>
      </c>
      <c r="C8" s="7">
        <v>8</v>
      </c>
    </row>
    <row r="9" spans="1:8" x14ac:dyDescent="0.2">
      <c r="B9" s="7">
        <v>10</v>
      </c>
      <c r="C9" s="7">
        <v>6</v>
      </c>
    </row>
    <row r="10" spans="1:8" x14ac:dyDescent="0.2">
      <c r="B10" s="7">
        <v>11</v>
      </c>
      <c r="C10" s="7">
        <v>5</v>
      </c>
    </row>
    <row r="11" spans="1:8" x14ac:dyDescent="0.2">
      <c r="B11" s="7">
        <v>12</v>
      </c>
      <c r="C11" s="7">
        <v>7</v>
      </c>
    </row>
    <row r="12" spans="1:8" x14ac:dyDescent="0.2">
      <c r="B12" s="7">
        <v>13</v>
      </c>
      <c r="C12" s="7">
        <v>12</v>
      </c>
    </row>
    <row r="13" spans="1:8" x14ac:dyDescent="0.2">
      <c r="B13" s="7">
        <v>14</v>
      </c>
      <c r="C13" s="7">
        <v>6</v>
      </c>
    </row>
    <row r="14" spans="1:8" x14ac:dyDescent="0.2">
      <c r="B14" s="7">
        <v>15</v>
      </c>
      <c r="C14" s="7">
        <v>6</v>
      </c>
    </row>
    <row r="15" spans="1:8" x14ac:dyDescent="0.2">
      <c r="B15" s="23" t="s">
        <v>32</v>
      </c>
      <c r="C15" s="7">
        <v>50</v>
      </c>
    </row>
    <row r="17" spans="1:4" x14ac:dyDescent="0.2">
      <c r="A17" s="9" t="s">
        <v>33</v>
      </c>
      <c r="B17" s="9"/>
      <c r="C17" s="9"/>
      <c r="D17" t="s">
        <v>34</v>
      </c>
    </row>
  </sheetData>
  <mergeCells count="3">
    <mergeCell ref="A2:H3"/>
    <mergeCell ref="A5:D5"/>
    <mergeCell ref="A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8707-A532-41C3-B4E4-F08BBBB52E9B}">
  <dimension ref="A1:I22"/>
  <sheetViews>
    <sheetView tabSelected="1" topLeftCell="A9" workbookViewId="0">
      <selection activeCell="C14" sqref="C14"/>
    </sheetView>
  </sheetViews>
  <sheetFormatPr baseColWidth="10" defaultRowHeight="15" x14ac:dyDescent="0.2"/>
  <sheetData>
    <row r="1" spans="1:9" ht="15.75" x14ac:dyDescent="0.25">
      <c r="A1" s="3" t="s">
        <v>35</v>
      </c>
    </row>
    <row r="2" spans="1:9" x14ac:dyDescent="0.2">
      <c r="A2" s="9" t="s">
        <v>36</v>
      </c>
      <c r="B2" s="9"/>
      <c r="C2" s="9"/>
      <c r="D2" s="9"/>
      <c r="E2" s="9"/>
      <c r="F2" s="9"/>
    </row>
    <row r="4" spans="1:9" ht="15.75" x14ac:dyDescent="0.25">
      <c r="A4" s="23" t="s">
        <v>37</v>
      </c>
      <c r="B4" s="25" t="s">
        <v>38</v>
      </c>
      <c r="C4" s="23"/>
      <c r="E4" s="28" t="s">
        <v>47</v>
      </c>
      <c r="F4" s="28"/>
      <c r="H4" s="28" t="s">
        <v>48</v>
      </c>
      <c r="I4" s="28"/>
    </row>
    <row r="5" spans="1:9" x14ac:dyDescent="0.2">
      <c r="A5" s="23" t="s">
        <v>39</v>
      </c>
      <c r="B5" s="26">
        <v>8</v>
      </c>
      <c r="C5" s="27"/>
      <c r="E5" s="30">
        <f>B5/100</f>
        <v>0.08</v>
      </c>
      <c r="F5" s="31"/>
      <c r="H5" s="30">
        <f>E5*100</f>
        <v>8</v>
      </c>
      <c r="I5" s="31"/>
    </row>
    <row r="6" spans="1:9" x14ac:dyDescent="0.2">
      <c r="A6" s="23" t="s">
        <v>40</v>
      </c>
      <c r="B6" s="26">
        <v>12</v>
      </c>
      <c r="C6" s="27"/>
      <c r="E6" s="30">
        <f>B6/B11</f>
        <v>0.12</v>
      </c>
      <c r="F6" s="31"/>
      <c r="H6" s="30">
        <f>E6*100</f>
        <v>12</v>
      </c>
      <c r="I6" s="31"/>
    </row>
    <row r="7" spans="1:9" x14ac:dyDescent="0.2">
      <c r="A7" s="23" t="s">
        <v>41</v>
      </c>
      <c r="B7" s="26">
        <v>20</v>
      </c>
      <c r="C7" s="27"/>
      <c r="E7" s="30">
        <f>B7/B11</f>
        <v>0.2</v>
      </c>
      <c r="F7" s="31"/>
      <c r="H7" s="30">
        <f>E7*100</f>
        <v>20</v>
      </c>
      <c r="I7" s="31"/>
    </row>
    <row r="8" spans="1:9" x14ac:dyDescent="0.2">
      <c r="A8" s="23" t="s">
        <v>42</v>
      </c>
      <c r="B8" s="26">
        <v>40</v>
      </c>
      <c r="C8" s="27"/>
      <c r="E8" s="30">
        <f>B8/B11</f>
        <v>0.4</v>
      </c>
      <c r="F8" s="31"/>
      <c r="H8" s="30">
        <f>E8*100</f>
        <v>40</v>
      </c>
      <c r="I8" s="31"/>
    </row>
    <row r="9" spans="1:9" x14ac:dyDescent="0.2">
      <c r="A9" s="23" t="s">
        <v>43</v>
      </c>
      <c r="B9" s="26">
        <v>15</v>
      </c>
      <c r="C9" s="27"/>
      <c r="E9" s="30">
        <f>B9/B11</f>
        <v>0.15</v>
      </c>
      <c r="F9" s="31"/>
      <c r="H9" s="30">
        <f>E9*100</f>
        <v>15</v>
      </c>
      <c r="I9" s="31"/>
    </row>
    <row r="10" spans="1:9" x14ac:dyDescent="0.2">
      <c r="A10" s="23" t="s">
        <v>44</v>
      </c>
      <c r="B10" s="26">
        <v>5</v>
      </c>
      <c r="C10" s="27"/>
      <c r="E10" s="30">
        <f>B10/B11</f>
        <v>0.05</v>
      </c>
      <c r="F10" s="31"/>
      <c r="H10" s="30">
        <f>E10*100</f>
        <v>5</v>
      </c>
      <c r="I10" s="31"/>
    </row>
    <row r="11" spans="1:9" x14ac:dyDescent="0.2">
      <c r="A11" s="23" t="s">
        <v>32</v>
      </c>
      <c r="B11" s="26">
        <v>100</v>
      </c>
      <c r="C11" s="27"/>
    </row>
    <row r="12" spans="1:9" ht="15.75" x14ac:dyDescent="0.25">
      <c r="E12" s="20" t="s">
        <v>32</v>
      </c>
      <c r="F12" s="20">
        <f>SUM(E5,E6,E7,E8,E9,E10)</f>
        <v>1</v>
      </c>
      <c r="H12" s="20" t="s">
        <v>32</v>
      </c>
      <c r="I12" s="20">
        <f>SUM(H5,H6,H7,H8,H9,H10)</f>
        <v>100</v>
      </c>
    </row>
    <row r="13" spans="1:9" x14ac:dyDescent="0.2">
      <c r="A13" s="9" t="s">
        <v>45</v>
      </c>
      <c r="B13" s="9"/>
      <c r="C13">
        <f>((A17*B5)+(A18*B6)+(A19*B7)+(A20*B8)+(A21*B9)+(A22*B10))/100</f>
        <v>1535</v>
      </c>
    </row>
    <row r="14" spans="1:9" x14ac:dyDescent="0.2">
      <c r="A14" s="9" t="s">
        <v>46</v>
      </c>
      <c r="B14" s="9"/>
      <c r="C14">
        <v>1625</v>
      </c>
    </row>
    <row r="16" spans="1:9" x14ac:dyDescent="0.2">
      <c r="A16" s="29" t="s">
        <v>49</v>
      </c>
      <c r="B16" s="29"/>
    </row>
    <row r="17" spans="1:2" x14ac:dyDescent="0.2">
      <c r="A17" s="29">
        <f>(0+500)/2</f>
        <v>250</v>
      </c>
      <c r="B17" s="29"/>
    </row>
    <row r="18" spans="1:2" x14ac:dyDescent="0.2">
      <c r="A18" s="29">
        <f>(500+1000)/2</f>
        <v>750</v>
      </c>
      <c r="B18" s="29"/>
    </row>
    <row r="19" spans="1:2" x14ac:dyDescent="0.2">
      <c r="A19" s="29">
        <f>(1000+1500)/2</f>
        <v>1250</v>
      </c>
      <c r="B19" s="29"/>
    </row>
    <row r="20" spans="1:2" x14ac:dyDescent="0.2">
      <c r="A20" s="29">
        <f>(1500+2000)/2</f>
        <v>1750</v>
      </c>
      <c r="B20" s="29"/>
    </row>
    <row r="21" spans="1:2" x14ac:dyDescent="0.2">
      <c r="A21" s="29">
        <f>(2000+2500)/2</f>
        <v>2250</v>
      </c>
      <c r="B21" s="29"/>
    </row>
    <row r="22" spans="1:2" x14ac:dyDescent="0.2">
      <c r="A22" s="29">
        <f>(2500+3000)/2</f>
        <v>2750</v>
      </c>
      <c r="B22" s="29"/>
    </row>
  </sheetData>
  <mergeCells count="31">
    <mergeCell ref="A16:B16"/>
    <mergeCell ref="A17:B17"/>
    <mergeCell ref="A18:B18"/>
    <mergeCell ref="A19:B19"/>
    <mergeCell ref="A20:B20"/>
    <mergeCell ref="A21:B21"/>
    <mergeCell ref="A22:B22"/>
    <mergeCell ref="E10:F10"/>
    <mergeCell ref="H4:I4"/>
    <mergeCell ref="H5:I5"/>
    <mergeCell ref="H6:I6"/>
    <mergeCell ref="H7:I7"/>
    <mergeCell ref="H8:I8"/>
    <mergeCell ref="H9:I9"/>
    <mergeCell ref="H10:I10"/>
    <mergeCell ref="B10:C10"/>
    <mergeCell ref="B11:C11"/>
    <mergeCell ref="A13:B13"/>
    <mergeCell ref="A14:B14"/>
    <mergeCell ref="E4:F4"/>
    <mergeCell ref="E5:F5"/>
    <mergeCell ref="E6:F6"/>
    <mergeCell ref="E7:F7"/>
    <mergeCell ref="E8:F8"/>
    <mergeCell ref="E9:F9"/>
    <mergeCell ref="A2:F2"/>
    <mergeCell ref="B5:C5"/>
    <mergeCell ref="B6:C6"/>
    <mergeCell ref="B7:C7"/>
    <mergeCell ref="B8:C8"/>
    <mergeCell ref="B9:C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Ejercicio 1</vt:lpstr>
      <vt:lpstr>Ejercicio 2</vt:lpstr>
      <vt:lpstr>Ejercicio 3</vt:lpstr>
      <vt:lpstr>Ejercicio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BERTOTTI</dc:creator>
  <cp:lastModifiedBy>FABIAN BERTOTTI</cp:lastModifiedBy>
  <dcterms:created xsi:type="dcterms:W3CDTF">2025-08-13T19:49:29Z</dcterms:created>
  <dcterms:modified xsi:type="dcterms:W3CDTF">2025-08-14T06:24:25Z</dcterms:modified>
</cp:coreProperties>
</file>