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Estatística\Excel\"/>
    </mc:Choice>
  </mc:AlternateContent>
  <bookViews>
    <workbookView xWindow="0" yWindow="0" windowWidth="21600" windowHeight="9630" activeTab="1"/>
  </bookViews>
  <sheets>
    <sheet name="Descr." sheetId="4" r:id="rId1"/>
    <sheet name="Teste T" sheetId="5" r:id="rId2"/>
    <sheet name="Com Var." sheetId="1" r:id="rId3"/>
    <sheet name="Proporçã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D1" i="4" l="1"/>
  <c r="D2" i="4"/>
  <c r="G6" i="3" l="1"/>
  <c r="E3" i="1"/>
  <c r="G3" i="1" s="1"/>
  <c r="B3" i="3" l="1"/>
  <c r="B9" i="3"/>
  <c r="B8" i="3"/>
  <c r="B6" i="3"/>
  <c r="B5" i="3"/>
  <c r="E1" i="3" s="1"/>
  <c r="G1" i="3" s="1"/>
  <c r="B5" i="1"/>
  <c r="B6" i="1"/>
  <c r="E6" i="1" s="1"/>
  <c r="B9" i="1"/>
  <c r="B8" i="1"/>
  <c r="B3" i="1"/>
  <c r="E8" i="1" l="1"/>
  <c r="E5" i="1"/>
  <c r="E9" i="1" s="1"/>
  <c r="E3" i="3"/>
  <c r="G3" i="3" s="1"/>
  <c r="E5" i="3"/>
  <c r="E6" i="3"/>
  <c r="E9" i="3" s="1"/>
  <c r="E8" i="3"/>
  <c r="G6" i="1"/>
  <c r="E1" i="1"/>
  <c r="G1" i="1" l="1"/>
</calcChain>
</file>

<file path=xl/sharedStrings.xml><?xml version="1.0" encoding="utf-8"?>
<sst xmlns="http://schemas.openxmlformats.org/spreadsheetml/2006/main" count="67" uniqueCount="43">
  <si>
    <t>n</t>
  </si>
  <si>
    <t>xc</t>
  </si>
  <si>
    <t>xc'</t>
  </si>
  <si>
    <t>xc''</t>
  </si>
  <si>
    <t>Monocaudal</t>
  </si>
  <si>
    <t>Bicaudal</t>
  </si>
  <si>
    <t>z(mono)</t>
  </si>
  <si>
    <t>z(bi)</t>
  </si>
  <si>
    <t>H0: mi =</t>
  </si>
  <si>
    <t>H1: mi &lt;&gt;</t>
  </si>
  <si>
    <t>Erro pela fórmula (b)</t>
  </si>
  <si>
    <t>Erro pela diferença (b)</t>
  </si>
  <si>
    <t>xc(&lt;)</t>
  </si>
  <si>
    <t>xc(&gt;)</t>
  </si>
  <si>
    <t>p</t>
  </si>
  <si>
    <t>p^</t>
  </si>
  <si>
    <t>a)</t>
  </si>
  <si>
    <t>b)</t>
  </si>
  <si>
    <t>c)</t>
  </si>
  <si>
    <t>H0: p = 0,05 ; H1: p &gt; 0,05</t>
  </si>
  <si>
    <t>d)</t>
  </si>
  <si>
    <t>RC = {p^ &gt; 0,08585}</t>
  </si>
  <si>
    <t>e)</t>
  </si>
  <si>
    <t>Proporção amostral p^ = frequência amostral/n ; p^ ~ Normal (p;p(1-p)/n)</t>
  </si>
  <si>
    <t>p̂</t>
  </si>
  <si>
    <t>x̄</t>
  </si>
  <si>
    <t>α</t>
  </si>
  <si>
    <t>σ</t>
  </si>
  <si>
    <t>µ</t>
  </si>
  <si>
    <t>Como p^ = 0,07 &lt; xc = 0,085, então aceita-se a hipótese H0 de que a empresa produz 5% de unidades defeituosas.</t>
  </si>
  <si>
    <t>Variável Aleatória</t>
  </si>
  <si>
    <t>1º Quartil</t>
  </si>
  <si>
    <t>Mediana</t>
  </si>
  <si>
    <t>3º Quartil</t>
  </si>
  <si>
    <t>Mínimo</t>
  </si>
  <si>
    <t>Máximo</t>
  </si>
  <si>
    <t>S</t>
  </si>
  <si>
    <t>s</t>
  </si>
  <si>
    <t>T</t>
  </si>
  <si>
    <t>t1</t>
  </si>
  <si>
    <t>t2</t>
  </si>
  <si>
    <t>Monocaudal Esquerda</t>
  </si>
  <si>
    <t>Monocausal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</si>
</sst>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Border="1"/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/>
    <xf numFmtId="0" fontId="0" fillId="3" borderId="2" xfId="0" applyNumberFormat="1" applyFill="1" applyBorder="1" applyAlignment="1">
      <alignment horizontal="right"/>
    </xf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3" fillId="4" borderId="1" xfId="0" applyFont="1" applyFill="1" applyBorder="1"/>
    <xf numFmtId="0" fontId="0" fillId="4" borderId="1" xfId="0" applyFill="1" applyBorder="1" applyAlignment="1">
      <alignment horizontal="right"/>
    </xf>
    <xf numFmtId="11" fontId="0" fillId="3" borderId="1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9" sqref="D9"/>
    </sheetView>
  </sheetViews>
  <sheetFormatPr defaultRowHeight="15" x14ac:dyDescent="0.25"/>
  <cols>
    <col min="1" max="1" width="17" style="10" bestFit="1" customWidth="1"/>
    <col min="3" max="3" width="15" customWidth="1"/>
    <col min="4" max="4" width="19" bestFit="1" customWidth="1"/>
    <col min="6" max="6" width="17.7109375" customWidth="1"/>
  </cols>
  <sheetData>
    <row r="1" spans="1:7" x14ac:dyDescent="0.25">
      <c r="A1" s="17" t="s">
        <v>30</v>
      </c>
      <c r="B1" s="4"/>
      <c r="C1" s="18" t="s">
        <v>36</v>
      </c>
      <c r="D1" s="12" t="str">
        <f>IF(A3=0,"Preencha a coluna A",_xlfn.STDEV.S(A$2:A$1048576))</f>
        <v>Preencha a coluna A</v>
      </c>
      <c r="F1" s="18" t="s">
        <v>34</v>
      </c>
      <c r="G1" s="12"/>
    </row>
    <row r="2" spans="1:7" x14ac:dyDescent="0.25">
      <c r="B2" s="4"/>
      <c r="C2" s="18" t="s">
        <v>25</v>
      </c>
      <c r="D2" s="12" t="str">
        <f>IF(A2=0,"Preencha a coluna A",AVERAGE(A$2:A$1048576))</f>
        <v>Preencha a coluna A</v>
      </c>
      <c r="F2" s="18" t="s">
        <v>31</v>
      </c>
      <c r="G2" s="12"/>
    </row>
    <row r="3" spans="1:7" x14ac:dyDescent="0.25">
      <c r="B3" s="4"/>
      <c r="C3" s="4"/>
      <c r="F3" s="18" t="s">
        <v>32</v>
      </c>
      <c r="G3" s="12"/>
    </row>
    <row r="4" spans="1:7" x14ac:dyDescent="0.25">
      <c r="B4" s="4"/>
      <c r="C4" s="4"/>
      <c r="F4" s="18" t="s">
        <v>33</v>
      </c>
      <c r="G4" s="12"/>
    </row>
    <row r="5" spans="1:7" x14ac:dyDescent="0.25">
      <c r="B5" s="4"/>
      <c r="C5" s="4"/>
      <c r="F5" s="18" t="s">
        <v>35</v>
      </c>
      <c r="G5" s="12"/>
    </row>
    <row r="6" spans="1:7" x14ac:dyDescent="0.25">
      <c r="B6" s="4"/>
      <c r="C6" s="4"/>
    </row>
    <row r="7" spans="1:7" x14ac:dyDescent="0.25">
      <c r="B7" s="4"/>
      <c r="C7" s="4"/>
    </row>
    <row r="8" spans="1:7" x14ac:dyDescent="0.25">
      <c r="B8" s="4"/>
      <c r="C8" s="4"/>
    </row>
    <row r="11" spans="1:7" x14ac:dyDescent="0.25">
      <c r="B11" s="4"/>
    </row>
    <row r="12" spans="1:7" x14ac:dyDescent="0.25">
      <c r="A1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1" sqref="B11"/>
    </sheetView>
  </sheetViews>
  <sheetFormatPr defaultRowHeight="15" x14ac:dyDescent="0.25"/>
  <cols>
    <col min="2" max="2" width="10.140625" customWidth="1"/>
    <col min="4" max="4" width="21.5703125" customWidth="1"/>
    <col min="5" max="5" width="12.140625" customWidth="1"/>
  </cols>
  <sheetData>
    <row r="1" spans="1:5" x14ac:dyDescent="0.25">
      <c r="A1" s="18" t="s">
        <v>0</v>
      </c>
      <c r="B1" s="10"/>
      <c r="D1" s="18" t="s">
        <v>41</v>
      </c>
      <c r="E1" s="12"/>
    </row>
    <row r="2" spans="1:5" x14ac:dyDescent="0.25">
      <c r="A2" s="18" t="s">
        <v>28</v>
      </c>
      <c r="B2" s="10"/>
      <c r="D2" s="21"/>
    </row>
    <row r="3" spans="1:5" x14ac:dyDescent="0.25">
      <c r="A3" s="18" t="s">
        <v>37</v>
      </c>
      <c r="B3" s="10"/>
      <c r="D3" s="18" t="s">
        <v>42</v>
      </c>
      <c r="E3" s="12"/>
    </row>
    <row r="4" spans="1:5" x14ac:dyDescent="0.25">
      <c r="A4" s="18" t="s">
        <v>26</v>
      </c>
      <c r="B4" s="10"/>
      <c r="D4" s="21"/>
    </row>
    <row r="5" spans="1:5" x14ac:dyDescent="0.25">
      <c r="A5" s="18" t="s">
        <v>6</v>
      </c>
      <c r="B5" s="10"/>
      <c r="D5" s="18" t="s">
        <v>5</v>
      </c>
      <c r="E5" s="12"/>
    </row>
    <row r="6" spans="1:5" x14ac:dyDescent="0.25">
      <c r="A6" s="18" t="s">
        <v>7</v>
      </c>
      <c r="B6" s="10"/>
    </row>
    <row r="7" spans="1:5" x14ac:dyDescent="0.25">
      <c r="A7" s="18" t="s">
        <v>25</v>
      </c>
      <c r="B7" s="10"/>
    </row>
    <row r="8" spans="1:5" x14ac:dyDescent="0.25">
      <c r="A8" s="18" t="s">
        <v>38</v>
      </c>
      <c r="B8" s="12" t="e">
        <f>(B7-B2)/((B3/B1)^0.5)</f>
        <v>#DIV/0!</v>
      </c>
    </row>
    <row r="11" spans="1:5" x14ac:dyDescent="0.25">
      <c r="A11" s="18" t="s">
        <v>39</v>
      </c>
      <c r="B11" s="12"/>
    </row>
    <row r="12" spans="1:5" x14ac:dyDescent="0.25">
      <c r="A12" s="18" t="s">
        <v>40</v>
      </c>
      <c r="B1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4" sqref="B4"/>
    </sheetView>
  </sheetViews>
  <sheetFormatPr defaultRowHeight="15" x14ac:dyDescent="0.25"/>
  <cols>
    <col min="1" max="1" width="9" bestFit="1" customWidth="1"/>
    <col min="2" max="3" width="12" bestFit="1" customWidth="1"/>
    <col min="4" max="4" width="21" bestFit="1" customWidth="1"/>
    <col min="5" max="5" width="12" bestFit="1" customWidth="1"/>
    <col min="6" max="6" width="27.85546875" customWidth="1"/>
    <col min="7" max="7" width="12.7109375" bestFit="1" customWidth="1"/>
  </cols>
  <sheetData>
    <row r="1" spans="1:7" x14ac:dyDescent="0.25">
      <c r="A1" s="2" t="s">
        <v>0</v>
      </c>
      <c r="B1" s="7">
        <v>100</v>
      </c>
      <c r="D1" s="2" t="s">
        <v>1</v>
      </c>
      <c r="E1" s="13">
        <f>B2-B5*B3/(B1^(1/2))</f>
        <v>1.9302095637787748</v>
      </c>
      <c r="F1" s="2" t="s">
        <v>4</v>
      </c>
      <c r="G1" s="13" t="str">
        <f>IF(B7&lt;E1,"Rejeita-se H0","Aceita-se H0")</f>
        <v>Aceita-se H0</v>
      </c>
    </row>
    <row r="2" spans="1:7" x14ac:dyDescent="0.25">
      <c r="A2" s="2" t="s">
        <v>28</v>
      </c>
      <c r="B2" s="8">
        <v>2</v>
      </c>
    </row>
    <row r="3" spans="1:7" x14ac:dyDescent="0.25">
      <c r="A3" s="2" t="s">
        <v>27</v>
      </c>
      <c r="B3" s="8">
        <f>0.09^(1/2)</f>
        <v>0.3</v>
      </c>
      <c r="D3" s="2" t="s">
        <v>13</v>
      </c>
      <c r="E3" s="12">
        <f>B2+B5*B3/(B1^(1/2))</f>
        <v>2.0697904362212252</v>
      </c>
      <c r="F3" s="2" t="s">
        <v>4</v>
      </c>
      <c r="G3" s="12" t="str">
        <f>IF(B7&gt;E3,"Rejeita-se H0","Aceita-se H0")</f>
        <v>Aceita-se H0</v>
      </c>
    </row>
    <row r="4" spans="1:7" x14ac:dyDescent="0.25">
      <c r="A4" s="2" t="s">
        <v>26</v>
      </c>
      <c r="B4" s="9">
        <v>0.01</v>
      </c>
    </row>
    <row r="5" spans="1:7" x14ac:dyDescent="0.25">
      <c r="A5" s="2" t="s">
        <v>6</v>
      </c>
      <c r="B5" s="11">
        <f>-NORMSINV(B4)</f>
        <v>2.3263478740408408</v>
      </c>
      <c r="D5" s="2" t="s">
        <v>2</v>
      </c>
      <c r="E5" s="13">
        <f>B2-B6*B3/(B1^(1/2))</f>
        <v>1.922725120893533</v>
      </c>
    </row>
    <row r="6" spans="1:7" x14ac:dyDescent="0.25">
      <c r="A6" s="3" t="s">
        <v>7</v>
      </c>
      <c r="B6" s="12">
        <f>-NORMSINV(B4/2)</f>
        <v>2.5758293035488999</v>
      </c>
      <c r="D6" s="2" t="s">
        <v>3</v>
      </c>
      <c r="E6" s="13">
        <f>B2+B6*B3/(B1^(1/2))</f>
        <v>2.0772748791064668</v>
      </c>
      <c r="F6" s="2" t="s">
        <v>5</v>
      </c>
      <c r="G6" s="13" t="str">
        <f>IF(OR(B7&lt;E5,B7&gt;E6),"Rejeita-se H0","Aceita-se H0")</f>
        <v>Aceita-se H0</v>
      </c>
    </row>
    <row r="7" spans="1:7" x14ac:dyDescent="0.25">
      <c r="A7" s="2" t="s">
        <v>25</v>
      </c>
      <c r="B7" s="10">
        <v>1.94</v>
      </c>
    </row>
    <row r="8" spans="1:7" x14ac:dyDescent="0.25">
      <c r="A8" s="5" t="s">
        <v>8</v>
      </c>
      <c r="B8" s="6">
        <f>B2</f>
        <v>2</v>
      </c>
      <c r="D8" s="1" t="s">
        <v>10</v>
      </c>
      <c r="E8" s="13">
        <f>B6*B3/(B1^(1/2))</f>
        <v>7.7274879106466993E-2</v>
      </c>
    </row>
    <row r="9" spans="1:7" x14ac:dyDescent="0.25">
      <c r="A9" s="5" t="s">
        <v>9</v>
      </c>
      <c r="B9" s="6">
        <f>B2</f>
        <v>2</v>
      </c>
      <c r="D9" s="1" t="s">
        <v>11</v>
      </c>
      <c r="E9" s="13">
        <f>(E6-E5)/2</f>
        <v>7.7274879106466909E-2</v>
      </c>
    </row>
    <row r="12" spans="1:7" x14ac:dyDescent="0.25">
      <c r="B12" s="4"/>
    </row>
    <row r="13" spans="1:7" x14ac:dyDescent="0.25">
      <c r="A1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8" sqref="F18"/>
    </sheetView>
  </sheetViews>
  <sheetFormatPr defaultRowHeight="15" x14ac:dyDescent="0.25"/>
  <cols>
    <col min="1" max="1" width="9" bestFit="1" customWidth="1"/>
    <col min="2" max="2" width="12" bestFit="1" customWidth="1"/>
    <col min="4" max="4" width="21" bestFit="1" customWidth="1"/>
    <col min="5" max="5" width="12" bestFit="1" customWidth="1"/>
    <col min="6" max="6" width="11.85546875" bestFit="1" customWidth="1"/>
    <col min="7" max="7" width="12.7109375" bestFit="1" customWidth="1"/>
    <col min="9" max="9" width="2.7109375" bestFit="1" customWidth="1"/>
    <col min="10" max="10" width="67.28515625" bestFit="1" customWidth="1"/>
  </cols>
  <sheetData>
    <row r="1" spans="1:10" x14ac:dyDescent="0.25">
      <c r="A1" s="2" t="s">
        <v>0</v>
      </c>
      <c r="B1" s="7">
        <v>100</v>
      </c>
      <c r="D1" s="2" t="s">
        <v>12</v>
      </c>
      <c r="E1" s="12">
        <f>B2-B5*B3/(B1^(1/2))</f>
        <v>1.4151246316010911E-2</v>
      </c>
      <c r="F1" s="2" t="s">
        <v>4</v>
      </c>
      <c r="G1" s="12" t="str">
        <f>IF(B7&lt;E1,"Rejeita-se H0","Aceita-se H0")</f>
        <v>Aceita-se H0</v>
      </c>
      <c r="I1" t="s">
        <v>16</v>
      </c>
      <c r="J1" t="s">
        <v>15</v>
      </c>
    </row>
    <row r="2" spans="1:10" x14ac:dyDescent="0.25">
      <c r="A2" s="2" t="s">
        <v>14</v>
      </c>
      <c r="B2" s="8">
        <v>0.05</v>
      </c>
      <c r="I2" t="s">
        <v>17</v>
      </c>
      <c r="J2" t="s">
        <v>23</v>
      </c>
    </row>
    <row r="3" spans="1:10" x14ac:dyDescent="0.25">
      <c r="A3" s="2" t="s">
        <v>27</v>
      </c>
      <c r="B3" s="11">
        <f>(B2*(1-B2))^(0.5)</f>
        <v>0.21794494717703367</v>
      </c>
      <c r="D3" s="2" t="s">
        <v>13</v>
      </c>
      <c r="E3" s="12">
        <f>B2+B5*B3/(B1^(1/2))</f>
        <v>8.5848753683989087E-2</v>
      </c>
      <c r="F3" s="1" t="s">
        <v>4</v>
      </c>
      <c r="G3" s="12" t="str">
        <f>IF(B7&gt;E3,"Rejeita-se H0","Aceita-se H0")</f>
        <v>Aceita-se H0</v>
      </c>
      <c r="I3" t="s">
        <v>18</v>
      </c>
      <c r="J3" t="s">
        <v>19</v>
      </c>
    </row>
    <row r="4" spans="1:10" x14ac:dyDescent="0.25">
      <c r="A4" s="2" t="s">
        <v>26</v>
      </c>
      <c r="B4" s="9">
        <v>0.05</v>
      </c>
      <c r="I4" t="s">
        <v>20</v>
      </c>
      <c r="J4" t="s">
        <v>21</v>
      </c>
    </row>
    <row r="5" spans="1:10" ht="15" customHeight="1" x14ac:dyDescent="0.25">
      <c r="A5" s="2" t="s">
        <v>6</v>
      </c>
      <c r="B5" s="11">
        <f>-NORMSINV(B4)</f>
        <v>1.6448536269514726</v>
      </c>
      <c r="D5" s="2" t="s">
        <v>2</v>
      </c>
      <c r="E5" s="12">
        <f>B2-B6*B3/(B1^(1/2))</f>
        <v>7.2835752920529517E-3</v>
      </c>
      <c r="I5" t="s">
        <v>22</v>
      </c>
      <c r="J5" s="20" t="s">
        <v>29</v>
      </c>
    </row>
    <row r="6" spans="1:10" x14ac:dyDescent="0.25">
      <c r="A6" s="3" t="s">
        <v>7</v>
      </c>
      <c r="B6" s="12">
        <f>-NORMSINV(B4/2)</f>
        <v>1.9599639845400538</v>
      </c>
      <c r="D6" s="2" t="s">
        <v>3</v>
      </c>
      <c r="E6" s="12">
        <f>B2+B6*B3/(B1^(1/2))</f>
        <v>9.2716424707947054E-2</v>
      </c>
      <c r="F6" s="2" t="s">
        <v>5</v>
      </c>
      <c r="G6" s="12" t="str">
        <f>IF(OR(B7&lt;E5,B7&gt;E6),"Rejeita-se H0","Aceita-se H0")</f>
        <v>Aceita-se H0</v>
      </c>
      <c r="J6" s="20"/>
    </row>
    <row r="7" spans="1:10" x14ac:dyDescent="0.25">
      <c r="A7" s="2" t="s">
        <v>24</v>
      </c>
      <c r="B7" s="10">
        <v>7.0000000000000007E-2</v>
      </c>
      <c r="J7" s="14"/>
    </row>
    <row r="8" spans="1:10" x14ac:dyDescent="0.25">
      <c r="A8" s="5" t="s">
        <v>8</v>
      </c>
      <c r="B8" s="6">
        <f>B2</f>
        <v>0.05</v>
      </c>
      <c r="D8" s="1" t="s">
        <v>10</v>
      </c>
      <c r="E8" s="12">
        <f>B6*B3/(B1^(1/2))</f>
        <v>4.2716424707947051E-2</v>
      </c>
    </row>
    <row r="9" spans="1:10" x14ac:dyDescent="0.25">
      <c r="A9" s="5" t="s">
        <v>9</v>
      </c>
      <c r="B9" s="6">
        <f>B2</f>
        <v>0.05</v>
      </c>
      <c r="D9" s="1" t="s">
        <v>11</v>
      </c>
      <c r="E9" s="12">
        <f>(E6-E5)/2</f>
        <v>4.2716424707947051E-2</v>
      </c>
    </row>
    <row r="16" spans="1:10" x14ac:dyDescent="0.25">
      <c r="D16" s="16"/>
    </row>
    <row r="17" spans="3:4" x14ac:dyDescent="0.25">
      <c r="C17" s="15"/>
      <c r="D17" s="16"/>
    </row>
  </sheetData>
  <mergeCells count="1">
    <mergeCell ref="J5:J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Descr.</vt:lpstr>
      <vt:lpstr>Teste T</vt:lpstr>
      <vt:lpstr>Com Var.</vt:lpstr>
      <vt:lpstr>Proporção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logonlb</dc:creator>
  <cp:lastModifiedBy>Felipe</cp:lastModifiedBy>
  <dcterms:created xsi:type="dcterms:W3CDTF">2018-03-17T12:11:39Z</dcterms:created>
  <dcterms:modified xsi:type="dcterms:W3CDTF">2018-03-20T06:13:07Z</dcterms:modified>
</cp:coreProperties>
</file>