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Progect-3\"/>
    </mc:Choice>
  </mc:AlternateContent>
  <bookViews>
    <workbookView xWindow="0" yWindow="0" windowWidth="28800" windowHeight="12345" firstSheet="8" activeTab="22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8" r:id="rId7"/>
    <sheet name="август" sheetId="7" r:id="rId8"/>
    <sheet name="сентябрь" sheetId="9" r:id="rId9"/>
    <sheet name="октябрь" sheetId="10" r:id="rId10"/>
    <sheet name="ноябрь" sheetId="11" r:id="rId11"/>
    <sheet name="декабрь" sheetId="12" r:id="rId12"/>
    <sheet name="Лист1" sheetId="13" r:id="rId13"/>
    <sheet name="Лист2" sheetId="14" r:id="rId14"/>
    <sheet name="Лист3" sheetId="15" r:id="rId15"/>
    <sheet name="Лист4" sheetId="16" r:id="rId16"/>
    <sheet name="Лист5" sheetId="17" r:id="rId17"/>
    <sheet name="Лист6" sheetId="18" r:id="rId18"/>
    <sheet name="Лист7" sheetId="19" r:id="rId19"/>
    <sheet name="Лист8" sheetId="20" r:id="rId20"/>
    <sheet name="Лист9" sheetId="21" r:id="rId21"/>
    <sheet name="Лист10" sheetId="22" r:id="rId22"/>
    <sheet name="Лист11" sheetId="23" r:id="rId23"/>
  </sheets>
  <calcPr calcId="162913"/>
</workbook>
</file>

<file path=xl/calcChain.xml><?xml version="1.0" encoding="utf-8"?>
<calcChain xmlns="http://schemas.openxmlformats.org/spreadsheetml/2006/main">
  <c r="A4" i="20" l="1"/>
  <c r="A5" i="20" s="1"/>
  <c r="B3" i="20"/>
  <c r="B5" i="20" l="1"/>
  <c r="A6" i="20"/>
  <c r="B4" i="20"/>
  <c r="A7" i="20" l="1"/>
  <c r="B6" i="20"/>
  <c r="B7" i="20" l="1"/>
  <c r="A8" i="20"/>
  <c r="A9" i="20" l="1"/>
  <c r="B8" i="20"/>
  <c r="B9" i="20" l="1"/>
  <c r="A10" i="20"/>
  <c r="A11" i="20" l="1"/>
  <c r="B10" i="20"/>
  <c r="B11" i="20" l="1"/>
  <c r="A12" i="20"/>
  <c r="A13" i="20" l="1"/>
  <c r="B12" i="20"/>
  <c r="B13" i="20" l="1"/>
  <c r="A14" i="20"/>
  <c r="A15" i="20" l="1"/>
  <c r="B14" i="20"/>
  <c r="B15" i="20" l="1"/>
  <c r="A16" i="20"/>
  <c r="A17" i="20" l="1"/>
  <c r="B16" i="20"/>
  <c r="B17" i="20" l="1"/>
  <c r="A18" i="20"/>
  <c r="A19" i="20" l="1"/>
  <c r="B18" i="20"/>
  <c r="B19" i="20" l="1"/>
  <c r="A20" i="20"/>
  <c r="A21" i="20" l="1"/>
  <c r="B20" i="20"/>
  <c r="B21" i="20" l="1"/>
  <c r="A22" i="20"/>
  <c r="A23" i="20" l="1"/>
  <c r="B22" i="20"/>
  <c r="B23" i="20" l="1"/>
  <c r="A24" i="20"/>
  <c r="A25" i="20" l="1"/>
  <c r="B24" i="20"/>
  <c r="B25" i="20" l="1"/>
  <c r="A26" i="20"/>
  <c r="A27" i="20" l="1"/>
  <c r="B26" i="20"/>
  <c r="B27" i="20" l="1"/>
  <c r="A28" i="20"/>
  <c r="A29" i="20" l="1"/>
  <c r="B28" i="20"/>
  <c r="B29" i="20" l="1"/>
  <c r="A30" i="20"/>
  <c r="A31" i="20" l="1"/>
  <c r="B30" i="20"/>
  <c r="B31" i="20" l="1"/>
  <c r="A32" i="20"/>
  <c r="A33" i="20" l="1"/>
  <c r="B32" i="20"/>
  <c r="B33" i="20" l="1"/>
  <c r="A34" i="20"/>
  <c r="A35" i="20" l="1"/>
  <c r="B35" i="20" s="1"/>
  <c r="B34" i="20"/>
  <c r="D11" i="23" l="1"/>
  <c r="F11" i="23" s="1"/>
  <c r="D10" i="23"/>
  <c r="F10" i="23" s="1"/>
  <c r="D9" i="23"/>
  <c r="F9" i="23" s="1"/>
  <c r="D8" i="23"/>
  <c r="F8" i="23" s="1"/>
  <c r="D7" i="23"/>
  <c r="F7" i="23" s="1"/>
  <c r="D6" i="23"/>
  <c r="F6" i="23" s="1"/>
  <c r="D5" i="23"/>
  <c r="F5" i="23" s="1"/>
  <c r="D4" i="23"/>
  <c r="F4" i="23" s="1"/>
  <c r="D3" i="23"/>
  <c r="F3" i="23" s="1"/>
  <c r="D2" i="23"/>
  <c r="F2" i="23" s="1"/>
  <c r="C7" i="22"/>
  <c r="C6" i="22"/>
  <c r="C5" i="22"/>
  <c r="C4" i="22"/>
  <c r="C3" i="22"/>
  <c r="C2" i="21"/>
  <c r="D5" i="21"/>
  <c r="D6" i="21"/>
  <c r="D7" i="21"/>
  <c r="D8" i="21"/>
  <c r="D9" i="21"/>
  <c r="D10" i="21"/>
  <c r="D11" i="21"/>
  <c r="I7" i="16"/>
  <c r="H7" i="16"/>
  <c r="G7" i="16"/>
  <c r="F7" i="16"/>
  <c r="E7" i="16"/>
  <c r="D7" i="16"/>
  <c r="C7" i="16"/>
  <c r="J7" i="16" s="1"/>
  <c r="J6" i="16"/>
  <c r="J5" i="16"/>
  <c r="J4" i="16"/>
  <c r="J3" i="16"/>
  <c r="J2" i="16"/>
  <c r="D10" i="15"/>
  <c r="C9" i="15"/>
  <c r="B8" i="15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</calcChain>
</file>

<file path=xl/sharedStrings.xml><?xml version="1.0" encoding="utf-8"?>
<sst xmlns="http://schemas.openxmlformats.org/spreadsheetml/2006/main" count="216" uniqueCount="161">
  <si>
    <t>Это первая строка Это вторая строка</t>
  </si>
  <si>
    <t>1 байт=8 бит                     1 килобайт=1024 байт                                 1 километр=1000м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</si>
  <si>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</si>
  <si>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</si>
  <si>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</si>
  <si>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</si>
  <si>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</si>
  <si>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</si>
  <si>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</si>
  <si>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</si>
  <si>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Ин.яз.</t>
  </si>
  <si>
    <t>ОИВТ</t>
  </si>
  <si>
    <t>Химия</t>
  </si>
  <si>
    <t>Класс</t>
  </si>
  <si>
    <t>9А</t>
  </si>
  <si>
    <t>9Б</t>
  </si>
  <si>
    <t>9В</t>
  </si>
  <si>
    <t>Ин.Яз.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</si>
  <si>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</si>
  <si>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</si>
  <si>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</si>
  <si>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</si>
  <si>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</si>
  <si>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DVD-диск</t>
  </si>
  <si>
    <t>Flash-память</t>
  </si>
  <si>
    <t>Понедельник</t>
  </si>
  <si>
    <t>ЗАРПЛАТА</t>
  </si>
  <si>
    <t xml:space="preserve">Фамилия </t>
  </si>
  <si>
    <t>Оплата за час</t>
  </si>
  <si>
    <t>Часов в день</t>
  </si>
  <si>
    <t>Дней</t>
  </si>
  <si>
    <t>Зарплата</t>
  </si>
  <si>
    <t>СУММА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</si>
  <si>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</si>
  <si>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</si>
  <si>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</si>
  <si>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</si>
  <si>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</si>
  <si>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</si>
  <si>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</si>
  <si>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</si>
  <si>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</si>
  <si>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</si>
  <si>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</si>
  <si>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СВЕДЕНИЯ ОБ ОКЕАНАХ НА ЗЕМНОМ ШАРЕ</t>
  </si>
  <si>
    <t>Название</t>
  </si>
  <si>
    <t>Тихий</t>
  </si>
  <si>
    <t>Антлатический</t>
  </si>
  <si>
    <t>Индийский</t>
  </si>
  <si>
    <t>Сев. Ледовитый</t>
  </si>
  <si>
    <t>Площадь, тыс. кв. м</t>
  </si>
  <si>
    <t>Наибольшая глубина, м</t>
  </si>
  <si>
    <t>Расчет вознаграждения</t>
  </si>
  <si>
    <t>Объем сделки</t>
  </si>
  <si>
    <t>Размер вознаграждения</t>
  </si>
  <si>
    <t>Объем вознаграждения</t>
  </si>
  <si>
    <t>№               п/п</t>
  </si>
  <si>
    <t>Фамилия</t>
  </si>
  <si>
    <t>Рус.язык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</si>
  <si>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</si>
  <si>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</si>
  <si>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</si>
  <si>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</si>
  <si>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</si>
  <si>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</si>
  <si>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</si>
  <si>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Фамилия Имя</t>
  </si>
  <si>
    <t>Математика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</si>
  <si>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</si>
  <si>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</si>
  <si>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</si>
  <si>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</si>
  <si>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</si>
  <si>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Лосёва Ольга</t>
  </si>
  <si>
    <t>Орехова Татьяна</t>
  </si>
  <si>
    <t>Орлова Анна</t>
  </si>
  <si>
    <t>Петров Олег</t>
  </si>
  <si>
    <t>Семёнова Ирина</t>
  </si>
  <si>
    <t>Симонова Елена</t>
  </si>
  <si>
    <t>Сомов Виктор</t>
  </si>
  <si>
    <t>Суслов Иван</t>
  </si>
  <si>
    <t>Абитуриенты</t>
  </si>
  <si>
    <t>Фамилия
Имя</t>
  </si>
  <si>
    <t>Сумма 
баллов</t>
  </si>
  <si>
    <t>Средний 
балл</t>
  </si>
  <si>
    <t>Лосева Ольга</t>
  </si>
  <si>
    <t>Семенова Ирина</t>
  </si>
  <si>
    <t>Название озёр</t>
  </si>
  <si>
    <t>Плодщадь
(тыс.кв.м)</t>
  </si>
  <si>
    <t>Глубина
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</si>
  <si>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</si>
  <si>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</si>
  <si>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</si>
  <si>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</si>
  <si>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</si>
  <si>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</si>
  <si>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</si>
  <si>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Максимальная 
площадь</t>
  </si>
  <si>
    <t>Минимальная 
глубина</t>
  </si>
  <si>
    <t>Средняя высота
над уровнем моря</t>
  </si>
  <si>
    <t>№№</t>
  </si>
  <si>
    <t xml:space="preserve">                          Предмет
Фамилия</t>
  </si>
  <si>
    <t>Русский 
язык</t>
  </si>
  <si>
    <t>Литература</t>
  </si>
  <si>
    <t>Геометрия</t>
  </si>
  <si>
    <t>География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</si>
  <si>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</si>
  <si>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</si>
  <si>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</si>
  <si>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</si>
  <si>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</si>
  <si>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</si>
  <si>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 xml:space="preserve">ООО    Аленький цветочек                  </t>
  </si>
  <si>
    <t>Прайс лист на</t>
  </si>
  <si>
    <t>Курс $</t>
  </si>
  <si>
    <t>№ поз</t>
  </si>
  <si>
    <t>Наим.товара</t>
  </si>
  <si>
    <t>Цена ($)</t>
  </si>
  <si>
    <t>Цена (руб.)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</si>
  <si>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</si>
  <si>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</si>
  <si>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</si>
  <si>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</si>
  <si>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</si>
  <si>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Скатерть-самобранка</t>
  </si>
  <si>
    <t>Сапоги-скороходы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</si>
  <si>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</si>
  <si>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</si>
  <si>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</si>
  <si>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</si>
  <si>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</si>
  <si>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</si>
  <si>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</si>
  <si>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</si>
  <si>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</si>
  <si>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</si>
  <si>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</si>
  <si>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</si>
  <si>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</si>
  <si>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</si>
  <si>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</si>
  <si>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</si>
  <si>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</si>
  <si>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</si>
  <si>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</si>
  <si>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</si>
  <si>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</si>
  <si>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</si>
  <si>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</si>
  <si>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</si>
  <si>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</si>
  <si>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x</t>
  </si>
  <si>
    <t>y1</t>
  </si>
  <si>
    <t>y2</t>
  </si>
  <si>
    <t>y3</t>
  </si>
  <si>
    <t>y4</t>
  </si>
  <si>
    <t>y5</t>
  </si>
  <si>
    <t>y6</t>
  </si>
  <si>
    <t>y7</t>
  </si>
  <si>
    <t>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</si>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</sst>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#,##0\ &quot;₽&quot;;\-#,##0\ &quot;₽&quot;"/>
    <numFmt numFmtId="164" formatCode="0.0%"/>
    <numFmt numFmtId="165" formatCode="#,##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BD28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0625"/>
    </fill>
    <fill>
      <patternFill patternType="lightUp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7" borderId="1" xfId="0" applyFill="1" applyBorder="1"/>
    <xf numFmtId="0" fontId="0" fillId="7" borderId="2" xfId="0" applyFill="1" applyBorder="1"/>
    <xf numFmtId="0" fontId="0" fillId="6" borderId="1" xfId="0" applyFill="1" applyBorder="1"/>
    <xf numFmtId="0" fontId="0" fillId="3" borderId="1" xfId="0" applyFill="1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Border="1" applyAlignment="1">
      <alignment horizontal="right"/>
    </xf>
    <xf numFmtId="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0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6" xfId="0" applyFill="1" applyBorder="1" applyAlignment="1">
      <alignment wrapText="1"/>
    </xf>
    <xf numFmtId="0" fontId="0" fillId="15" borderId="7" xfId="0" applyFill="1" applyBorder="1" applyAlignment="1">
      <alignment horizontal="center" wrapText="1"/>
    </xf>
    <xf numFmtId="0" fontId="0" fillId="15" borderId="7" xfId="0" applyFill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textRotation="255"/>
    </xf>
    <xf numFmtId="0" fontId="0" fillId="0" borderId="1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distributed" wrapText="1"/>
    </xf>
    <xf numFmtId="0" fontId="0" fillId="3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/>
    <xf numFmtId="2" fontId="0" fillId="3" borderId="1" xfId="0" quotePrefix="1" applyNumberForma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/>
    <xf numFmtId="2" fontId="0" fillId="16" borderId="1" xfId="0" applyNumberFormat="1" applyFill="1" applyBorder="1"/>
    <xf numFmtId="0" fontId="0" fillId="17" borderId="1" xfId="0" applyFill="1" applyBorder="1" applyAlignment="1">
      <alignment horizontal="center" vertical="center"/>
    </xf>
    <xf numFmtId="0" fontId="0" fillId="17" borderId="8" xfId="0" applyFill="1" applyBorder="1" applyAlignment="1">
      <alignment horizontal="left" vertical="distributed" wrapText="1"/>
    </xf>
    <xf numFmtId="0" fontId="0" fillId="17" borderId="1" xfId="0" applyFill="1" applyBorder="1" applyAlignment="1">
      <alignment horizontal="center" vertical="center" textRotation="90" wrapText="1"/>
    </xf>
    <xf numFmtId="0" fontId="0" fillId="17" borderId="1" xfId="0" applyFill="1" applyBorder="1" applyAlignment="1">
      <alignment horizontal="center" vertical="center" textRotation="90"/>
    </xf>
    <xf numFmtId="0" fontId="0" fillId="18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19" borderId="1" xfId="0" applyFill="1" applyBorder="1"/>
    <xf numFmtId="0" fontId="0" fillId="20" borderId="1" xfId="0" applyFill="1" applyBorder="1"/>
    <xf numFmtId="2" fontId="0" fillId="19" borderId="1" xfId="0" applyNumberFormat="1" applyFill="1" applyBorder="1"/>
    <xf numFmtId="2" fontId="0" fillId="7" borderId="1" xfId="0" applyNumberFormat="1" applyFill="1" applyBorder="1"/>
    <xf numFmtId="0" fontId="0" fillId="18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BD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5.2777777779999999</c:v>
                </c:pt>
                <c:pt idx="2">
                  <c:v>6.4444444440000002</c:v>
                </c:pt>
                <c:pt idx="3">
                  <c:v>7.5</c:v>
                </c:pt>
                <c:pt idx="4">
                  <c:v>8.4444444440000002</c:v>
                </c:pt>
                <c:pt idx="5">
                  <c:v>9.2777777780000008</c:v>
                </c:pt>
                <c:pt idx="6">
                  <c:v>10</c:v>
                </c:pt>
                <c:pt idx="7">
                  <c:v>10.61111111</c:v>
                </c:pt>
                <c:pt idx="8">
                  <c:v>11.11111111</c:v>
                </c:pt>
                <c:pt idx="9">
                  <c:v>11.5</c:v>
                </c:pt>
                <c:pt idx="10">
                  <c:v>11.777777779999999</c:v>
                </c:pt>
                <c:pt idx="11">
                  <c:v>11.94444444</c:v>
                </c:pt>
                <c:pt idx="12">
                  <c:v>12</c:v>
                </c:pt>
                <c:pt idx="13">
                  <c:v>11.94444444</c:v>
                </c:pt>
                <c:pt idx="14">
                  <c:v>11.777777779999999</c:v>
                </c:pt>
                <c:pt idx="15">
                  <c:v>11.5</c:v>
                </c:pt>
                <c:pt idx="16">
                  <c:v>11.11111111</c:v>
                </c:pt>
                <c:pt idx="17">
                  <c:v>10.61111111</c:v>
                </c:pt>
                <c:pt idx="18">
                  <c:v>10</c:v>
                </c:pt>
                <c:pt idx="19">
                  <c:v>9.2777777780000008</c:v>
                </c:pt>
                <c:pt idx="20">
                  <c:v>8.4444444440000002</c:v>
                </c:pt>
                <c:pt idx="21">
                  <c:v>7.5</c:v>
                </c:pt>
                <c:pt idx="22">
                  <c:v>6.4444444440000002</c:v>
                </c:pt>
                <c:pt idx="23">
                  <c:v>5.2777777779999999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C-470B-868E-6A7D3F349A39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1C-470B-868E-6A7D3F349A39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C-470B-868E-6A7D3F349A39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C-470B-868E-6A7D3F349A39}"/>
            </c:ext>
          </c:extLst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Лист5!$F$2:$F$26</c:f>
              <c:numCache>
                <c:formatCode>General</c:formatCode>
                <c:ptCount val="25"/>
                <c:pt idx="8">
                  <c:v>-6</c:v>
                </c:pt>
                <c:pt idx="9">
                  <c:v>-7</c:v>
                </c:pt>
                <c:pt idx="10">
                  <c:v>-6</c:v>
                </c:pt>
                <c:pt idx="11">
                  <c:v>-3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1C-470B-868E-6A7D3F349A39}"/>
            </c:ext>
          </c:extLst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1C-470B-868E-6A7D3F34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35408"/>
        <c:axId val="271834752"/>
      </c:scatterChart>
      <c:valAx>
        <c:axId val="2718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34752"/>
        <c:crosses val="autoZero"/>
        <c:crossBetween val="midCat"/>
      </c:valAx>
      <c:valAx>
        <c:axId val="2718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8-4736-8963-065EC7B8DC36}"/>
            </c:ext>
          </c:extLst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28-4736-8963-065EC7B8DC36}"/>
            </c:ext>
          </c:extLst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28-4736-8963-065EC7B8DC36}"/>
            </c:ext>
          </c:extLst>
        </c:ser>
        <c:ser>
          <c:idx val="3"/>
          <c:order val="3"/>
          <c:tx>
            <c:strRef>
              <c:f>Лист6!$E$1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28-4736-8963-065EC7B8DC36}"/>
            </c:ext>
          </c:extLst>
        </c:ser>
        <c:ser>
          <c:idx val="4"/>
          <c:order val="4"/>
          <c:tx>
            <c:strRef>
              <c:f>Лист6!$F$1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28-4736-8963-065EC7B8DC36}"/>
            </c:ext>
          </c:extLst>
        </c:ser>
        <c:ser>
          <c:idx val="5"/>
          <c:order val="5"/>
          <c:tx>
            <c:strRef>
              <c:f>Лист6!$G$1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28-4736-8963-065EC7B8DC36}"/>
            </c:ext>
          </c:extLst>
        </c:ser>
        <c:ser>
          <c:idx val="6"/>
          <c:order val="6"/>
          <c:tx>
            <c:strRef>
              <c:f>Лист6!$H$1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28-4736-8963-065EC7B8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54216"/>
        <c:axId val="318853560"/>
      </c:scatterChart>
      <c:valAx>
        <c:axId val="31885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53560"/>
        <c:crosses val="autoZero"/>
        <c:crossBetween val="midCat"/>
      </c:valAx>
      <c:valAx>
        <c:axId val="3188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5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Лист7!$B$1:$B$2</c:f>
              <c:strCache>
                <c:ptCount val="2"/>
                <c:pt idx="0">
                  <c:v>0,5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Лист7!$A$3:$A$25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Лист7!$B$3:$B$25</c:f>
              <c:numCache>
                <c:formatCode>General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3.4285714289999998</c:v>
                </c:pt>
                <c:pt idx="6">
                  <c:v>3</c:v>
                </c:pt>
                <c:pt idx="7">
                  <c:v>2.6666666669999999</c:v>
                </c:pt>
                <c:pt idx="8">
                  <c:v>2.4</c:v>
                </c:pt>
                <c:pt idx="9">
                  <c:v>2.1818181820000002</c:v>
                </c:pt>
                <c:pt idx="10">
                  <c:v>2</c:v>
                </c:pt>
                <c:pt idx="11">
                  <c:v>1.846153846</c:v>
                </c:pt>
                <c:pt idx="12">
                  <c:v>1.7142857140000001</c:v>
                </c:pt>
                <c:pt idx="13">
                  <c:v>1.6</c:v>
                </c:pt>
                <c:pt idx="14">
                  <c:v>1.5</c:v>
                </c:pt>
                <c:pt idx="15">
                  <c:v>1.411764706</c:v>
                </c:pt>
                <c:pt idx="16">
                  <c:v>1.3333333329999999</c:v>
                </c:pt>
                <c:pt idx="17">
                  <c:v>1.263157895</c:v>
                </c:pt>
                <c:pt idx="18">
                  <c:v>1.2</c:v>
                </c:pt>
                <c:pt idx="19">
                  <c:v>1.1428571430000001</c:v>
                </c:pt>
                <c:pt idx="20">
                  <c:v>1.0909090910000001</c:v>
                </c:pt>
                <c:pt idx="21">
                  <c:v>1.043478261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1-4A2E-80DF-8CE7DBEA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66488"/>
        <c:axId val="318065176"/>
      </c:scatterChart>
      <c:valAx>
        <c:axId val="31806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65176"/>
        <c:crosses val="autoZero"/>
        <c:crossBetween val="midCat"/>
      </c:valAx>
      <c:valAx>
        <c:axId val="3180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6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Лист8!$B$1:$B$2</c:f>
              <c:strCache>
                <c:ptCount val="2"/>
                <c:pt idx="0">
                  <c:v>0,2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Лист8!$B$3:$B$35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C-4DE5-BA37-550D7244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0960"/>
        <c:axId val="404446864"/>
      </c:scatterChart>
      <c:valAx>
        <c:axId val="4044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446864"/>
        <c:crosses val="autoZero"/>
        <c:crossBetween val="midCat"/>
      </c:valAx>
      <c:valAx>
        <c:axId val="4044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4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9</xdr:col>
      <xdr:colOff>304800</xdr:colOff>
      <xdr:row>24</xdr:row>
      <xdr:rowOff>104775</xdr:rowOff>
    </xdr:to>
    <xdr:sp macro="" textlink="">
      <xdr:nvSpPr>
        <xdr:cNvPr id="1025" name="AutoShape 1" descr="data:image/png;base64,iVBORw0KGgoAAAANSUhEUgAAA5AAAAJcCAYAAACPEUtfAAAAAXNSR0IArs4c6QAAIABJREFUeF7snQl4VdW1xxcmQEyChCEBVCAJjWGIMilJoYDFKg4MPmqFQBUKMggPAoJlFB7KJKVIpEXmV0QM2IqC1CdUxKBiwhwJSEBIGBRCQIIkkAl4Zx28eBOS3LPP3vfec+/97+/Lh5I9rP3bh+T+z1p7rSo3tEZoIAACIAACIAACIAACIAACIAACIOCAQBUISDwjIAACIAACIAACIAACIAACIAACRghAQBqhhD4gAAIgAAIgAAIgAAIgAAIgAAIEAYmHAARAAARAAARAAARAAARAAARAwBABCEhDmNAJBEAABEAABEAABEAABEAABEAAAhLPAAiAAAiAAAiAAAiAAAiAAAiAgCECEJCGMKETCIAACIAACIAACIAACIAACIAABCSeARAAARAAARAAARAAARAAARAAAUMEICANYUInEAABEAABEAABEAABEAABEAABCEg8AyAAAiAAAiAAAiAAAiAAAiAAAoYIQEAawoROIAACIAACIAACIAACIAACIAACEJB4BkAABEAABEAABEAABEAABEAABAwRgIA0hAmdQAAEQAAEQAAEQAAEQAAEQAAEICDxDIAACIAACIAACIAACIAACIAACBgiAAFpCBM6gQAIgAAIgAAIgAAIgAAIgAAIQEDiGQABEAABEAABEAABEAABEAABEDBEoFIBWaVKFUOTmO20e/dus0MxDgRAAARAAARAAARAAAS8jkDbtm29bk/YkHcRcKuAZJQQkd71QGE3IAACIAACIAACIAAC5gn4uoDMPJtH6ScuUurhHB1i+olciqgXTEEB/hRRvwZ1adlA+zPYPGCMlCbgthBWm3fzxo0b0pvABCAAAiAAAiAAAiAAAiAAAp5LID3rIq1NztQFo6MWVjOABnaNorimoY664vtOIAAB6QSomBIEQAAEQAAEQAAEQAAEQMAYgcQNh2hb2lljne16xUbXpVE9m+veSTTXEYCAdB1rrAQCIAACIAACIAACIAACIPAzgfyCEpq97htDXseKoHF464z+bSAiXfhUQUC6EDaWAgEQAAEQAAEQAAEQAAEQuEnArOexLD+riEi+mpeenk7z5s2j7OxseuuttygiIsLrjhsC0uuOFBsCARAAARAAARAAARAAAWsTSNLuO67TvlS1brEN6QXtXqS72pUrV+idd96hxMREys3NpebNm9PixYupSZMm7jLJaetCQDoNLSYGARAAARAAARAAARAAARAoS4BDV4ck7qD8whKlcJaOak9hIQFK5zQy2YkTJ2jq1KmUmZlJw4YNo127dumeSAhII/QE+iALqwAsdAUBEAABEAABEAABEAABLyGg2vtow9JOS6ozqfcDLqe0YcMG2rx5M02cOJFCQ0Np2rRptHfvXghI1ScBAamaKOYDARAAARAAARAAARAAAesTGL1kJ2Vl5yk3NKi6P60Z30lq3pycHBo+fDj5+fnp4aj16tUrNR/fbUxISKBatWrR3LlzqUaNGlRSUkJ33HGH/lVQUAABKXUClQyGgHQWWcwLAiAAAiAAAiAAAiAAAtYkcC63gIa8ucNpxs14vjXFhNcyPf+1a9do/vz5tGzZMlqxYgV17Nix1Fzbt2+n+Ph4XSQOGTLktnUgIE2jdzwQAtIxI/QAARAAARAAARAAARAAAW8ikJ51kaa8vc9pW+rdOYLitS+ZxncY+/XrR3379qVJkyZRtWrV9OmKiopo1qxZtG3bNlq6dClFR0dDQMqAFh0LASlKDP1BAARAAARAAARAAARAwLMJpBzOoTnvHXDaJlQISM6iOnbsWL0Ux6JFi6hRo0a6vadPn6YRI0ZQZGQkzZw5kwIDAyEgnXaS5UwMAelK2lgLBEAABEAABEAABEAABNxPYOv+M7Rw47dOM0SFgGTjVq9eTRMmTNBDWZ988knd3o8//pgGDx5MCxcupF69epW7B4SwOu1oiSAgnQgXU4MACIAACIAACIAACICABQl4QggrY8vIyNDvOMbFxdH06dN17TJjxgzat29fKa9kWcQQkE586CAgnQgXU4MACIAACIAACIAACICABQlkns2jMUt3Os0y2SQ6NsMKCwt1wchJc/i+o7+/v17jsUOHDqXuRUJAOu0ob58YAtKFsLEUCIAACIAACIAACIAACFiEwODEHZRzqcAp1qz5cycKCvBXMrctZHXOnDkUFBSkh7SWl5nVfjF4IJWgL38SCEgnwsXUIAACIAACIAACIAACIGBRAss3H6VNqaeUW9cuui5N6v2AsnltNR9ZFAYEBOjzllcbEgJSGfLKJ4KAdBFoLAMCIAACIAACIAACIAACFiLAtSBHL0mlK4XXlFqlKnzVZpStJuSCBQv0v5o6dap+L9KmY2z99uzZo9eGzM/PL3c/7L1MSkqitm3bKt2vuyarckNr7lgcAtId1LEmCIAACIAACIAACIAACLifQFJyJq3TvlQ11d5Hm11paWl65tXi4mJauXIltW7d+jaTISBVnaKDeSAgXQQay4AACIAACIAACIAACICABQlMXrWXDp7IlbYsvF4wzezfRtndR3uDTp48ScOHD6eoqKgKaz9Kb8DDJoAH0sMODOaCAAiAAAiAAAiAAAiAgDcQyC8oIRaRWdl5prcTWN1PE49tKaJ+sOk5KhvIoafjxo2jefPm6WGqaFo5RoSw4jEAARAAARAAARAAARAAARBwBwEWkYkbDtHOjPPCyzvT88jG5Obm0tixY4mT6SxatIgaNWokbKM3DoCA9MZTxZ5AAARAAARAAARAAARAwIMIbN1/htZqdyKNlPdgr2OfzpHUI66hU3e4Y8cOGjBggF7/MSEhgfz8/Jy6nqdMDgHpKScFO0EABEAABEAABEAABEDAywmkHM6h1IwcyjybVyq0NbRmAMWEh1BM41oU1zTUKfcdvRytsu1BQCpDiYlAAARAAARAAARAAARAAARAwLsJQEB69/lidyAAAiAAAiAAAiAAAiAAAiCgjAAEpDKUmAgEQAAEQAAEQAAEQAAEQAAEvJsABKR3ny92BwIgAAIgAAIgAAIgAAIgAALKCEBAKkOJiUAABEAABEAABEAABEAABEDAuwlAQHr3+WJ3IAACIAACIAACIAACIAACIKCMAASkMpSYCARAAARAAARAAARAAARAAAS8mwAEpHefL3YHAiAAAiAAAiAAAiAAAiAAAsoIQEAqQ4mJQAAEQAAEQAAEQAAEQAAEQMC7CUBAevf5YncgAAIgAAIgAAIgAAIgAAIgoIwABKQylJgIBEAABEAABEAABEAABEAABLybAASkd58vdgcCIAACIAACIAACIAACIAACyghAQCpDiYlAAARAAARAAARAAARAAARAwLsJQEB69/lidyAAAiAAAiAAAiAAAiAAAiCgjAAEpDKUmAgEQAAEQAAEQAAEQAAEQAAEvJsABKR3ny92BwIgAAIgAAIgAAIgAAIgAALKCEBAKkOJiUAABEAABEAABEAABEAABEDAuwlAQHr3+WJ3IAACIAACIAACIAACIAACIKCMAASkMpSYCARAAARAAARAAARAAARAAAS8mwAEpHefL3YHAiAAAiAAAiAAAiAAAiAAAsoIQEAqQ4mJQAAEQAAEQAAEQAAEQAAEZAjkZR6nSwfT6Xxqij5Nbno6BUdEkH9QkPZnJNX7bRf9TzT3EYCAdB97rAwCIAACIAACIAACIAACIKALxQN0Yl2SLhgdtYCwMGoy8AWqGxvnqCu+7wQCEJBOgIopQQAEQAAEQAAEQAAEQAAEjBE4/OYCyt72mbHOdr3qxsZS9MjRuncSzXUEICBdxxorgQAIgAAIgAAIgAAIgAAI/EygJD+fDs6ZacjrWBE0Dm9t+dosiEgXPlUQkC6EjaVAAARAAARAAARAAARAAARuEjDreSzLz90i8vr167R3715KSkqiL774gr7//ntq3bo1/eEPf9C/AgMDverIISC96jixGRAAARAAARAAARAAARCwPoGste9qdx7XKjP0nm7d6VeDBiubz+hE165do8TERPrrX/9a7pAePXrQjBkzqE6dOkantHw/CEjLHxEMBAEQAAEQAAEQAAEQAAHvIcChq6lDXyD+U2WLXbKMAsLqqZzS4VwFBQU0e/ZsqlevHrFYvPvuu/Ux+/bto2nTpul/Llu2jJ588kmHc3lKBwhITzkp2AkCIAACIAACIAACIAACXkBAtffRhqROu1iKmTjZMoTWr19PI0eOpHHjxtGYMWMsY5esIRCQsgQxHgRAAARAAARAAARAAARAwDCB3WNGUX5WluH+RjtyNtYO7yQZ7V5uv5ycHBo+fDj5+fnpoansWbRv2dnZlJCQQLVq1aK5c+dSjRo1KlwvJSWFfv/730NASp2I3eAqVaro/3fjxg1VU2IeEAABEAABEAABEAABEAABCxMoOJetha86765iy9dmUkjM/aYJ8J3G+fPn62GnK1asoI4dO5aaa/v27RQfH6+Hpw4ZMqTSdVavXk0TJkygRYsWUc+ePU3bZLWB8EBa7URgDwiAAAiAAAiAAAiAAAh4KYHc9AOU9orzwkwb9+5D4X36StHbtWsX9evXj/r27UuTJk2iatWq6fMVFRXRrFmzaNu2bbR06VKKjo6ucJ3z58/Tyy+/TBcvXqSFCxdSw4YNpWyy0mAISCudBmwBARAAARAAARAAARAAAS8mcD41Rav9OMtpO1QhIHNzc2ns2LHE4arsPWzUqJFu7+nTp2nEiBEUGRlJM2fOrLA8R0lJCS1ZskQPgX399dfp6aefJlv0pdM27sKJISBdCBtLgQAIgIBVCOQXlFBqRg6lHs4h/u9zuQUUFhJAQQH+FNs0lGKjQ/X/RgMBEAABEAABlQTOfraVMhYmqpyy1FwqBCRPaAs/tc+g+vHHH9PgwYN1j2KvXr3K3QNfz/vwww9p/Pjx9Mwzz9CUKVNQB1LVaeMOpCqSmAcEQMBbCKRoYi4rO48yz17WtxRRv4b+FdM4RKmY43VWbj5K5y4VVIgurGYADewaRXGamFTVWKimn8jV91d2j7HRdVUtg3lAAARAAAQsTMATQlgZX0ZGhn7HMS4ujqZPn657ELmeI5flsPdK2qNm8bhx40Y97JVLekyePJmCg4MtfBrmTIMH0hw3jAIBEAABZQQ2ppyidcmZlF9YUu6cQdX9qXtcQ+oe21BaSC7XhOOm1FOGbe/SsgGN6tnMcP+KOiZp+9uk7bOyPfZ5OELfIxoIgAAIgID3EsjLPE57XhrttA3KJtGxGVZYWKgLRk6aw/cd/f39adiwYdShQ4dS9yJt/e09j5wwh0UkZ2r1xgYB6Y2nij2BAAh4BAH2yM1e943ulTPSIuoF04z+bUyLSBZxLFRFW+/OERSvfZlpvMcpq/ZSpuZZNdLY2zqx9wOm92hkDfQBARAAARBwL4GUIYOoUCuX4YzGZTy4nIeKZgtZnTNnDgVpc3JG1fIys16/fp0++OADmjhxop5t1ZvFI3OFgFTxdGEOEAABEDBBYLImrA4aFI+26c2KyMyzeTRm6U4TVt4cMuP51hQTLvYmVVQ82u/xjaHtTNuKgSAAAiAAAtYm8N2KZfT9po+UG1mnXSzFTFSX4dVW87GgoIACAgJ0e8vWhvQlz6PtwCAglT+6mBAEQMDTCbDw+UgL8+QEM/aeM74XyAlmOKwzor7cnQaz3kBm+9uW9SmhZ3MhzLM0T+fOjPNCY+w7s2eQvZ8iLXHDIdqWdlZkyK2+Ml5P2yScGMh2jvb3PVmEsxjmcFlOHIQGAiAAAiDgWgJcC3L3mAS6duWK0oVVha/ajLLVhFywYIH+V1OnTtXvRdpnVLVlZt29e3eFe2HvZVJSErVt21bpft01GQSku8hjXRAAAUsScHRXz2Y0i48+WlinmUylLGzGLNlZ4X1AI2BEPIIsiPvN3W5k2kr7LB3V3rDg4j0OeXOH1Joi69kvxPtdq4XqsnisrNnulvI5ooEACIAACLiWQNbad+nEurXKFlXtfbQZlpaWpmdeLS4uppUrV1Lr1q1L2fz999/TqFGjKCUlBQJS2WlWMBGysDqbMOYHARAQJSDqMTMbTspJc1ZuOSpqXqn+3TQB+4KWJdVIS8+6SFPe3meka6V9Jjx7v+GsrKLJespbeOBjUdRDSx4k0syEzapKFCRiJ/qCAAiAAAgQ7Z8yiS4dTJdGERQeTq1mzFZ299HeoJMnT9Lw4cMpKiqq0tqP0pvwoAnggfSgw4KpIAACziNgVvCYCe00c/ex7M45nHZpQntDQGTCZe0XEAkrHa15WLkkiUxroYXNzhQMmzXLVkSQy+wJY0EABEAABH4hUJKfr4nIiZSflWUai19goCYeZ1FwRKTpOSobyKGn48aNo3nz5lF8fLxT1vC0SSEgPe3EYC8IgIByArIJZkb2aEaPtGpg2C4V4ooX+3BqF0NrukNAPv3qZ4Zsq6yTiEjmebbuP0MLN35rel2RsGDTi2AgCIAACIBAKQIsIg+/uYAu7EwVJuNMzyMbk5ubS2PHjiVOplNR7Udho71gAASkFxwitgACICBHQDbBDN+lWzO+k2EjVIgrEQGZoiUDmvPeAcP2VdRRRCi7eo9s8+DEHZRzqcD0PttF16VJWgkRNBAAARAAAdcTOPvZVuJ7kUbKe7DXMbxPPN3bvadTDd2xYwcNGDBAr/+YkJBAfn5+Tl3PUyaHgPSUk4KdIODDBPgO32daNk/OimpfiD5W+8Bvy6ZpFo+qBDMi3iuzYZZl92jUA6kioQ2vLZLURoWADNeypS4wWM5D1otsY7vmz51MJUayjWcv6M6MHEq1y3jLLxhuZu+tL1wKxexzjXEgAAIg4KkEzqemEH/lZR4vFdpaPTSUQmLu17/qxsY55b6jpzJztd0QkK4mjvVAAAQME2BxN1srP5HuoFYihzoO1BLKxGkf0kWbqgQzIvcDRZP1lLcnEXHF42XDZkXXk/Xqss0i5UpUhemKvAiwPxd+jt7c8C3Zlwsp79z4zuworQQLyoeI/ktFfxAAARAAAasQgIC0yknADhAAgVIE2KM0ZdVeoVIXIiGWtsVUhXeKCEgVa4pmKJUVyiIZWJmtikyzIuepSkCKrGl7hkTvXrJHkmtqytYSxY8MEAABEAABEHAHAQhId1DHmiAAApUSYM8j10l05M0pbxJRoSMrrGw2iAhIHiNzXy+wuh8tS+ggHGpp1vMp4gm08eAzHJz4FV0pvGbqaQ/VvMrLDGaZ5QVUCUjR58fsywAWkZxF10wdUVNAMQgEQAAEQAAEFBGAgFQEEtOAAAioI2BW6LAFoh/M3SUgZdY14yWznY7o/UsupcGJZcwIHbPiim0VFXIqPJ68rkgIq8yLDl7LjDBX968MM4EACIAACICAOQIQkOa4YRQIgICTCKhI+CIa3tn39WTTnjIbhjeGtBMOSRQNfeS1VNQrNFrz0pVr2T9OZgSyiiQ67Nl9d3xnw0+2CtEqkpjIsGHoCAIgAAIgAAJOJAAB6US4mBoEQECcgIoP5RFa9s43DGbvZAtlPJ48XjTc0p4Ki8gVm48YErBmhFVFJ8BCfWPqKT2zrX3pC94LZwztEdtQWaIXo3tkATeo631CNTXt9ycTFszziHoEZRMT8ZqiLzvE/0VhBAiAAAiAAAioJQABqZYnZgMBEJAkIBpiWdFyRktc8HhZr6douGVZmzkUksXcZ5qYLFvHkEUVC7r4zpHKBJ3kEZkazoyTko9TelbubXtk0dqlVQNdtJoJlbUZJBMWzHOIegNVlCrhEOGZWkIdNBAAARAAARDwFAIQkJ5yUrATBCxEgAUPl9bIPHtZF19ckoA/+MdGh0qLHFUCUlQMmAkn5SMR9Vo5OkYOxcwvKNa7BQVUFQ6LdTS/Fb7vzD2a9SaLendV1Q9VISD532CqVnuSbeIv/rfI/yb536OMILfCswIbQAAEQAAErEcAAtJ6ZwKLQMCyBPjD6Ueap2xtcmaFNnKduz6dI0wXTFclIM0UhBcVkarFo2UP3sMMExWRohl0bTjc7YFkjyv/W6ysTmp3zavL/x4hJD3sIYa5IAACIGBhAhCQFj4cmAYCViLAXqPZ674xXFqDP7Tyl2hTUYCe1xQJYbW3kTOHrth89LYwS/s+HFbaPa6RFlYqvj9RHuhvjgDfpV2rhcxWVkaEQ2cHdY2iOC1E2Exzp4AUuSscpu1zopZJF3UnzZwyxoAACIAACJQlAAGJZwIEQMAhAQ6R47qM+YUlDvvadzDj2RH1ApZnkIqwQBaSHBbIe+dQ3Yj6NW6F6bLggEdH6FFwS2f2mNvOkf/bdo628E6zwtG2GRUvO8wk0RERjzZbubzNDO2uJUSkWx5FLAoCIAACXkUAAtKrjhObAQHnEJDJNilSV4+tl01ow3OI3mdzDjXM6u0EVLzsEL2rK5MoSDQ7sbefH/YHAiAAAiBgjgAEpDluGAUCPkNA9kOymQ+tSdq9rnWV3LOsDL5MSQ2fOVRsVBkBmdIhZupsyt4RxssVZUePiUAABEDAZwlAQPrs0WPjIGCMgIz30bbCG0PaCYXOcbghf1DOys4zZqRdL9G1hBfAABCwI8B3gyev2mOojqc9uHCtVimX7xAJhea1xizdKcXfzAsdqQUxGARAAARAwOsIQEB63ZFiQyCgjoCqUgVm7kKKikjZIvTqqGEmXyPA9yzf3HDIsIg0Ix6ZqYxn3v5MRMNmfe08sV8QAAEQAIHKCUBA4gkBARCokIDMfSv7Sc2Wu2ARuXzzEdqWdrbSU+KkOS90vU/Iy4ljBwGVBNg7yM/qQa0+amWN/y3wsyriebTNt1zLDrxJK6Mj20TvJcuuh/EgAAIgAALeRQAC0rvOE7sBAaUEVAlI2ayonFjHPpvmudyrelZU/oqLrmu65qRSWJgMBDQC/G8mJeO8nvGVv4ICqpJ91lf+b7NN9v6jbV0ISLMngHEgAAIgAAJMAAISzwEIgECFBFQJSDPJQnAsIAACpQmoCmGFgMSTBQIgAAIgIEMAAlKGHsaCgAUIcJhnuhY2l6rdw2LPnK3FhNei2OhQ6bBOFcXSzdS6swBamAACliIgmxHZtpk1f+5kKoTWNp7DddNPXNR/5thaWMidFKvVR43RwsnNhOdaCjSMAQEQAAEQqJQABCQeEBDwYAL8gXKldi8qv7Ckwl3wB7pRPZvrYXRmmopi6UjaYYY8xoBAaQIqaqS200K+J/V+wBRaXn+Fds8zVQvRragFVfenQY9HUZeWDUytgUEgAAIgAALWJwABaf0zgoUgcBsB9jqu0ITjZ2lnDNHhD3UjezajOM1DINpkw1jNJtARtRP9QcAXCCRq2V4dJZWqjIPZ8FX+OTB73YFKX1bZr8sCclDXKHgjfeGhxB5BQDGBC5dP0JmLh+hEzm595jMXv6XawY2petVAqlMjnKIadNL+bKx4VUwnQgACUoQW+oKARQiY/RBptkai2fW4tMaCobGmvZ8WwQ0zQMAyBNgLOHpJquGSIfaGm32ZwyGrU7S6rJVFOpQHiEXkKO3FFRoIgAAIGCHAonHv8fd1weioBQfUpV9HP0+NQx901BXfdwIBCEgnQMWUIOBMAjL3oMJqBtDShPbC5onWZLQtYNbbIWwgBoCADxFgbyCHll8pvGZ412ZrT/ICgxN3UM6lAsNr2Xcc2aMZPdIK4aym4GEQCPgQgeSDb9HRM18I75gFZOcWQ6maf5DwWAwwTwAC0jw7jAQBtxCQ+TDHBptNaGO0JiOvwZ7Hmf3bSifwcQtgLAoCHkCAvYKTV+0xJCL53mOCdg/aTHIbmRdWjNHsSysPOAKYCAIgoIBAUUk+/SdtviGvY0XLcXhrtwenQEQqOA+jU0BAGiWFfiBgAQJcC3HOewekLImoF0xvDG1neg72fmzUipnvLCeRRqjm4eyieRt6xDY09WHVtFEYCAI+SIBf6vC/xc+0ZFrleQhZOPK/Rc7IbLaNXrKTsrLzzA7Xx0149n5T96+lFsVgEAABjyBg1vNYdnPuFpElJSX09ddf0zvvvENffvkl5ebmUkxMDHXv3p369etHtWqZ/zlsxYOEgLTiqcAmEKiAgKo6cLJp/Nk8/vDKhdJtjQumR9QPxtmBAAi4gQB7JPMLim+tHFG/hpKXOCrK+PTuHEHx2hcaCIAACNgT2Hv8X9qdx/XKoLRo+Lh+L9LVraioiObPn08LFy4sd+lu3brR66+/TiEhIa42zWnrQUA6DS0mBgH1BFSU1GCrcDdR/dlgRhDwNgKyGZhtPFpopYRm9m/jbXiwHxAAAQkCHLq69ssEKiq5IjHL7UN7/yaRagSIZ5yXMaKgoIDmzJlDjRo1IhaLoaGhdO3aNdq/fz/9z//8D+3bt4+SkpKoU6dOMstYaiwEpKWOA8aAQOUEJmuZEA+eyJXGBAEpjRATgIDXE4CA9PojxgZBwG0EVHsfbRtpHNqWHm051m37Krvw0qVLafr06bp3slevXpaxS9YQCEhZghgPAi4ksFyr/bhJu/Mk28yW85BdF+NBAAQ8hwCXDBny5g5pg82WD5FeGBOAAAhYlsD6lAn0Y95J5fZV8w+k5x9eLjVvTk4ODR8+nPz8/CgxMZHq1atXar7s7GxKSEjQ7zXOnTuXatSoUe56fC+SQ1dXrVpFa9asoYceekjKLisNhoC00mnAFhBwQEA2IyJPzxlS3x3fGaxBAARAwCEB2azPvIDZzM8OjUMHEAABjyRwuSCH1mnhq85qT7WdQg1qNTc9PYef8p3GZcuW0YoVK6hjx46l5tq+fTvFx8fTtGnTaMiQIbetc+PGDT2Jztq1a+mNN96gZ555hqZMmUKBgYGmbbLaQAhIq50I7AGBSghw4pp+c7dLMYI3QAofBoOATxFI3HCItqWdldrz0lHtKSwkQGoODAYBEPAeAmcuHqJ/75nhtA21iexFbSKfkZp/165devbUvn370qRJk6hatWr6fJwwZ9asWbQT6dn1AAAgAElEQVRt2zbi8NTo6Ohb63CYKt+FtDXOwvrCCy/omVgDArzrZyAEpNTjhcEgUD4BzoiYmpFz65tcfy02OlTJhyjZD3T4MIenFgRAwCgB2TBWVS+s2I70ExeJ/7Q1/pmKzM9GTxL9QMA6BE7k7NZrPzqrqRCQ7EEcO3YscbjqokWL9AQ53E6fPk0jRoygyMhImjlzZimvYlkByf058yqHuz7//PNeJSIhIJ319GJenyTAIabrkjPp3KVfPuTYg4jRshH20dLZy9RlYy8k12Yrr+6bI+hIp++IEL4PAiBQloDZ8kEcLr8soYNUORFO5LNW+5maXkHysKDq/jTo8Sjq0rIBDg4EQMBDCBz5IZm2H1riNGtVCEg2bvXq1TRhwgQ9lPXJJ5/U7f34449p8ODBDpPicGZWzsLKdyg55HXy5Mk0dOhQ/V6lNzQISG84RezB7QRY1E3RMqRmGiy4zSKSv8w29nBOXrWHrhReMzyFKk+A4QXREQRAwGsIiEY+sHic2b+tlIdwY8opWrnlqCGGEfWCaYZWKoSjPdBAAASsTcATQliZYEZGhn7HMS4uTs+kWqVKFZoxY4ZelsPeK1kZ7aNHj+oJeWrWrEl/+9vfqH79+tY+HIPWQUAaBIVuIFARAVHxaJunW2xDeqFrlGmwHMrFH+qMlPWA59E0ZgwEARD4mYBRT2S4JuYSejaXEo9G17I/HIhIPKog4BkELlw+QR+kTnSasbJJdGyGFRYW6oKRPYh839Hf35+GDRtGHTp0KHUvsrKNsCeSk+3s3buXFi9eTE2aNHHavl05MQSkK2ljLa8kMGvdN7Qz47ypvU149n6KaypX8JbDZvm+ZVkbQmsGUKw2dw9NqCKBhanjwSAQAIEyBPjF1UatlFDq4ZzbwujbRdfV73o/0kounDRFm3vOewdMsedrAuyJRAMBELA2gbVfjqK8AnOfnRzt7PmHl1E1/yBH3Qx93xayyslxgoKC9JDW8jKzVjTZDz/8oN+Z5NBVeCANIa+8E7uBuXGqWzQQ8FQCsoW2wzSRtzShvbLt84e7c7lXpe5YKjMGE4EACHg9Af4ZGBZyp9KXVLKlQ2Y83xo/A73+ycMGPZ3A1xlv08FTnyjfRuPQtvRoy7HK5rXVfGRPoi2TatnakHv27KHly5dTnz59qHXr1nTXXXfR9evXKSsri+bNm0cbNmyg0aNH00svvYQ7kLInAwEpSxDjrUBA9F5QeTar8EJagQVsAAEQAAFZAjLeR9vauO8tewoYDwLOJ8C1INenTKDikqtKF1MVvmozylYTcsGCBfpfTZ06Vb8XadMx/Hfp6ek0cOBA+v7778vdy2OPPUZz586l0FC5iDOloCQnQwirJEAM920CfV9PFkpkUx4tfNjx7WcIuwcBEPiFwPLNR2mTFiIr0zgz65rxnWSmwFgQAAEXENh7/F+09/h6ZSup9j7aDEtLS9MzrxYXF9PKlSt1L6N942hKLu/x/vvv09atW/X7jhzu+tBDD9EzzzxDXbt2LVXuQ9mG3ThRpQLSXl07y8bdu3c7a2rMCwJOJ/Davy9Jr9G4jj89H6cmVl/aGEwAAiAAAm4k8HZKPp24UCJtwcuP3UUBVW9elUEDAU8j0LZtW08z2bS9m3a/RmdzvzU93jawdnAj6vbgK8ruPtobdPLkST2TalRU1G21H6UN99AJICA99OBgtvsJ8Icc/rAj2yAgZQliPAiAgLcQUCUg+aUc/2xFAwFPJOBLArKoJJ9YRP6Yd9L0UVX1v5O6tZ1KdWo0Nj1HZQOTkpJo3Lhx+n3G+Ph4p6zhaZMihNXTTgz2WorA069+Jm1PCy1r4ExkDZTmiAlAAAQ8n8BkrZ6ukdJEjna65s+dUBPSESR8HwQsQoBFZPLBxXQiZ4+wRc70PLIxubm5NHbsWOJkOkZrPwpvwgMHQEB64KHBZOsQUHEHUrYepHVowBIQAAEQkCOg4g5kYHU/end8ZzlDMBoEQMDlBI78kKzdiXzfUHkP9jq2jXyGYho94VQ7d+zYQQMGDNDrPyYkJHhNFlVZaBCQsgQx3qcJqMjCipTzPv0IYfMgAAJ2BDLP5tGYpTulmCAxmRQ+DAYBtxM4kbObss7toguXT5QKbQ0OqEsNajXTvppTeNiDTrnv6PbNe4gBEJAeclAw05oEuO7ikDd3mDYuvF4wLRjazvR4DAQBEAABbyMgG8b6xpB2FFE/2NuwYD8gAAIgYBkCEJCWOQoY4qkEZEKu4H301FOH3SAAAs4ikJ51kaa8vc/U9LgSYAobBoEACICAEAEISCFc6AwC5RMYvWQnZWXnCeEZ2aMZPdKqgdAYdAYBEAABXyCwdf8ZWrhRLLU/Ijp84cnAHkEABKxAAALSCqcAG5xGIL+ghFIzcij1cA7xf/P9Gg5tCgu5k2KbhlJsdF0la/PcyzcfoW1pZw3NB/FoCBM6gQAI+DABFpErtJ+rVwqvOaTQTvtZntCzubLMqyna74ydGefpXO7VW783ggL8f/69EapsHYcbQwcQAAEQsCABCEgLHgpMUkMgKTmTNqWcovzCiotSh9UMoIFdoyhOE5MqGodecUhrRd5ITu4Q3zlSE7ABKpbDHCAAAiDg1QT4nnlS8nH9JWB5QpK9ji9oP8Njwmsp4cA/w9/c8C2du1RQ4XxB1f2pe1xD6tM5QsmamAQEQAAEPI0ABKSnnRjsNURANDuqao8gf+jhN9fHNY8nv7WupwlGVR9wDAFAJxAAARDwMgIs7rL5Z6sm7u7X6udyJInKl3GiYbMcwTJKodfTy44L2wEBEPBiAhCQXny4vro1UfFo46RaRPoqf+wbBEAABDyNgKh4tO2vS8sGmohs5mnbhb0gAAIgIEUAAlIKHwZbjQDfW5nz3gHTZi0d1V7pG23ThmAgCIAACICASwjwHfYhiTsqve5QmSF4+eiSY8IiIAACFiIAAWmhw4Ap8gQGax8Cciq5u+JoBRSgdkQI3wcBEAAB7yJgNmrFRoHv0i9NaO9dULAbEAABEKiEAAQkHg+vIcAZVscs3Sm1H06OsGZ8J6k5MBgEQAAEQMBzCPR9PdlQptfKdvTGkHZ6hm80EAABEPAFAhCQvnDKPrJHzrq6TvuSbTOeb42EN7IQMR4EQAAEPICAihePvM3eWkbWeGRl9YATh4kgAAIqCEBAqqCIOSxBAALSEscAI0AABEDAYwhwZtcpb++TthcCUhohJgABEPAgAhCQHnRYMLVyAqoE5IRn71dWFxJnBgIgAAIgYF0CqgRkt9iGej1KNBAAARDwBQIQkL5wyj6yR1UCEiGsPvLAYJsgAAI+T0CVgIQH0ucfJQAAAZ8iAAHpU8ft3ZtV9UFgzZ87UVCAv3fDwu5AAARAAAR0AiqS6CByBQ8TCICALxGAgPSl0/aBvcp+EGgXXZcm9X7AB0hhiyAAAiAAAkxg1rpvaGfGedMwAqv70bvjO5sej4EgAAIg4GkEICA97cRgb6UENqacopVbjpqmhFTsptFhIAiAAAh4JIFzuQU05M0dpm1H+KppdBgIAiDgoQQgID304GB2xQRGL9lJWdl5woiQBEEYGQaAAAiAgFcQMHuHPrxeMC0Y2s4rGGATIAACIGCUAASkUVLo5zEE8gtKaPKqvUIi8rct61NCz+Yes0cYCgIgAAIgoJZA4oZDtC3trOFJWTzO7N8Gd+YNE0NHEAABbyEAAektJ4l9lCLAInL55iMOPwzw3ZXucY1QABrPDwiAAAiAAPE1iLXJx+lK4bVKafBLxxe63gfxiGcGBEDAJwlAQPrksfvOpjPP5tHWtDOUejiHci4V3No4vzmOCa+lC0dkXPWd5wE7BQEQAAFHBPgF5MbUU/rvDfvrEKE1A7TfGyH0SMsG+u8PNBAAAecQOHvqIp3IOEuH95/SF8jKyKb6DWtRQGA17c/a1LJ9E/3/0dxHAALSfex9cmVOVpCakaP/YrY1FnD8yzg2OpTCQgJ8kgs2DQIgAAIg4LsEbL8buRwVC1hbi20ait+NvvtY+NzOWSgmf5SmC0ZHLaROEHXt/RA1bd3QUVd83wkEICCdABVT3k6AfyGu2HyUPtO8gZW1PppHsHtsQ3gF8RCBAAiAAAh4PQH+3fiR5u1cm5xZ6V67aF7PQV2j8LvR658I393ghyu/orSvjwsDaNqqIfX8U3vdO4nmOgIQkK5j7bMrcRjpbK3O1jm7ENLKYERo4aUzkJjAZ58XbBwEQAAEfIEAi8cpWsK3TINZw4Oq++u/GyPqB/sCHuzRRwgUXCmidYs+N+R1rAgJh7P2H/cYRKQLnxkISBfC9sWl+BfkkMQdlF/4S0iOEQ4QkUYooQ8IgAAIgIAnEhAVj7Y9soh8QysbgusennjqsLk8AmY9j2XnspqI3LVrF40dO5aOHTtGw4YNo5dffpkCArznmhYEJP49O5UAl9M4eCLX1BoorWEKGwaBAAiAAAhYnMBy7UrHJi101UyLaRyieyLRQMDTCXy+MU278/iNsm3EPtKUHu/zkLL5zE50+fJlmjJlCv3rX//Sp/jjH/9I06dPh4A0C9R+XJUqVfT/vXHjhorpMIcFCXAygClv75OybOmo9njTKkUQg0EABEAABKxEgBPmDHlzh5RJM55vjUywUgQx2N0EOHQ1ccJ6KrharNSUhNn/RSF13RvmvX79epowYQK99NJL9P7771ObNm0gIFWdMgSkKpLWnUe0KHN5Oxn4WBT1iEOGLeueMiwDARAAARAQIcC1JlduOSoy5La+iNCRwofBFiCg2vto21K0llSnz4iH3bbDU6dO0ciRIykmJob69OlDY8aMgYBUeRoQkCppWnOuvq8nOyzG7MjyFlqozkyE6jjChO+DAAiAAAh4CAGZqx22LfJdyDXjO3nIjmEmCNxOYPH0TZR9+qJyNAF3VqXxb/aRmjcnJ4eGDx9Ofn5+lJiYSPXq1Ss1X3Z2NiUkJFCtWrVo7ty5VKNGDf37JSUl9Le//Y3+/e9/06JFi+iOO+7Q7z/CAyl1HKUHQ0AqhGnRqZ5+9TNpy8K0ws1LE9pLz4MJQAAEQAAEQMAKBFQISN7Hh1O7WGE7sAEEhAnkns+jxIkfCI8zOoAzsoZHlxZ9Rsdyv2vXrtH8+fNp2bJltGLFCurYsWOp4du3b6f4+HiaNm0aDRky5Nb30tLSaPDgwfrfDRo0iI4fPw4BKQLeSF8ISCOUPLuPCgEZWN2P3h3f2bNBwHoQAAEQAAEQ+JnAYC0zeY7BslaVQYOAxCPlqQSyMrJp1bwtTjO/c/cH6OEeLaXm5yyq/fr1o759+9KkSZOoWrWbdSaLiopo1qxZtG3bNlq6dClFR0frf3/lyhVdUJ4/f57+8pe/UN26dW9lYIUHUuooSg+GgFQI06JTqRCQCGG16OHCLBAAARAAAVME4IE0hQ2DvIjA4X2n9NqPzmoqBGRubq5ehoPDVTkctVGjRrq5p0+fphEjRlBkZCTNnDmTAgMD9b/fvHmzXqpj4cKF1LnzTceHrYQHBKTCk4aAVAjTolPNWvcN7cw4L2UdEgVI4cNgEAABEAABixGQKeFh2wperlrsUGGOEIH9Xx2jDf+Qy0Rc2YIqBCTPv3r1aj2bKoeyPvnkk/qSH3/8sR6mykKxV69e+t+dOXOGRo0apXsjuXyHrd4jBKTQY2GsMwSkMU6e3EtFpjmkKvfkJwC2gwAIgAAIlCWQeTaPxizdKQUGGcql8GGwmwl4QggrI8rIyNDvM8bFxellOFi7zJgxg/bt23fLK8nlCPmeJIvNt956i5o3b36LLgSkEx40CEgnQLXglDJ3PfCG1YIHCpNAAARAAASkCciEsYZqyeUWDG1HQQH+0nZgAhBwB4Gzpy7Sklc3OW1p2SQ6NsMKCwt1wchJc/i+o7+/v54Up0OHDrfuRf700080btw4PfOqo/bUU0/RvHnz6K677nLU1fLfr6Ip5xvusBIC0h3UXb9myuEcmvPeAeGFOXnOzP5tKaK+e4vBChuOASAAAiAAAiDggAB7ISev2mOq1NWEZ++nuKahYAwCHk1gwfj1dOnHfKfsYXxibwoIvJn0RrbZQlbnzJlDQUFBekirfWZWTp4zefJkeu+99xwu1aNHj1JlPxwOsHAHCEgLH463mLZ1/xlauPFbw9th8Tio6330SKsGhsegIwiAAAiAAAh4EgF+wfrmhkNCInJkj2b43ehJhwxbKyTwydpdlLr1sHJC0a0aUp8RDyub11bzsaCg4NbdxvJqQ5a3IEJYlR3DLxPBA+kEqBae0ugvSg7NmdT7AXgeLXyWMA0EQAAEQEANAfZEcsI5R2U98GJVDW/MYh0CXAtysRbGWni1WKlRqsJXbUbZakIuWLBA/6upU6fq9yJtOqYy4yEglR7tzckgIJ0A1eJT5heUEHsjP0s7Q1nZeaWs5fuOXVo2wJtVi58hzAMBEAABEFBPgH83pmbk3Ja5PLxe8K3fjbjzqJ47ZnQvgc83plHyR98oM0K199FmWFpamp55tbi4mFauXEmtW7c2ZHNmZia9+OKLxGU8WHjasrMaGmzxTghhtfgBebN553IL9CQA+KXozaeMvYEACIAACIgQ4Jet/BUWEiAyDH1BwCMJ/OMvW+jEkWxp2+vdW4sGvPyYsruP9gadPHmShg8fTlFRUaVqP0ob7cETQEB68OHBdBAAARAAARAAARAAARDwVAIFV4qIRWT26Yumt1D9zqqaeOxK9RvWMj1HZQOTkpL0TKucQTU+Pt4pa3japBCQnnZiTrCXPYHnLhXcmjlMu4eIN59OAI0pQQAEQAAEQMBCBPD730KH4cOmsIj88H93UMb+U8IUnOl5ZGNyc3Np7NixxMl0Fi1aRI0aNRK20RsHQEB646ka3BPfudiUeooyy9xH5OER2r2L7nEN9bsXaCAAAiAAAiAAAt5DAL//vecsvWkn+786Rnwv0kh5D/Y6PtyjJcX9rplTEezYsYMGDBig139MSEggPz8/p67nKZNDQHrKSSm0k984ztayvpUnHMsuw0JyRv82uKeokD+mAgEQAAEQAAF3EOC7lVNW7TX8+3+ilhUdEUnuOCnfXvPwvlN0eN9JOnvqYqnQ1pq1gyg8up72VZ+atm7olPuOvk3e+O4hII2z8oqenDKcf3nkF5YY3k9QdX96Y2g7/BIxTAwdQQAEQAAEQMBaBFg8DkncIfz7n18iR9QPttZmYA0IgIBbCUBAuhW/axcXefNYnieSRSQaCIAACIAACICA5xEYvWTnbSW0jOwCkUhGKKEPCPgWAQhIHzrvpORMWqd9mW0DH4uiHtq9SDQQAAEQAAEQAAHPIcB3Hhdu/Na0wb07R1C89oUGAiAAAkwAAtKHnoO+ryfTlcJrpnfM2VmXJrQ3PR4DQQAEQAAEQAAEXE9gsBa6mmOXbV3UAr7KsmZ8J9Fh6A8CIOClBCAgvfRgy26L7z6OWbpTerdvDGmHuxDSFDEBCIAACIAACLiGgKrf/zOeb00x4c6ps+caElgFBEBAFQEISFUkLT7PxpRTtHLLUWkrR/ZoRo+0QmkPaZCYAARAAARAAARcQCDlcA7Nee+A9EoIY5VGiAlAwGsIQEB6zVFWvhHZ+4+22fELxEceGGwTBEAABEDAKwjg979XHCM2AQKWIgABaanjcJ4xqn6BIJGO884IM4MACIAACICAagKyCXTwAln1iWA+EPB8AhCQnn+GhnaQnnWRpry9z1DfyjrhDoQ0QkwAAiAAAiAAAi4joOr3/4Rn76e4pqEusxsLgQAIWJcABKR1z0a5ZU+/+pnUnIHV/ejd8Z2l5sBgEAABEAABEAAB1xKQzcLO1q75cycKCvB3reFYDQRAwJIEICAteSzOMSpxwyHalnbW9OTdYhvSC12jTI/HQBAAARAAARAAAdcTkL3G8tuW9SmhZ3PXG44VQQAELEkAAtKSx+Ico87lFtDoJammakGy93FZQge8fXTO0WBWEAABEAABEHAagfyCEhqc+JXp3/8LhsZSWEiA0+zDxCAAAp5FAALSs85L2lqz6bxx91EaPSYAARAAARAAAbcRMHsXEuW73HZkWBgELEsAAtKyR+M8w1hEvqmFs14pvOZwEfY8jtLCVnBx3iEqdAABEAABEAABSxNgETlr3TeGf/8P6nofaj9b+kRhHAi4hwAEpHu4u31VDmdNSj5e6Z1IvvMQ3zkSYStuPy0YAAIgAAIgAAJqCBj5/d8uuq6W8+A+/P5XgxyzgIDXEYCA9LojFdsQ/yI5oL2RPHepgPiOBGdYC6sZoHsckW1NjCV6gwAIgAAIgICnEODf+RyRVPb3//3htSAcPeUQYScIuIkABKSbwGNZEAABEAABEAABEAABEAABEPA0AhCQnnZisBcEQAAEQAAEQAAEQAAEQAAE3EQAAtJN4LEsCIAACIAACIAACIAACIAACHgaAQhITzsx2AsCIAACIAACIAACIAACIAACbiIAAekm8BUty5faM7PziFNtc4uoX4Mi6gXjQrvFzgnmgAAIgAAIgAAIiBHgxH2ctMf2GSeGE/ZoifvCQgLEJkJvryZwPDefDpz/iVJ++FHf54GcnyiiZiAFV/OnyJpB9EjjUIoMCfJqBlbfHASkRU6If5iuTc6k9BO55VoU0ziE+nSOIP5hiwYCIAACIAACIAACnkIAn3E85aTcaycLxXe/PaULRkctLLA6DW4ZTr++u7ajrvi+EwhAQDoBquiUyzcfpU2ppwwN69KyAY3q2cxQX3QCARAAARAAARAAAXcSSNxwqNKa0/a2dY9tSIO6RrnTXKztJgJv7P6Otp7IEV49ThOQox/8FQVX9RMeiwHmCUBAmmenZKTID1bbghCRStBjEhAAARAAARAAAScSwGccJ8L1kqnziq/RzK8PG/I6VrRlDm+d3TkGItKFzwQEpAthl11qY8opWrnlqCkLemvhrPHaFxoIgAAIgAAIgAAIWI1AknYtZ532ZaYNfCyKesQ1NDMUYzyMgFnPY9ltultEfvrppzR8+HDKz8+/7QTCwsJo1apV9MADD3jY6VRsLgSkm46Sk+UMSdxB+YUlpiwIqu5PSxPaU1CAv6nxGAQCIAACIAACIAACziCAzzjOoOp9c645dIqSvj2tbGM9ftWAhmj3It3R1q9fTyNHjix3aQhIhSdSpUoVfbYbN24onNVzptq6/wwt3PitlMF4QyeFD4NBAARAAARAAAScQEAmwspmDj7jOOFgLDQlh64O+r89lK/9qbKteKIN1dMS7Li62QTkwoULqVevXq5e3uXrwQPpcuQ3F5y17hvamXFeavUWWmbWmf3bSM2BwSAAAiAAAiAAAiCgksDkVXvpYAVZ5Y2ug884Rkl5Zj/V3kcbhdgGteiV9k1dDgUC0kXIfd0DOXrJTsrS6j3Ktg+ndpGdAuNBAARAAARAAARAQBmBvq8n05VCOc8S14fkqzpo3klg5KdplHnpivLNBWnZWNf1aCc1b05Ojn6f0c/PjxITE6levXql5svOzqaEhASqVasWzZ07l2rUqEEQkFLIjQ/2dQH59KufGYdVSU8ISCUYMQkIgAAIgAAIgIAiAviMowikl06TfaVQC1/d67Tdze7Ugu4Pvcv0/NeuXaP58+fTsmXLaMWKFdSxY8dSc23fvp3i4+Np2rRpNGTIEP175d2BjImJoe7du+t969SpY9oeKw5ECKubTmWwlkAn51KB9OqeJiAvF+TQiXO76UTO7lJ7bxz6IDUOe5BqBIRKM8EEIAACxgicT02hCztTqeBc9q0BAWH1qG5sHNVpF2tsEvQCARCQJpB7Po8y9p+irIxsKrhadGu+pq0aUuPo+lS/YS3pNVw5gQoBGVjdj94d39mVZmMtFxE4kPMTTdx+0GmrxTe7l/o1l8viu2vXLurXrx/17duXJk2aRNWqVdPtLSoqolmzZtG2bdto6dKlFB0dXaGAtG2wdevW9MYbb1BUlPfUOIWAdNrjW/nEKu5AhtcLpgVD5dz0rtp+UUk+fZ2xmo6e2V7pkjGNnqA2kb2omn+Qq0zDOiDgcwRYOB5buVwTjucq3HuAlna8ycAXdDGJBgIg4BwCBVeKKHXrYfp8Y1qlC7Rq34S69n6QAgJvfoi1esMdSKufkHvt+/qHH7XajxlOM0KFgMzNzaWxY8cSh6suWrSIGjVqpNt7+vRpGjFiBEVGRtLMmTMpMDBQ//uSkhIqKCigoKAg4ihLFppHjhzRheMnn3xCzz77bKn+Ttu8iyaGgHQR6LLLWDFDGXsHneEBvHD5BP17z2tUVGIs1r12cGPq9uAUp4hIFrIQp2566LGsEIESrZaUv/aLSHXLWvsunVi31vC093bvoQtJ1c1Z+1NtJ+YDARZ5zhBuPO+qeVvo7KmLhiAH3FmV+r/c1SneSNV7tOJnHEOQ0cklBD49kUMLdn/ntLVUCEg2bvXq1TRhwgQ9lPXJJ5/U7f34449p8ODBZDTb6smTJ/X7lCww33rrLYqI8I4a7hCQTnt8K5+YayQNTvzK9CVzDu1YMDSWwkICTO+AhV36yf+jMxcPUV7BLxlhgwPqUoNazalNk99LC0oWpR+kTDQsHm2bUSUieW9Hftiuh8zaC1jeY3jYQ9Si0ePSezR9ABgIAnYEzn62VQsnTaHzqamluARrv2zqd3mE6v32EWlBefqjDZrncYUw9yYDB9G93XsKjys7gNfP3vYZ5WWWLi5eNzZW93TyHtFAwN0EOJyUvYKH952k3Au/FAVnAde0dSNqqXkDw6NLJ9UQtVlUPNrmZxuGTu1GIXWDRZcs1d/RHmN/10xKqKr4jLMsoQNqXUudsnUHe0IIK9PLyMjQ7zjGxcXR9OnTdc/ijBkzaN++faW8kpWRZq8k35Xcu3cvLV68mJo0aWLdgxGwDAJSAJbqrjJv6Hp3jqB47ctMYy/c3uPrdfHoqHFIadx9zznqVuH3N+1+jc7mmqt3GbHzTKcAACAASURBVNWgI3Vu8aKptXmPyQeX3HbXsrzJ2kT+Xgub/b2pdTAIBGQJ5GUep4NzZlUaTspryIaU8j3H1KGDTZvbdv4CCo6INDU+N/0AZSxMNLTHFhMmmV7HlHEYBAJ2BDiUNPmjbxwyYQHZe/jDpj2Tn6zdpYtUM43X7j/uMTND9TFG147TRGTn7g+Y3mNSciat077MNJnPOGbWwxjXEjiem0+jtjr+d2bWKtkkOrZ1CwsLdcHISXP4vqO/vz8NGzaMOnToUOpeZGV2Xr16lV555RVKS0uDgDR7oPbjfD0Lq41F4oZDtC3trBDSdtF1aVLvB4TG2DqzsNq0ewb9mHfC8Hiz3kD2/v17zwzD65TXsfdvEoU9hGb2GNWgkyZWh0nZisEgIEqA7yKysOJwTqMtemSC7pEUbemzZ+oJc8y2EC2bXMvXZgkPZ88q71Gkmd2jyBroCwJlCXy48itK+/q4YTCc2IaFnGh4K3v/Eid+YHidcn83auK1aWuxJCFmvJ5m92iz2Uy+h9+2rE8JPZtL8cFg6xP4k5aFNUfLxuqMtlYr4xGslfNQ0Wwhq3PmzNHvN3JIa3mZWSta69ChQ/Tiiy/Svffeq4e91q5dW4VZbp8DHki3HwHR8s1HaVPqKUOWyP5g/U/aXzWv3B5Da9l3MiOwkg++pSXN+UJ4LfsB7P1kL6hIW58yQRPIJ0WG6H1bNHycfh39vPA4DAABMwTY85j2ymQh8Whbp+VrMykk5n7Dy7JA/eqP8Yb7V9SxwztJQmG07HnkPYo2vvvJezTr8RRdD/1BwKhXriwpMwIr5dNvafO60pnIRU+g5a8j6emBHYSGiQpk2+SyHk+RF+Wyn3GEgKCzWwksTcuijd+dUW5DbINa9Er7psrmtdV85FDUgICb18bK1obcs2cP/eMf/6DnnnuOWrVqpWds5SQ6HLbKfdmDyfUiOaOrzYGmzEA3TQQB6SbwZZdNz7pIHO5x8ERuuRa1aByih6zGhJtP5X3kh2TafmiJ6R0/2vIl4nIbRtuqzwdRcclVo93L7Vc/pJmWUOcVw3PsPf4vPTzXbHuq7RT9/icaCDibwP4pk+jSwXRTy3A4a+yS5YbHmhVyZRfg8FKRrKwpQwZRoVaQ2Uwz6/E0sxbG+DYBTmKz5NVNpiFwmOfDPVoaHv+Pv2yhE0d+KZ1jeKBdR74LOf7NPoaHcnkQTthjtvUc0J5adTB/d8sVn3HM7g3j3EOAa0GO/E8aXSm5ptQAVeGrNqNsNSEXLFig/9XUqVP1e5H2QvCbb76h/v3707kKMpuPHDmSRo0adStjq9INu2kyCEg3ga9o2XO5BXT87GXKzM7Tu4TVDKD7NdEokyzHttbaL0eVSpYjunUOZe0VN9vwsOWf9jXct6KOnOymz2/eNDyPrGhtHNqWHm051vB66AgCZgioEHQiYZ6imVcr2lPj3n0ovI+xf9dmQlfLrisqWM2cBcaAwNq/f67XYDTbRMXc4umbKPu0scyrldk0bZnx/ASya4bUCaKEOb3MIro1jj/jHNBemJ/7uQ62ys840sZhApcTWHPoFCV9e1rZuqq9jzbD+P4iZ14tLi6mlStXEtd1tG/Xr1/XvY0bNmyg5ORkOnbsGN1zzz3Uvn176t27N8VqieLuuOMOZfu0wkQQkFY4BRfYwBlXP0idKL2SyJ1EFQKyqv+d1P9hY1kjOdPqf9LmS+/x+YeXodSHNEVMUBmB71Yso+83fSQFqU67WIqZaCw81B0CUvbOJcOp99su1HTUaClOGAwCjghMH7zaUReH3+eEOkbvJC4Yv54u/Wj83nNFixsVkCruXLINnP2VQ3bRQEAlgQnJByn9/E/SU0bUDKTZnWOU3X20N8hWiiMqKsqrajnKQIeAlKHnQWNlw1dtWxUJY1UhIEVCWGXDV217RBirBz3YHmqqTPiq/ZY7f7DREAFO1sOZXmWbiNfzy3596NoVY7VfK7KrZosYajVD3m7ZfWO89xKQDe20kREJY1URwsrrGhWQqvbYtfeDxJlZ0UBAJYG84ms0MTmdMi+Z/30R6O9Hczq3oMgQ9bWTea9JSUk0btw4mjdvHsXHy+cTUMnPXXNBQLqLfDnr2moWsrfQliXVVpMxPOxBofuHZadXJa7aRPbSSl48Y4ia2YQ99pOLJLZRtUcRkVweCBbrnKjowuWsWyHDHP57d+3mxMmI6tRobIgfOrmPACedyd62lTjUNDc9/VaiG76Xx8lr2DMWEGa+DpwKccV0jApI2RIetpOIXbLM8L6T/6uHkgM0usfyFuN9c91J2zlyH07Qw7U1bXUn+f/RrE2A7yim7ThGWRlnif+bG4dU1m9YW/f6cV1Gs02VuIp9pCk93uchQ2aYTdhjP3nj++rRgJeNlfIwWprEkfEiIrm8uZi17Rxt9TXZo8nnqKK2piP78X3rEmAR+cauo5R6Rjy025meRyaWm5tLY8eOJU6ms2jRImrUqJF1QbrQMghIF8KuaKnLBTm0/eBiOnOx8nqJDWo102oyPm9KgKgSVyICkutMphyRCw0S8Qaq2qPImvZnyi8AkrVzzCs4X+lTxYmIOrcYijBZC/zbK88Evrt3bOVyh9lRw/vEU+Pe5t5EyiSXsbdZRFztHjOK8rOyTFOvHhpKcUuNhZPzIioEpF9gIP1mzVpTNhsJ22Xx2GTgC6bKopgyCoOECHDZCc5Wul8Tj5U1FpM9/9SBOFuoaFMlIEXElWzSHt6jiDdQRdZXXlNkj/bnwPvdvG6X9gKg8sRBfH5dez+EMFnRh9iL+n96Iof4XqSR8h7sdezXvCH1jGrgVAI7duygAQMG6PUfExISyM9PTXkQpxrtgskhIF0AubIl2Nv47z2vUVGJMdd9Nf9ALcnLS8KZQlXdDxQVVzKJe0TCV5mxCsHK84jukceIhgizZ5mT9cAb6eZ/gGWWP/zmAt1jZbSxJ4trI4p6sVSEsIqKK9kwVpHwVeanQiSbCWFl7/HBOTN1z7HRxnU1eX9o1iHA9/bWLfr8lsfRiGVmMoWqEHNmxJVMGGvN2kE0bFo3w/UnVYlks3xX/WUzFVwtNnKExAmJ+r/cFSLSEC3v7fT1Dz9SivZ1PDe/VGhraGB1eiD0Lro/tCbF3V3bKfcdvZeq2p1BQKrlKTQbex4/SJloWDzaJmcR+VTbV4TER1FJPr39+WAh+8rrLJpghr1y/94zQ3hdTp7Tre1UoT2qSBQkkrTHtimze+Sw1m4PToEnUvjpcM6A0x9t0DyPxj1sNivqatnVWkwwlszGNsaId8zRLs0kmDGb2EYkYY/NblExXt5+7+nWnX41SOznltl1RTLMOjobfF+OgJmC97YVRZLZ2MaoSGojmmCGhes/NGFVaFBY2RMV3SPzfD1hndyhaKMTZv8XhdQNNjwP71FEPNomhog0jBgdQcBtBCAgDaLnGkYR9WtQUIC/wRGOu23a/Rqdza08bLWiWTiclUWkSJNZj9cxW+JC1DvHIu7hFi+auvMp4/HkPUY16KiFl75oGCsL8/XaSwBHYasVTSi6nmHD0FGIgOwdQVHvnOx6vLmWr83U72OKNPbO7Z8yUSiUNSg8XEtkM1vYy6qiVInInUvmIFs6RHQ9Efboa5yAzB1BFh9cbiIgsJrhBWXW40XYIzj6dfESF4f3naIP//crIRFpxgvINn648itK+/q4YSZlO4rcubSNlfGycjhr/3HG7nga2VR+QYleHi2iXrDSz3FG1kYfEPBGAhCQFZwq1ypam5xJqYdzKL+w5FavoOr+FBMeQt1jG2p/mk9nbdZrZW+uaLIXWQ+dSAmPslg5hPbrjLcdCi3Z0E4Zrixc47Wak9X8jSfVUBE2K8PVG38ouWNPZr1WNlsDwsIodslyIdNl1jQT2mlvnNEyIuwB5LqPoiG6trVkQnXNeFhlw2bNeFqFDh2dHRJQUXJC5H4gG8QeugUT1gsJOfuNiHoE7ceyl27t37Y5LOtRXRPGT2v3PI2WCikLWpYrizmRO6YqwmZF1yy7Z37x/1HqKUrPyr3tc1xs01D9c1xEfeMeVYcPLzqAgA8RgIAs57CXbz5Km7QfOo5aTOMQmtj7AVNvs1hMHTz1iaMlKv2+Ge+VWcETd99zFNPoCSl72Vt35Ift+n3BH/NOlpqLvZucXOa+uztLrcGDkw++RUfPfCE8T6fmQ4XXX58y4ba9iC6sgq3omuhfmoCKhC9t5y/QsntGGkZrxhvIk/PdR05mY1bU2QxkL2jW2iQ9Q2lhTs4tuzlZDns27+3eQ2g/5W2c98iiTrSchxmvZ17mcdrzknzNyA7vJEmzNfwQoONtBPZ/dYw2/GOHFBnO7MkhpSKNvYF851K0tfx1JD09sIPosHL3fXj/KcrQvuxbvXtrUasOTaiVlmlWxKtankFm2ZpJniPr8WT7zbJlb+Psdd9Q+olch+fCInJQ1yiH/dABBECgNAEISDse/ENnyqq9epiD0cbhEDP6txEWkbLhpGwf34V8/mExrwePExWvIplXjXLjfiwob+7DuMfP6PyiItKMeGRbXF3r0uj+0c84ARWhlryamTt0LOL4XqLR7KgsHrkuoohQNUqCbZEpTVLROizseI/2IrUym1g8Nh01WniPKu6V6h9aTYQGG2WMfo4JrP3757eJKMejbu9htEai/UhRgWVW4DjaD3tEuckKxvLWES3pIVKexH49FfdKzbwIcOXnOEfniO+DgDcTgIC0O93EDYdoW9pZ4fNmEfnG0HZC41QID17whd+9K7SurbORkFIOJ/119POm7iKaMkrxIPZ0fn3kbSouuVrhzLWDG+l7bFCrufDqnARp3ZfymRtFs80KG4oBlRJwp4Bkw9hLx+Ln+00fVWonh3RyQhlZz6M7HgfeI4fNOspwK7NHVQKyxYRJeo1INPcQkLk3Z2+xaFIb21gOKeU7kSeOVFxygsNJH9fKTbBn0BMbe1t5j5d+vPkSt7zG9zq5rqXZkNnpg+VKeNlsEn0RMHrJTsoScALY1unSsgGN6tnME48TNoOAWwhAQP6MnWPlp7y9z/Qh9O4cQfHal9G26vNBlQobo/OYFZC2+VlIZp3bRZev/lK7sMaddSk87CGPFY727NjLmXVut1Zj81CpPXL5jLtrN5faIwSk0afU2v3cLSBtdNgDyKU2zqemlgLGWV5Z0DjDO+jqk3HmHiEgXX2azlnP3QLStisWWVkZZ0uVEeF6k+HR9XVR5QzvoHOIVjwr7/HwvpOUe+EXIcl7bNq6kWnhaFvNHQJy6/4ztHCjucSEbPeM51tL5bZw9flhPRBwJwEIyJ/pT9ZCVw8aiJev6LA4uc6a8Z0Mn6WKEFb2EPbRkr6guY+ACk+y2ey27tu1d61sFQHpXVRdvxtVAhIhrK4/O/sV3RnC6t6de9fqi6dvouzTF6U2xfc/ud6l0TY4cQflXCow2v22fmaiyUwvhoEg4OEEICC1A+SY+X5zt0sfpcjbK9F7iOUZZyaJjvQmMUEpAkii4x0PxJf9+ggneim7c9EkOt5Bzjq7QBId65yFjCWi9xDLW0tUeMjYi7HlE3B1Ep3Ms3k0ZulO6eNYOqo9hYUESM+DCUDA2wlAQGonLBu+antIRMJYZUtq8JpPtZ1i6u6etz/Urtyf2ay29jaijIcrT6z8tWRKavCMnLmUM6OiuZcAyni4l7+K1WXLTbANomU8VNiNOUoTcHUZjySt7No67Uu2iTgCZNfCeBDwZAIQkNrpVRY3f1fgBboz4DLdFfQjXS0MpisFNejHnxqUe+YiApInkAljReIV6/yzW/vlKIf1LSuytkXDx/UkPioa3/PkFxNFJVeI73jW1r5qBISqmNoSc3AilvysTGJPE/83l5pg4abibiDfzUsdOtj0PqNHJlD9Lo+YHo+Bagic/WwrZSxMND1Z7JJlyp4nzjrL4dGc9Iiz5gaFR3hkAqSKYLLQ4xBFTjoToCWVqd+oNnGxeRVNNFOo/Zqc4Gb0nF5ecUdRBUt3ziFzn5WfpQEvP2bY/MoEZHBBIVW7VqJ9XaerVf2pyM+frlarWu7cAx+Loh5xDQ2vi44g4KsEICC1k085nENz3jtQ6hmIaJBO/BUYcHtJj+KSanT8TAxl/dCCiq9VvzVOVEByEhYOgawsS2h5DyYXvO/WdqouEtDcT4CF27/3zBA2hDPAdnvwFakyJvwM7T32PnEyJBaOZRvfk23b5BmKamD8fq7wRpw8gMXdiXVricVBeS04IkIroREvnTnz9Ecb6NhKcS+imYL3Tkbm09Ob9SY3GThIq33ZU4odC8ZjK5drLznK94TwSwYu96LipYeUoRKDOcQ0+aO0UolX7KfjeoVcNzCkrvkC7VzGgsWHmTt0ssXnJdBgaBkC/HLhH3/ZTIVXi4XY8EuAYVodT5FnqKyA9NPEYqj2ojHsp8vkd+PGbesX+fnRheAgOntXjVLfG9mjGT3SqnwngdAm0BkEvJwABKR2wPYhrHdWv0wPRn9KNYMvODx6FpJfpz9FP12po/c18+aKPUab9rxqWERCPDo8Frd04JIh2w8tMbw2i8dHW42V8hDymilHVpcrHMsa0qBWM3q05UtSYtXw5hR2FPEo8YfzJgNfkPLycKkJR+U07LdXs0UMxUycLLWmQlyYSiPA3mkWkRd2ls5mWxkc2ZcAvCYLx4pecpRd2xM91izq1i36XMtMWnF5C9s+2SPZVbLMBXs4OaGOiIjsOaC9x5bW8NZ/vKIiksXjgJe7EteAFGkbU07Ryi1H9SF3FhVT1LmccoVj2TmvVq1KJ2rXuuWRRAirCHX09WUCEJA/n37f15PpBuVSp5YfUFX/m0V8jbbt+/9LF5FmL1+zFyk5fTGdza08/TSHrXK4IzyPRk/Gtf34ZcB/0v7qMJyVkx/xOVbzDzJtoKhg5YVqBzfWPJ5TpNY1bbCJgWY8guyNbDvffAgjm8mlNFiAXLtyu0fXtg2/wEDNW9WDwvv0NbEzDHEFAc7KevqjjQ7Psemo0dLe691jRmnh1VlC22JPpKc8PyweV83bUqqkhZHNygo6XpfrFaZ9fbzS5bhmYZ///q2w6DCyB/SRJ2CktiavwmGrT/+pvZDn0WbdudwCGvLmDiHxaBt7rUoVOhoWSlVqBNC74zvLbxgzgIAPEICA/PmQEzccohJaRDW1u46ijT2RP+QModeeay86tFR/DoXkmoUsRGxikj1VLBjvu7szEuZI0XXdYFttTT7HH/NO6guz+OdzjGn8hJTXkeeSScDEnsin2r7iOhgmV5IprXFPt+70q0Hm7zOyyexRulmTMUW/c8n32Vg08l02b6rLaPJ4PGaYfd1JPkd+KcD3Zm+eY5z+xXcUZZqo19p+rRYTJkmLVxnbjY6VKa0xVAtFFPUmlbWLvZEpn36rC9gTR256QDnTKs/LdRlbdWhidCvo50YC7L3e/9V3+jnaPMssGrn2ZKsOv9LOUu4O7eQVu8gvNcOQ57EsBvZENuj6ACX0bO5GQlgaBDyHQKUCsor2VsbZbffu3c5ewtD8py4foPMlWwz1La9TtRvNqEXtJ02Px0AQMErg6OX3KK/klNHut/WLqvEsBftbO0lA/sIFdOPSJdN7vPOFIeRXH/dYTAPEQEMErudepCt/M1+L946QEAr87wRDa7mr04UfrtDXG7NML1/n7kD6dY9w0+MxEASMEvj60x/owne5Rrvf1i/ioTBq0bau6fEqB7Zt21bldJgLBJQTgID8GenBS8uo6PpPUoAfCBlBflVQP0gKIgZXSuBKyTnKuLxailLNqk0oMvhpqTmcObgk4zAV/HOd1BL+D7SkgB7W3aPU5jDYMgQKt3xCxQJ3LcszPOAPvck/uqll9lTWkF2fnKLsrMtS9nV8JpJq1sXvRimIGOyQwKbFhxz2qaxDYI2q1KVflNQcqgZDQKoiiXmcRQAhrBpZvoO47kv5t8Cdmg/VQ03RQMBZBFTUnWTbXvjdu84yUXpemZBA2+IcltjhnSRpWzABCFRGQLbuJM8tm8DH2Sc0fbDcCyu2j7OyPtyjpbNNxfw+TODwvlN6kifZpiLkWtYGjAcBTyAAAamdktkyDGUPuE1kL2oT+YwnnDts9FACyQffoqNnvpC2/qm2Uyx7p3b/lEl06WC69B47f7BReg5MAAKVEUj+rx7SgDiTb6sZs6TnccYEfFdtyaubpKeObtWQ+ox4WHoeTAACFRGQqR1qPyfKwOAZAwFjBCAgNU6qvDoQkMYeOvQyT2DT7tccZus1MrsvCMiWr82kkJj7jeBAHxAQJsCJlr76Y7zwuLIDrCwgOekJZ1+VbaJF4WXXw3jfI6BKQMJb7nvPDnZsjgAEpMYNHkhzDw9GuZ4APJDGmcMDaZwVepojAA+kMW7wQBrjhF7mCagSkL2HP0xNW1s7yZx5Sp4z8sb5Y3T9h2/oWuYO3Wj+7yp1IqlK9WCqUreJdm/8Uf1PNPcRgIDU2MuURbA/OtyBdN+D7Csr7z3+L9p7fL30dq18B5JrMGZv+0xqj1xy4zdr1krNgcEg4IjAl/36VFpn0tF4/j7uQBqhhD4gUDkB3IH0jifk+g9pVLLrHV0wOmpVatSjqh2G0R0RciX0HK2D75dPAALyZy5rvxzlsAC8o4fo+YeXeUyRdkd7wfetSUDFy47GoW3p0ZZjrblBzSquvXhwjtydMKt/KLcsfBgmREDFyw6r14KUqQFpg4nEJEKPFTqbIFBwpYheT5DL3l2zdhCNfr2XidUxRAWB4s/m0bWM/whPxQKy2m+1zzSadxLNdQQgIH9mLevZiWrQkTq3eNF1J4eVfJaA7D3IR1u+RI1DH7Q0P9nslrj/aOnj9Rrj8jKP056XRpveT/XQUIpbusL0eFcMlL0HifuPrjglrMEEPlz5FaV9fdw0DNx/NI1ObmBhHhV9Mt2Q17GihTi8tXrPv0BEyp2E0GgISDtc61Mm0I95J4UAcueq/ndSr7g5VCMgVHgsBoCAKAGZO7v1Q5pRtwdfEV3S5f1lvJDwPrr8uHx6QZmyM1b3PtoO9h9/2UInjmSbOmdktTSFDYNMEMg9n0eLtazBhVeLhUez93HYtG4UEFhNeCwGyBEw63ksu6pVROSVK1fon//8J3388ce0b98+3cyHHnqInnvuOXr00UfJz89PDphFRkNA2h0Ehwdu2vMqFZdcFToeT/DoCG0InS1P4MgPybT90BIhO4MD6movOmZ7TJi1mQ/mQeHhWkmE2cR1INFAwBUEOBvr/ikTKT8rS2i5e7p1p18NGiw0xl2dOTxw8fRNdOnHfCETuvZ+kOJ+10xoDDqDgAwBMx7z6ndWpQEvd6X6DWvJLI2xJgiU7FpNJbvfMTGy/CF+9z9NVX/jvmjAY8eO0dixY2nXrl23Gdi5c2f6+9//TrVqecdzBgFZ5ohZRP4n7a+G7kOy5/Ex7S5Zg1rNlT38mAgEjBIQEZG1gxvpnsdq/p4lrE5/tIGOrTQW4sflEGImToZ4NPoAoZ8yAiwi02fPNFy/tHHvPhTep6+y9V0xEYtI9kRmn75oaLmeA9pTqw7IkmgIFjopJcAicu3ftxnyRLLnsc9//xbiUekJGJxMC10teOd5oiKxF1OOZq/+x7eJE+y4uuXm5tL48eNp06ZNNHjwYPrTn/5EDRs2pCpVqlBOTg5lZGTonsiAgABXm+aU9SAgy8FaVKJ9GDj5f3RA+6rIG8l3Hts0eQZhq055LDGpUQKXC3Jo77F/0dEzX5Q7hF9ytI18hmIaPWF0Ssv143tm361YXuGHc75Hxh/G63d5xHK2wyDfInD2s62UtfZdKtQ+LJTX+CVHeJ94j65PmvLpt5Tyn28r9EZyyY7HNc9jSF0ktPCtp99au+UXHp+s3VXhnUj2OrJ3nL8Qtuqes1PtfbTt4o7wX1O1J/7H5ZvikFUWjv3796cpU6ZQoJYN3psbBKSD0+X7Zvxla3VqhGsex2Ye58nx5ocYe9Ne4GkvPc5c/FYrSZOl42BPI3vG69Ro7DV4Cs5lU256OvGf3DhMNSTmfgqOiPSaPWIj3kGAX3rkph8g9kxyCwirpz2rMfqf3tLOnrpIWRlniT+oc6vfsDaFR9fDh3FvOWAv2geX+Dh76sdbOwqPrq8/q2juJVD43ot044L5pEcVWl8tiAIGyZU7Y4/h8OHD9fuKiYmJVK9e6eclOzubEhIS9HDUuXPnUtWqVWnatGn01Vdf0dKlS6l5c++PTPQoAXkx7xJ9e+oIfXcmTX9uGtSOpF/dfR9FhN3r3n8FWB0EfJDAqcNfUfYPB+invLP67hve247uafIgBdYM80Ea2DIIuI9AXs5FOrE3g77be0w3olbYXXRvi3CKjLvffUZhZRDwUQLfHb9A3357lk4eP68TaNHyXro/pgHVqe3dHimR475xOZsKOXzVSa1az7l0x90tTc9+7do1mj9/Pi1btoxWrFhBHTt2LDXX9u3bKT4+XheNQ4YMoQsXLtCIESPorrvuonnz5ul/envzCAH5Tea39MW366h6tSPlnkdhUQ2KavAsPdYaIWze/sBif+4nsGvrW3Qo7wsqruA6ZVhuXWof9yLVvRfJM9x/WrDAmwlkH86izSs/pcyL1cvd5p10leLiGlCnQd29GQP2BgKWILDho3Ta8+kh8rtSWK49d4TWpCf/0Jbatr7HEva604jrP6RR0YY/O80E/wf/SP4PPSc1PyfC6devH/Xt25cmTZpE1ardzNBbVFREs2bNom3btunexujoaOLkOcOGDaOWLVtSz5496cMPP6QvvviCvv/+e2rSpAk9++yzuuCsU6eOlE1WGmx5Abl2exLlFX1kiFlh0X3Ut9MYqhVc01B/dAIBEDBO4Mqlc/TBp+Poas0Sh4P8im5QTPVO9NAj7suG5tBIdAABDyaQvPwj+irlHBVXcVx2oOYdV+iFGc9ScKh3ZP/z4GOD6V5I4MKPV2jpwmQqWDg4HQAAIABJREFUOn3T4+io1X2gEY0Y2dlRN6/+/vXMHXrtR2c1FQKSk+JwRlUOV120aBE1atRIN/f06dO6tzEyMpJmzpyp33W0CchDh3658lZ2b4899pge7hqq5W3whmZpAblsy5tU5Y4UIc5XC0Np5FOJQmPQGQRAoHICLB7/+fnoCr2OFY1uWaUjRCQeLhBQTIDF4+epuUKzsjdy+Kw/QEQKUUNnEHBM4JVR75H/1fK9jhWNDvpVfRo3/lHHk3tpj2uHt1Dxtr86bXcqBCQbt3r1apowYYIeyvrkk0/q9tqS5SxcuJB69eql/51NQPJ/syeyS5cuFBISQjdu3KDMzEyaPn06bd26lezHOG3zLprYsgJyy76tdPKCsfT9ZVnduB5Hgx8b5SKEWAYEvJ/A2n8OpLxaBaY22vXeEdSwaQdTYzEIBECgNIHjKQdo9Yr9prDUrZZPI/4+zNRYDAIBELidwLzX/0P5393MAyDaWvVoTT27x4gO84r+nhDCyqC59AbfcYyLi9NFIJfkmDFjBu3bt6+UV9ImINu0aaP3K1uqw3Zncty4cTRmzBivOEPLCsi//99Qql71smnIjzwwF8l1TNPDQBD4hcDRvZso+cd3TSOpkVudej/zv6bHYyAIgMAvBP42fAldKDafjOOJ3zWgdr1/B6QgAAKSBDhZzprZH5ue5VpVf3p1Ubzp8Z488Mb5Y1T4z+FO24JsEh2bYYWFhbpgZAHI9x39/f11D2OHDh1K3Yu0hbVyttbykujwfcqnn36aICAVHDmreG7s3i3bZLyPtrlKSu6nYY9PVGAppgAB3ybw/j+H0sVa5l/mMD14IX37GcLu1RDgpDmL/1p+zVejK9SpeoX+e9FQo93RDwRAoAICMt5H25S+7IUsXP0c3cg755TnK2Dg+0TV1dSitYWszpkzh4K08mEc0lo2M2teXp4uKPfu3UuLFy+mGK1sk62xznn33Xfpz3/+862srU7ZtIsntaQHcvEnszWVf0AKBWdmHfHkEqk5MBgEQIBo+ad9pTE0LW5Nv3niZel5MAEI+DKBTxL/Sanp5kLJ7bmNndUNdyF9+UHC3pUQeGV4EvkXO04qV9li1e6tTROnPaXEHk+bpPjLt+jagQ+Vm31H+K+p2hP/o2xeW83HgoKCW6Gp5dWGTEpK0j2MnIV1/PjxetId9mB++umn9Oqrr9Kdd955K2urMuPcOJElBeTCf4+nO6ufksbywu/Mh91JL44JQMALCMiGr9oQhOXWoR7PLPQCItgCCLiPwNpX/pcyzvpLG/D73/+KYh7/tfQ8mAAEfJnA9MGrpbd/vWYQTZ93MxGLrzW9FuR72p3soitKt64qfNVmlK0m5IIFC/S/mjp1qn4v0hZJaeuXk5Ojexm3bNly237Yc/n666/rYaxlxyndvAsn82oB+fu4t1DSw4UPE5byPgKqBGTwxQDq84eV3gcIOwIBFxKQvf9oMxUC0oWHhqW8loAKAVlyZ3V67c1nvZaRo42V7FpNJbvfcdTN8PdVex9tC6elpdHgwYOpuLiYVq5cSa1bty7XposXL9KaNWvovffe0zOz3nPPPdSxY0caOHAgNW/e3GvEI2/eqwUkPJCG/82hIwiUS0CVgIQHEg8YCMgTgAdSniFmAAFVBFQISF/2QNrOoWjDOLr+g9y1NV3Q1Imk6j3/ouzuo/1zcvLkSRo+fDhFRUXdqv2o6jny1HksKSCV3IEs1u5APoE7kJ76YMJu6xDAHUjrnIVqSziEiAs63yjKpxs/naUqd9WnKtWC6I6I9lSlRj3Vy2E+SQK4AykJEMNBQCEB3IFUBLMwjwo3vEw3Lhw3P2G1QE08zqMqdZuYn6OSkbb7jZxhNT7eNzPnlsVjSQGJLKxOef4xKQiYIoAsrKawWXoQC8firxbr4rGixiKyaodhEJIWOklkYbXQYcAUnyegIgtrVJfm1De+rc+zJE1EFn02j65nfS3MwpmeRzYmNzeXxo4dS5xMZ9GiRXpyHDSLhrDywaAOJB5PELAGAdkwVtx/tMY52qxg0ci/qEnzOjpsmjeSRaRf08ccdkUH1xCQvQeJOpCuOSes4v0EZOtAlmh1IF/z0TqQFT0d1w5vIb4Xaai8h+Z1rPrQc+T3gHOTEO3YsYMGDBig139MSEggPz8/73+4DezQkh5ItlvGC3njehwNfmyUge2jCwiAgBECa/85kPJqmSsfgBqQRgi7po8uHj+ZLrxYtcen6WGtaO4ncDzlAK1esd+UIagBaQobBoFAhQRkvJC+XAPS0SPFv6uuaV/Xzx8rFdpaJTiM7rinJd1x9wPkx7+TFNV6dGQPvn87AcsKSDb1/9u7F1i7qjM/4Ov6+vpS2xgCNg4OFNsYmQSwp7GT2NAGhVfLVMXNTIMmDyLNUEhJSxQKTIMyUTNKIyImo4yIFDJQUmkgDxFNiMlIZAKeDGnAQDxItnmY8rARicE2mJftcG1f3559IzM8bJ+1zt5n33P2+h0JgfC31trr961zr//a53HTz64PA5PuT+rbb0dmhsv//fVJYxQTIHBogV2vbA0//Mcrwp5pY0lUiwf+TfjA2ZcljVHcJYHWS4Rev/XTcXce334JrTuRwxfe4OWsXWpN6rT3/O+fhH984OWkYYeNvR7+67X/yfc/JqkpJtBe4Eufuy1M/u1I+8I3VUxb8O5w1f84N2mMYgK9JNDTAbKA+sEvvh927P5JlNnI7pPCJz783311R5SWIgJpAkWIvH3VleG3M0bbDpy0eyycNvxh4bGtVH0Fe1ovWx19/K6OFxxceG4YOuuqjscbWK1AESJ/ef+2sHdgqO3EMybtCpf8rwuFx7ZSCgikC7y4fVe48Zs/D7t/vT1q8NGL/mX4b5efGVWriECvCvR8gCzg1m18LPzfx34Qhqc8cUDHkdYnrr7nXb8f/uOyFb3q7LoINEbgV6tuCI/u+OVB70YWX9lx+rLPhpnHvbcxe27CRl6/+aOlv7D5sD/5Wy8Z6qHDUHyozk9vvitsevmwA15Vcddx2bJ3hzP/83/ooat2KQSaKbDyJw+HNXc9etC7kcVXdlzwyQ+FJf/qPc0EsKusBPoiQO7vyEs7Xgm/emJNeP7ljeP/a8a/mBUWz18S5h1zXFZNs1kCvSDw7IZ7w/O/WRde2/n8+OUcf9wHwntO/GCYesQxvXB5ruFNAvs2rw27V/5paZMpK65rvfdkcel5TFCtwI5tL4VN/7QhPPnQU+MTv+uYI8Lxp84N85edVu1CZiNAoK1A8eE6Dz6wKWx/YcfvfjfOPTr86zPmh6OPmtp2rAIC/SLQVwGyX1BdJwECBHpJYHTdj1pf21H+e3EnL/1UmNz61DsPAgQIECBAIF8BATLf3ts5AQKZCBQfi753za2ldytAliY0AQECBAgQ6HsBAbLvW2gDBAgQOLRA8d1ae37+l6WZhs74TNe/c6v0RZqAAAECBAgQ6KqAANlVXpMTIEBg4gXGWt+lNfLDz5a+kOGPfSsMzDyx9DwmIECAAAECBPpXQIDs3965cgIECEQLjNxyURjbsTW6/u2FxRc4D190S8fjDSRAgAABAgSaISBANqOPdkGAAIFDCpT9IB3vf3TACBAgQIAAgUJAgHQOCBAgkInAyG2XhbEXn07e7cDR88PwhTckjzOAAAECBAgQaJ6AANm8ntoRAQIEDiwwsiO8fmvrazh274oXmjK1FR6/HQYOnx0/RiUBAgQIECDQWAEBsrGttTECBAgcQKAVIkdWXh11J3L8zuOKvwhheDpKAgQIECBAgMC4gADpIBAgQCBDgeKrPfauu/2AQbIIjpMXfTQMnnxehjK2TIAAAQIECBxKQIB0PggQIJCxwNhrW8LYa8+/ITBw+Lu9XDXj82DrBAgQIECgnYAA2U7InxMgQIAAAQIECBAgQIDAuIAA6SAQIECAAAECBAgQIECAQJSAABnFpIgAAQIECBAgQIAAAQIEBEhngAABAgQIECBAgAABAgSiBATIKCZFBAgQIECAAAECBAgQICBAOgMECBAgQIAAAQIECBAgECUgQEYxKSJAgAABAgQIECBAgAABAdIZIECAAAECBAgQIECAAIEoAQEyikkRAQIECBAgQIAAAQIECAiQzgABAgQIECBAgAABAgQIRAkIkFFMiggQIECAAAECBAgQIEBAgHQGCBAgQIAAAQIECBAgQCBKQICMYlJEgAABAgQIECBAgAABAgKkM0CAAAECYcuukTB76jAJAgQIECBAgMAhBQRIB4QAAQIZChSB8XuPPhvWb3s1bG399/7HMa0QedqsGWHFgmPD/COnZShjywQIECBAgMChBARI54MAAQKZCdy4dlO448nn2u66CJEff9/xYfrQYNtaBQQIECBAgEAeAgJkHn22SwIECIQde0bDNfc8HDa+sitaY94RU8O1Z54qREaLKSRAgAABAs0WECCb3V+7I0CAwBsC31jzZFj1zLZkkWVzjgp/tnxh8jgDCBAgQIAAgeYJCJDN66kdESBA4B0CqzdvD19d/XjHMp9fuiCcc8KsjscbSIAAAQIECDRDQIBsRh/tggABAocUuPzutUkvXX37ZMWH63zn/PdTJkCAAAECBDIXECAzPwC2T4BA8wWKT1y9+M6HSm/05laA9FUfpRlNQIAAAQIE+lpAgOzr9rl4AgQItBco+/LV/St4GWt7axUECBAgQKDpAgJk0ztsfwQIZC/w3db3PX7/sV+Xdvj4e48Ln2x9rYcHAQIECBAgkK+AAJlv7+2cAIFMBATITBptmwQIECBAoAYBAbIGZEsQIEBgIgXWb3s1XPOLR0pfwhdbX+WxvPWVHh4ECBAgQIBAvgICZL69t3MCBDIR2LFnNPzRHQ+W3u0PLvhgmD40WHoeExAgQIAAAQL9KyBA9m/vXDkBAgSiBb5y34bwwHMvRde/vfDUmTPC1848pePxBhIgQIAAAQLNEBAgm9FHuyBAgMAhBcp+lcf1Zy8K84+cRpkAAQIECBDIXECAzPwA2D4BAvkIrHziuXDTuk3JG75k0dyw4qRjk8cZQIAAAQIECDRPQIBsXk/tiAABAgcVSP1E1gsWHBsuXTyXKAECBAgQIEBgXECAdBAIECCQmcDqzdvDjWs3hW27Rg6681lTh8eDo09dzexw2C4BAgQIEGgjIEA6IgQIEMhUoAiS97f+2bLzn4Pk7GnDYVnrqzoEx0wPhW0TIECAAAEB0hkgQIAAAQIECBAgQIAAgSoE3IG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DgkAFyYGCg6wRLlizp+hoWIECAAAECBAgQINAPAmvWrOmHy3SNGQsIkBk339YJECBAgAABAgR6S0CA7K1+uJp3CngJq1NBgAABAgQIECBAgAABAlECAmQUkyICBAgQIECAAAECBAgQECCdAQIECBAgQIAAAQIECBCIEhAgo5gUESBAgAABAgQIECBAgIAA6QwQIECAAAECBAgQIECAQJSAABnFpIgAAQIECBAgQIAAAQIEBEhngAABAgQIECBAgAABAgSiBATIKCZFBAgQIECAAAECBAgQICBAOgMECBAgQIAAAQIECBAgECUgQEYxKSJAgAABAgQIECBAgAABAdIZIECAAAECBAgQIECAAIEoAQEyikkRAQIECBAgQIAAAQIECAiQzgABAgQIECBAgAABAgQIRAkIkFFMiggQIECAAAECBAgQIEBAgHQGCBAgQIAAAQIECBAgQCBKQICMYlJEgAABAgQIECBAgAABAgKkM0CAAAECBAgQIECAAAECUQICZBSTIgIECBAgQIAAAQIECBAQIJ0BAgQIECBAgAABAgQIEIgSECCjmBQRIECAAAECBAgQIECAgADpDBAgQIAAAQIECBAgQIBAlIAAGcWkiAABAgQIECBAgAABAgQESGeAAAECBAgQIECAAAECBKIEBMgoJkUECBAgQIAAAQIECBAgIEA6AwQIECBAgAABAgQIECAQJSBARjEpIkCAAAECBAgQIECAAAEB0hkgQIAAAQIECBAgQIAAgSgBATKKSREBAgQIECBAgAABAgQICJDOAAECBAgQIECAAAECBAhECQiQUUyKCBAgQIAAAQIECBAgQECAdAYIECBAgAABAgQIECBAIEpAgIxiUkSAAAECBAgQIECAAAECAqQzQIAAAQIECBAgQIAAAQJRAgJkFJMiAgQIECBAgAABAgQIEBAgnQECBAgQIECAAAECBAgQiBIQIKOYFBEgQIAAAQIECBAgQICAAOkMECBAgAABAgQIECBAgECUgAAZxaSIAAECBAgQIECAAAECBARIZ4AAAQIECBAgQIAAAQIEogQEyCgmRQQIECBAgAABAgQIECAgQDoDBAgQIECAAAECBAgQIBAlIEBGMSkiQIAAAQIECBAgQIAAAQHSGSBAgAABAgQIECBAgACBKAEBMopJEQECBAgQIECAAAECBAgIkM4AAQIECBAgQIAAAQIECEQJCJBRTIoIECBAgAABAgQIECBAQIB0BggQIECAAAECBAgQIEAgSkCAjGJSRIAAAQIECBAgQIAAAQICpDNAgAABAgQIECBAgAABAlECAmQUkyICBAgQIECAAAECBAgQECCdAQIECBAgQIAAAQIECBCIEhAgo5gUESBAgAABAgQIECBAgIAA6QwQIECAAAECBAgQIECAQJSAABnFpIgAAQIECBAgQIAAAQIEBEhngAABAj0gsGPPaHhg8/bw9Ms7w9Ov7By/omOmDodFs44IH5pzVJg+NNgDV+kSCBAgQIAAgdwFBMjcT4D9EyAw4QLfffTZcMeTz4WdrRB5sMcn3nd8uGDBsYLkhHfLBRAgQIAAgbwFBMi8+2/3BAhMoEBx1/Gaex4OG1/ZFXUV846YGq5YuiDMP3JaVL0iAgQIECBAgEDVAgJk1aLmI0CAQIRAanjcP2Xxstbrz1nsTmSEsRICBAgQIECgegEBsnpTMxIgQKCtwI1rN42/bLWTx7LWeyL/bPnCToYaQ4AAAQIECBAoJSBAluIzmAABAukCW3aNhIvvfCh94JtGXPvhU8Jps2aUmsNgAgQIECBAgECqgACZKqaeAAECJQVWPvFcuGndplKznH3CrPH3Q3oQIECAAAECBOoUECDr1LYWAQIEWgJfuOeR8PALr5ayKN4L+Z3z319qDoMJECBAgAABAqkCAmSqmHoCBAiUFPjj1stXt7Vexlr28Xd/uLzsFMYTIECAAAECBJIEBMgkLsUECBAoL3DhygfDrr0H/87H2BUEyFgpdQQIECBAgEBVAgJkVZLmIUCAQKRAFS9hLZYSICPBlREgQIAAAQKVCQiQlVGaiAABAnEC31jzZFj1zLa44oNUnTpzRvjamaeUmsNgAgQIECBAgECqgACZKqaeAAECJQVWb94evrr68VKzXLJoblhx0rGl5jCYAAECBAgQIJAqIECmiqknQIBABQKX3702bHxlV0czzWp9Aus3z1kcpg8NdjTeIAIECBAgQIBApwICZKdyxhEgQKCEwNMv7wyfW7Wuoxm+uHxhWD7nqI7GGkSAAAECBAgQKCMgQJbRM5YAAQIlBO5uvQ/yr1rvh0x5eOlqipZaAgQIECBAoGoBAbJqUfMRIEAgQWD9tlfDV+7b0PZrPaZOHgyX/t68cM4JsxJmV0qAAAECBAgQqFZAgKzW02wECBBIFtixZzSsfGJzuL/14Tpvf19k8X7HIjSuOGmO9zwmyxpAgAABAgQIVC0gQFYtaj4CBAiUFCjuShaPeUdOExpLWhpOgAABAgQIVCsgQFbraTYCBAgQIECAAAECBAg0VkCAbGxrbYwAAQIECBAgQIAAAQLVCgiQ1XqajQABAgQIECBAgAABAo0VECAb21obI0CgnwRGN/wsjG5aHfb9Zm0Iu3e+cemT5p0eBot/Fp7bT9txrQQIECBAgEBDBQTIhjbWtggQ6A+BsReeCnvu/XbYt3ndIS944PDZYcq/+59hYOaJ/bExV0mAAAECBAg0UkCAbGRbbYoAgX4QKMLjyMqr33LHsd11D33kyjB48nntyvw5AQIECBAgQKArAgJkV1hNSoAAgUMLdBIe9884/LFvuRPpgBEgQIAAAQITIiBATgi7RQkQyF1g98qrWi9bXd8RQ/Fy1uFP/U1HYw0iQIAAAQIECJQRECDL6BlLgACBDgTG7z7+8LMdjPznIV7KWorPYAIECBAgQKBDAQGyQzjDCBAg0KnAnl/eEEbX/7jT4ePjJs1dHqac/+VScxhMgAABAgQIEEgVECBTxdQTIECgpECZl6++eenDLvv7kldiOAECBAgQIEAgTUCATPNSTYAAgdICr9/80dYnr+4qPY8AWZrQBAQIECBAgECigACZCKacAAECZQVGbrkojO3YWnaaIECWJjQBAQIECBAgkCggQCaCKSdAgEBZgUpewjplajjs4tvLXorxBAgQIECAAIEkAQEyiUsxAQIEygtU8SE6gwvPDUNnXVX+YsxAgAABAgQIEEgQECATsJQSIECgCoGx17aEkVs/XWqqKSuuC5PmLC41h8EECBAgQIAAgVQBATJVTD0BAgQqENjzD18Po4/f1dFMk+acFqas+HpHYw0iQIAAAQIECJQRECDL6BlLgACBTgVGdoSR2y5L/zCd1nsfh1vhcWDmiZ2ubBwBAgQIECBAoGMBAbJjOgMJECBQTmDshafC7ju/HB8ihcdy4EYTIECAAAECpQUEyNKEJiBAgEAJgdadyD33frvty1mLl60OnXV1GDh8donFDCVAgAABAgQIlBMQIMv5GU2AAIFKBIoP1hnd8LOwb/PaMDayM4RWsByYMTsMHH1imHzyeV6yWomySQgQIECAAIGyAgJkWUHjCRAgQIAAAQIECBAgkImAAJlJo22TAAECBAgQIECAAAECZQUEyLKCxhMgQIAAAQIECBAgQCATAQEyk0bbJgECBAgQIECAAAECBMoKCJBlBY0nQIAAAQIECBAgQIBAJgICZCaNtk0CBAgQIECAAAECBAiUFRAgywoaT4AAAQIECBAgQIAAgUwEBMhMGm2bBAgQIECAAAECBAgQKCsgQJYVNJ4AAQIECBAgQIAAAQKZCAiQmTTaNgkQIECAAAECBAgQIFBWQIAsK2g8AQIECBAgQIAAAQIEMhEQIDNptG0SIECAAAECBAgQIECgrMAhA+TAwEDZ+duOX7NmTdsaBQQIECBAgAABAgRyEFiyZEkO27THPhYQIPu4eS6dAAECBAgQIECgWQICZLP62cTdeAlrE7tqTwQIECBAgAABAgQIEOiCgADZBVRTEiBAgAABAgQIECBAoIkCAmQTu2pPBAgQIECAAAECBAgQ6IKAANkFVFMSIECAAAECBAgQIECgiQICZBO7ak8ECBAgQIAAAQIECBDogoAA2QVUUxIgQIAAAQIECBAgQKCJAgJkE7tqTwQIECBAgAABAgQIEOiCgADZBVRTEiBAgAABAgQIECBAoIkCAmQTu2pPBAgQIECAAAECBAgQ6IKAANkFVFMSIECAAAECBAgQIECgiQICZBO7ak8ECBAgQIAAAQIECBDogoAA2QVUUxJousCWXSPh/s3bw9Mv7wxbW/89bWhymH/ktHDarBnhtJkzGrH9g+1x2bHvGt+rBwECBAgQIEAgRwEBMseu2zOBDgWKUPW9R58Nq57ZdtAZjpk6HC5ZPDcsn3NUh6tM7LBij3+15smwfturB72QeUdMDZcunjcemD0IECBAgAABAjkJCJA5ddteCZQQKO42XvOLR8LOPaNRs5x9wqxwxdIFUbW9UrS6dVe1CI+xe/zE+44Pn3jvcb1y+a6DAAECBAgQINB1AQGy68QWIND/Aqnhcf+O+ylEFncci4Cc+rhk0dyw4qRjU4epJ0CAAAECBAj0pYAA2Zdtc9EE6hX44zsfCttaL+3s5PHF5Qt7/uWsO1p3VS++85+i7zy+3eHaD5/i5aydHA5jCBAgQIAAgb4TECD7rmUumEC9Ane33u9YvKyz00fxnsjvnP/+TofXMu67rfd1fv+xX3e8VvFeyCJEehAgQIAAAQIEmi4gQDa9w/ZHoKTA5XevDRtf2VVqll7wQdvHAAAUlklEQVS/Q1fmDut+mJtbIXl2Kyx7ECBAgAABAgSaLCBANrm79kagpEDx0s4/uuPBkrOE8PHWB818svWBM734KN7f+blV60pfmvdCliY0AQECBAgQINAHAgJkHzTJJRKYKIFOP1jm7df7odZ3J37p9JMnahuHXLeqPfZySO5JeBdFgAABAgQI9KWAANmXbXPRBOoRqCpcnTpzRvjamb35HsGq9ihA1nMmrUKAAAECBAhMrIAAObH+VifQ0wJVvbzzggXHhksXz+3JvQqQPdkWF0WAAAECBAj0qIAA2aONcVkEekXgwpUPhl17R0tdzueXLgjnnDCr1BzdGlzV+zz74etKumVoXgIECBAgQCAfAQEyn17bKYGOBL7R+gqPVa2v8ijz6PVPKP3CPY+Eh194teMtTp08GG5b8cGOxxtIgAABAgQIEOgXAQGyXzrlOglMkEDZl7Ge3brzeEXrDmQvP8q+jNX7H3u5u66NAAECBAgQqFJAgKxS01wEGipw49pN4Y4nn0veXXFn7ju/vyRMHxpMHlv3gE7vtM47Ymq49sxT+2KPdZtajwABAgQIEGiegADZvJ7aEYGuCHzlvg3hgedeip67CI/FJ6/OP3Ja9JiJLCzeC3nNPQ+Hja/sir6Mfttj9MYUEiBAgAABAgQOIiBAOhoECEQLxN6JnDV1OHxp+cK+CY/7AYoQedPajVHv+Sy+muSKDywIs1t79SBAgAABAgQI5CIgQObSafskUJHAll0j4XuPPhtW/2b7Oz6dtXg554qT5vTsJ67GEhTvifzxE5tD8e+3fwJtERzPmXtM3+8x1kIdAQIECBAgQODNAgKk80CAQMcCxQfs7GzdtSsep82a0fE8vTwwhz32sr9rI0CAAAECBHpLQIDsrX64GgIECBAgQIAAAQIECPSsgADZs61xYQQIECBAgAABAgQIEOgtAQGyt/rhaggQIECAAAECBAgQINCzAgJkz7bGhREgsF+g+DCbu5/ZGu7fvP2N91wWf7ZszlFheeufs0+YBYsAAQIECBAgQKAGAQGyBmRLECDQmUDxtRpfXb1h/NNQD/U4pvVVGpcsnjseJj0IECBAgAABAgS6JyBAds/WzAQIlBAoPv30ml888pY7ju2m+/zSBb5eox2SPydAgAABAgQIlBAQIEvgGUqAQHcEijuPn7t7bdja+s7J1McXly90JzIVTT0BAgQIECBAIFJAgIyEUkaAQH0C31jzZFj1zLaOFpw2NBhuPn9JmN76twcBAgQIECBAgEC1AgJktZ5mI0CgpMCW1l3Hi+98qNQslyyaG1acdGypOQwmQIAAAQIECBB4p4AA6VQQINBTAiufeC7ctG5TqWuad8TU8M1zFpeaw2ACBAgQIECAAAEB0hkgQKDHBb5wzyPh4RcO/amrMVv4uz9cHlOmhgABAgQIECBAIEHAHcgELKUECHRfoKoAefP57w+zW1/v4UGAAAECBAgQIFCdgABZnaWZCBCoQECArADRFAQIECBAgACBLgkIkF2CNS0BAp0JfOW+DeGB517qbPCbRnkJa2lCExAgQIAAAQIE3iEgQDoUBAj0lEAVH6Jz6swZ4WtnntJT+3IxBAgQIECAAIEmCAiQTeiiPRBokEAVX+Px+aULwjknzGqQiq0QIECAAAECBHpDQIDsjT64CgIE3iTw3UefDd9/7NcdmcxqfXDO/2l9gI4HAQIECBAgQIBA9QICZPWmZiRAoKTAjj2j4Zp7Hg4bX9mVPNP1Zy8K84+cljzOAAIECBAgQIAAgfYCAmR7IxUECEyAQGqInDp5MFz6e/O8dHUCemVJAgQIECBAIB8BATKfXtspgb4TKELkTWs3hlXPbDvktRcfmnPp4rnuPPZdh10wAQIECBAg0G8CAmS/dcz1EshQoPhgnbs3bQ3rt70aiv/euXvveFicPW04LJtzVFje+seDAAECBAgQIECg+wICZPeNrUCAAAECBAgQIECAAIFGCAiQjWijTRAgQIAAAQIECBAgQKD7AgJk942tQIAAAQIECBAgQIAAgUYICJCNaKNNECBAgAABAgQIECBAoPsCAmT3ja1AgAABAgQIECBAgACBRggIkI1oo00QIECAAAECBAgQIECg+wICZPeNrUCAAAECBAgQIECAAIFGCAiQjWijTRAgQIAAAQIECBAgQKD7AgJk942tQIAAAQIECBAgQIAAgUYICJCNaKNNECBAgAABAgQIECBAoPsCAmT3ja1AgAABAgQIECBAgACBRggIkI1oo00QIECAAAECBAgQIECg+wICZPeNrUCAAAECBAgQIECAAIFGCAiQjWijTRAgQIAAAQIECBAgQKD7AgJk942tQKCRAmMvPBVGN61+Y28Dh88Og3OXhzA8vTH73bd5bdi3ef0b+5l09Pwwac6iRu2xMc2yEQIECBAgQKAWAQGyFmaLEGiOwN5f3RL2rrs9hN07D7ipwYXnhskfuCgUgbIvHyM7wt71Pw571/6ouXvsy8a4aAIECBAgQKAXBATIXuiCayDQBwJjr20Ju+/8chh78emoqx36yJVh8OTzomp7pai4q7r7p38eir22fUyZFqacdVWYNO/0tqUKCBAgQIAAAQJNERAgm9JJ+yDQTYHWXbnXb/30Qe/IHWzpfgqRRXgcWXl1o/fYzSNibgIECBAgQCAPAQEyjz7bJYFSArtXXvWW9wKmTDZlxXWt9w0uThkyIbUjt10WfXf1LRfYuhM5fOEN/fuS3QnRtigBAgQIECDQrwICZL92znUTqElgdMPPwp6f/2XHqxUfOjNlxV90PL6OgaPrfhT23PvXHS9VvO9zqPVyVg8CBAgQIECAQNMFBMimd9j+CJQUKHP3cf/Swx/7VhiYeWLJK+ne8JFbLgpjO7aWWuCwP/lbn85aStBgAgQIECBAoB8EBMh+6JJrJDCBAq/f8G9Lrz556afGP5m1Fx/FB+aMFO/vLPnop/d7ltyq4QQIECBAgEDGAgJkxs23dQLtBIrvQdy98k/blbX9815+iWdVe+zlkNy2QQoIECBAgAABApECAmQklDICOQpUFa4mzTmt9T7Ir/ckYVV7FCB7sr0uigABAgQIEKhYQICsGNR0BJokUFW4cgeySafCXggQIECAAIGcBQTInLtv7wQiBKp4D+TQGZ8Jg4v+IGK1+ku8B7J+cysSIECAAAEC/SsgQPZv71w5gVoEdt/55bBv0+pSaw1/6m96+nsSO/4OyDep+BTWUkfEYAIECBAgQKBPBATIPmmUyyQwUQJlX8bay+9/3G9a9rsue/kluhN1bqxLgAABAgQINFNAgGxmX+2KQKUCHX8X5JSpYbj14Tm9/B2Q+6E6vgtZ7PHCb/f0HdZKD4PJCBAgQIAAgawFBMis22/zBCIFRnaEkZVXh7EXn44c8LuyvvpuxNYeX7+19V2Vu3cl7XHKiuvCpDmLk8YoJkCAAAECBAj0q4AA2a+dc90E6hZoBazdP229H3Lz+vYrt+7KTTnr6jBp3unta3uoovhAneI9n1FBuY/urvYQsUshQIAAAQIE+lxAgOzzBrp8AnULFO8X3Lvu9gOHrFaoGpx3Rhg647+EMDy97kurbL3xPf7qljC2Y+s752ztcXLrE2UnL/poX++xMiwTESBAgAABAlkJCJBZtdtmCVQnUNytG3vt+bDvN+vG3/83MGN2417KOfbCU609bgn7Wv9u6h6rOxFmIkCAAAECBHIQECBz6LI9EiBAgAABAgQIECBAoAIBAbICRFMQIECAAAECBAgQIEAgBwEBMocu2yMBAgQIECBAgAABAgQqEBAgK0A0BQECBAgQIECAAAECBHIQECBz6LI9EiBAgAABAgQIECBAoAIBAbICRFMQIECAAAECBAgQIEAgBwEBMocu2yMBAgQIECBAgAABAgQqEBAgK0A0BQECBAgQIECAAAECBHIQECBz6LI9EiBAgAABAgQIECBAoAIBAbICRFMQIECAAAECBAgQIEAgBwEBMocu2yMBAgQIECBAgAABAgQqEBAgK0A0BQECBAgQIECAAAECBHIQECBz6LI9EiBAgAABAgQIECBAoAIBAbICRFMQIECAAAECBAgQIEAgBwEBMocu2yOBPhfYt3ltGN24OuzbeF8Ye23L73YzZVqY9J7FYXDe6WFw4bl9vkOXT4AAAQIECBDoDwEBsj/65CoJ5CkwsiPs/umfh32b1x1y/wOHzw5DZ10ZJs1ZnKeTXRMgQIAAAQIEahIQIGuCtgwBAmkCYy88NR4e37jjGDF86CNXhsGTz4uoVEKAAAECBAgQINCJgADZiZoxBAh0V6B153Fk5dVh7MWnk9eZsuI6dyKT1QwgQIAAAQIECMQJCJBxTqoIEKhRYM8/fD2MPn5XRysWL2cd/ti3Qhie3tF4gwgQIECAAAECBA4uIEA6HQQI9JRA8ZLVkVs/Xeqahs74TBhc9Ael5jCYAAECBAgQIEDgnQICpFNBgEBPCYyu+1HYc+9fl7qmgaPnh+ELbyg1h8EECBAgQIAAAQICpDNAgECPC+xeeVXrU1fXl77Kwy77+9JzmIAAAQIECBAgQOCtAoe8AzkwMNB1rzVr1nR9DQsQINA/AvM23BSmvrqx9AX/v8VXhz3D7yo9jwkIECBAgECdAkuWLKlzOWsRSBaY0ABZJjwuXbp0fLNl5kjRsl6KVvvauj33X1Hd61qv/VnopIJrJ2oHH9N0T8//as/LRHlO1LpNf340fX/9eG4EyO78zDJrdQIT9h7IslvYf3d0bGys7FRR460XxRRdVLfn/gure13rRR+JpEKuSVxti5vu6fnf9gh0VFD3udHHjtrUdlDdfax7vVzOTdtGKyBQoYAAGYlZ9w8860U2JrGMayJYm/K6PXP5i0Ddrk1fz7mp9nk/UZ4TtW7Tnx9N318u56Y7z3KzEjiwgAAZeTKa/gO26fvL5ReIPkY+oRPLmu7a9P15/ice+Mjyus+NPkY2JrGs7j7WvV4u5yax7coJlBIQICP56v6BZ73IxiSWcU0EcwdyXMC5cW46EXBuOlFrP4Zre6OUiqZ7CpApp0EtgTgBATLOyV8gI51iy+r+hZXLL5C6XeteTx9jn2FpdXX3se71nJu08xBbrY+xUml1dbs2fb1cnv9pp0w1gXICAmSkX9N/wDZ9f7n8AtHHyCd0YlnTXZu+P8//xAMfWV73udHHyMYkltXdx7rXy+XcJLZdOYFSAgJkJF/dP/CsF9mYxDKuiWBtyuv2zOUvAnW7Nn0956ba5/1EeU7Uuk1/fjR9f7mcm+48y81K4MACAmTkyWj6D9im7y+XXyD6GPmETixrumvT9+f5n3jgI8vrPjf6GNmYxLK6+1j3ermcm8S2KydQSkCAjOSr+wee9SIbk1jGNRHMHchxAefGuelEwLnpRK39GK7tjVIqmu4pQKacBrUE4gQEyDgnf4GMdIotq/sXVi6/QOp2rXs9fYx9hqXV1d3HutdzbtLOQ2y1PsZKpdXV7dr09XJ5/qedMtUEygkIkJF+Tf8B2/T95fILRB8jn9CJZU13bfr+PP8TD3xked3nRh8jG5NYVncf614vl3OT2HblBEoJCJCRfHX/wLNeZGMSy7gmgrUpr9szl78I1O3a9PWcm2qf9xPlOVHrNv350fT95XJuuvMsNyuBAwsIkJEno+k/YJu+v1x+gehj5BM6sazprk3fn+d/4oGPLK/73OhjZGMSy+ruY93r5XJuEtuunEApAQEykq/uH3jWi2xMYhnXRDB3IMcFnBvnphMB56YTtfZjuLY3SqlouqcAmXIa1BKIExAg45z8BTLSKbas7l9YufwCqdu17vX0MfYZllZXdx/rXs+5STsPsdX6GCuVVle3a9PXy+X5n3bKVBMoJyBARvo1/Qds0/eXyy8QfYx8QieWNd216fvz/E888JHldZ8bfYxsTGJZ3X2se71czk1i25UTKCUgQEby1f0Dz3qRjUks45oI1qa8bs9c/iJQt2vT13Nuqn3eT5TnRK3b9OdH0/eXy7npzrPcrAQOLCBARp6Mpv+Abfr+cvkFoo+RT+jEsqa7Nn1/nv+JBz6yvO5zo4+RjUksq7uPda+Xy7lJbLtyAqUEBMhIvrp/4FkvsjGJZVwTwdyBHBdwbpybTgScm07U2o/h2t4opaLpngJkymlQSyBOQICMc/IXyEin2LK6f2Hl8gukbte619PH2GdYWl3dfax7Pecm7TzEVutjrFRaXd2uTV8vl+d/2ilTTaCcgAAZ6df0H7BN318uv0D0MfIJnVjWdNem78/zP/HAR5bXfW70MbIxiWV197Hu9XI5N4ltV06glIAAGclX9w8860U2JrGMayJYm/K6PXP5i0Ddrk1fz7mp9nk/UZ4TtW7Tnx9N318u56Y7z3KzEjiwgAAZeTKa/gO26fvL5ReIPkY+oRPLmu7a9P15/ice+Mjyus+NPkY2JrGs7j7WvV4u5yax7coJlBLo2wBZatcGEyBAgAABAgQIECBAgECygACZTGYAAQIECBAgQIAAAQIE8hQQIPPsu10TIECAAAECBAgQIEAgWUCATCYzgAABAgQIECBAgAABAnkKCJB59t2uCRAgQIAAAQIECBAgkCwgQCaTGUCAAAECBAgQIECAAIE8BQTIPPtu1wQIECBAgAABAgQIEEgWECCTyQwgQIAAAQIECBAgQIBAngICZJ59t2sCBAgQIECAAAECBAgkCwiQyWQGECBAgAABAgQIECBAIE8BATLPvts1AQIECBAgQIAAAQIEkgUEyGQyAwgQIECAAAECBAgQIJCngACZZ9/tmgABAgQIECBAgAABAskCAmQymQEECBAgQIAAAQIECBDIU0CAzLPvdk2AAAECBAgQIECAAIFkAQEymcwAAgQIECBAgAABAgQI5CkgQObZd7smQIAAAQIECBAgQIBAsoAAmUxmAAECBAgQIECAAAECBPIUECDz7LtdEyBAgAABAgQIECBAIFlAgEwmM4AAAQIECBAgQIAAAQJ5CgiQefbdrgkQIECAAAECBAgQIJAs8P8BrYZQnlP7SrgAAAAASUVORK5CYII="/>
        <xdr:cNvSpPr>
          <a:spLocks noChangeAspect="1" noChangeArrowheads="1"/>
        </xdr:cNvSpPr>
      </xdr:nvSpPr>
      <xdr:spPr bwMode="auto">
        <a:xfrm>
          <a:off x="5486400" y="460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1026" name="AutoShape 2" descr="data:image/png;base64,iVBORw0KGgoAAAANSUhEUgAAA5AAAAJcCAYAAACPEUtfAAAAAXNSR0IArs4c6QAAIABJREFUeF7snQl4VdW1xxcmQEyChCEBVCAJjWGIMilJoYDFKg4MPmqFQBUKMggPAoJlFB7KJKVIpEXmV0QM2IqC1CdUxKBiwhwJSEBIGBRCQIIkkAl4Zx28eBOS3LPP3vfec+/97+/Lh5I9rP3bh+T+z1p7rSo3tEZoIAACIAACIAACIAACIAACIAACIOCAQBUISDwjIAACIAACIAACIAACIAACIAACRghAQBqhhD4gAAIgAAIgAAIgAAIgAAIgAAIEAYmHAARAAARAAARAAARAAARAAARAwBABCEhDmNAJBEAABEAABEAABEAABEAABEAAAhLPAAiAAAiAAAiAAAiAAAiAAAiAgCECEJCGMKETCIAACIAACIAACIAACIAACIAABCSeARAAARAAARAAARAAARAAARAAAUMEICANYUInEAABEAABEAABEAABEAABEAABCEg8AyAAAiAAAiAAAiAAAiAAAiAAAoYIQEAawoROIAACIAACIAACIAACIAACIAACEJB4BkAABEAABEAABEAABEAABEAABAwRgIA0hAmdQAAEQAAEQAAEQAAEQAAEQAAEICDxDIAACIAACIAACIAACIAACIAACBgiAAFpCBM6gQAIgAAIgAAIgAAIgAAIgAAIQEDiGQABEAABEAABEAABEAABEAABEDBEoFIBWaVKFUOTmO20e/dus0MxDgRAAARAAARAAARAAAS8jkDbtm29bk/YkHcRcKuAZJQQkd71QGE3IAACIAACIAACIAAC5gn4uoDMPJtH6ScuUurhHB1i+olciqgXTEEB/hRRvwZ1adlA+zPYPGCMlCbgthBWm3fzxo0b0pvABCAAAiAAAiAAAiAAAiAAAp5LID3rIq1NztQFo6MWVjOABnaNorimoY664vtOIAAB6QSomBIEQAAEQAAEQAAEQAAEQMAYgcQNh2hb2lljne16xUbXpVE9m+veSTTXEYCAdB1rrAQCIAACIAACIAACIAACIPAzgfyCEpq97htDXseKoHF464z+bSAiXfhUQUC6EDaWAgEQAAEQAAEQAAEQAAEQuEnArOexLD+riEi+mpeenk7z5s2j7OxseuuttygiIsLrjhsC0uuOFBsCARAAARAAARAAARAAAWsTSNLuO67TvlS1brEN6QXtXqS72pUrV+idd96hxMREys3NpebNm9PixYupSZMm7jLJaetCQDoNLSYGARAAARAAARAAARAAARAoS4BDV4ck7qD8whKlcJaOak9hIQFK5zQy2YkTJ2jq1KmUmZlJw4YNo127dumeSAhII/QE+iALqwAsdAUBEAABEAABEAABEAABLyGg2vtow9JOS6ozqfcDLqe0YcMG2rx5M02cOJFCQ0Np2rRptHfvXghI1ScBAamaKOYDARAAARAAARAAARAAAesTGL1kJ2Vl5yk3NKi6P60Z30lq3pycHBo+fDj5+fnp4aj16tUrNR/fbUxISKBatWrR3LlzqUaNGlRSUkJ33HGH/lVQUAABKXUClQyGgHQWWcwLAiAAAiAAAiAAAiAAAtYkcC63gIa8ucNpxs14vjXFhNcyPf+1a9do/vz5tGzZMlqxYgV17Nix1Fzbt2+n+Ph4XSQOGTLktnUgIE2jdzwQAtIxI/QAARAAARAAARAAARAAAW8ikJ51kaa8vc9pW+rdOYLitS+ZxncY+/XrR3379qVJkyZRtWrV9OmKiopo1qxZtG3bNlq6dClFR0dDQMqAFh0LASlKDP1BAARAAARAAARAAARAwLMJpBzOoTnvHXDaJlQISM6iOnbsWL0Ux6JFi6hRo0a6vadPn6YRI0ZQZGQkzZw5kwIDAyEgnXaS5UwMAelK2lgLBEAABEAABEAABEAABNxPYOv+M7Rw47dOM0SFgGTjVq9eTRMmTNBDWZ988knd3o8//pgGDx5MCxcupF69epW7B4SwOu1oiSAgnQgXU4MACIAACIAACIAACICABQl4QggrY8vIyNDvOMbFxdH06dN17TJjxgzat29fKa9kWcQQkE586CAgnQgXU4MACIAACIAACIAACICABQlkns2jMUt3Os0y2SQ6NsMKCwt1wchJc/i+o7+/v17jsUOHDqXuRUJAOu0ob58YAtKFsLEUCIAACIAACIAACIAACFiEwODEHZRzqcAp1qz5cycKCvBXMrctZHXOnDkUFBSkh7SWl5nVfjF4IJWgL38SCEgnwsXUIAACIAACIAACIAACIGBRAss3H6VNqaeUW9cuui5N6v2AsnltNR9ZFAYEBOjzllcbEgJSGfLKJ4KAdBFoLAMCIAACIAACIAACIAACFiLAtSBHL0mlK4XXlFqlKnzVZpStJuSCBQv0v5o6dap+L9KmY2z99uzZo9eGzM/PL3c/7L1MSkqitm3bKt2vuyarckNr7lgcAtId1LEmCIAACIAACIAACIAACLifQFJyJq3TvlQ11d5Hm11paWl65tXi4mJauXIltW7d+jaTISBVnaKDeSAgXQQay4AACIAACIAACIAACICABQlMXrWXDp7IlbYsvF4wzezfRtndR3uDTp48ScOHD6eoqKgKaz9Kb8DDJoAH0sMODOaCAAiAAAiAAAiAAAiAgDcQyC8oIRaRWdl5prcTWN1PE49tKaJ+sOk5KhvIoafjxo2jefPm6WGqaFo5RoSw4jEAARAAARAAARAAARAAARBwBwEWkYkbDtHOjPPCyzvT88jG5Obm0tixY4mT6SxatIgaNWokbKM3DoCA9MZTxZ5AAARAAARAAARAAARAwIMIbN1/htZqdyKNlPdgr2OfzpHUI66hU3e4Y8cOGjBggF7/MSEhgfz8/Jy6nqdMDgHpKScFO0EABEAABEAABEAABEDAywmkHM6h1IwcyjybVyq0NbRmAMWEh1BM41oU1zTUKfcdvRytsu1BQCpDiYlAAARAAARAAARAAARAAARAwLsJQEB69/lidyAAAiAAAiAAAiAAAiAAAiCgjAAEpDKUmAgEQAAEQAAEQAAEQAAEQAAEvJsABKR3ny92BwIgAAIgAAIgAAIgAAIgAALKCEBAKkOJiUAABEAABEAABEAABEAABEDAuwlAQHr3+WJ3IAACIAACIAACIAACIAACIKCMAASkMpSYCARAAARAAARAAARAAARAAAS8mwAEpHefL3YHAiAAAiAAAiAAAiAAAiAAAsoIQEAqQ4mJQAAEQAAEQAAEQAAEQAAEQMC7CUBAevf5YncgAAIgAAIgAAIgAAIgAAIgoIwABKQylJgIBEAABEAABEAABEAABEAABLybAASkd58vdgcCIAACIAACIAACIAACIAACyghAQCpDiYlAAARAAARAAARAAARAAARAwLsJQEB69/lidyAAAiAAAiAAAiAAAiAAAiCgjAAEpDKUmAgEQAAEQAAEQAAEQAAEQAAEvJsABKR3ny92BwIgAAIgAAIgAAIgAAIgAALKCEBAKkOJiUAABEAABEAABEAABEAABEDAuwlAQHr3+WJ3IAACIAACIAACIAACIAACIKCMAASkMpSYCARAAARAAARAAARAAARAAAS8mwAEpHefL3YHAiAAAiAAAiAAAiAAAiAAAsoIQEAqQ4mJQAAEQAAEQAAEQAAEQAAEZAjkZR6nSwfT6Xxqij5Nbno6BUdEkH9QkPZnJNX7bRf9TzT3EYCAdB97rAwCIAACIAACIAACIAACIKALxQN0Yl2SLhgdtYCwMGoy8AWqGxvnqCu+7wQCEJBOgIopQQAEQAAEQAAEQAAEQAAEjBE4/OYCyt72mbHOdr3qxsZS9MjRuncSzXUEICBdxxorgQAIgAAIgAAIgAAIgAAI/EygJD+fDs6ZacjrWBE0Dm9t+dosiEgXPlUQkC6EjaVAAARAAARAAARAAARAAARuEjDreSzLz90i8vr167R3715KSkqiL774gr7//ntq3bo1/eEPf9C/AgMDverIISC96jixGRAAARAAARAAARAAARCwPoGste9qdx7XKjP0nm7d6VeDBiubz+hE165do8TERPrrX/9a7pAePXrQjBkzqE6dOkantHw/CEjLHxEMBAEQAAEQAAEQAAEQAAHvIcChq6lDXyD+U2WLXbKMAsLqqZzS4VwFBQU0e/ZsqlevHrFYvPvuu/Ux+/bto2nTpul/Llu2jJ588kmHc3lKBwhITzkp2AkCIAACIAACIAACIAACXkBAtffRhqROu1iKmTjZMoTWr19PI0eOpHHjxtGYMWMsY5esIRCQsgQxHgRAAARAAARAAARAAARAwDCB3WNGUX5WluH+RjtyNtYO7yQZ7V5uv5ycHBo+fDj5+fnpoansWbRv2dnZlJCQQLVq1aK5c+dSjRo1KlwvJSWFfv/730NASp2I3eAqVaro/3fjxg1VU2IeEAABEAABEAABEAABEAABCxMoOJetha86765iy9dmUkjM/aYJ8J3G+fPn62GnK1asoI4dO5aaa/v27RQfH6+Hpw4ZMqTSdVavXk0TJkygRYsWUc+ePU3bZLWB8EBa7URgDwiAAAiAAAiAAAiAAAh4KYHc9AOU9orzwkwb9+5D4X36StHbtWsX9evXj/r27UuTJk2iatWq6fMVFRXRrFmzaNu2bbR06VKKjo6ucJ3z58/Tyy+/TBcvXqSFCxdSw4YNpWyy0mAISCudBmwBARAAARAAARAAARAAAS8mcD41Rav9OMtpO1QhIHNzc2ns2LHE4arsPWzUqJFu7+nTp2nEiBEUGRlJM2fOrLA8R0lJCS1ZskQPgX399dfp6aefJlv0pdM27sKJISBdCBtLgQAIgIBVCOQXlFBqRg6lHs4h/u9zuQUUFhJAQQH+FNs0lGKjQ/X/RgMBEAABEAABlQTOfraVMhYmqpyy1FwqBCRPaAs/tc+g+vHHH9PgwYN1j2KvXr3K3QNfz/vwww9p/Pjx9Mwzz9CUKVNQB1LVaeMOpCqSmAcEQMBbCKRoYi4rO48yz17WtxRRv4b+FdM4RKmY43VWbj5K5y4VVIgurGYADewaRXGamFTVWKimn8jV91d2j7HRdVUtg3lAAARAAAQsTMATQlgZX0ZGhn7HMS4ujqZPn657ELmeI5flsPdK2qNm8bhx40Y97JVLekyePJmCg4MtfBrmTIMH0hw3jAIBEAABZQQ2ppyidcmZlF9YUu6cQdX9qXtcQ+oe21BaSC7XhOOm1FOGbe/SsgGN6tnMcP+KOiZp+9uk7bOyPfZ5OELfIxoIgAAIgID3EsjLPE57XhrttA3KJtGxGVZYWKgLRk6aw/cd/f39adiwYdShQ4dS9yJt/e09j5wwh0UkZ2r1xgYB6Y2nij2BAAh4BAH2yM1e943ulTPSIuoF04z+bUyLSBZxLFRFW+/OERSvfZlpvMcpq/ZSpuZZNdLY2zqx9wOm92hkDfQBARAAARBwL4GUIYOoUCuX4YzGZTy4nIeKZgtZnTNnDgVpc3JG1fIys16/fp0++OADmjhxop5t1ZvFI3OFgFTxdGEOEAABEDBBYLImrA4aFI+26c2KyMyzeTRm6U4TVt4cMuP51hQTLvYmVVQ82u/xjaHtTNuKgSAAAiAAAtYm8N2KZfT9po+UG1mnXSzFTFSX4dVW87GgoIACAgJ0e8vWhvQlz6PtwCAglT+6mBAEQMDTCbDw+UgL8+QEM/aeM74XyAlmOKwzor7cnQaz3kBm+9uW9SmhZ3MhzLM0T+fOjPNCY+w7s2eQvZ8iLXHDIdqWdlZkyK2+Ml5P2yScGMh2jvb3PVmEsxjmcFlOHIQGAiAAAiDgWgJcC3L3mAS6duWK0oVVha/ajLLVhFywYIH+V1OnTtXvRdpnVLVlZt29e3eFe2HvZVJSErVt21bpft01GQSku8hjXRAAAUsScHRXz2Y0i48+WlinmUylLGzGLNlZ4X1AI2BEPIIsiPvN3W5k2kr7LB3V3rDg4j0OeXOH1Joi69kvxPtdq4XqsnisrNnulvI5ooEACIAACLiWQNbad+nEurXKFlXtfbQZlpaWpmdeLS4uppUrV1Lr1q1L2fz999/TqFGjKCUlBQJS2WlWMBGysDqbMOYHARAQJSDqMTMbTspJc1ZuOSpqXqn+3TQB+4KWJdVIS8+6SFPe3meka6V9Jjx7v+GsrKLJespbeOBjUdRDSx4k0syEzapKFCRiJ/qCAAiAAAgQ7Z8yiS4dTJdGERQeTq1mzFZ299HeoJMnT9Lw4cMpKiqq0tqP0pvwoAnggfSgw4KpIAACziNgVvCYCe00c/ex7M45nHZpQntDQGTCZe0XEAkrHa15WLkkiUxroYXNzhQMmzXLVkSQy+wJY0EABEAABH4hUJKfr4nIiZSflWUai19goCYeZ1FwRKTpOSobyKGn48aNo3nz5lF8fLxT1vC0SSEgPe3EYC8IgIByArIJZkb2aEaPtGpg2C4V4ooX+3BqF0NrukNAPv3qZ4Zsq6yTiEjmebbuP0MLN35rel2RsGDTi2AgCIAACIBAKQIsIg+/uYAu7EwVJuNMzyMbk5ubS2PHjiVOplNR7Udho71gAASkFxwitgACICBHQDbBDN+lWzO+k2EjVIgrEQGZoiUDmvPeAcP2VdRRRCi7eo9s8+DEHZRzqcD0PttF16VJWgkRNBAAARAAAdcTOPvZVuJ7kUbKe7DXMbxPPN3bvadTDd2xYwcNGDBAr/+YkJBAfn5+Tl3PUyaHgPSUk4KdIODDBPgO32daNk/OimpfiD5W+8Bvy6ZpFo+qBDMi3iuzYZZl92jUA6kioQ2vLZLURoWADNeypS4wWM5D1otsY7vmz51MJUayjWcv6M6MHEq1y3jLLxhuZu+tL1wKxexzjXEgAAIg4KkEzqemEH/lZR4vFdpaPTSUQmLu17/qxsY55b6jpzJztd0QkK4mjvVAAAQME2BxN1srP5HuoFYihzoO1BLKxGkf0kWbqgQzIvcDRZP1lLcnEXHF42XDZkXXk/Xqss0i5UpUhemKvAiwPxd+jt7c8C3Zlwsp79z4zuworQQLyoeI/ktFfxAAARAAAasQgIC0yknADhAAgVIE2KM0ZdVeoVIXIiGWtsVUhXeKCEgVa4pmKJUVyiIZWJmtikyzIuepSkCKrGl7hkTvXrJHkmtqytYSxY8MEAABEAABEHAHAQhId1DHmiAAApUSYM8j10l05M0pbxJRoSMrrGw2iAhIHiNzXy+wuh8tS+ggHGpp1vMp4gm08eAzHJz4FV0pvGbqaQ/VvMrLDGaZ5QVUCUjR58fsywAWkZxF10wdUVNAMQgEQAAEQAAEFBGAgFQEEtOAAAioI2BW6LAFoh/M3SUgZdY14yWznY7o/UsupcGJZcwIHbPiim0VFXIqPJ68rkgIq8yLDl7LjDBX968MM4EACIAACICAOQIQkOa4YRQIgICTCKhI+CIa3tn39WTTnjIbhjeGtBMOSRQNfeS1VNQrNFrz0pVr2T9OZgSyiiQ67Nl9d3xnw0+2CtEqkpjIsGHoCAIgAAIgAAJOJAAB6US4mBoEQECcgIoP5RFa9s43DGbvZAtlPJ48XjTc0p4Ki8gVm48YErBmhFVFJ8BCfWPqKT2zrX3pC94LZwztEdtQWaIXo3tkATeo631CNTXt9ycTFszziHoEZRMT8ZqiLzvE/0VhBAiAAAiAAAioJQABqZYnZgMBEJAkIBpiWdFyRktc8HhZr6douGVZmzkUksXcZ5qYLFvHkEUVC7r4zpHKBJ3kEZkazoyTko9TelbubXtk0dqlVQNdtJoJlbUZJBMWzHOIegNVlCrhEOGZWkIdNBAAARAAARDwFAIQkJ5yUrATBCxEgAUPl9bIPHtZF19ckoA/+MdGh0qLHFUCUlQMmAkn5SMR9Vo5OkYOxcwvKNa7BQVUFQ6LdTS/Fb7vzD2a9SaLendV1Q9VISD532CqVnuSbeIv/rfI/yb536OMILfCswIbQAAEQAAErEcAAtJ6ZwKLQMCyBPjD6Ueap2xtcmaFNnKduz6dI0wXTFclIM0UhBcVkarFo2UP3sMMExWRohl0bTjc7YFkjyv/W6ysTmp3zavL/x4hJD3sIYa5IAACIGBhAhCQFj4cmAYCViLAXqPZ674xXFqDP7Tyl2hTUYCe1xQJYbW3kTOHrth89LYwS/s+HFbaPa6RFlYqvj9RHuhvjgDfpV2rhcxWVkaEQ2cHdY2iOC1E2Exzp4AUuSscpu1zopZJF3UnzZwyxoAACIAACJQlAAGJZwIEQMAhAQ6R47qM+YUlDvvadzDj2RH1ApZnkIqwQBaSHBbIe+dQ3Yj6NW6F6bLggEdH6FFwS2f2mNvOkf/bdo628E6zwtG2GRUvO8wk0RERjzZbubzNDO2uJUSkWx5FLAoCIAACXkUAAtKrjhObAQHnEJDJNilSV4+tl01ow3OI3mdzDjXM6u0EVLzsEL2rK5MoSDQ7sbefH/YHAiAAAiBgjgAEpDluGAUCPkNA9kOymQ+tSdq9rnWV3LOsDL5MSQ2fOVRsVBkBmdIhZupsyt4RxssVZUePiUAABEDAZwlAQPrs0WPjIGCMgIz30bbCG0PaCYXOcbghf1DOys4zZqRdL9G1hBfAABCwI8B3gyev2mOojqc9uHCtVimX7xAJhea1xizdKcXfzAsdqQUxGARAAARAwOsIQEB63ZFiQyCgjoCqUgVm7kKKikjZIvTqqGEmXyPA9yzf3HDIsIg0Ix6ZqYxn3v5MRMNmfe08sV8QAAEQAIHKCUBA4gkBARCokIDMfSv7Sc2Wu2ARuXzzEdqWdrbSU+KkOS90vU/Iy4ljBwGVBNg7yM/qQa0+amWN/y3wsyriebTNt1zLDrxJK6Mj20TvJcuuh/EgAAIgAALeRQAC0rvOE7sBAaUEVAlI2ayonFjHPpvmudyrelZU/oqLrmu65qRSWJgMBDQC/G8mJeO8nvGVv4ICqpJ91lf+b7NN9v6jbV0ISLMngHEgAAIgAAJMAAISzwEIgECFBFQJSDPJQnAsIAACpQmoCmGFgMSTBQIgAAIgIEMAAlKGHsaCgAUIcJhnuhY2l6rdw2LPnK3FhNei2OhQ6bBOFcXSzdS6swBamAACliIgmxHZtpk1f+5kKoTWNp7DddNPXNR/5thaWMidFKvVR43RwsnNhOdaCjSMAQEQAAEQqJQABCQeEBDwYAL8gXKldi8qv7Ckwl3wB7pRPZvrYXRmmopi6UjaYYY8xoBAaQIqaqS200K+J/V+wBRaXn+Fds8zVQvRragFVfenQY9HUZeWDUytgUEgAAIgAALWJwABaf0zgoUgcBsB9jqu0ITjZ2lnDNHhD3UjezajOM1DINpkw1jNJtARtRP9QcAXCCRq2V4dJZWqjIPZ8FX+OTB73YFKX1bZr8sCclDXKHgjfeGhxB5BQDGBC5dP0JmLh+hEzm595jMXv6XawY2petVAqlMjnKIadNL+bKx4VUwnQgACUoQW+oKARQiY/RBptkai2fW4tMaCobGmvZ8WwQ0zQMAyBNgLOHpJquGSIfaGm32ZwyGrU7S6rJVFOpQHiEXkKO3FFRoIgAAIGCHAonHv8fd1weioBQfUpV9HP0+NQx901BXfdwIBCEgnQMWUIOBMAjL3oMJqBtDShPbC5onWZLQtYNbbIWwgBoCADxFgbyCHll8pvGZ412ZrT/ICgxN3UM6lAsNr2Xcc2aMZPdIK4aym4GEQCPgQgeSDb9HRM18I75gFZOcWQ6maf5DwWAwwTwAC0jw7jAQBtxCQ+TDHBptNaGO0JiOvwZ7Hmf3bSifwcQtgLAoCHkCAvYKTV+0xJCL53mOCdg/aTHIbmRdWjNHsSysPOAKYCAIgoIBAUUk+/SdtviGvY0XLcXhrtwenQEQqOA+jU0BAGiWFfiBgAQJcC3HOewekLImoF0xvDG1neg72fmzUipnvLCeRRqjm4eyieRt6xDY09WHVtFEYCAI+SIBf6vC/xc+0ZFrleQhZOPK/Rc7IbLaNXrKTsrLzzA7Xx0149n5T96+lFsVgEAABjyBg1vNYdnPuFpElJSX09ddf0zvvvENffvkl5ebmUkxMDHXv3p369etHtWqZ/zlsxYOEgLTiqcAmEKiAgKo6cLJp/Nk8/vDKhdJtjQumR9QPxtmBAAi4gQB7JPMLim+tHFG/hpKXOCrK+PTuHEHx2hcaCIAACNgT2Hv8X9qdx/XKoLRo+Lh+L9LVraioiObPn08LFy4sd+lu3brR66+/TiEhIa42zWnrQUA6DS0mBgH1BFSU1GCrcDdR/dlgRhDwNgKyGZhtPFpopYRm9m/jbXiwHxAAAQkCHLq69ssEKiq5IjHL7UN7/yaRagSIZ5yXMaKgoIDmzJlDjRo1IhaLoaGhdO3aNdq/fz/9z//8D+3bt4+SkpKoU6dOMstYaiwEpKWOA8aAQOUEJmuZEA+eyJXGBAEpjRATgIDXE4CA9PojxgZBwG0EVHsfbRtpHNqWHm051m37Krvw0qVLafr06bp3slevXpaxS9YQCEhZghgPAi4ksFyr/bhJu/Mk28yW85BdF+NBAAQ8hwCXDBny5g5pg82WD5FeGBOAAAhYlsD6lAn0Y95J5fZV8w+k5x9eLjVvTk4ODR8+nPz8/CgxMZHq1atXar7s7GxKSEjQ7zXOnTuXatSoUe56fC+SQ1dXrVpFa9asoYceekjKLisNhoC00mnAFhBwQEA2IyJPzxlS3x3fGaxBAARAwCEB2azPvIDZzM8OjUMHEAABjyRwuSCH1mnhq85qT7WdQg1qNTc9PYef8p3GZcuW0YoVK6hjx46l5tq+fTvFx8fTtGnTaMiQIbetc+PGDT2Jztq1a+mNN96gZ555hqZMmUKBgYGmbbLaQAhIq50I7AGBSghw4pp+c7dLMYI3QAofBoOATxFI3HCItqWdldrz0lHtKSwkQGoODAYBEPAeAmcuHqJ/75nhtA21iexFbSKfkZp/165devbUvn370qRJk6hatWr6fJwwZ9asWbQT6dn1AAAgAElEQVRt2zbi8NTo6Ohb63CYKt+FtDXOwvrCCy/omVgDArzrZyAEpNTjhcEgUD4BzoiYmpFz65tcfy02OlTJhyjZD3T4MIenFgRAwCgB2TBWVS+s2I70ExeJ/7Q1/pmKzM9GTxL9QMA6BE7k7NZrPzqrqRCQ7EEcO3YscbjqokWL9AQ53E6fPk0jRoygyMhImjlzZimvYlkByf058yqHuz7//PNeJSIhIJ319GJenyTAIabrkjPp3KVfPuTYg4jRshH20dLZy9RlYy8k12Yrr+6bI+hIp++IEL4PAiBQloDZ8kEcLr8soYNUORFO5LNW+5maXkHysKDq/jTo8Sjq0rIBDg4EQMBDCBz5IZm2H1riNGtVCEg2bvXq1TRhwgQ9lPXJJ5/U7f34449p8ODBDpPicGZWzsLKdyg55HXy5Mk0dOhQ/V6lNzQISG84RezB7QRY1E3RMqRmGiy4zSKSv8w29nBOXrWHrhReMzyFKk+A4QXREQRAwGsIiEY+sHic2b+tlIdwY8opWrnlqCGGEfWCaYZWKoSjPdBAAASsTcATQliZYEZGhn7HMS4uTs+kWqVKFZoxY4ZelsPeK1kZ7aNHj+oJeWrWrEl/+9vfqH79+tY+HIPWQUAaBIVuIFARAVHxaJunW2xDeqFrlGmwHMrFH+qMlPWA59E0ZgwEARD4mYBRT2S4JuYSejaXEo9G17I/HIhIPKog4BkELlw+QR+kTnSasbJJdGyGFRYW6oKRPYh839Hf35+GDRtGHTp0KHUvsrKNsCeSk+3s3buXFi9eTE2aNHHavl05MQSkK2ljLa8kMGvdN7Qz47ypvU149n6KaypX8JbDZvm+ZVkbQmsGUKw2dw9NqCKBhanjwSAQAIEyBPjF1UatlFDq4ZzbwujbRdfV73o/0kounDRFm3vOewdMsedrAuyJRAMBELA2gbVfjqK8AnOfnRzt7PmHl1E1/yBH3Qx93xayyslxgoKC9JDW8jKzVjTZDz/8oN+Z5NBVeCANIa+8E7uBuXGqWzQQ8FQCsoW2wzSRtzShvbLt84e7c7lXpe5YKjMGE4EACHg9Af4ZGBZyp9KXVLKlQ2Y83xo/A73+ycMGPZ3A1xlv08FTnyjfRuPQtvRoy7HK5rXVfGRPoi2TatnakHv27KHly5dTnz59qHXr1nTXXXfR9evXKSsri+bNm0cbNmyg0aNH00svvYQ7kLInAwEpSxDjrUBA9F5QeTar8EJagQVsAAEQAAFZAjLeR9vauO8tewoYDwLOJ8C1INenTKDikqtKF1MVvmozylYTcsGCBfpfTZ06Vb8XadMx/Hfp6ek0cOBA+v7778vdy2OPPUZz586l0FC5iDOloCQnQwirJEAM920CfV9PFkpkUx4tfNjx7WcIuwcBEPiFwPLNR2mTFiIr0zgz65rxnWSmwFgQAAEXENh7/F+09/h6ZSup9j7aDEtLS9MzrxYXF9PKlSt1L6N942hKLu/x/vvv09atW/X7jhzu+tBDD9EzzzxDXbt2LVXuQ9mG3ThRpQLSXl07y8bdu3c7a2rMCwJOJ/Davy9Jr9G4jj89H6cmVl/aGEwAAiAAAm4k8HZKPp24UCJtwcuP3UUBVW9elUEDAU8j0LZtW08z2bS9m3a/RmdzvzU93jawdnAj6vbgK8ruPtobdPLkST2TalRU1G21H6UN99AJICA99OBgtvsJ8Icc/rAj2yAgZQliPAiAgLcQUCUg+aUc/2xFAwFPJOBLArKoJJ9YRP6Yd9L0UVX1v5O6tZ1KdWo0Nj1HZQOTkpJo3Lhx+n3G+Ph4p6zhaZMihNXTTgz2WorA069+Jm1PCy1r4ExkDZTmiAlAAAQ8n8BkrZ6ukdJEjna65s+dUBPSESR8HwQsQoBFZPLBxXQiZ4+wRc70PLIxubm5NHbsWOJkOkZrPwpvwgMHQEB64KHBZOsQUHEHUrYepHVowBIQAAEQkCOg4g5kYHU/end8ZzlDMBoEQMDlBI78kKzdiXzfUHkP9jq2jXyGYho94VQ7d+zYQQMGDNDrPyYkJHhNFlVZaBCQsgQx3qcJqMjCipTzPv0IYfMgAAJ2BDLP5tGYpTulmCAxmRQ+DAYBtxM4kbObss7toguXT5QKbQ0OqEsNajXTvppTeNiDTrnv6PbNe4gBEJAeclAw05oEuO7ikDd3mDYuvF4wLRjazvR4DAQBEAABbyMgG8b6xpB2FFE/2NuwYD8gAAIgYBkCEJCWOQoY4qkEZEKu4H301FOH3SAAAs4ikJ51kaa8vc/U9LgSYAobBoEACICAEAEISCFc6AwC5RMYvWQnZWXnCeEZ2aMZPdKqgdAYdAYBEAABXyCwdf8ZWrhRLLU/Ijp84cnAHkEABKxAAALSCqcAG5xGIL+ghFIzcij1cA7xf/P9Gg5tCgu5k2KbhlJsdF0la/PcyzcfoW1pZw3NB/FoCBM6gQAI+DABFpErtJ+rVwqvOaTQTvtZntCzubLMqyna74ydGefpXO7VW783ggL8f/69EapsHYcbQwcQAAEQsCABCEgLHgpMUkMgKTmTNqWcovzCiotSh9UMoIFdoyhOE5MqGodecUhrRd5ITu4Q3zlSE7ABKpbDHCAAAiDg1QT4nnlS8nH9JWB5QpK9ji9oP8Njwmsp4cA/w9/c8C2du1RQ4XxB1f2pe1xD6tM5QsmamAQEQAAEPI0ABKSnnRjsNURANDuqao8gf+jhN9fHNY8nv7WupwlGVR9wDAFAJxAAARDwMgIs7rL5Z6sm7u7X6udyJInKl3GiYbMcwTJKodfTy44L2wEBEPBiAhCQXny4vro1UfFo46RaRPoqf+wbBEAABDyNgKh4tO2vS8sGmohs5mnbhb0gAAIgIEUAAlIKHwZbjQDfW5nz3gHTZi0d1V7pG23ThmAgCIAACICASwjwHfYhiTsqve5QmSF4+eiSY8IiIAACFiIAAWmhw4Ap8gQGax8Cciq5u+JoBRSgdkQI3wcBEAAB7yJgNmrFRoHv0i9NaO9dULAbEAABEKiEAAQkHg+vIcAZVscs3Sm1H06OsGZ8J6k5MBgEQAAEQMBzCPR9PdlQptfKdvTGkHZ6hm80EAABEPAFAhCQvnDKPrJHzrq6TvuSbTOeb42EN7IQMR4EQAAEPICAihePvM3eWkbWeGRl9YATh4kgAAIqCEBAqqCIOSxBAALSEscAI0AABEDAYwhwZtcpb++TthcCUhohJgABEPAgAhCQHnRYMLVyAqoE5IRn71dWFxJnBgIgAAIgYF0CqgRkt9iGej1KNBAAARDwBQIQkL5wyj6yR1UCEiGsPvLAYJsgAAI+T0CVgIQH0ucfJQAAAZ8iAAHpU8ft3ZtV9UFgzZ87UVCAv3fDwu5AAARAAAR0AiqS6CByBQ8TCICALxGAgPSl0/aBvcp+EGgXXZcm9X7AB0hhiyAAAiAAAkxg1rpvaGfGedMwAqv70bvjO5sej4EgAAIg4GkEICA97cRgb6UENqacopVbjpqmhFTsptFhIAiAAAh4JIFzuQU05M0dpm1H+KppdBgIAiDgoQQgID304GB2xQRGL9lJWdl5woiQBEEYGQaAAAiAgFcQMHuHPrxeMC0Y2s4rGGATIAACIGCUAASkUVLo5zEE8gtKaPKqvUIi8rct61NCz+Yes0cYCgIgAAIgoJZA4oZDtC3trOFJWTzO7N8Gd+YNE0NHEAABbyEAAektJ4l9lCLAInL55iMOPwzw3ZXucY1QABrPDwiAAAiAAPE1iLXJx+lK4bVKafBLxxe63gfxiGcGBEDAJwlAQPrksfvOpjPP5tHWtDOUejiHci4V3No4vzmOCa+lC0dkXPWd5wE7BQEQAAFHBPgF5MbUU/rvDfvrEKE1A7TfGyH0SMsG+u8PNBAAAecQOHvqIp3IOEuH95/SF8jKyKb6DWtRQGA17c/a1LJ9E/3/0dxHAALSfex9cmVOVpCakaP/YrY1FnD8yzg2OpTCQgJ8kgs2DQIgAAIg4LsEbL8buRwVC1hbi20ait+NvvtY+NzOWSgmf5SmC0ZHLaROEHXt/RA1bd3QUVd83wkEICCdABVT3k6AfyGu2HyUPtO8gZW1PppHsHtsQ3gF8RCBAAiAAAh4PQH+3fiR5u1cm5xZ6V67aF7PQV2j8LvR658I393ghyu/orSvjwsDaNqqIfX8U3vdO4nmOgIQkK5j7bMrcRjpbK3O1jm7ENLKYERo4aUzkJjAZ58XbBwEQAAEfIEAi8cpWsK3TINZw4Oq++u/GyPqB/sCHuzRRwgUXCmidYs+N+R1rAgJh7P2H/cYRKQLnxkISBfC9sWl+BfkkMQdlF/4S0iOEQ4QkUYooQ8IgAAIgIAnEhAVj7Y9soh8QysbgusennjqsLk8AmY9j2XnspqI3LVrF40dO5aOHTtGw4YNo5dffpkCArznmhYEJP49O5UAl9M4eCLX1BoorWEKGwaBAAiAAAhYnMBy7UrHJi101UyLaRyieyLRQMDTCXy+MU278/iNsm3EPtKUHu/zkLL5zE50+fJlmjJlCv3rX//Sp/jjH/9I06dPh4A0C9R+XJUqVfT/vXHjhorpMIcFCXAygClv75OybOmo9njTKkUQg0EABEAABKxEgBPmDHlzh5RJM55vjUywUgQx2N0EOHQ1ccJ6KrharNSUhNn/RSF13RvmvX79epowYQK99NJL9P7771ObNm0gIFWdMgSkKpLWnUe0KHN5Oxn4WBT1iEOGLeueMiwDARAAARAQIcC1JlduOSoy5La+iNCRwofBFiCg2vto21K0llSnz4iH3bbDU6dO0ciRIykmJob69OlDY8aMgYBUeRoQkCppWnOuvq8nOyzG7MjyFlqozkyE6jjChO+DAAiAAAh4CAGZqx22LfJdyDXjO3nIjmEmCNxOYPH0TZR9+qJyNAF3VqXxb/aRmjcnJ4eGDx9Ofn5+lJiYSPXq1Ss1X3Z2NiUkJFCtWrVo7ty5VKNGDf37JSUl9Le//Y3+/e9/06JFi+iOO+7Q7z/CAyl1HKUHQ0AqhGnRqZ5+9TNpy8K0ws1LE9pLz4MJQAAEQAAEQMAKBFQISN7Hh1O7WGE7sAEEhAnkns+jxIkfCI8zOoAzsoZHlxZ9Rsdyv2vXrtH8+fNp2bJltGLFCurYsWOp4du3b6f4+HiaNm0aDRky5Nb30tLSaPDgwfrfDRo0iI4fPw4BKQLeSF8ISCOUPLuPCgEZWN2P3h3f2bNBwHoQAAEQAAEQ+JnAYC0zeY7BslaVQYOAxCPlqQSyMrJp1bwtTjO/c/cH6OEeLaXm5yyq/fr1o759+9KkSZOoWrWbdSaLiopo1qxZtG3bNlq6dClFR0frf3/lyhVdUJ4/f57+8pe/UN26dW9lYIUHUuooSg+GgFQI06JTqRCQCGG16OHCLBAAARAAAVME4IE0hQ2DvIjA4X2n9NqPzmoqBGRubq5ehoPDVTkctVGjRrq5p0+fphEjRlBkZCTNnDmTAgMD9b/fvHmzXqpj4cKF1LnzTceHrYQHBKTCk4aAVAjTolPNWvcN7cw4L2UdEgVI4cNgEAABEAABixGQKeFh2wperlrsUGGOEIH9Xx2jDf+Qy0Rc2YIqBCTPv3r1aj2bKoeyPvnkk/qSH3/8sR6mykKxV69e+t+dOXOGRo0apXsjuXyHrd4jBKTQY2GsMwSkMU6e3EtFpjmkKvfkJwC2gwAIgAAIlCWQeTaPxizdKQUGGcql8GGwmwl4QggrI8rIyNDvM8bFxellOFi7zJgxg/bt23fLK8nlCPmeJIvNt956i5o3b36LLgSkEx40CEgnQLXglDJ3PfCG1YIHCpNAAARAAASkCciEsYZqyeUWDG1HQQH+0nZgAhBwB4Gzpy7Sklc3OW1p2SQ6NsMKCwt1wchJc/i+o7+/v54Up0OHDrfuRf700080btw4PfOqo/bUU0/RvHnz6K677nLU1fLfr6Ip5xvusBIC0h3UXb9myuEcmvPeAeGFOXnOzP5tKaK+e4vBChuOASAAAiAAAiDggAB7ISev2mOq1NWEZ++nuKahYAwCHk1gwfj1dOnHfKfsYXxibwoIvJn0RrbZQlbnzJlDQUFBekirfWZWTp4zefJkeu+99xwu1aNHj1JlPxwOsHAHCEgLH463mLZ1/xlauPFbw9th8Tio6330SKsGhsegIwiAAAiAAAh4EgF+wfrmhkNCInJkj2b43ehJhwxbKyTwydpdlLr1sHJC0a0aUp8RDyub11bzsaCg4NbdxvJqQ5a3IEJYlR3DLxPBA+kEqBae0ugvSg7NmdT7AXgeLXyWMA0EQAAEQEANAfZEcsI5R2U98GJVDW/MYh0CXAtysRbGWni1WKlRqsJXbUbZakIuWLBA/6upU6fq9yJtOqYy4yEglR7tzckgIJ0A1eJT5heUEHsjP0s7Q1nZeaWs5fuOXVo2wJtVi58hzAMBEAABEFBPgH83pmbk3Ja5PLxe8K3fjbjzqJ47ZnQvgc83plHyR98oM0K199FmWFpamp55tbi4mFauXEmtW7c2ZHNmZia9+OKLxGU8WHjasrMaGmzxTghhtfgBebN553IL9CQA+KXozaeMvYEACIAACIgQ4Jet/BUWEiAyDH1BwCMJ/OMvW+jEkWxp2+vdW4sGvPyYsruP9gadPHmShg8fTlFRUaVqP0ob7cETQEB68OHBdBAAARAAARAAARAAARDwVAIFV4qIRWT26Yumt1D9zqqaeOxK9RvWMj1HZQOTkpL0TKucQTU+Pt4pa3japBCQnnZiTrCXPYHnLhXcmjlMu4eIN59OAI0pQQAEQAAEQMBCBPD730KH4cOmsIj88H93UMb+U8IUnOl5ZGNyc3Np7NixxMl0Fi1aRI0aNRK20RsHQEB646ka3BPfudiUeooyy9xH5OER2r2L7nEN9bsXaCAAAiAAAiAAAt5DAL//vecsvWkn+786Rnwv0kh5D/Y6PtyjJcX9rplTEezYsYMGDBig139MSEggPz8/p67nKZNDQHrKSSm0k984ztayvpUnHMsuw0JyRv82uKeokD+mAgEQAAEQAAF3EOC7lVNW7TX8+3+ilhUdEUnuOCnfXvPwvlN0eN9JOnvqYqnQ1pq1gyg8up72VZ+atm7olPuOvk3e+O4hII2z8oqenDKcf3nkF5YY3k9QdX96Y2g7/BIxTAwdQQAEQAAEQMBaBFg8DkncIfz7n18iR9QPttZmYA0IgIBbCUBAuhW/axcXefNYnieSRSQaCIAACIAACICA5xEYvWTnbSW0jOwCkUhGKKEPCPgWAQhIHzrvpORMWqd9mW0DH4uiHtq9SDQQAAEQAAEQAAHPIcB3Hhdu/Na0wb07R1C89oUGAiAAAkwAAtKHnoO+ryfTlcJrpnfM2VmXJrQ3PR4DQQAEQAAEQAAEXE9gsBa6mmOXbV3UAr7KsmZ8J9Fh6A8CIOClBCAgvfRgy26L7z6OWbpTerdvDGmHuxDSFDEBCIAACIAACLiGgKrf/zOeb00x4c6ps+caElgFBEBAFQEISFUkLT7PxpRTtHLLUWkrR/ZoRo+0QmkPaZCYAARAAARAAARcQCDlcA7Nee+A9EoIY5VGiAlAwGsIQEB6zVFWvhHZ+4+22fELxEceGGwTBEAABEDAKwjg979XHCM2AQKWIgABaanjcJ4xqn6BIJGO884IM4MACIAACICAagKyCXTwAln1iWA+EPB8AhCQnn+GhnaQnnWRpry9z1DfyjrhDoQ0QkwAAiAAAiAAAi4joOr3/4Rn76e4pqEusxsLgQAIWJcABKR1z0a5ZU+/+pnUnIHV/ejd8Z2l5sBgEAABEAABEAAB1xKQzcLO1q75cycKCvB3reFYDQRAwJIEICAteSzOMSpxwyHalnbW9OTdYhvSC12jTI/HQBAAARAAARAAAdcTkL3G8tuW9SmhZ3PXG44VQQAELEkAAtKSx+Ico87lFtDoJammakGy93FZQge8fXTO0WBWEAABEAABEHAagfyCEhqc+JXp3/8LhsZSWEiA0+zDxCAAAp5FAALSs85L2lqz6bxx91EaPSYAARAAARAAAbcRMHsXEuW73HZkWBgELEsAAtKyR+M8w1hEvqmFs14pvOZwEfY8jtLCVnBx3iEqdAABEAABEAABSxNgETlr3TeGf/8P6nofaj9b+kRhHAi4hwAEpHu4u31VDmdNSj5e6Z1IvvMQ3zkSYStuPy0YAAIgAAIgAAJqCBj5/d8uuq6W8+A+/P5XgxyzgIDXEYCA9LojFdsQ/yI5oL2RPHepgPiOBGdYC6sZoHsckW1NjCV6gwAIgAAIgICnEODf+RyRVPb3//3htSAcPeUQYScIuIkABKSbwGNZEAABEAABEAABEAABEAABEPA0AhCQnnZisBcEQAAEQAAEQAAEQAAEQAAE3EQAAtJN4LEsCIAACIAACIAACIAACIAACHgaAQhITzsx2AsCIAACIAACIAACIAACIAACbiIAAekm8BUty5faM7PziFNtc4uoX4Mi6gXjQrvFzgnmgAAIgAAIgAAIiBHgxH2ctMf2GSeGE/ZoifvCQgLEJkJvryZwPDefDpz/iVJ++FHf54GcnyiiZiAFV/OnyJpB9EjjUIoMCfJqBlbfHASkRU6If5iuTc6k9BO55VoU0ziE+nSOIP5hiwYCIAACIAACIAACnkIAn3E85aTcaycLxXe/PaULRkctLLA6DW4ZTr++u7ajrvi+EwhAQDoBquiUyzcfpU2ppwwN69KyAY3q2cxQX3QCARAAARAAARAAAXcSSNxwqNKa0/a2dY9tSIO6RrnTXKztJgJv7P6Otp7IEV49ThOQox/8FQVX9RMeiwHmCUBAmmenZKTID1bbghCRStBjEhAAARAAARAAAScSwGccJ8L1kqnziq/RzK8PG/I6VrRlDm+d3TkGItKFzwQEpAthl11qY8opWrnlqCkLemvhrPHaFxoIgAAIgAAIgAAIWI1AknYtZ532ZaYNfCyKesQ1NDMUYzyMgFnPY9ltultEfvrppzR8+HDKz8+/7QTCwsJo1apV9MADD3jY6VRsLgSkm46Sk+UMSdxB+YUlpiwIqu5PSxPaU1CAv6nxGAQCIAACIAACIAACziCAzzjOoOp9c645dIqSvj2tbGM9ftWAhmj3It3R1q9fTyNHjix3aQhIhSdSpUoVfbYbN24onNVzptq6/wwt3PitlMF4QyeFD4NBAARAAARAAAScQEAmwspmDj7jOOFgLDQlh64O+r89lK/9qbKteKIN1dMS7Li62QTkwoULqVevXq5e3uXrwQPpcuQ3F5y17hvamXFeavUWWmbWmf3bSM2BwSAAAiAAAiAAAiCgksDkVXvpYAVZ5Y2ug884Rkl5Zj/V3kcbhdgGteiV9k1dDgUC0kXIfd0DOXrJTsrS6j3Ktg+ndpGdAuNBAARAAARAAARAQBmBvq8n05VCOc8S14fkqzpo3klg5KdplHnpivLNBWnZWNf1aCc1b05Ojn6f0c/PjxITE6levXql5svOzqaEhASqVasWzZ07l2rUqEEQkFLIjQ/2dQH59KufGYdVSU8ISCUYMQkIgAAIgAAIgIAiAviMowikl06TfaVQC1/d67Tdze7Ugu4Pvcv0/NeuXaP58+fTsmXLaMWKFdSxY8dSc23fvp3i4+Np2rRpNGTIEP175d2BjImJoe7du+t969SpY9oeKw5ECKubTmWwlkAn51KB9OqeJiAvF+TQiXO76UTO7lJ7bxz6IDUOe5BqBIRKM8EEIAACxgicT02hCztTqeBc9q0BAWH1qG5sHNVpF2tsEvQCARCQJpB7Po8y9p+irIxsKrhadGu+pq0aUuPo+lS/YS3pNVw5gQoBGVjdj94d39mVZmMtFxE4kPMTTdx+0GmrxTe7l/o1l8viu2vXLurXrx/17duXJk2aRNWqVdPtLSoqolmzZtG2bdto6dKlFB0dXaGAtG2wdevW9MYbb1BUlPfUOIWAdNrjW/nEKu5AhtcLpgVD5dz0rtp+UUk+fZ2xmo6e2V7pkjGNnqA2kb2omn+Qq0zDOiDgcwRYOB5buVwTjucq3HuAlna8ycAXdDGJBgIg4BwCBVeKKHXrYfp8Y1qlC7Rq34S69n6QAgJvfoi1esMdSKufkHvt+/qHH7XajxlOM0KFgMzNzaWxY8cSh6suWrSIGjVqpNt7+vRpGjFiBEVGRtLMmTMpMDBQ//uSkhIqKCigoKAg4ihLFppHjhzRheMnn3xCzz77bKn+Ttu8iyaGgHQR6LLLWDFDGXsHneEBvHD5BP17z2tUVGIs1r12cGPq9uAUp4hIFrIQp2566LGsEIESrZaUv/aLSHXLWvsunVi31vC093bvoQtJ1c1Z+1NtJ+YDARZ5zhBuPO+qeVvo7KmLhiAH3FmV+r/c1SneSNV7tOJnHEOQ0cklBD49kUMLdn/ntLVUCEg2bvXq1TRhwgQ9lPXJJ5/U7f34449p8ODBZDTb6smTJ/X7lCww33rrLYqI8I4a7hCQTnt8K5+YayQNTvzK9CVzDu1YMDSWwkICTO+AhV36yf+jMxcPUV7BLxlhgwPqUoNazalNk99LC0oWpR+kTDQsHm2bUSUieW9Hftiuh8zaC1jeY3jYQ9Si0ePSezR9ABgIAnYEzn62VQsnTaHzqamluARrv2zqd3mE6v32EWlBefqjDZrncYUw9yYDB9G93XsKjys7gNfP3vYZ5WWWLi5eNzZW93TyHtFAwN0EOJyUvYKH952k3Au/FAVnAde0dSNqqXkDw6NLJ9UQtVlUPNrmZxuGTu1GIXWDRZcs1d/RHmN/10xKqKr4jLMsoQNqXUudsnUHe0IIK9PLyMjQ7zjGxcXR9OnTdc/ijBkzaN++faW8kpWRZq8k35Xcu3cvLV68mJo0aWLdgxGwDAJSAJbqrjJv6Hp3jqB47ctMYy/c3uPrdfHoqHFIadx9zznqVuH3N+1+jc7mmqt3GbHzTKcAACAASURBVNWgI3Vu8aKptXmPyQeX3HbXsrzJ2kT+Xgub/b2pdTAIBGQJ5GUep4NzZlUaTspryIaU8j3H1KGDTZvbdv4CCo6INDU+N/0AZSxMNLTHFhMmmV7HlHEYBAJ2BDiUNPmjbxwyYQHZe/jDpj2Tn6zdpYtUM43X7j/uMTND9TFG147TRGTn7g+Y3mNSciat077MNJnPOGbWwxjXEjiem0+jtjr+d2bWKtkkOrZ1CwsLdcHISXP4vqO/vz8NGzaMOnToUOpeZGV2Xr16lV555RVKS0uDgDR7oPbjfD0Lq41F4oZDtC3trBDSdtF1aVLvB4TG2DqzsNq0ewb9mHfC8Hiz3kD2/v17zwzD65TXsfdvEoU9hGb2GNWgkyZWh0nZisEgIEqA7yKysOJwTqMtemSC7pEUbemzZ+oJc8y2EC2bXMvXZgkPZ88q71Gkmd2jyBroCwJlCXy48itK+/q4YTCc2IaFnGh4K3v/Eid+YHidcn83auK1aWuxJCFmvJ5m92iz2Uy+h9+2rE8JPZtL8cFg6xP4k5aFNUfLxuqMtlYr4xGslfNQ0Wwhq3PmzNHvN3JIa3mZWSta69ChQ/Tiiy/Svffeq4e91q5dW4VZbp8DHki3HwHR8s1HaVPqKUOWyP5g/U/aXzWv3B5Da9l3MiOwkg++pSXN+UJ4LfsB7P1kL6hIW58yQRPIJ0WG6H1bNHycfh39vPA4DAABMwTY85j2ymQh8Whbp+VrMykk5n7Dy7JA/eqP8Yb7V9SxwztJQmG07HnkPYo2vvvJezTr8RRdD/1BwKhXriwpMwIr5dNvafO60pnIRU+g5a8j6emBHYSGiQpk2+SyHk+RF+Wyn3GEgKCzWwksTcuijd+dUW5DbINa9Er7psrmtdV85FDUgICb18bK1obcs2cP/eMf/6DnnnuOWrVqpWds5SQ6HLbKfdmDyfUiOaOrzYGmzEA3TQQB6SbwZZdNz7pIHO5x8ERuuRa1aByih6zGhJtP5X3kh2TafmiJ6R0/2vIl4nIbRtuqzwdRcclVo93L7Vc/pJmWUOcVw3PsPf4vPTzXbHuq7RT9/icaCDibwP4pk+jSwXRTy3A4a+yS5YbHmhVyZRfg8FKRrKwpQwZRoVaQ2Uwz6/E0sxbG+DYBTmKz5NVNpiFwmOfDPVoaHv+Pv2yhE0d+KZ1jeKBdR74LOf7NPoaHcnkQTthjtvUc0J5adTB/d8sVn3HM7g3j3EOAa0GO/E8aXSm5ptQAVeGrNqNsNSEXLFig/9XUqVP1e5H2QvCbb76h/v3707kKMpuPHDmSRo0adStjq9INu2kyCEg3ga9o2XO5BXT87GXKzM7Tu4TVDKD7NdEokyzHttbaL0eVSpYjunUOZe0VN9vwsOWf9jXct6KOnOymz2/eNDyPrGhtHNqWHm051vB66AgCZgioEHQiYZ6imVcr2lPj3n0ovI+xf9dmQlfLrisqWM2cBcaAwNq/f67XYDTbRMXc4umbKPu0scyrldk0bZnx/ASya4bUCaKEOb3MIro1jj/jHNBemJ/7uQ62ys840sZhApcTWHPoFCV9e1rZuqq9jzbD+P4iZ14tLi6mlStXEtd1tG/Xr1/XvY0bNmyg5ORkOnbsGN1zzz3Uvn176t27N8VqieLuuOMOZfu0wkQQkFY4BRfYwBlXP0idKL2SyJ1EFQKyqv+d1P9hY1kjOdPqf9LmS+/x+YeXodSHNEVMUBmB71Yso+83fSQFqU67WIqZaCw81B0CUvbOJcOp99su1HTUaClOGAwCjghMH7zaUReH3+eEOkbvJC4Yv54u/Wj83nNFixsVkCruXLINnP2VQ3bRQEAlgQnJByn9/E/SU0bUDKTZnWOU3X20N8hWiiMqKsqrajnKQIeAlKHnQWNlw1dtWxUJY1UhIEVCWGXDV217RBirBz3YHmqqTPiq/ZY7f7DREAFO1sOZXmWbiNfzy3596NoVY7VfK7KrZosYajVD3m7ZfWO89xKQDe20kREJY1URwsrrGhWQqvbYtfeDxJlZ0UBAJYG84ms0MTmdMi+Z/30R6O9Hczq3oMgQ9bWTea9JSUk0btw4mjdvHsXHy+cTUMnPXXNBQLqLfDnr2moWsrfQliXVVpMxPOxBofuHZadXJa7aRPbSSl48Y4ia2YQ99pOLJLZRtUcRkVweCBbrnKjowuWsWyHDHP57d+3mxMmI6tRobIgfOrmPACedyd62lTjUNDc9/VaiG76Xx8lr2DMWEGa+DpwKccV0jApI2RIetpOIXbLM8L6T/6uHkgM0usfyFuN9c91J2zlyH07Qw7U1bXUn+f/RrE2A7yim7ThGWRlnif+bG4dU1m9YW/f6cV1Gs02VuIp9pCk93uchQ2aYTdhjP3nj++rRgJeNlfIwWprEkfEiIrm8uZi17Rxt9TXZo8nnqKK2piP78X3rEmAR+cauo5R6Rjy025meRyaWm5tLY8eOJU6ms2jRImrUqJF1QbrQMghIF8KuaKnLBTm0/eBiOnOx8nqJDWo102oyPm9KgKgSVyICkutMphyRCw0S8Qaq2qPImvZnyi8AkrVzzCs4X+lTxYmIOrcYijBZC/zbK88Evrt3bOVyh9lRw/vEU+Pe5t5EyiSXsbdZRFztHjOK8rOyTFOvHhpKcUuNhZPzIioEpF9gIP1mzVpTNhsJ22Xx2GTgC6bKopgyCoOECHDZCc5Wul8Tj5U1FpM9/9SBOFuoaFMlIEXElWzSHt6jiDdQRdZXXlNkj/bnwPvdvG6X9gKg8sRBfH5dez+EMFnRh9iL+n96Iof4XqSR8h7sdezXvCH1jGrgVAI7duygAQMG6PUfExISyM9PTXkQpxrtgskhIF0AubIl2Nv47z2vUVGJMdd9Nf9ALcnLS8KZQlXdDxQVVzKJe0TCV5mxCsHK84jukceIhgizZ5mT9cAb6eZ/gGWWP/zmAt1jZbSxJ4trI4p6sVSEsIqKK9kwVpHwVeanQiSbCWFl7/HBOTN1z7HRxnU1eX9o1iHA9/bWLfr8lsfRiGVmMoWqEHNmxJVMGGvN2kE0bFo3w/UnVYlks3xX/WUzFVwtNnKExAmJ+r/cFSLSEC3v7fT1Dz9SivZ1PDe/VGhraGB1eiD0Lro/tCbF3V3bKfcdvZeq2p1BQKrlKTQbex4/SJloWDzaJmcR+VTbV4TER1FJPr39+WAh+8rrLJpghr1y/94zQ3hdTp7Tre1UoT2qSBQkkrTHtimze+Sw1m4PToEnUvjpcM6A0x9t0DyPxj1sNivqatnVWkwwlszGNsaId8zRLs0kmDGb2EYkYY/NblExXt5+7+nWnX41SOznltl1RTLMOjobfF+OgJmC97YVRZLZ2MaoSGojmmCGhes/NGFVaFBY2RMV3SPzfD1hndyhaKMTZv8XhdQNNjwP71FEPNomhog0jBgdQcBtBCAgDaLnGkYR9WtQUIC/wRGOu23a/Rqdza08bLWiWTiclUWkSJNZj9cxW+JC1DvHIu7hFi+auvMp4/HkPUY16KiFl75oGCsL8/XaSwBHYasVTSi6nmHD0FGIgOwdQVHvnOx6vLmWr83U72OKNPbO7Z8yUSiUNSg8XEtkM1vYy6qiVInInUvmIFs6RHQ9Efboa5yAzB1BFh9cbiIgsJrhBWXW40XYIzj6dfESF4f3naIP//crIRFpxgvINn648itK+/q4YSZlO4rcubSNlfGycjhr/3HG7nga2VR+QYleHi2iXrDSz3FG1kYfEPBGAhCQFZwq1ypam5xJqYdzKL+w5FavoOr+FBMeQt1jG2p/mk9nbdZrZW+uaLIXWQ+dSAmPslg5hPbrjLcdCi3Z0E4Zrixc47Wak9X8jSfVUBE2K8PVG38ouWNPZr1WNlsDwsIodslyIdNl1jQT2mlvnNEyIuwB5LqPoiG6trVkQnXNeFhlw2bNeFqFDh2dHRJQUXJC5H4gG8QeugUT1gsJOfuNiHoE7ceyl27t37Y5LOtRXRPGT2v3PI2WCikLWpYrizmRO6YqwmZF1yy7Z37x/1HqKUrPyr3tc1xs01D9c1xEfeMeVYcPLzqAgA8RgIAs57CXbz5Km7QfOo5aTOMQmtj7AVNvs1hMHTz1iaMlKv2+Ge+VWcETd99zFNPoCSl72Vt35Ift+n3BH/NOlpqLvZucXOa+uztLrcGDkw++RUfPfCE8T6fmQ4XXX58y4ba9iC6sgq3omuhfmoCKhC9t5y/QsntGGkZrxhvIk/PdR05mY1bU2QxkL2jW2iQ9Q2lhTs4tuzlZDns27+3eQ2g/5W2c98iiTrSchxmvZ17mcdrzknzNyA7vJEmzNfwQoONtBPZ/dYw2/GOHFBnO7MkhpSKNvYF851K0tfx1JD09sIPosHL3fXj/KcrQvuxbvXtrUasOTaiVlmlWxKtankFm2ZpJniPr8WT7zbJlb+Psdd9Q+olch+fCInJQ1yiH/dABBECgNAEISDse/ENnyqq9epiD0cbhEDP6txEWkbLhpGwf34V8/mExrwePExWvIplXjXLjfiwob+7DuMfP6PyiItKMeGRbXF3r0uj+0c84ARWhlryamTt0LOL4XqLR7KgsHrkuoohQNUqCbZEpTVLROizseI/2IrUym1g8Nh01WniPKu6V6h9aTYQGG2WMfo4JrP3757eJKMejbu9htEai/UhRgWVW4DjaD3tEuckKxvLWES3pIVKexH49FfdKzbwIcOXnOEfniO+DgDcTgIC0O93EDYdoW9pZ4fNmEfnG0HZC41QID17whd+9K7SurbORkFIOJ/119POm7iKaMkrxIPZ0fn3kbSouuVrhzLWDG+l7bFCrufDqnARp3ZfymRtFs80KG4oBlRJwp4Bkw9hLx+Ln+00fVWonh3RyQhlZz6M7HgfeI4fNOspwK7NHVQKyxYRJeo1INPcQkLk3Z2+xaFIb21gOKeU7kSeOVFxygsNJH9fKTbBn0BMbe1t5j5d+vPkSt7zG9zq5rqXZkNnpg+VKeNlsEn0RMHrJTsoScALY1unSsgGN6tnME48TNoOAWwhAQP6MnWPlp7y9z/Qh9O4cQfHal9G26vNBlQobo/OYFZC2+VlIZp3bRZev/lK7sMaddSk87CGPFY727NjLmXVut1Zj81CpPXL5jLtrN5faIwSk0afU2v3cLSBtdNgDyKU2zqemlgLGWV5Z0DjDO+jqk3HmHiEgXX2azlnP3QLStisWWVkZZ0uVEeF6k+HR9XVR5QzvoHOIVjwr7/HwvpOUe+EXIcl7bNq6kWnhaFvNHQJy6/4ztHCjucSEbPeM51tL5bZw9flhPRBwJwEIyJ/pT9ZCVw8aiJev6LA4uc6a8Z0Mn6WKEFb2EPbRkr6guY+ACk+y2ey27tu1d61sFQHpXVRdvxtVAhIhrK4/O/sV3RnC6t6de9fqi6dvouzTF6U2xfc/ud6l0TY4cQflXCow2v22fmaiyUwvhoEg4OEEICC1A+SY+X5zt0sfpcjbK9F7iOUZZyaJjvQmMUEpAkii4x0PxJf9+ggneim7c9EkOt5Bzjq7QBId65yFjCWi9xDLW0tUeMjYi7HlE3B1Ep3Ms3k0ZulO6eNYOqo9hYUESM+DCUDA2wlAQGonLBu+antIRMJYZUtq8JpPtZ1i6u6etz/Urtyf2ay29jaijIcrT6z8tWRKavCMnLmUM6OiuZcAyni4l7+K1WXLTbANomU8VNiNOUoTcHUZjySt7No67Uu2iTgCZNfCeBDwZAIQkNrpVRY3f1fgBboz4DLdFfQjXS0MpisFNejHnxqUe+YiApInkAljReIV6/yzW/vlKIf1LSuytkXDx/UkPioa3/PkFxNFJVeI73jW1r5qBISqmNoSc3AilvysTGJPE/83l5pg4abibiDfzUsdOtj0PqNHJlD9Lo+YHo+Bagic/WwrZSxMND1Z7JJlyp4nzjrL4dGc9Iiz5gaFR3hkAqSKYLLQ4xBFTjoToCWVqd+oNnGxeRVNNFOo/Zqc4Gb0nF5ecUdRBUt3ziFzn5WfpQEvP2bY/MoEZHBBIVW7VqJ9XaerVf2pyM+frlarWu7cAx+Loh5xDQ2vi44g4KsEICC1k085nENz3jtQ6hmIaJBO/BUYcHtJj+KSanT8TAxl/dCCiq9VvzVOVEByEhYOgawsS2h5DyYXvO/WdqouEtDcT4CF27/3zBA2hDPAdnvwFakyJvwM7T32PnEyJBaOZRvfk23b5BmKamD8fq7wRpw8gMXdiXVricVBeS04IkIroREvnTnz9Ecb6NhKcS+imYL3Tkbm09Ob9SY3GThIq33ZU4odC8ZjK5drLznK94TwSwYu96LipYeUoRKDOcQ0+aO0UolX7KfjeoVcNzCkrvkC7VzGgsWHmTt0ssXnJdBgaBkC/HLhH3/ZTIVXi4XY8EuAYVodT5FnqKyA9NPEYqj2ojHsp8vkd+PGbesX+fnRheAgOntXjVLfG9mjGT3SqnwngdAm0BkEvJwABKR2wPYhrHdWv0wPRn9KNYMvODx6FpJfpz9FP12po/c18+aKPUab9rxqWERCPDo8Frd04JIh2w8tMbw2i8dHW42V8hDymilHVpcrHMsa0qBWM3q05UtSYtXw5hR2FPEo8YfzJgNfkPLycKkJR+U07LdXs0UMxUycLLWmQlyYSiPA3mkWkRd2ls5mWxkc2ZcAvCYLx4pecpRd2xM91izq1i36XMtMWnF5C9s+2SPZVbLMBXs4OaGOiIjsOaC9x5bW8NZ/vKIiksXjgJe7EteAFGkbU07Ryi1H9SF3FhVT1LmccoVj2TmvVq1KJ2rXuuWRRAirCHX09WUCEJA/n37f15PpBuVSp5YfUFX/m0V8jbbt+/9LF5FmL1+zFyk5fTGdza08/TSHrXK4IzyPRk/Gtf34ZcB/0v7qMJyVkx/xOVbzDzJtoKhg5YVqBzfWPJ5TpNY1bbCJgWY8guyNbDvffAgjm8mlNFiAXLtyu0fXtg2/wEDNW9WDwvv0NbEzDHEFAc7KevqjjQ7Psemo0dLe691jRmnh1VlC22JPpKc8PyweV83bUqqkhZHNygo6XpfrFaZ9fbzS5bhmYZ///q2w6DCyB/SRJ2CktiavwmGrT/+pvZDn0WbdudwCGvLmDiHxaBt7rUoVOhoWSlVqBNC74zvLbxgzgIAPEICA/PmQEzccohJaRDW1u46ijT2RP+QModeeay86tFR/DoXkmoUsRGxikj1VLBjvu7szEuZI0XXdYFttTT7HH/NO6guz+OdzjGn8hJTXkeeSScDEnsin2r7iOhgmV5IprXFPt+70q0Hm7zOyyexRulmTMUW/c8n32Vg08l02b6rLaPJ4PGaYfd1JPkd+KcD3Zm+eY5z+xXcUZZqo19p+rRYTJkmLVxnbjY6VKa0xVAtFFPUmlbWLvZEpn36rC9gTR256QDnTKs/LdRlbdWhidCvo50YC7L3e/9V3+jnaPMssGrn2ZKsOv9LOUu4O7eQVu8gvNcOQ57EsBvZENuj6ACX0bO5GQlgaBDyHQKUCsor2VsbZbffu3c5ewtD8py4foPMlWwz1La9TtRvNqEXtJ02Px0AQMErg6OX3KK/klNHut/WLqvEsBftbO0lA/sIFdOPSJdN7vPOFIeRXH/dYTAPEQEMErudepCt/M1+L946QEAr87wRDa7mr04UfrtDXG7NML1/n7kD6dY9w0+MxEASMEvj60x/owne5Rrvf1i/ioTBq0bau6fEqB7Zt21bldJgLBJQTgID8GenBS8uo6PpPUoAfCBlBflVQP0gKIgZXSuBKyTnKuLxailLNqk0oMvhpqTmcObgk4zAV/HOd1BL+D7SkgB7W3aPU5jDYMgQKt3xCxQJ3LcszPOAPvck/uqll9lTWkF2fnKLsrMtS9nV8JpJq1sXvRimIGOyQwKbFhxz2qaxDYI2q1KVflNQcqgZDQKoiiXmcRQAhrBpZvoO47kv5t8Cdmg/VQ03RQMBZBFTUnWTbXvjdu84yUXpemZBA2+IcltjhnSRpWzABCFRGQLbuJM8tm8DH2Sc0fbDcCyu2j7OyPtyjpbNNxfw+TODwvlN6kifZpiLkWtYGjAcBTyAAAamdktkyDGUPuE1kL2oT+YwnnDts9FACyQffoqNnvpC2/qm2Uyx7p3b/lEl06WC69B47f7BReg5MAAKVEUj+rx7SgDiTb6sZs6TnccYEfFdtyaubpKeObtWQ+ox4WHoeTAACFRGQqR1qPyfKwOAZAwFjBCAgNU6qvDoQkMYeOvQyT2DT7tccZus1MrsvCMiWr82kkJj7jeBAHxAQJsCJlr76Y7zwuLIDrCwgOekJZ1+VbaJF4WXXw3jfI6BKQMJb7nvPDnZsjgAEpMYNHkhzDw9GuZ4APJDGmcMDaZwVepojAA+kMW7wQBrjhF7mCagSkL2HP0xNW1s7yZx5Sp4z8sb5Y3T9h2/oWuYO3Wj+7yp1IqlK9WCqUreJdm/8Uf1PNPcRgIDU2MuURbA/OtyBdN+D7Csr7z3+L9p7fL30dq18B5JrMGZv+0xqj1xy4zdr1krNgcEg4IjAl/36VFpn0tF4/j7uQBqhhD4gUDkB3IH0jifk+g9pVLLrHV0wOmpVatSjqh2G0R0RciX0HK2D75dPAALyZy5rvxzlsAC8o4fo+YeXeUyRdkd7wfetSUDFy47GoW3p0ZZjrblBzSquvXhwjtydMKt/KLcsfBgmREDFyw6r14KUqQFpg4nEJEKPFTqbIFBwpYheT5DL3l2zdhCNfr2XidUxRAWB4s/m0bWM/whPxQKy2m+1zzSadxLNdQQgIH9mLevZiWrQkTq3eNF1J4eVfJaA7D3IR1u+RI1DH7Q0P9nslrj/aOnj9Rrj8jKP056XRpveT/XQUIpbusL0eFcMlL0HifuPrjglrMEEPlz5FaV9fdw0DNx/NI1ObmBhHhV9Mt2Q17GihTi8tXrPv0BEyp2E0GgISDtc61Mm0I95J4UAcueq/ndSr7g5VCMgVHgsBoCAKAGZO7v1Q5pRtwdfEV3S5f1lvJDwPrr8uHx6QZmyM1b3PtoO9h9/2UInjmSbOmdktTSFDYNMEMg9n0eLtazBhVeLhUez93HYtG4UEFhNeCwGyBEw63ksu6pVROSVK1fon//8J3388ce0b98+3cyHHnqInnvuOXr00UfJz89PDphFRkNA2h0Ehwdu2vMqFZdcFToeT/DoCG0InS1P4MgPybT90BIhO4MD6movOmZ7TJi1mQ/mQeHhWkmE2cR1INFAwBUEOBvr/ikTKT8rS2i5e7p1p18NGiw0xl2dOTxw8fRNdOnHfCETuvZ+kOJ+10xoDDqDgAwBMx7z6ndWpQEvd6X6DWvJLI2xJgiU7FpNJbvfMTGy/CF+9z9NVX/jvmjAY8eO0dixY2nXrl23Gdi5c2f6+9//TrVqecdzBgFZ5ohZRP4n7a+G7kOy5/Ex7S5Zg1rNlT38mAgEjBIQEZG1gxvpnsdq/p4lrE5/tIGOrTQW4sflEGImToZ4NPoAoZ8yAiwi02fPNFy/tHHvPhTep6+y9V0xEYtI9kRmn75oaLmeA9pTqw7IkmgIFjopJcAicu3ftxnyRLLnsc9//xbiUekJGJxMC10teOd5oiKxF1OOZq/+x7eJE+y4uuXm5tL48eNp06ZNNHjwYPrTn/5EDRs2pCpVqlBOTg5lZGTonsiAgABXm+aU9SAgy8FaVKJ9GDj5f3RA+6rIG8l3Hts0eQZhq055LDGpUQKXC3Jo77F/0dEzX5Q7hF9ytI18hmIaPWF0Ssv143tm361YXuGHc75Hxh/G63d5xHK2wyDfInD2s62UtfZdKtQ+LJTX+CVHeJ94j65PmvLpt5Tyn28r9EZyyY7HNc9jSF0ktPCtp99au+UXHp+s3VXhnUj2OrJ3nL8Qtuqes1PtfbTt4o7wX1O1J/7H5ZvikFUWjv3796cpU6ZQoJYN3psbBKSD0+X7Zvxla3VqhGsex2Ye58nx5ocYe9Ne4GkvPc5c/FYrSZOl42BPI3vG69Ro7DV4Cs5lU256OvGf3DhMNSTmfgqOiPSaPWIj3kGAX3rkph8g9kxyCwirpz2rMfqf3tLOnrpIWRlniT+oc6vfsDaFR9fDh3FvOWAv2geX+Dh76sdbOwqPrq8/q2juJVD43ot044L5pEcVWl8tiAIGyZU7Y4/h8OHD9fuKiYmJVK9e6eclOzubEhIS9HDUuXPnUtWqVWnatGn01Vdf0dKlS6l5c++PTPQoAXkx7xJ9e+oIfXcmTX9uGtSOpF/dfR9FhN3r3n8FWB0EfJDAqcNfUfYPB+invLP67hve247uafIgBdYM80Ea2DIIuI9AXs5FOrE3g77be0w3olbYXXRvi3CKjLvffUZhZRDwUQLfHb9A3357lk4eP68TaNHyXro/pgHVqe3dHimR475xOZsKOXzVSa1az7l0x90tTc9+7do1mj9/Pi1btoxWrFhBHTt2LDXX9u3bKT4+XheNQ4YMoQsXLtCIESPorrvuonnz5ul/envzCAH5Tea39MW366h6tSPlnkdhUQ2KavAsPdYaIWze/sBif+4nsGvrW3Qo7wsqruA6ZVhuXWof9yLVvRfJM9x/WrDAmwlkH86izSs/pcyL1cvd5p10leLiGlCnQd29GQP2BgKWILDho3Ta8+kh8rtSWK49d4TWpCf/0Jbatr7HEva604jrP6RR0YY/O80E/wf/SP4PPSc1PyfC6devH/Xt25cmTZpE1ardzNBbVFREs2bNom3btunexujoaOLkOcOGDaOWLVtSz5496cMPP6QvvviCvv/+e2rSpAk9++yzuuCsU6eOlE1WGmx5Abl2exLlFX1kiFlh0X3Ut9MYqhVc01B/dAIBEDBO4Mqlc/TBp+Poas0Sh4P8im5QTPVO9NAj7suG5tBIdAABDyaQvPwj+irlHBVXcVx2oOYdV+iFGc9ScKh3ZP/z4GOD6V5I4MKPV2jpwmQqWDg4HQAAIABJREFUOn3T4+io1X2gEY0Y2dlRN6/+/vXMHXrtR2c1FQKSk+JwRlUOV120aBE1atRIN/f06dO6tzEyMpJmzpyp33W0CchDh3658lZ2b4899pge7hqq5W3whmZpAblsy5tU5Y4UIc5XC0Np5FOJQmPQGQRAoHICLB7/+fnoCr2OFY1uWaUjRCQeLhBQTIDF4+epuUKzsjdy+Kw/QEQKUUNnEHBM4JVR75H/1fK9jhWNDvpVfRo3/lHHk3tpj2uHt1Dxtr86bXcqBCQbt3r1apowYYIeyvrkk0/q9tqS5SxcuJB69eql/51NQPJ/syeyS5cuFBISQjdu3KDMzEyaPn06bd26lezHOG3zLprYsgJyy76tdPKCsfT9ZVnduB5Hgx8b5SKEWAYEvJ/A2n8OpLxaBaY22vXeEdSwaQdTYzEIBECgNIHjKQdo9Yr9prDUrZZPI/4+zNRYDAIBELidwLzX/0P5393MAyDaWvVoTT27x4gO84r+nhDCyqC59AbfcYyLi9NFIJfkmDFjBu3bt6+UV9ImINu0aaP3K1uqw3Zncty4cTRmzBivOEPLCsi//99Qql71smnIjzwwF8l1TNPDQBD4hcDRvZso+cd3TSOpkVudej/zv6bHYyAIgMAvBP42fAldKDafjOOJ3zWgdr1/B6QgAAKSBDhZzprZH5ue5VpVf3p1Ubzp8Z488Mb5Y1T4z+FO24JsEh2bYYWFhbpgZAHI9x39/f11D2OHDh1K3Yu0hbVyttbykujwfcqnn36aICAVHDmreG7s3i3bZLyPtrlKSu6nYY9PVGAppgAB3ybw/j+H0sVa5l/mMD14IX37GcLu1RDgpDmL/1p+zVejK9SpeoX+e9FQo93RDwRAoAICMt5H25S+7IUsXP0c3cg755TnK2Dg+0TV1dSitYWszpkzh4K08mEc0lo2M2teXp4uKPfu3UuLFy+mGK1sk62xznn33Xfpz3/+862srU7ZtIsntaQHcvEnszWVf0AKBWdmHfHkEqk5MBgEQIBo+ad9pTE0LW5Nv3niZel5MAEI+DKBTxL/Sanp5kLJ7bmNndUNdyF9+UHC3pUQeGV4EvkXO04qV9li1e6tTROnPaXEHk+bpPjLt+jagQ+Vm31H+K+p2hP/o2xeW83HgoKCW6Gp5dWGTEpK0j2MnIV1/PjxetId9mB++umn9Oqrr9Kdd955K2urMuPcOJElBeTCf4+nO6ufksbywu/Mh91JL44JQMALCMiGr9oQhOXWoR7PLPQCItgCCLiPwNpX/pcyzvpLG/D73/+KYh7/tfQ8mAAEfJnA9MGrpbd/vWYQTZ93MxGLrzW9FuR72p3soitKt64qfNVmlK0m5IIFC/S/mjp1qn4v0hZJaeuXk5Ojexm3bNly237Yc/n666/rYaxlxyndvAsn82oB+fu4t1DSw4UPE5byPgKqBGTwxQDq84eV3gcIOwIBFxKQvf9oMxUC0oWHhqW8loAKAVlyZ3V67c1nvZaRo42V7FpNJbvfcdTN8PdVex9tC6elpdHgwYOpuLiYVq5cSa1bty7XposXL9KaNWvovffe0zOz3nPPPdSxY0caOHAgNW/e3GvEI2/eqwUkPJCG/82hIwiUS0CVgIQHEg8YCMgTgAdSniFmAAFVBFQISF/2QNrOoWjDOLr+g9y1NV3Q1Imk6j3/ouzuo/1zcvLkSRo+fDhFRUXdqv2o6jny1HksKSCV3IEs1u5APoE7kJ76YMJu6xDAHUjrnIVqSziEiAs63yjKpxs/naUqd9WnKtWC6I6I9lSlRj3Vy2E+SQK4AykJEMNBQCEB3IFUBLMwjwo3vEw3Lhw3P2G1QE08zqMqdZuYn6OSkbb7jZxhNT7eNzPnlsVjSQGJLKxOef4xKQiYIoAsrKawWXoQC8firxbr4rGixiKyaodhEJIWOklkYbXQYcAUnyegIgtrVJfm1De+rc+zJE1EFn02j65nfS3MwpmeRzYmNzeXxo4dS5xMZ9GiRXpyHDSLhrDywaAOJB5PELAGAdkwVtx/tMY52qxg0ci/qEnzOjpsmjeSRaRf08ccdkUH1xCQvQeJOpCuOSes4v0EZOtAlmh1IF/z0TqQFT0d1w5vIb4Xaai8h+Z1rPrQc+T3gHOTEO3YsYMGDBig139MSEggPz8/73+4DezQkh5ItlvGC3njehwNfmyUge2jCwiAgBECa/85kPJqmSsfgBqQRgi7po8uHj+ZLrxYtcen6WGtaO4ncDzlAK1esd+UIagBaQobBoFAhQRkvJC+XAPS0SPFv6uuaV/Xzx8rFdpaJTiM7rinJd1x9wPkx7+TFNV6dGQPvn87AcsKSDb1/9u7F1i7qjM/4Ov6+vpS2xgCNg4OFNsYmQSwp7GT2NAGhVfLVMXNTIMmDyLNUEhJSxQKTIMyUTNKIyImo4yIFDJQUmkgDxFNiMlIZAKeDGnAQDxItnmY8rARicE2mJftcG1f3559IzM8bJ+1zt5n33P2+h0JgfC31trr961zr//a53HTz64PA5PuT+rbb0dmhsv//fVJYxQTIHBogV2vbA0//Mcrwp5pY0lUiwf+TfjA2ZcljVHcJYHWS4Rev/XTcXce334JrTuRwxfe4OWsXWpN6rT3/O+fhH984OWkYYeNvR7+67X/yfc/JqkpJtBe4Eufuy1M/u1I+8I3VUxb8O5w1f84N2mMYgK9JNDTAbKA+sEvvh927P5JlNnI7pPCJz783311R5SWIgJpAkWIvH3VleG3M0bbDpy0eyycNvxh4bGtVH0Fe1ovWx19/K6OFxxceG4YOuuqjscbWK1AESJ/ef+2sHdgqO3EMybtCpf8rwuFx7ZSCgikC7y4fVe48Zs/D7t/vT1q8NGL/mX4b5efGVWriECvCvR8gCzg1m18LPzfx34Qhqc8cUDHkdYnrr7nXb8f/uOyFb3q7LoINEbgV6tuCI/u+OVB70YWX9lx+rLPhpnHvbcxe27CRl6/+aOlv7D5sD/5Wy8Z6qHDUHyozk9vvitsevmwA15Vcddx2bJ3hzP/83/ooat2KQSaKbDyJw+HNXc9etC7kcVXdlzwyQ+FJf/qPc0EsKusBPoiQO7vyEs7Xgm/emJNeP7ljeP/a8a/mBUWz18S5h1zXFZNs1kCvSDw7IZ7w/O/WRde2/n8+OUcf9wHwntO/GCYesQxvXB5ruFNAvs2rw27V/5paZMpK65rvfdkcel5TFCtwI5tL4VN/7QhPPnQU+MTv+uYI8Lxp84N85edVu1CZiNAoK1A8eE6Dz6wKWx/YcfvfjfOPTr86zPmh6OPmtp2rAIC/SLQVwGyX1BdJwECBHpJYHTdj1pf21H+e3EnL/1UmNz61DsPAgQIECBAIF8BATLf3ts5AQKZCBQfi753za2ldytAliY0AQECBAgQ6HsBAbLvW2gDBAgQOLRA8d1ae37+l6WZhs74TNe/c6v0RZqAAAECBAgQ6KqAANlVXpMTIEBg4gXGWt+lNfLDz5a+kOGPfSsMzDyx9DwmIECAAAECBPpXQIDs3965cgIECEQLjNxyURjbsTW6/u2FxRc4D190S8fjDSRAgAABAgSaISBANqOPdkGAAIFDCpT9IB3vf3TACBAgQIAAgUJAgHQOCBAgkInAyG2XhbEXn07e7cDR88PwhTckjzOAAAECBAgQaJ6AANm8ntoRAQIEDiwwsiO8fmvrazh274oXmjK1FR6/HQYOnx0/RiUBAgQIECDQWAEBsrGttTECBAgcQKAVIkdWXh11J3L8zuOKvwhheDpKAgQIECBAgMC4gADpIBAgQCBDgeKrPfauu/2AQbIIjpMXfTQMnnxehjK2TIAAAQIECBxKQIB0PggQIJCxwNhrW8LYa8+/ITBw+Lu9XDXj82DrBAgQIECgnYAA2U7InxMgQIAAAQIECBAgQIDAuIAA6SAQIECAAAECBAgQIECAQJSAABnFpIgAAQIECBAgQIAAAQIEBEhngAABAgQIECBAgAABAgSiBATIKCZFBAgQIECAAAECBAgQICBAOgMECBAgQIAAAQIECBAgECUgQEYxKSJAgAABAgQIECBAgAABAdIZIECAAAECBAgQIECAAIEoAQEyikkRAQIECBAgQIAAAQIECAiQzgABAgQIECBAgAABAgQIRAkIkFFMiggQIECAAAECBAgQIEBAgHQGCBAgQIAAAQIECBAgQCBKQICMYlJEgAABAgQIECBAgAABAgKkM0CAAAECYcuukTB76jAJAgQIECBAgMAhBQRIB4QAAQIZChSB8XuPPhvWb3s1bG399/7HMa0QedqsGWHFgmPD/COnZShjywQIECBAgMChBARI54MAAQKZCdy4dlO448nn2u66CJEff9/xYfrQYNtaBQQIECBAgEAeAgJkHn22SwIECIQde0bDNfc8HDa+sitaY94RU8O1Z54qREaLKSRAgAABAs0WECCb3V+7I0CAwBsC31jzZFj1zLZkkWVzjgp/tnxh8jgDCBAgQIAAgeYJCJDN66kdESBA4B0CqzdvD19d/XjHMp9fuiCcc8KsjscbSIAAAQIECDRDQIBsRh/tggABAocUuPzutUkvXX37ZMWH63zn/PdTJkCAAAECBDIXECAzPwC2T4BA8wWKT1y9+M6HSm/05laA9FUfpRlNQIAAAQIE+lpAgOzr9rl4AgQItBco+/LV/St4GWt7axUECBAgQKDpAgJk0ztsfwQIZC/w3db3PX7/sV+Xdvj4e48Ln2x9rYcHAQIECBAgkK+AAJlv7+2cAIFMBATITBptmwQIECBAoAYBAbIGZEsQIEBgIgXWb3s1XPOLR0pfwhdbX+WxvPWVHh4ECBAgQIBAvgICZL69t3MCBDIR2LFnNPzRHQ+W3u0PLvhgmD40WHoeExAgQIAAAQL9KyBA9m/vXDkBAgSiBb5y34bwwHMvRde/vfDUmTPC1848pePxBhIgQIAAAQLNEBAgm9FHuyBAgMAhBcp+lcf1Zy8K84+cRpkAAQIECBDIXECAzPwA2D4BAvkIrHziuXDTuk3JG75k0dyw4qRjk8cZQIAAAQIECDRPQIBsXk/tiAABAgcVSP1E1gsWHBsuXTyXKAECBAgQIEBgXECAdBAIECCQmcDqzdvDjWs3hW27Rg6681lTh8eDo09dzexw2C4BAgQIEGgjIEA6IgQIEMhUoAiS97f+2bLzn4Pk7GnDYVnrqzoEx0wPhW0TIECAAAEB0hkgQIAAAQIECBAgQIAAgSoE3IG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BAgMygybZIgAABAgQIECBAgACBKgQEyCoUzUGAAAECBAgQIECAAIEMBATIDJpsiwQIECBAgAABAgQIEKhCQICsQtEcBAgQIECAAAECBAgQyEDgkAFyYGCg6wRLlizp+hoWIECAAAECBAgQINAPAmvWrOmHy3SNGQsIkBk339YJECBAgAABAgR6S0CA7K1+uJp3CngJq1NBgAABAgQIECBAgAABAlECAmQUkyICBAgQIECAAAECBAgQECCdAQIECBAgQIAAAQIECBCIEhAgo5gUESBAgAABAgQIECBAgIAA6QwQIECAAAECBAgQIECAQJSAABnFpIgAAQIECBAgQIAAAQIEBEhngAABAgQIECBAgAABAgSiBATIKCZFBAgQIECAAAECBAgQICBAOgMECBAgQIAAAQIECBAgECUgQEYxKSJAgAABAgQIECBAgAABAdIZIECAAAECBAgQIECAAIEoAQEyikkRAQIECBAgQIAAAQIECAiQzgABAgQIECBAgAABAgQIRAkIkFFMiggQIECAAAECBAgQIEBAgHQGCBAgQIAAAQIECBAgQCBKQICMYlJEgAABAgQIECBAgAABAgKkM0CAAAECBAgQIECAAAECUQICZBSTIgIECBAgQIAAAQIECBAQIJ0BAgQIECBAgAABAgQIEIgSECCjmBQRIECAAAECBAgQIECAgADpDBAgQIAAAQIECBAgQIBAlIAAGcWkiAABAgQIECBAgAABAgQESGeAAAECBAgQIECAAAECBKIEBMgoJkUECBAgQIAAAQIECBAgIEA6AwQIECBAgAABAgQIECAQJSBARjEpIkCAAAECBAgQIECAAAEB0hkgQIAAAQIECBAgQIAAgSgBATKKSREBAgQIECBAgAABAgQICJDOAAECBAgQIECAAAECBAhECQiQUUyKCBAgQIAAAQIECBAgQECAdAYIECBAgAABAgQIECBAIEpAgIxiUkSAAAECBAgQIECAAAECAqQzQIAAAQIECBAgQIAAAQJRAgJkFJMiAgQIECBAgAABAgQIEBAgnQECBAgQIECAAAECBAgQiBIQIKOYFBEgQIAAAQIECBAgQICAAOkMECBAgAABAgQIECBAgECUgAAZxaSIAAECBAgQIECAAAECBARIZ4AAAQIECBAgQIAAAQIEogQEyCgmRQQIECBAgAABAgQIECAgQDoDBAgQIECAAAECBAgQIBAlIEBGMSkiQIAAAQIECBAgQIAAAQHSGSBAgAABAgQIECBAgACBKAEBMopJEQECBAgQIECAAAECBAgIkM4AAQIECBAgQIAAAQIECEQJCJBRTIoIECBAgAABAgQIECBAQIB0BggQIECAAAECBAgQIEAgSkCAjGJSRIAAAQIECBAgQIAAAQICpDNAgAABAgQIECBAgAABAlECAmQUkyICBAgQIECAAAECBAgQECCdAQIECBAgQIAAAQIECBCIEhAgo5gUESBAgAABAgQIECBAgIAA6QwQIECAAAECBAgQIECAQJSAABnFpIgAAQIECBAgQIAAAQIEBEhngAABAj0gsGPPaHhg8/bw9Ms7w9Ov7By/omOmDodFs44IH5pzVJg+NNgDV+kSCBAgQIAAgdwFBMjcT4D9EyAw4QLfffTZcMeTz4WdrRB5sMcn3nd8uGDBsYLkhHfLBRAgQIAAgbwFBMi8+2/3BAhMoEBx1/Gaex4OG1/ZFXUV846YGq5YuiDMP3JaVL0iAgQIECBAgEDVAgJk1aLmI0CAQIRAanjcP2Xxstbrz1nsTmSEsRICBAgQIECgegEBsnpTMxIgQKCtwI1rN42/bLWTx7LWeyL/bPnCToYaQ4AAAQIECBAoJSBAluIzmAABAukCW3aNhIvvfCh94JtGXPvhU8Jps2aUmsNgAgQIECBAgECqgACZKqaeAAECJQVWPvFcuGndplKznH3CrPH3Q3oQIECAAAECBOoUECDr1LYWAQIEWgJfuOeR8PALr5ayKN4L+Z3z319qDoMJECBAgAABAqkCAmSqmHoCBAiUFPjj1stXt7Vexlr28Xd/uLzsFMYTIECAAAECBJIEBMgkLsUECBAoL3DhygfDrr0H/87H2BUEyFgpdQQIECBAgEBVAgJkVZLmIUCAQKRAFS9hLZYSICPBlREgQIAAAQKVCQiQlVGaiAABAnEC31jzZFj1zLa44oNUnTpzRvjamaeUmsNgAgQIECBAgECqgACZKqaeAAECJQVWb94evrr68VKzXLJoblhx0rGl5jCYAAECBAgQIJAqIECmiqknQIBABQKX3702bHxlV0czzWp9Aus3z1kcpg8NdjTeIAIECBAgQIBApwICZKdyxhEgQKCEwNMv7wyfW7Wuoxm+uHxhWD7nqI7GGkSAAAECBAgQKCMgQJbRM5YAAQIlBO5uvQ/yr1rvh0x5eOlqipZaAgQIECBAoGoBAbJqUfMRIEAgQWD9tlfDV+7b0PZrPaZOHgyX/t68cM4JsxJmV0qAAAECBAgQqFZAgKzW02wECBBIFtixZzSsfGJzuL/14Tpvf19k8X7HIjSuOGmO9zwmyxpAgAABAgQIVC0gQFYtaj4CBAiUFCjuShaPeUdOExpLWhpOgAABAgQIVCsgQFbraTYCBAgQIECAAAECBAg0VkCAbGxrbYwAAQIECBAgQIAAAQLVCgiQ1XqajQABAgQIECBAgAABAo0VECAb21obI0CgnwRGN/wsjG5aHfb9Zm0Iu3e+cemT5p0eBot/Fp7bT9txrQQIECBAgEBDBQTIhjbWtggQ6A+BsReeCnvu/XbYt3ndIS944PDZYcq/+59hYOaJ/bExV0mAAAECBAg0UkCAbGRbbYoAgX4QKMLjyMqr33LHsd11D33kyjB48nntyvw5AQIECBAgQKArAgJkV1hNSoAAgUMLdBIe9884/LFvuRPpgBEgQIAAAQITIiBATgi7RQkQyF1g98qrWi9bXd8RQ/Fy1uFP/U1HYw0iQIAAAQIECJQRECDL6BlLgACBDgTG7z7+8LMdjPznIV7KWorPYAIECBAgQKBDAQGyQzjDCBAg0KnAnl/eEEbX/7jT4ePjJs1dHqac/+VScxhMgAABAgQIEEgVECBTxdQTIECgpECZl6++eenDLvv7kldiOAECBAgQIEAgTUCATPNSTYAAgdICr9/80dYnr+4qPY8AWZrQBAQIECBAgECigACZCKacAAECZQVGbrkojO3YWnaaIECWJjQBAQIECBAgkCggQCaCKSdAgEBZgUpewjplajjs4tvLXorxBAgQIECAAIEkAQEyiUsxAQIEygtU8SE6gwvPDUNnXVX+YsxAgAABAgQIEEgQECATsJQSIECgCoGx17aEkVs/XWqqKSuuC5PmLC41h8EECBAgQIAAgVQBATJVTD0BAgQqENjzD18Po4/f1dFMk+acFqas+HpHYw0iQIAAAQIECJQRECDL6BlLgACBTgVGdoSR2y5L/zCd1nsfh1vhcWDmiZ2ubBwBAgQIECBAoGMBAbJjOgMJECBQTmDshafC7ju/HB8ihcdy4EYTIECAAAECpQUEyNKEJiBAgEAJgdadyD33frvty1mLl60OnXV1GDh8donFDCVAgAABAgQIlBMQIMv5GU2AAIFKBIoP1hnd8LOwb/PaMDayM4RWsByYMTsMHH1imHzyeV6yWomySQgQIECAAIGyAgJkWUHjCRAgQIAAAQIECBAgkImAAJlJo22TAAECBAgQIECAAAECZQUEyLKCxhMgQIAAAQIECBAgQCATAQEyk0bbJgECBAgQIECAAAECBMoKCJBlBY0nQIAAAQIECBAgQIBAJgICZCaNtk0CBAgQIECAAAECBAiUFRAgywoaT4AAAQIECBAgQIAAgUwEBMhMGm2bBAgQIECAAAECBAgQKCsgQJYVNJ4AAQIECBAgQIAAAQKZCAiQmTTaNgkQIECAAAECBAgQIFBWQIAsK2g8AQIECBAgQIAAAQIEMhEQIDNptG0SIECAAAECBAgQIECgrMAhA+TAwEDZ+duOX7NmTdsaBQQIECBAgAABAgRyEFiyZEkO27THPhYQIPu4eS6dAAECBAgQIECgWQICZLP62cTdeAlrE7tqTwQIECBAgAABAgQIEOiCgADZBVRTEiBAgAABAgQIECBAoIkCAmQTu2pPBAgQIECAAAECBAgQ6IKAANkFVFMSIECAAAECBAgQIECgiQICZBO7ak8ECBAgQIAAAQIECBDogoAA2QVUUxIgQIAAAQIECBAgQKCJAgJkE7tqTwQIECBAgAABAgQIEOiCgADZBVRTEiBAgAABAgQIECBAoIkCAmQTu2pPBAgQIECAAAECBAgQ6IKAANkFVFMSIECAAAECBAgQIECgiQICZBO7ak8ECBAgQIAAAQIECBDogoAA2QVUUxJousCWXSPh/s3bw9Mv7wxbW/89bWhymH/ktHDarBnhtJkzGrH9g+1x2bHvGt+rBwECBAgQIEAgRwEBMseu2zOBDgWKUPW9R58Nq57ZdtAZjpk6HC5ZPDcsn3NUh6tM7LBij3+15smwfturB72QeUdMDZcunjcemD0IECBAgAABAjkJCJA5ddteCZQQKO42XvOLR8LOPaNRs5x9wqxwxdIFUbW9UrS6dVe1CI+xe/zE+44Pn3jvcb1y+a6DAAECBAgQINB1AQGy68QWIND/Aqnhcf+O+ylEFncci4Cc+rhk0dyw4qRjU4epJ0CAAAECBAj0pYAA2Zdtc9EE6hX44zsfCttaL+3s5PHF5Qt7/uWsO1p3VS++85+i7zy+3eHaD5/i5aydHA5jCBAgQIAAgb4TECD7rmUumEC9Ane33u9YvKyz00fxnsjvnP/+TofXMu67rfd1fv+xX3e8VvFeyCJEehAgQIAAAQIEmi4gQDa9w/ZHoKTA5XevDRtf2VVqll7wQdvHAAAUlklEQVS/Q1fmDut+mJtbIXl2Kyx7ECBAgAABAgSaLCBANrm79kagpEDx0s4/uuPBkrOE8PHWB818svWBM734KN7f+blV60pfmvdCliY0AQECBAgQINAHAgJkHzTJJRKYKIFOP1jm7df7odZ3J37p9JMnahuHXLeqPfZySO5JeBdFgAABAgQI9KWAANmXbXPRBOoRqCpcnTpzRvjamb35HsGq9ihA1nMmrUKAAAECBAhMrIAAObH+VifQ0wJVvbzzggXHhksXz+3JvQqQPdkWF0WAAAECBAj0qIAA2aONcVkEekXgwpUPhl17R0tdzueXLgjnnDCr1BzdGlzV+zz74etKumVoXgIECBAgQCAfAQEyn17bKYGOBL7R+gqPVa2v8ijz6PVPKP3CPY+Eh194teMtTp08GG5b8cGOxxtIgAABAgQIEOgXAQGyXzrlOglMkEDZl7Ge3brzeEXrDmQvP8q+jNX7H3u5u66NAAECBAgQqFJAgKxS01wEGipw49pN4Y4nn0veXXFn7ju/vyRMHxpMHlv3gE7vtM47Ymq49sxT+2KPdZtajwABAgQIEGiegADZvJ7aEYGuCHzlvg3hgedeip67CI/FJ6/OP3Ja9JiJLCzeC3nNPQ+Hja/sir6Mfttj9MYUEiBAgAABAgQOIiBAOhoECEQLxN6JnDV1OHxp+cK+CY/7AYoQedPajVHv+Sy+muSKDywIs1t79SBAgAABAgQI5CIgQObSafskUJHAll0j4XuPPhtW/2b7Oz6dtXg554qT5vTsJ67GEhTvifzxE5tD8e+3fwJtERzPmXtM3+8x1kIdAQIECBAgQODNAgKk80CAQMcCxQfs7GzdtSsep82a0fE8vTwwhz32sr9rI0CAAAECBHpLQIDsrX64GgIECBAgQIAAAQIECPSsgADZs61xYQQIECBAgAABAgQIEOgtAQGyt/rhaggQIECAAAECBAgQINCzAgJkz7bGhREgsF+g+DCbu5/ZGu7fvP2N91wWf7ZszlFheeufs0+YBYsAAQIECBAgQKAGAQGyBmRLECDQmUDxtRpfXb1h/NNQD/U4pvVVGpcsnjseJj0IECBAgAABAgS6JyBAds/WzAQIlBAoPv30ml888pY7ju2m+/zSBb5eox2SPydAgAABAgQIlBAQIEvgGUqAQHcEijuPn7t7bdja+s7J1McXly90JzIVTT0BAgQIECBAIFJAgIyEUkaAQH0C31jzZFj1zLaOFpw2NBhuPn9JmN76twcBAgQIECBAgEC1AgJktZ5mI0CgpMCW1l3Hi+98qNQslyyaG1acdGypOQwmQIAAAQIECBB4p4AA6VQQINBTAiufeC7ctG5TqWuad8TU8M1zFpeaw2ACBAgQIECAAAEB0hkgQKDHBb5wzyPh4RcO/amrMVv4uz9cHlOmhgABAgQIECBAIEHAHcgELKUECHRfoKoAefP57w+zW1/v4UGAAAECBAgQIFCdgABZnaWZCBCoQECArADRFAQIECBAgACBLgkIkF2CNS0BAp0JfOW+DeGB517qbPCbRnkJa2lCExAgQIAAAQIE3iEgQDoUBAj0lEAVH6Jz6swZ4WtnntJT+3IxBAgQIECAAIEmCAiQTeiiPRBokEAVX+Px+aULwjknzGqQiq0QIECAAAECBHpDQIDsjT64CgIE3iTw3UefDd9/7NcdmcxqfXDO/2l9gI4HAQIECBAgQIBA9QICZPWmZiRAoKTAjj2j4Zp7Hg4bX9mVPNP1Zy8K84+cljzOAAIECBAgQIAAgfYCAmR7IxUECEyAQGqInDp5MFz6e/O8dHUCemVJAgQIECBAIB8BATKfXtspgb4TKELkTWs3hlXPbDvktRcfmnPp4rnuPPZdh10wAQIECBAg0G8CAmS/dcz1EshQoPhgnbs3bQ3rt70aiv/euXvveFicPW04LJtzVFje+seDAAECBAgQIECg+wICZPeNrUCAAAECBAgQIECAAIFGCAiQjWijTRAgQIAAAQIECBAgQKD7AgJk942tQIAAAQIECBAgQIAAgUYICJCNaKNNECBAgAABAgQIECBAoPsCAmT3ja1AgAABAgQIECBAgACBRggIkI1oo00QIECAAAECBAgQIECg+wICZPeNrUCAAAECBAgQIECAAIFGCAiQjWijTRAgQIAAAQIECBAgQKD7AgJk942tQIAAAQIECBAgQIAAgUYICJCNaKNNECBAgAABAgQIECBAoPsCAmT3ja1AgAABAgQIECBAgACBRggIkI1oo00QIECAAAECBAgQIECg+wICZPeNrUCAAAECBAgQIECAAIFGCAiQjWijTRAgQIAAAQIECBAgQKD7AgJk942tQKCRAmMvPBVGN61+Y28Dh88Og3OXhzA8vTH73bd5bdi3ef0b+5l09Pwwac6iRu2xMc2yEQIECBAgQKAWAQGyFmaLEGiOwN5f3RL2rrs9hN07D7ipwYXnhskfuCgUgbIvHyM7wt71Pw571/6ouXvsy8a4aAIECBAgQKAXBATIXuiCayDQBwJjr20Ju+/8chh78emoqx36yJVh8OTzomp7pai4q7r7p38eir22fUyZFqacdVWYNO/0tqUKCBAgQIAAAQJNERAgm9JJ+yDQTYHWXbnXb/30Qe/IHWzpfgqRRXgcWXl1o/fYzSNibgIECBAgQCAPAQEyjz7bJYFSArtXXvWW9wKmTDZlxXWt9w0uThkyIbUjt10WfXf1LRfYuhM5fOEN/fuS3QnRtigBAgQIECDQrwICZL92znUTqElgdMPPwp6f/2XHqxUfOjNlxV90PL6OgaPrfhT23PvXHS9VvO9zqPVyVg8CBAgQIECAQNMFBMimd9j+CJQUKHP3cf/Swx/7VhiYeWLJK+ne8JFbLgpjO7aWWuCwP/lbn85aStBgAgQIECBAoB8EBMh+6JJrJDCBAq/f8G9Lrz556afGP5m1Fx/FB+aMFO/vLPnop/d7ltyq4QQIECBAgEDGAgJkxs23dQLtBIrvQdy98k/blbX9815+iWdVe+zlkNy2QQoIECBAgAABApECAmQklDICOQpUFa4mzTmt9T7Ir/ckYVV7FCB7sr0uigABAgQIEKhYQICsGNR0BJokUFW4cgeySafCXggQIECAAIGcBQTInLtv7wQiBKp4D+TQGZ8Jg4v+IGK1+ku8B7J+cysSIECAAAEC/SsgQPZv71w5gVoEdt/55bBv0+pSaw1/6m96+nsSO/4OyDep+BTWUkfEYAIECBAgQKBPBATIPmmUyyQwUQJlX8bay+9/3G9a9rsue/kluhN1bqxLgAABAgQINFNAgGxmX+2KQKUCHX8X5JSpYbj14Tm9/B2Q+6E6vgtZ7PHCb/f0HdZKD4PJCBAgQIAAgawFBMis22/zBCIFRnaEkZVXh7EXn44c8LuyvvpuxNYeX7+19V2Vu3cl7XHKiuvCpDmLk8YoJkCAAAECBAj0q4AA2a+dc90E6hZoBazdP229H3Lz+vYrt+7KTTnr6jBp3unta3uoovhAneI9n1FBuY/urvYQsUshQIAAAQIE+lxAgOzzBrp8AnULFO8X3Lvu9gOHrFaoGpx3Rhg647+EMDy97kurbL3xPf7qljC2Y+s752ztcXLrE2UnL/poX++xMiwTESBAgAABAlkJCJBZtdtmCVQnUNytG3vt+bDvN+vG3/83MGN2417KOfbCU609bgn7Wv9u6h6rOxFmIkCAAAECBHIQECBz6LI9EiBAgAABAgQIECBAoAIBAbICRFMQIECAAAECBAgQIEAgBwEBMocu2yMBAgQIECBAgAABAgQqEBAgK0A0BQECBAgQIECAAAECBHIQECBz6LI9EiBAgAABAgQIECBAoAIBAbICRFMQIECAAAECBAgQIEAgBwEBMocu2yMBAgQIECBAgAABAgQqEBAgK0A0BQECBAgQIECAAAECBHIQECBz6LI9EiBAgAABAgQIECBAoAIBAbICRFMQIECAAAECBAgQIEAgBwEBMocu2yMBAgQIECBAgAABAgQqEBAgK0A0BQECBAgQIECAAAECBHIQECBz6LI9EiBAgAABAgQIECBAoAIBAbICRFMQIECAAAECBAgQIEAgBwEBMocu2yOBPhfYt3ltGN24OuzbeF8Ye23L73YzZVqY9J7FYXDe6WFw4bl9vkOXT4AAAQIECBDoDwEBsj/65CoJ5CkwsiPs/umfh32b1x1y/wOHzw5DZ10ZJs1ZnKeTXRMgQIAAAQIEahIQIGuCtgwBAmkCYy88NR4e37jjGDF86CNXhsGTz4uoVEKAAAECBAgQINCJgADZiZoxBAh0V6B153Fk5dVh7MWnk9eZsuI6dyKT1QwgQIAAAQIECMQJCJBxTqoIEKhRYM8/fD2MPn5XRysWL2cd/ti3Qhie3tF4gwgQIECAAAECBA4uIEA6HQQI9JRA8ZLVkVs/Xeqahs74TBhc9Ael5jCYAAECBAgQIEDgnQICpFNBgEBPCYyu+1HYc+9fl7qmgaPnh+ELbyg1h8EECBAgQIAAAQICpDNAgECPC+xeeVXrU1fXl77Kwy77+9JzmIAAAQIECBAgQOCtAoe8AzkwMNB1rzVr1nR9DQsQINA/AvM23BSmvrqx9AX/v8VXhz3D7yo9jwkIECBAgECdAkuWLKlzOWsRSBaY0ABZJjwuXbp0fLNl5kjRsl6KVvvauj33X1Hd61qv/VnopIJrJ2oHH9N0T8//as/LRHlO1LpNf340fX/9eG4EyO78zDJrdQIT9h7IslvYf3d0bGys7FRR460XxRRdVLfn/gure13rRR+JpEKuSVxti5vu6fnf9gh0VFD3udHHjtrUdlDdfax7vVzOTdtGKyBQoYAAGYlZ9w8860U2JrGMayJYm/K6PXP5i0Ddrk1fz7mp9nk/UZ4TtW7Tnx9N318u56Y7z3KzEjiwgAAZeTKa/gO26fvL5ReIPkY+oRPLmu7a9P15/ice+Mjyus+NPkY2JrGs7j7WvV4u5yax7coJlBIQICP56v6BZ73IxiSWcU0EcwdyXMC5cW46EXBuOlFrP4Zre6OUiqZ7CpApp0EtgTgBATLOyV8gI51iy+r+hZXLL5C6XeteTx9jn2FpdXX3se71nJu08xBbrY+xUml1dbs2fb1cnv9pp0w1gXICAmSkX9N/wDZ9f7n8AtHHyCd0YlnTXZu+P8//xAMfWV73udHHyMYkltXdx7rXy+XcJLZdOYFSAgJkJF/dP/CsF9mYxDKuiWBtyuv2zOUvAnW7Nn0956ba5/1EeU7Uuk1/fjR9f7mcm+48y81K4MACAmTkyWj6D9im7y+XXyD6GPmETixrumvT9+f5n3jgI8vrPjf6GNmYxLK6+1j3ermcm8S2KydQSkCAjOSr+wee9SIbk1jGNRHMHchxAefGuelEwLnpRK39GK7tjVIqmu4pQKacBrUE4gQEyDgnf4GMdIotq/sXVi6/QOp2rXs9fYx9hqXV1d3HutdzbtLOQ2y1PsZKpdXV7dr09XJ5/qedMtUEygkIkJF+Tf8B2/T95fILRB8jn9CJZU13bfr+PP8TD3xked3nRh8jG5NYVncf614vl3OT2HblBEoJCJCRfHX/wLNeZGMSy7gmgrUpr9szl78I1O3a9PWcm2qf9xPlOVHrNv350fT95XJuuvMsNyuBAwsIkJEno+k/YJu+v1x+gehj5BM6sazprk3fn+d/4oGPLK/73OhjZGMSy+ruY93r5XJuEtuunEApAQEykq/uH3jWi2xMYhnXRDB3IMcFnBvnphMB56YTtfZjuLY3SqlouqcAmXIa1BKIExAg45z8BTLSKbas7l9YufwCqdu17vX0MfYZllZXdx/rXs+5STsPsdX6GCuVVle3a9PXy+X5n3bKVBMoJyBARvo1/Qds0/eXyy8QfYx8QieWNd216fvz/E888JHldZ8bfYxsTGJZ3X2se71czk1i25UTKCUgQEby1f0Dz3qRjUks45oI1qa8bs9c/iJQt2vT13Nuqn3eT5TnRK3b9OdH0/eXy7npzrPcrAQOLCBARp6Mpv+Abfr+cvkFoo+RT+jEsqa7Nn1/nv+JBz6yvO5zo4+RjUksq7uPda+Xy7lJbLtyAqUEBMhIvrp/4FkvsjGJZVwTwdyBHBdwbpybTgScm07U2o/h2t4opaLpngJkymlQSyBOQICMc/IXyEin2LK6f2Hl8gukbte619PH2GdYWl3dfax7Pecm7TzEVutjrFRaXd2uTV8vl+d/2ilTTaCcgAAZ6df0H7BN318uv0D0MfIJnVjWdNem78/zP/HAR5bXfW70MbIxiWV197Hu9XI5N4ltV06glIAAGclX9w8860U2JrGMayJYm/K6PXP5i0Ddrk1fz7mp9nk/UZ4TtW7Tnx9N318u56Y7z3KzEjiwgAAZeTKa/gO26fvL5ReIPkY+oRPLmu7a9P15/ice+Mjyus+NPkY2JrGs7j7WvV4u5yax7coJlBLo2wBZatcGEyBAgAABAgQIECBAgECygACZTGYAAQIECBAgQIAAAQIE8hQQIPPsu10TIECAAAECBAgQIEAgWUCATCYzgAABAgQIECBAgAABAnkKCJB59t2uCRAgQIAAAQIECBAgkCwgQCaTGUCAAAECBAgQIECAAIE8BQTIPPtu1wQIECBAgAABAgQIEEgWECCTyQwgQIAAAQIECBAgQIBAngICZJ59t2sCBAgQIECAAAECBAgkCwiQyWQGECBAgAABAgQIECBAIE8BATLPvts1AQIECBAgQIAAAQIEkgUEyGQyAwgQIECAAAECBAgQIJCngACZZ9/tmgABAgQIECBAgAABAskCAmQymQEECBAgQIAAAQIECBDIU0CAzLPvdk2AAAECBAgQIECAAIFkAQEymcwAAgQIECBAgAABAgQI5CkgQObZd7smQIAAAQIECBAgQIBAsoAAmUxmAAECBAgQIECAAAECBPIUECDz7LtdEyBAgAABAgQIECBAIFlAgEwmM4AAAQIECBAgQIAAAQJ5CgiQefbdrgkQIECAAAECBAgQIJAs8P8BrYZQnlP7SrgAAAAASUVORK5CYII="/>
        <xdr:cNvSpPr>
          <a:spLocks noChangeAspect="1" noChangeArrowheads="1"/>
        </xdr:cNvSpPr>
      </xdr:nvSpPr>
      <xdr:spPr bwMode="auto">
        <a:xfrm>
          <a:off x="6705600" y="38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12</xdr:row>
      <xdr:rowOff>14287</xdr:rowOff>
    </xdr:from>
    <xdr:to>
      <xdr:col>18</xdr:col>
      <xdr:colOff>352425</xdr:colOff>
      <xdr:row>25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14287</xdr:rowOff>
    </xdr:from>
    <xdr:to>
      <xdr:col>18</xdr:col>
      <xdr:colOff>352425</xdr:colOff>
      <xdr:row>26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14287</xdr:rowOff>
    </xdr:from>
    <xdr:to>
      <xdr:col>18</xdr:col>
      <xdr:colOff>352425</xdr:colOff>
      <xdr:row>25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23" sqref="G23"/>
    </sheetView>
  </sheetViews>
  <sheetFormatPr defaultRowHeight="15" x14ac:dyDescent="0.25"/>
  <cols>
    <col min="1" max="1" width="9.140625" style="3"/>
    <col min="3" max="3" width="9.140625" style="3"/>
    <col min="5" max="5" width="9.140625" style="3"/>
  </cols>
  <sheetData>
    <row r="1" s="2" customFormat="1" x14ac:dyDescent="0.25"/>
    <row r="3" s="2" customFormat="1" x14ac:dyDescent="0.25"/>
    <row r="5" s="2" customFormat="1" x14ac:dyDescent="0.25"/>
    <row r="7" s="2" customFormat="1" x14ac:dyDescent="0.25"/>
    <row r="20" spans="1:3" x14ac:dyDescent="0.25">
      <c r="A20" s="4">
        <v>20</v>
      </c>
      <c r="C20" s="4">
        <v>20</v>
      </c>
    </row>
    <row r="21" spans="1:3" x14ac:dyDescent="0.25">
      <c r="B21" s="1">
        <v>21</v>
      </c>
    </row>
    <row r="22" spans="1:3" x14ac:dyDescent="0.25">
      <c r="A22" s="4">
        <v>22</v>
      </c>
      <c r="C22" s="4">
        <v>22</v>
      </c>
    </row>
    <row r="23" spans="1:3" x14ac:dyDescent="0.25">
      <c r="B23" s="1">
        <v>23</v>
      </c>
    </row>
    <row r="24" spans="1:3" ht="15.75" x14ac:dyDescent="0.25">
      <c r="A24" s="4">
        <v>24</v>
      </c>
      <c r="C24" s="5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x14ac:dyDescent="0.25"/>
  <cols>
    <col min="1" max="1" width="22.5703125" customWidth="1"/>
    <col min="2" max="2" width="24" customWidth="1"/>
    <col min="3" max="3" width="24.42578125" customWidth="1"/>
  </cols>
  <sheetData>
    <row r="1" spans="1:3" x14ac:dyDescent="0.25">
      <c r="A1" s="46" t="s">
        <v>44</v>
      </c>
      <c r="B1" s="46"/>
      <c r="C1" s="46"/>
    </row>
    <row r="2" spans="1:3" x14ac:dyDescent="0.25">
      <c r="A2" s="16" t="s">
        <v>45</v>
      </c>
      <c r="B2" s="16" t="s">
        <v>50</v>
      </c>
      <c r="C2" s="16" t="s">
        <v>51</v>
      </c>
    </row>
    <row r="3" spans="1:3" x14ac:dyDescent="0.25">
      <c r="A3" s="16" t="s">
        <v>46</v>
      </c>
      <c r="B3" s="17">
        <v>178684</v>
      </c>
      <c r="C3" s="17">
        <v>11022</v>
      </c>
    </row>
    <row r="4" spans="1:3" x14ac:dyDescent="0.25">
      <c r="A4" s="16" t="s">
        <v>47</v>
      </c>
      <c r="B4" s="17">
        <v>91655</v>
      </c>
      <c r="C4" s="17">
        <v>8742</v>
      </c>
    </row>
    <row r="5" spans="1:3" x14ac:dyDescent="0.25">
      <c r="A5" s="16" t="s">
        <v>48</v>
      </c>
      <c r="B5" s="17">
        <v>76174</v>
      </c>
      <c r="C5" s="17">
        <v>7729</v>
      </c>
    </row>
    <row r="6" spans="1:3" x14ac:dyDescent="0.25">
      <c r="A6" s="16" t="s">
        <v>49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2.42578125" customWidth="1"/>
    <col min="3" max="3" width="7" customWidth="1"/>
  </cols>
  <sheetData>
    <row r="1" spans="1:2" x14ac:dyDescent="0.25">
      <c r="A1" s="40" t="s">
        <v>52</v>
      </c>
      <c r="B1" s="40"/>
    </row>
    <row r="2" spans="1:2" x14ac:dyDescent="0.25">
      <c r="A2" s="18" t="s">
        <v>53</v>
      </c>
      <c r="B2" s="19">
        <v>5000</v>
      </c>
    </row>
    <row r="3" spans="1:2" x14ac:dyDescent="0.25">
      <c r="A3" s="18" t="s">
        <v>54</v>
      </c>
      <c r="B3" s="20">
        <v>5.5E-2</v>
      </c>
    </row>
    <row r="4" spans="1:2" x14ac:dyDescent="0.25">
      <c r="A4" s="18" t="s">
        <v>55</v>
      </c>
      <c r="B4" s="21">
        <v>275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6" sqref="J26"/>
    </sheetView>
  </sheetViews>
  <sheetFormatPr defaultRowHeight="15" x14ac:dyDescent="0.25"/>
  <cols>
    <col min="1" max="1" width="4.42578125" customWidth="1"/>
    <col min="2" max="2" width="13.7109375" customWidth="1"/>
    <col min="3" max="3" width="11" customWidth="1"/>
    <col min="4" max="4" width="12" customWidth="1"/>
    <col min="5" max="5" width="11.5703125" customWidth="1"/>
    <col min="6" max="6" width="11" customWidth="1"/>
    <col min="7" max="7" width="11.5703125" customWidth="1"/>
  </cols>
  <sheetData>
    <row r="1" spans="1:7" ht="30" x14ac:dyDescent="0.25">
      <c r="A1" s="28" t="s">
        <v>56</v>
      </c>
      <c r="B1" s="29" t="s">
        <v>57</v>
      </c>
      <c r="C1" s="29" t="s">
        <v>58</v>
      </c>
      <c r="D1" s="29" t="s">
        <v>9</v>
      </c>
      <c r="E1" s="29" t="s">
        <v>8</v>
      </c>
      <c r="F1" s="29" t="s">
        <v>7</v>
      </c>
      <c r="G1" s="29" t="s">
        <v>59</v>
      </c>
    </row>
    <row r="2" spans="1:7" x14ac:dyDescent="0.25">
      <c r="A2" s="30">
        <v>1</v>
      </c>
      <c r="B2" s="31" t="s">
        <v>60</v>
      </c>
      <c r="C2" s="24">
        <v>5</v>
      </c>
      <c r="D2" s="26">
        <v>4</v>
      </c>
      <c r="E2" s="24">
        <v>5</v>
      </c>
      <c r="F2" s="24">
        <v>5</v>
      </c>
      <c r="G2" s="26">
        <v>4</v>
      </c>
    </row>
    <row r="3" spans="1:7" x14ac:dyDescent="0.25">
      <c r="A3" s="30">
        <v>2</v>
      </c>
      <c r="B3" s="31" t="s">
        <v>61</v>
      </c>
      <c r="C3" s="26">
        <v>4</v>
      </c>
      <c r="D3" s="24">
        <v>5</v>
      </c>
      <c r="E3" s="24">
        <v>5</v>
      </c>
      <c r="F3" s="27">
        <v>3</v>
      </c>
      <c r="G3" s="24">
        <v>5</v>
      </c>
    </row>
    <row r="4" spans="1:7" x14ac:dyDescent="0.25">
      <c r="A4" s="30">
        <v>3</v>
      </c>
      <c r="B4" s="31" t="s">
        <v>62</v>
      </c>
      <c r="C4" s="24">
        <v>5</v>
      </c>
      <c r="D4" s="24">
        <v>5</v>
      </c>
      <c r="E4" s="24">
        <v>5</v>
      </c>
      <c r="F4" s="24">
        <v>5</v>
      </c>
      <c r="G4" s="26">
        <v>4</v>
      </c>
    </row>
    <row r="5" spans="1:7" x14ac:dyDescent="0.25">
      <c r="A5" s="30">
        <v>4</v>
      </c>
      <c r="B5" s="31" t="s">
        <v>63</v>
      </c>
      <c r="C5" s="26">
        <v>4</v>
      </c>
      <c r="D5" s="24">
        <v>5</v>
      </c>
      <c r="E5" s="26">
        <v>4</v>
      </c>
      <c r="F5" s="26">
        <v>4</v>
      </c>
      <c r="G5" s="27">
        <v>3</v>
      </c>
    </row>
    <row r="6" spans="1:7" x14ac:dyDescent="0.25">
      <c r="A6" s="30">
        <v>5</v>
      </c>
      <c r="B6" s="31" t="s">
        <v>64</v>
      </c>
      <c r="C6" s="27">
        <v>3</v>
      </c>
      <c r="D6" s="27">
        <v>3</v>
      </c>
      <c r="E6" s="24">
        <v>5</v>
      </c>
      <c r="F6" s="24">
        <v>5</v>
      </c>
      <c r="G6" s="27">
        <v>3</v>
      </c>
    </row>
    <row r="7" spans="1:7" x14ac:dyDescent="0.25">
      <c r="A7" s="30">
        <v>6</v>
      </c>
      <c r="B7" s="31" t="s">
        <v>65</v>
      </c>
      <c r="C7" s="26">
        <v>4</v>
      </c>
      <c r="D7" s="26">
        <v>4</v>
      </c>
      <c r="E7" s="24">
        <v>5</v>
      </c>
      <c r="F7" s="27">
        <v>3</v>
      </c>
      <c r="G7" s="24">
        <v>5</v>
      </c>
    </row>
    <row r="11" spans="1:7" x14ac:dyDescent="0.25">
      <c r="C11" s="25"/>
    </row>
    <row r="12" spans="1:7" x14ac:dyDescent="0.25">
      <c r="D12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5" sqref="D15"/>
    </sheetView>
  </sheetViews>
  <sheetFormatPr defaultRowHeight="15" x14ac:dyDescent="0.25"/>
  <sheetData>
    <row r="1" spans="1:6" ht="30.75" thickBot="1" x14ac:dyDescent="0.3">
      <c r="A1" s="33" t="s">
        <v>66</v>
      </c>
      <c r="B1" s="34" t="s">
        <v>67</v>
      </c>
      <c r="C1" s="34" t="s">
        <v>9</v>
      </c>
      <c r="D1" s="34" t="s">
        <v>68</v>
      </c>
      <c r="E1" s="35" t="s">
        <v>69</v>
      </c>
      <c r="F1" s="35" t="s">
        <v>70</v>
      </c>
    </row>
    <row r="2" spans="1:6" ht="30.75" thickBot="1" x14ac:dyDescent="0.3">
      <c r="A2" s="36" t="s">
        <v>71</v>
      </c>
      <c r="B2" s="37">
        <v>5</v>
      </c>
      <c r="C2" s="37">
        <v>4</v>
      </c>
      <c r="D2" s="37">
        <v>3</v>
      </c>
      <c r="E2" s="38">
        <v>12</v>
      </c>
      <c r="F2" s="38">
        <v>4</v>
      </c>
    </row>
    <row r="3" spans="1:6" ht="45.75" thickBot="1" x14ac:dyDescent="0.3">
      <c r="A3" s="36" t="s">
        <v>72</v>
      </c>
      <c r="B3" s="37">
        <v>4</v>
      </c>
      <c r="C3" s="37">
        <v>5</v>
      </c>
      <c r="D3" s="37">
        <v>4</v>
      </c>
      <c r="E3" s="38">
        <v>13</v>
      </c>
      <c r="F3" s="38">
        <v>4.3333333329999997</v>
      </c>
    </row>
    <row r="4" spans="1:6" ht="30.75" thickBot="1" x14ac:dyDescent="0.3">
      <c r="A4" s="36" t="s">
        <v>73</v>
      </c>
      <c r="B4" s="37">
        <v>4</v>
      </c>
      <c r="C4" s="37">
        <v>5</v>
      </c>
      <c r="D4" s="37">
        <v>4</v>
      </c>
      <c r="E4" s="38">
        <v>13</v>
      </c>
      <c r="F4" s="38">
        <v>4.3333333329999997</v>
      </c>
    </row>
    <row r="5" spans="1:6" ht="30.75" thickBot="1" x14ac:dyDescent="0.3">
      <c r="A5" s="36" t="s">
        <v>74</v>
      </c>
      <c r="B5" s="37">
        <v>3</v>
      </c>
      <c r="C5" s="37">
        <v>5</v>
      </c>
      <c r="D5" s="37">
        <v>5</v>
      </c>
      <c r="E5" s="38">
        <v>13</v>
      </c>
      <c r="F5" s="38">
        <v>4.3333333329999997</v>
      </c>
    </row>
    <row r="6" spans="1:6" ht="30.75" thickBot="1" x14ac:dyDescent="0.3">
      <c r="A6" s="36" t="s">
        <v>75</v>
      </c>
      <c r="B6" s="37">
        <v>3</v>
      </c>
      <c r="C6" s="37">
        <v>2</v>
      </c>
      <c r="D6" s="37">
        <v>0</v>
      </c>
      <c r="E6" s="38">
        <v>5</v>
      </c>
      <c r="F6" s="38">
        <v>1.6666666670000001</v>
      </c>
    </row>
    <row r="7" spans="1:6" ht="30.75" thickBot="1" x14ac:dyDescent="0.3">
      <c r="A7" s="36" t="s">
        <v>76</v>
      </c>
      <c r="B7" s="37">
        <v>4</v>
      </c>
      <c r="C7" s="37">
        <v>3</v>
      </c>
      <c r="D7" s="37">
        <v>2</v>
      </c>
      <c r="E7" s="38">
        <v>9</v>
      </c>
      <c r="F7" s="38">
        <v>3</v>
      </c>
    </row>
    <row r="8" spans="1:6" ht="30.75" thickBot="1" x14ac:dyDescent="0.3">
      <c r="A8" s="36" t="s">
        <v>77</v>
      </c>
      <c r="B8" s="37">
        <v>5</v>
      </c>
      <c r="C8" s="37">
        <v>5</v>
      </c>
      <c r="D8" s="37">
        <v>5</v>
      </c>
      <c r="E8" s="38">
        <v>15</v>
      </c>
      <c r="F8" s="38">
        <v>5</v>
      </c>
    </row>
    <row r="9" spans="1:6" ht="30.75" thickBot="1" x14ac:dyDescent="0.3">
      <c r="A9" s="36" t="s">
        <v>78</v>
      </c>
      <c r="B9" s="37">
        <v>4</v>
      </c>
      <c r="C9" s="37">
        <v>3</v>
      </c>
      <c r="D9" s="37">
        <v>4</v>
      </c>
      <c r="E9" s="38">
        <v>11</v>
      </c>
      <c r="F9" s="38">
        <v>3.6666666669999999</v>
      </c>
    </row>
    <row r="10" spans="1:6" ht="30.75" thickBot="1" x14ac:dyDescent="0.3">
      <c r="A10" s="36" t="s">
        <v>79</v>
      </c>
      <c r="B10" s="37">
        <v>4</v>
      </c>
      <c r="C10" s="37">
        <v>4</v>
      </c>
      <c r="D10" s="37">
        <v>4</v>
      </c>
      <c r="E10" s="38">
        <v>12</v>
      </c>
      <c r="F10" s="38">
        <v>4</v>
      </c>
    </row>
    <row r="11" spans="1:6" ht="30.75" thickBot="1" x14ac:dyDescent="0.3">
      <c r="A11" s="36" t="s">
        <v>80</v>
      </c>
      <c r="B11" s="37">
        <v>3</v>
      </c>
      <c r="C11" s="37">
        <v>4</v>
      </c>
      <c r="D11" s="37">
        <v>4</v>
      </c>
      <c r="E11" s="38">
        <v>11</v>
      </c>
      <c r="F11" s="38">
        <v>3.6666666669999999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47" t="s">
        <v>81</v>
      </c>
      <c r="B1" s="47"/>
      <c r="C1" s="47"/>
      <c r="D1" s="47"/>
      <c r="E1" s="47"/>
      <c r="F1" s="47"/>
    </row>
    <row r="2" spans="1:6" ht="75" x14ac:dyDescent="0.25">
      <c r="A2" s="48" t="s">
        <v>82</v>
      </c>
      <c r="B2" s="49" t="s">
        <v>67</v>
      </c>
      <c r="C2" s="49" t="s">
        <v>9</v>
      </c>
      <c r="D2" s="49" t="s">
        <v>68</v>
      </c>
      <c r="E2" s="50" t="s">
        <v>83</v>
      </c>
      <c r="F2" s="50" t="s">
        <v>84</v>
      </c>
    </row>
    <row r="3" spans="1:6" x14ac:dyDescent="0.25">
      <c r="A3" s="51" t="s">
        <v>71</v>
      </c>
      <c r="B3" s="11">
        <v>5</v>
      </c>
      <c r="C3" s="11">
        <v>4</v>
      </c>
      <c r="D3" s="11">
        <v>3</v>
      </c>
      <c r="E3" s="52">
        <f>SUM(B3:D3)</f>
        <v>12</v>
      </c>
      <c r="F3" s="53">
        <f>AVERAGE(B3:D3)</f>
        <v>4</v>
      </c>
    </row>
    <row r="4" spans="1:6" x14ac:dyDescent="0.25">
      <c r="A4" s="51" t="s">
        <v>72</v>
      </c>
      <c r="B4" s="11">
        <v>4</v>
      </c>
      <c r="C4" s="11">
        <v>5</v>
      </c>
      <c r="D4" s="11">
        <v>4</v>
      </c>
      <c r="E4" s="52">
        <f t="shared" ref="E4:E12" si="0">SUM(B4:D4)</f>
        <v>13</v>
      </c>
      <c r="F4" s="53">
        <f t="shared" ref="F4:F12" si="1">AVERAGE(B4:D4)</f>
        <v>4.333333333333333</v>
      </c>
    </row>
    <row r="5" spans="1:6" x14ac:dyDescent="0.25">
      <c r="A5" s="51" t="s">
        <v>85</v>
      </c>
      <c r="B5" s="11">
        <v>4</v>
      </c>
      <c r="C5" s="11">
        <v>5</v>
      </c>
      <c r="D5" s="11">
        <v>4</v>
      </c>
      <c r="E5" s="52">
        <f t="shared" si="0"/>
        <v>13</v>
      </c>
      <c r="F5" s="53">
        <f t="shared" si="1"/>
        <v>4.333333333333333</v>
      </c>
    </row>
    <row r="6" spans="1:6" x14ac:dyDescent="0.25">
      <c r="A6" s="51" t="s">
        <v>74</v>
      </c>
      <c r="B6" s="11">
        <v>3</v>
      </c>
      <c r="C6" s="11">
        <v>5</v>
      </c>
      <c r="D6" s="11">
        <v>5</v>
      </c>
      <c r="E6" s="52">
        <f t="shared" si="0"/>
        <v>13</v>
      </c>
      <c r="F6" s="53">
        <f t="shared" si="1"/>
        <v>4.333333333333333</v>
      </c>
    </row>
    <row r="7" spans="1:6" x14ac:dyDescent="0.25">
      <c r="A7" s="51" t="s">
        <v>75</v>
      </c>
      <c r="B7" s="11">
        <v>3</v>
      </c>
      <c r="C7" s="11">
        <v>2</v>
      </c>
      <c r="D7" s="11">
        <v>0</v>
      </c>
      <c r="E7" s="52">
        <f t="shared" si="0"/>
        <v>5</v>
      </c>
      <c r="F7" s="53">
        <f t="shared" si="1"/>
        <v>1.6666666666666667</v>
      </c>
    </row>
    <row r="8" spans="1:6" x14ac:dyDescent="0.25">
      <c r="A8" s="51" t="s">
        <v>76</v>
      </c>
      <c r="B8" s="11">
        <v>4</v>
      </c>
      <c r="C8" s="11">
        <v>3</v>
      </c>
      <c r="D8" s="11">
        <v>2</v>
      </c>
      <c r="E8" s="52">
        <f t="shared" si="0"/>
        <v>9</v>
      </c>
      <c r="F8" s="53">
        <f t="shared" si="1"/>
        <v>3</v>
      </c>
    </row>
    <row r="9" spans="1:6" x14ac:dyDescent="0.25">
      <c r="A9" s="51" t="s">
        <v>86</v>
      </c>
      <c r="B9" s="11">
        <v>5</v>
      </c>
      <c r="C9" s="11">
        <v>5</v>
      </c>
      <c r="D9" s="11">
        <v>5</v>
      </c>
      <c r="E9" s="52">
        <f t="shared" si="0"/>
        <v>15</v>
      </c>
      <c r="F9" s="53">
        <f t="shared" si="1"/>
        <v>5</v>
      </c>
    </row>
    <row r="10" spans="1:6" x14ac:dyDescent="0.25">
      <c r="A10" s="51" t="s">
        <v>78</v>
      </c>
      <c r="B10" s="11">
        <v>4</v>
      </c>
      <c r="C10" s="11">
        <v>3</v>
      </c>
      <c r="D10" s="11">
        <v>4</v>
      </c>
      <c r="E10" s="52">
        <f t="shared" si="0"/>
        <v>11</v>
      </c>
      <c r="F10" s="53">
        <f t="shared" si="1"/>
        <v>3.6666666666666665</v>
      </c>
    </row>
    <row r="11" spans="1:6" x14ac:dyDescent="0.25">
      <c r="A11" s="51" t="s">
        <v>79</v>
      </c>
      <c r="B11" s="11">
        <v>4</v>
      </c>
      <c r="C11" s="11">
        <v>4</v>
      </c>
      <c r="D11" s="11">
        <v>4</v>
      </c>
      <c r="E11" s="52">
        <f t="shared" si="0"/>
        <v>12</v>
      </c>
      <c r="F11" s="53">
        <f t="shared" si="1"/>
        <v>4</v>
      </c>
    </row>
    <row r="12" spans="1:6" x14ac:dyDescent="0.25">
      <c r="A12" s="51" t="s">
        <v>80</v>
      </c>
      <c r="B12" s="11">
        <v>3</v>
      </c>
      <c r="C12" s="11">
        <v>4</v>
      </c>
      <c r="D12" s="11">
        <v>4</v>
      </c>
      <c r="E12" s="52">
        <f t="shared" si="0"/>
        <v>11</v>
      </c>
      <c r="F12" s="53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sheetData>
    <row r="1" spans="1:4" ht="60" x14ac:dyDescent="0.25">
      <c r="A1" s="54" t="s">
        <v>87</v>
      </c>
      <c r="B1" s="55" t="s">
        <v>88</v>
      </c>
      <c r="C1" s="55" t="s">
        <v>89</v>
      </c>
      <c r="D1" s="55" t="s">
        <v>90</v>
      </c>
    </row>
    <row r="2" spans="1:4" x14ac:dyDescent="0.25">
      <c r="A2" s="56" t="s">
        <v>91</v>
      </c>
      <c r="B2" s="56">
        <v>31.5</v>
      </c>
      <c r="C2" s="56">
        <v>1520</v>
      </c>
      <c r="D2" s="56">
        <v>456</v>
      </c>
    </row>
    <row r="3" spans="1:4" x14ac:dyDescent="0.25">
      <c r="A3" s="56" t="s">
        <v>92</v>
      </c>
      <c r="B3" s="56">
        <v>34</v>
      </c>
      <c r="C3" s="56">
        <v>14701</v>
      </c>
      <c r="D3" s="56">
        <v>773</v>
      </c>
    </row>
    <row r="4" spans="1:4" x14ac:dyDescent="0.25">
      <c r="A4" s="56" t="s">
        <v>93</v>
      </c>
      <c r="B4" s="56">
        <v>68</v>
      </c>
      <c r="C4" s="56">
        <v>80</v>
      </c>
      <c r="D4" s="56">
        <v>1134</v>
      </c>
    </row>
    <row r="5" spans="1:4" x14ac:dyDescent="0.25">
      <c r="A5" s="56" t="s">
        <v>94</v>
      </c>
      <c r="B5" s="56">
        <v>59.6</v>
      </c>
      <c r="C5" s="56">
        <v>288</v>
      </c>
      <c r="D5" s="56">
        <v>177</v>
      </c>
    </row>
    <row r="6" spans="1:4" x14ac:dyDescent="0.25">
      <c r="A6" s="56" t="s">
        <v>95</v>
      </c>
      <c r="B6" s="56">
        <v>51.1</v>
      </c>
      <c r="C6" s="56">
        <v>61</v>
      </c>
      <c r="D6" s="56">
        <v>53</v>
      </c>
    </row>
    <row r="7" spans="1:4" x14ac:dyDescent="0.25">
      <c r="A7" s="56" t="s">
        <v>96</v>
      </c>
      <c r="B7" s="56">
        <v>58</v>
      </c>
      <c r="C7" s="56">
        <v>281</v>
      </c>
      <c r="D7" s="56">
        <v>177</v>
      </c>
    </row>
    <row r="8" spans="1:4" ht="45" x14ac:dyDescent="0.25">
      <c r="A8" s="55" t="s">
        <v>97</v>
      </c>
      <c r="B8" s="56">
        <f>MAX(B2:B7)</f>
        <v>68</v>
      </c>
      <c r="C8" s="56"/>
      <c r="D8" s="56"/>
    </row>
    <row r="9" spans="1:4" ht="45" x14ac:dyDescent="0.25">
      <c r="A9" s="55" t="s">
        <v>98</v>
      </c>
      <c r="B9" s="56"/>
      <c r="C9" s="56">
        <f>MIN(C2:C7)</f>
        <v>61</v>
      </c>
      <c r="D9" s="56"/>
    </row>
    <row r="10" spans="1:4" ht="75" x14ac:dyDescent="0.25">
      <c r="A10" s="55" t="s">
        <v>99</v>
      </c>
      <c r="B10" s="56"/>
      <c r="C10" s="56"/>
      <c r="D10" s="57">
        <f>AVERAGE(D2:D7)</f>
        <v>461.66666666666669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RowHeight="15" x14ac:dyDescent="0.25"/>
  <sheetData>
    <row r="1" spans="1:10" ht="60.75" x14ac:dyDescent="0.25">
      <c r="A1" s="58" t="s">
        <v>100</v>
      </c>
      <c r="B1" s="59" t="s">
        <v>101</v>
      </c>
      <c r="C1" s="60" t="s">
        <v>102</v>
      </c>
      <c r="D1" s="61" t="s">
        <v>103</v>
      </c>
      <c r="E1" s="61" t="s">
        <v>7</v>
      </c>
      <c r="F1" s="61" t="s">
        <v>104</v>
      </c>
      <c r="G1" s="61" t="s">
        <v>9</v>
      </c>
      <c r="H1" s="61" t="s">
        <v>105</v>
      </c>
      <c r="I1" s="61" t="s">
        <v>12</v>
      </c>
      <c r="J1" s="62" t="s">
        <v>84</v>
      </c>
    </row>
    <row r="2" spans="1:10" x14ac:dyDescent="0.25">
      <c r="A2" s="63">
        <v>1</v>
      </c>
      <c r="B2" s="64" t="s">
        <v>106</v>
      </c>
      <c r="C2" s="65">
        <v>4</v>
      </c>
      <c r="D2" s="66">
        <v>5</v>
      </c>
      <c r="E2" s="66">
        <v>5</v>
      </c>
      <c r="F2" s="66">
        <v>5</v>
      </c>
      <c r="G2" s="66">
        <v>5</v>
      </c>
      <c r="H2" s="66">
        <v>5</v>
      </c>
      <c r="I2" s="66">
        <v>5</v>
      </c>
      <c r="J2" s="67">
        <f>AVERAGE(C2:I2)</f>
        <v>4.8571428571428568</v>
      </c>
    </row>
    <row r="3" spans="1:10" x14ac:dyDescent="0.25">
      <c r="A3" s="63">
        <v>2</v>
      </c>
      <c r="B3" s="64" t="s">
        <v>107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68">
        <f t="shared" ref="J3:J7" si="0">AVERAGE(C3:I3)</f>
        <v>3</v>
      </c>
    </row>
    <row r="4" spans="1:10" x14ac:dyDescent="0.25">
      <c r="A4" s="63">
        <v>3</v>
      </c>
      <c r="B4" s="64" t="s">
        <v>108</v>
      </c>
      <c r="C4" s="8">
        <v>2</v>
      </c>
      <c r="D4" s="65">
        <v>4</v>
      </c>
      <c r="E4" s="65">
        <v>4</v>
      </c>
      <c r="F4" s="65">
        <v>4</v>
      </c>
      <c r="G4" s="65">
        <v>4</v>
      </c>
      <c r="H4" s="65">
        <v>4</v>
      </c>
      <c r="I4" s="65">
        <v>4</v>
      </c>
      <c r="J4" s="68">
        <f t="shared" si="0"/>
        <v>3.7142857142857144</v>
      </c>
    </row>
    <row r="5" spans="1:10" x14ac:dyDescent="0.25">
      <c r="A5" s="63">
        <v>4</v>
      </c>
      <c r="B5" s="64" t="s">
        <v>109</v>
      </c>
      <c r="C5" s="65">
        <v>4</v>
      </c>
      <c r="D5" s="65">
        <v>4</v>
      </c>
      <c r="E5" s="66">
        <v>5</v>
      </c>
      <c r="F5" s="66">
        <v>5</v>
      </c>
      <c r="G5" s="66">
        <v>5</v>
      </c>
      <c r="H5" s="66">
        <v>5</v>
      </c>
      <c r="I5" s="66">
        <v>5</v>
      </c>
      <c r="J5" s="67">
        <f t="shared" si="0"/>
        <v>4.7142857142857144</v>
      </c>
    </row>
    <row r="6" spans="1:10" x14ac:dyDescent="0.25">
      <c r="A6" s="63">
        <v>5</v>
      </c>
      <c r="B6" s="64" t="s">
        <v>110</v>
      </c>
      <c r="C6" s="8">
        <v>3</v>
      </c>
      <c r="D6" s="66">
        <v>5</v>
      </c>
      <c r="E6" s="65">
        <v>4</v>
      </c>
      <c r="F6" s="65">
        <v>4</v>
      </c>
      <c r="G6" s="65">
        <v>4</v>
      </c>
      <c r="H6" s="65">
        <v>4</v>
      </c>
      <c r="I6" s="65">
        <v>4</v>
      </c>
      <c r="J6" s="67">
        <f t="shared" si="0"/>
        <v>4</v>
      </c>
    </row>
    <row r="7" spans="1:10" x14ac:dyDescent="0.25">
      <c r="A7" s="69" t="s">
        <v>111</v>
      </c>
      <c r="B7" s="69"/>
      <c r="C7" s="8">
        <f>AVERAGE(C2:C6)</f>
        <v>3.2</v>
      </c>
      <c r="D7" s="65">
        <f t="shared" ref="D7:I7" si="1">AVERAGE(D2:D6)</f>
        <v>4.2</v>
      </c>
      <c r="E7" s="65">
        <f t="shared" si="1"/>
        <v>4.2</v>
      </c>
      <c r="F7" s="65">
        <f t="shared" si="1"/>
        <v>4.2</v>
      </c>
      <c r="G7" s="65">
        <f t="shared" si="1"/>
        <v>4.2</v>
      </c>
      <c r="H7" s="65">
        <f t="shared" si="1"/>
        <v>4.2</v>
      </c>
      <c r="I7" s="65">
        <f t="shared" si="1"/>
        <v>4.2</v>
      </c>
      <c r="J7" s="67">
        <f t="shared" si="0"/>
        <v>4.0571428571428569</v>
      </c>
    </row>
  </sheetData>
  <mergeCells count="1">
    <mergeCell ref="A7:B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8" sqref="Q8"/>
    </sheetView>
  </sheetViews>
  <sheetFormatPr defaultRowHeight="15" x14ac:dyDescent="0.25"/>
  <sheetData>
    <row r="1" spans="1:7" ht="15.75" thickBot="1" x14ac:dyDescent="0.3">
      <c r="A1" s="78" t="s">
        <v>151</v>
      </c>
      <c r="B1" s="78" t="s">
        <v>152</v>
      </c>
      <c r="C1" s="78" t="s">
        <v>153</v>
      </c>
      <c r="D1" s="78" t="s">
        <v>154</v>
      </c>
      <c r="E1" s="78" t="s">
        <v>155</v>
      </c>
      <c r="F1" s="78" t="s">
        <v>156</v>
      </c>
      <c r="G1" s="78" t="s">
        <v>157</v>
      </c>
    </row>
    <row r="2" spans="1:7" ht="15.75" thickBot="1" x14ac:dyDescent="0.3">
      <c r="A2" s="79">
        <v>-12</v>
      </c>
      <c r="B2" s="79">
        <v>4</v>
      </c>
      <c r="C2" s="78"/>
      <c r="D2" s="79">
        <v>4</v>
      </c>
      <c r="E2" s="78"/>
      <c r="F2" s="78"/>
      <c r="G2" s="78"/>
    </row>
    <row r="3" spans="1:7" ht="15.75" thickBot="1" x14ac:dyDescent="0.3">
      <c r="A3" s="79">
        <v>-11</v>
      </c>
      <c r="B3" s="79">
        <v>5.2777777779999999</v>
      </c>
      <c r="C3" s="78"/>
      <c r="D3" s="79">
        <v>4.875</v>
      </c>
      <c r="E3" s="78"/>
      <c r="F3" s="78"/>
      <c r="G3" s="78"/>
    </row>
    <row r="4" spans="1:7" ht="15.75" thickBot="1" x14ac:dyDescent="0.3">
      <c r="A4" s="79">
        <v>-10</v>
      </c>
      <c r="B4" s="79">
        <v>6.4444444440000002</v>
      </c>
      <c r="C4" s="78"/>
      <c r="D4" s="79">
        <v>5.5</v>
      </c>
      <c r="E4" s="78"/>
      <c r="F4" s="78"/>
      <c r="G4" s="78"/>
    </row>
    <row r="5" spans="1:7" ht="15.75" thickBot="1" x14ac:dyDescent="0.3">
      <c r="A5" s="79">
        <v>-9</v>
      </c>
      <c r="B5" s="79">
        <v>7.5</v>
      </c>
      <c r="C5" s="78"/>
      <c r="D5" s="79">
        <v>5.875</v>
      </c>
      <c r="E5" s="78"/>
      <c r="F5" s="78"/>
      <c r="G5" s="78"/>
    </row>
    <row r="6" spans="1:7" ht="15.75" thickBot="1" x14ac:dyDescent="0.3">
      <c r="A6" s="79">
        <v>-8</v>
      </c>
      <c r="B6" s="79">
        <v>8.4444444440000002</v>
      </c>
      <c r="C6" s="78"/>
      <c r="D6" s="79">
        <v>6</v>
      </c>
      <c r="E6" s="78"/>
      <c r="F6" s="78"/>
      <c r="G6" s="78"/>
    </row>
    <row r="7" spans="1:7" ht="15.75" thickBot="1" x14ac:dyDescent="0.3">
      <c r="A7" s="79">
        <v>-7</v>
      </c>
      <c r="B7" s="79">
        <v>9.2777777780000008</v>
      </c>
      <c r="C7" s="78"/>
      <c r="D7" s="79">
        <v>5.875</v>
      </c>
      <c r="E7" s="78"/>
      <c r="F7" s="78"/>
      <c r="G7" s="78"/>
    </row>
    <row r="8" spans="1:7" ht="15.75" thickBot="1" x14ac:dyDescent="0.3">
      <c r="A8" s="79">
        <v>-6</v>
      </c>
      <c r="B8" s="79">
        <v>10</v>
      </c>
      <c r="C8" s="78"/>
      <c r="D8" s="79">
        <v>5.5</v>
      </c>
      <c r="E8" s="78"/>
      <c r="F8" s="78"/>
      <c r="G8" s="78"/>
    </row>
    <row r="9" spans="1:7" ht="15.75" thickBot="1" x14ac:dyDescent="0.3">
      <c r="A9" s="79">
        <v>-5</v>
      </c>
      <c r="B9" s="79">
        <v>10.61111111</v>
      </c>
      <c r="C9" s="78"/>
      <c r="D9" s="79">
        <v>4.875</v>
      </c>
      <c r="E9" s="78"/>
      <c r="F9" s="78"/>
      <c r="G9" s="78"/>
    </row>
    <row r="10" spans="1:7" ht="15.75" thickBot="1" x14ac:dyDescent="0.3">
      <c r="A10" s="79">
        <v>-4</v>
      </c>
      <c r="B10" s="79">
        <v>11.11111111</v>
      </c>
      <c r="C10" s="79">
        <v>4</v>
      </c>
      <c r="D10" s="79">
        <v>4</v>
      </c>
      <c r="E10" s="78"/>
      <c r="F10" s="79">
        <v>-6</v>
      </c>
      <c r="G10" s="79">
        <v>-8.5</v>
      </c>
    </row>
    <row r="11" spans="1:7" ht="15.75" thickBot="1" x14ac:dyDescent="0.3">
      <c r="A11" s="79">
        <v>-3</v>
      </c>
      <c r="B11" s="79">
        <v>11.5</v>
      </c>
      <c r="C11" s="79">
        <v>4.875</v>
      </c>
      <c r="D11" s="78"/>
      <c r="E11" s="78"/>
      <c r="F11" s="79">
        <v>-7</v>
      </c>
      <c r="G11" s="79">
        <v>-10</v>
      </c>
    </row>
    <row r="12" spans="1:7" ht="15.75" thickBot="1" x14ac:dyDescent="0.3">
      <c r="A12" s="79">
        <v>-2</v>
      </c>
      <c r="B12" s="79">
        <v>11.777777779999999</v>
      </c>
      <c r="C12" s="79">
        <v>5.5</v>
      </c>
      <c r="D12" s="78"/>
      <c r="E12" s="78"/>
      <c r="F12" s="79">
        <v>-6</v>
      </c>
      <c r="G12" s="79">
        <v>-8.5</v>
      </c>
    </row>
    <row r="13" spans="1:7" ht="15.75" thickBot="1" x14ac:dyDescent="0.3">
      <c r="A13" s="79">
        <v>-1</v>
      </c>
      <c r="B13" s="79">
        <v>11.94444444</v>
      </c>
      <c r="C13" s="79">
        <v>5.875</v>
      </c>
      <c r="D13" s="78"/>
      <c r="E13" s="78"/>
      <c r="F13" s="79">
        <v>-3</v>
      </c>
      <c r="G13" s="79">
        <v>-4</v>
      </c>
    </row>
    <row r="14" spans="1:7" ht="15.75" thickBot="1" x14ac:dyDescent="0.3">
      <c r="A14" s="79">
        <v>0</v>
      </c>
      <c r="B14" s="79">
        <v>12</v>
      </c>
      <c r="C14" s="79">
        <v>6</v>
      </c>
      <c r="D14" s="78"/>
      <c r="E14" s="78"/>
      <c r="F14" s="79">
        <v>2</v>
      </c>
      <c r="G14" s="79">
        <v>3.5</v>
      </c>
    </row>
    <row r="15" spans="1:7" ht="15.75" thickBot="1" x14ac:dyDescent="0.3">
      <c r="A15" s="79">
        <v>1</v>
      </c>
      <c r="B15" s="79">
        <v>11.94444444</v>
      </c>
      <c r="C15" s="79">
        <v>5.875</v>
      </c>
      <c r="D15" s="78"/>
      <c r="E15" s="78"/>
      <c r="F15" s="78"/>
      <c r="G15" s="78"/>
    </row>
    <row r="16" spans="1:7" ht="15.75" thickBot="1" x14ac:dyDescent="0.3">
      <c r="A16" s="79">
        <v>2</v>
      </c>
      <c r="B16" s="79">
        <v>11.777777779999999</v>
      </c>
      <c r="C16" s="79">
        <v>5.5</v>
      </c>
      <c r="D16" s="78"/>
      <c r="E16" s="78"/>
      <c r="F16" s="78"/>
      <c r="G16" s="78"/>
    </row>
    <row r="17" spans="1:7" ht="15.75" thickBot="1" x14ac:dyDescent="0.3">
      <c r="A17" s="79">
        <v>3</v>
      </c>
      <c r="B17" s="79">
        <v>11.5</v>
      </c>
      <c r="C17" s="79">
        <v>4.875</v>
      </c>
      <c r="D17" s="78"/>
      <c r="E17" s="78"/>
      <c r="F17" s="78"/>
      <c r="G17" s="78"/>
    </row>
    <row r="18" spans="1:7" ht="15.75" thickBot="1" x14ac:dyDescent="0.3">
      <c r="A18" s="79">
        <v>4</v>
      </c>
      <c r="B18" s="79">
        <v>11.11111111</v>
      </c>
      <c r="C18" s="79">
        <v>4</v>
      </c>
      <c r="D18" s="78"/>
      <c r="E18" s="79">
        <v>4</v>
      </c>
      <c r="F18" s="78"/>
      <c r="G18" s="78"/>
    </row>
    <row r="19" spans="1:7" ht="15.75" thickBot="1" x14ac:dyDescent="0.3">
      <c r="A19" s="79">
        <v>5</v>
      </c>
      <c r="B19" s="79">
        <v>10.61111111</v>
      </c>
      <c r="C19" s="78"/>
      <c r="D19" s="78"/>
      <c r="E19" s="79">
        <v>4.875</v>
      </c>
      <c r="F19" s="78"/>
      <c r="G19" s="78"/>
    </row>
    <row r="20" spans="1:7" ht="15.75" thickBot="1" x14ac:dyDescent="0.3">
      <c r="A20" s="79">
        <v>6</v>
      </c>
      <c r="B20" s="79">
        <v>10</v>
      </c>
      <c r="C20" s="78"/>
      <c r="D20" s="78"/>
      <c r="E20" s="79">
        <v>5.5</v>
      </c>
      <c r="F20" s="78"/>
      <c r="G20" s="78"/>
    </row>
    <row r="21" spans="1:7" ht="15.75" thickBot="1" x14ac:dyDescent="0.3">
      <c r="A21" s="79">
        <v>7</v>
      </c>
      <c r="B21" s="79">
        <v>9.2777777780000008</v>
      </c>
      <c r="C21" s="78"/>
      <c r="D21" s="78"/>
      <c r="E21" s="79">
        <v>5.875</v>
      </c>
      <c r="F21" s="78"/>
      <c r="G21" s="78"/>
    </row>
    <row r="22" spans="1:7" ht="15.75" thickBot="1" x14ac:dyDescent="0.3">
      <c r="A22" s="79">
        <v>8</v>
      </c>
      <c r="B22" s="79">
        <v>8.4444444440000002</v>
      </c>
      <c r="C22" s="78"/>
      <c r="D22" s="78"/>
      <c r="E22" s="79">
        <v>6</v>
      </c>
      <c r="F22" s="78"/>
      <c r="G22" s="78"/>
    </row>
    <row r="23" spans="1:7" ht="15.75" thickBot="1" x14ac:dyDescent="0.3">
      <c r="A23" s="79">
        <v>9</v>
      </c>
      <c r="B23" s="79">
        <v>7.5</v>
      </c>
      <c r="C23" s="78"/>
      <c r="D23" s="78"/>
      <c r="E23" s="79">
        <v>5.875</v>
      </c>
      <c r="F23" s="78"/>
      <c r="G23" s="78"/>
    </row>
    <row r="24" spans="1:7" ht="15.75" thickBot="1" x14ac:dyDescent="0.3">
      <c r="A24" s="79">
        <v>10</v>
      </c>
      <c r="B24" s="79">
        <v>6.4444444440000002</v>
      </c>
      <c r="C24" s="78"/>
      <c r="D24" s="78"/>
      <c r="E24" s="79">
        <v>5.5</v>
      </c>
      <c r="F24" s="78"/>
      <c r="G24" s="78"/>
    </row>
    <row r="25" spans="1:7" ht="15.75" thickBot="1" x14ac:dyDescent="0.3">
      <c r="A25" s="79">
        <v>11</v>
      </c>
      <c r="B25" s="79">
        <v>5.2777777779999999</v>
      </c>
      <c r="C25" s="78"/>
      <c r="D25" s="78"/>
      <c r="E25" s="79">
        <v>4.875</v>
      </c>
      <c r="F25" s="78"/>
      <c r="G25" s="78"/>
    </row>
    <row r="26" spans="1:7" ht="15.75" thickBot="1" x14ac:dyDescent="0.3">
      <c r="A26" s="79">
        <v>12</v>
      </c>
      <c r="B26" s="79">
        <v>4</v>
      </c>
      <c r="C26" s="78"/>
      <c r="D26" s="78"/>
      <c r="E26" s="79">
        <v>4</v>
      </c>
      <c r="F26" s="78"/>
      <c r="G26" s="7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K11" sqref="K11"/>
    </sheetView>
  </sheetViews>
  <sheetFormatPr defaultRowHeight="15" x14ac:dyDescent="0.25"/>
  <sheetData>
    <row r="1" spans="1:8" ht="15.75" thickBot="1" x14ac:dyDescent="0.3">
      <c r="A1" s="78" t="s">
        <v>151</v>
      </c>
      <c r="B1" s="78" t="s">
        <v>152</v>
      </c>
      <c r="C1" s="78" t="s">
        <v>153</v>
      </c>
      <c r="D1" s="78" t="s">
        <v>154</v>
      </c>
      <c r="E1" s="78" t="s">
        <v>155</v>
      </c>
      <c r="F1" s="78" t="s">
        <v>156</v>
      </c>
      <c r="G1" s="78" t="s">
        <v>157</v>
      </c>
      <c r="H1" s="78" t="s">
        <v>158</v>
      </c>
    </row>
    <row r="2" spans="1:8" ht="15.75" thickBot="1" x14ac:dyDescent="0.3">
      <c r="A2" s="79">
        <v>-9</v>
      </c>
      <c r="B2" s="79">
        <v>1</v>
      </c>
      <c r="C2" s="78"/>
      <c r="D2" s="79">
        <v>1</v>
      </c>
      <c r="E2" s="78"/>
      <c r="F2" s="79">
        <v>1</v>
      </c>
      <c r="G2" s="78"/>
      <c r="H2" s="78"/>
    </row>
    <row r="3" spans="1:8" ht="15.75" thickBot="1" x14ac:dyDescent="0.3">
      <c r="A3" s="79">
        <v>-8</v>
      </c>
      <c r="B3" s="79">
        <v>1.4375</v>
      </c>
      <c r="C3" s="78"/>
      <c r="D3" s="79">
        <v>-0.75</v>
      </c>
      <c r="E3" s="78"/>
      <c r="F3" s="79">
        <v>4</v>
      </c>
      <c r="G3" s="78"/>
      <c r="H3" s="78"/>
    </row>
    <row r="4" spans="1:8" ht="15.75" thickBot="1" x14ac:dyDescent="0.3">
      <c r="A4" s="79">
        <v>-7</v>
      </c>
      <c r="B4" s="79">
        <v>1.75</v>
      </c>
      <c r="C4" s="78"/>
      <c r="D4" s="79">
        <v>-2</v>
      </c>
      <c r="E4" s="78"/>
      <c r="F4" s="79">
        <v>5</v>
      </c>
      <c r="G4" s="78"/>
      <c r="H4" s="78"/>
    </row>
    <row r="5" spans="1:8" ht="15.75" thickBot="1" x14ac:dyDescent="0.3">
      <c r="A5" s="79">
        <v>-6</v>
      </c>
      <c r="B5" s="79">
        <v>1.9375</v>
      </c>
      <c r="C5" s="78"/>
      <c r="D5" s="79">
        <v>-2.75</v>
      </c>
      <c r="E5" s="78"/>
      <c r="F5" s="79">
        <v>4</v>
      </c>
      <c r="G5" s="78"/>
      <c r="H5" s="78"/>
    </row>
    <row r="6" spans="1:8" ht="15.75" thickBot="1" x14ac:dyDescent="0.3">
      <c r="A6" s="79">
        <v>-5</v>
      </c>
      <c r="B6" s="79">
        <v>2</v>
      </c>
      <c r="C6" s="78"/>
      <c r="D6" s="79">
        <v>-3</v>
      </c>
      <c r="E6" s="78"/>
      <c r="F6" s="78"/>
      <c r="G6" s="78"/>
      <c r="H6" s="78"/>
    </row>
    <row r="7" spans="1:8" ht="15.75" thickBot="1" x14ac:dyDescent="0.3">
      <c r="A7" s="79">
        <v>-4</v>
      </c>
      <c r="B7" s="79">
        <v>1.9375</v>
      </c>
      <c r="C7" s="78"/>
      <c r="D7" s="79">
        <v>-2.75</v>
      </c>
      <c r="E7" s="78"/>
      <c r="F7" s="78"/>
      <c r="G7" s="78"/>
      <c r="H7" s="78"/>
    </row>
    <row r="8" spans="1:8" ht="15.75" thickBot="1" x14ac:dyDescent="0.3">
      <c r="A8" s="79">
        <v>-3</v>
      </c>
      <c r="B8" s="79">
        <v>1.75</v>
      </c>
      <c r="C8" s="78"/>
      <c r="D8" s="79">
        <v>-2</v>
      </c>
      <c r="E8" s="78"/>
      <c r="F8" s="78"/>
      <c r="G8" s="78"/>
      <c r="H8" s="78"/>
    </row>
    <row r="9" spans="1:8" ht="15.75" thickBot="1" x14ac:dyDescent="0.3">
      <c r="A9" s="79">
        <v>-2</v>
      </c>
      <c r="B9" s="79">
        <v>1.4375</v>
      </c>
      <c r="C9" s="78"/>
      <c r="D9" s="79">
        <v>-0.75</v>
      </c>
      <c r="E9" s="78"/>
      <c r="F9" s="78"/>
      <c r="G9" s="78"/>
      <c r="H9" s="78"/>
    </row>
    <row r="10" spans="1:8" ht="15.75" thickBot="1" x14ac:dyDescent="0.3">
      <c r="A10" s="79">
        <v>-1</v>
      </c>
      <c r="B10" s="79">
        <v>1</v>
      </c>
      <c r="C10" s="78"/>
      <c r="D10" s="79">
        <v>1</v>
      </c>
      <c r="E10" s="78"/>
      <c r="F10" s="78"/>
      <c r="G10" s="78"/>
      <c r="H10" s="79">
        <v>1</v>
      </c>
    </row>
    <row r="11" spans="1:8" ht="15.75" thickBot="1" x14ac:dyDescent="0.3">
      <c r="A11" s="79">
        <v>0</v>
      </c>
      <c r="B11" s="78"/>
      <c r="C11" s="78"/>
      <c r="D11" s="78"/>
      <c r="E11" s="78"/>
      <c r="F11" s="78"/>
      <c r="G11" s="78"/>
      <c r="H11" s="79">
        <v>1.5</v>
      </c>
    </row>
    <row r="12" spans="1:8" ht="15.75" thickBot="1" x14ac:dyDescent="0.3">
      <c r="A12" s="79">
        <v>1</v>
      </c>
      <c r="B12" s="78"/>
      <c r="C12" s="79">
        <v>1</v>
      </c>
      <c r="D12" s="78"/>
      <c r="E12" s="79">
        <v>1</v>
      </c>
      <c r="F12" s="78"/>
      <c r="G12" s="78"/>
      <c r="H12" s="79">
        <v>1</v>
      </c>
    </row>
    <row r="13" spans="1:8" ht="15.75" thickBot="1" x14ac:dyDescent="0.3">
      <c r="A13" s="79">
        <v>2</v>
      </c>
      <c r="B13" s="78"/>
      <c r="C13" s="79">
        <v>1.4375</v>
      </c>
      <c r="D13" s="78"/>
      <c r="E13" s="79">
        <v>-0.75</v>
      </c>
      <c r="F13" s="78"/>
      <c r="G13" s="78"/>
      <c r="H13" s="78"/>
    </row>
    <row r="14" spans="1:8" ht="15.75" thickBot="1" x14ac:dyDescent="0.3">
      <c r="A14" s="79">
        <v>3</v>
      </c>
      <c r="B14" s="78"/>
      <c r="C14" s="79">
        <v>1.75</v>
      </c>
      <c r="D14" s="78"/>
      <c r="E14" s="79">
        <v>-2</v>
      </c>
      <c r="F14" s="78"/>
      <c r="G14" s="78"/>
      <c r="H14" s="78"/>
    </row>
    <row r="15" spans="1:8" ht="15.75" thickBot="1" x14ac:dyDescent="0.3">
      <c r="A15" s="79">
        <v>4</v>
      </c>
      <c r="B15" s="78"/>
      <c r="C15" s="79">
        <v>1.9375</v>
      </c>
      <c r="D15" s="78"/>
      <c r="E15" s="79">
        <v>-2.75</v>
      </c>
      <c r="F15" s="78"/>
      <c r="G15" s="78"/>
      <c r="H15" s="78"/>
    </row>
    <row r="16" spans="1:8" ht="15.75" thickBot="1" x14ac:dyDescent="0.3">
      <c r="A16" s="79">
        <v>5</v>
      </c>
      <c r="B16" s="78"/>
      <c r="C16" s="79">
        <v>2</v>
      </c>
      <c r="D16" s="78"/>
      <c r="E16" s="79">
        <v>-3</v>
      </c>
      <c r="F16" s="78"/>
      <c r="G16" s="78"/>
      <c r="H16" s="78"/>
    </row>
    <row r="17" spans="1:8" ht="15.75" thickBot="1" x14ac:dyDescent="0.3">
      <c r="A17" s="79">
        <v>6</v>
      </c>
      <c r="B17" s="78"/>
      <c r="C17" s="79">
        <v>1.9375</v>
      </c>
      <c r="D17" s="78"/>
      <c r="E17" s="79">
        <v>-2.75</v>
      </c>
      <c r="F17" s="78"/>
      <c r="G17" s="79">
        <v>4</v>
      </c>
      <c r="H17" s="78"/>
    </row>
    <row r="18" spans="1:8" ht="15.75" thickBot="1" x14ac:dyDescent="0.3">
      <c r="A18" s="79">
        <v>7</v>
      </c>
      <c r="B18" s="78"/>
      <c r="C18" s="79">
        <v>1.75</v>
      </c>
      <c r="D18" s="78"/>
      <c r="E18" s="79">
        <v>-2</v>
      </c>
      <c r="F18" s="78"/>
      <c r="G18" s="79">
        <v>5</v>
      </c>
      <c r="H18" s="78"/>
    </row>
    <row r="19" spans="1:8" ht="15.75" thickBot="1" x14ac:dyDescent="0.3">
      <c r="A19" s="79">
        <v>8</v>
      </c>
      <c r="B19" s="78"/>
      <c r="C19" s="79">
        <v>1.4375</v>
      </c>
      <c r="D19" s="78"/>
      <c r="E19" s="79">
        <v>-0.75</v>
      </c>
      <c r="F19" s="78"/>
      <c r="G19" s="79">
        <v>4</v>
      </c>
      <c r="H19" s="78"/>
    </row>
    <row r="20" spans="1:8" ht="15.75" thickBot="1" x14ac:dyDescent="0.3">
      <c r="A20" s="79">
        <v>9</v>
      </c>
      <c r="B20" s="78"/>
      <c r="C20" s="79">
        <v>1</v>
      </c>
      <c r="D20" s="78"/>
      <c r="E20" s="79">
        <v>1</v>
      </c>
      <c r="F20" s="78"/>
      <c r="G20" s="79">
        <v>1</v>
      </c>
      <c r="H20" s="78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N8" sqref="N8"/>
    </sheetView>
  </sheetViews>
  <sheetFormatPr defaultRowHeight="15" x14ac:dyDescent="0.25"/>
  <sheetData>
    <row r="1" spans="1:2" ht="15.75" thickBot="1" x14ac:dyDescent="0.3">
      <c r="A1" s="78" t="s">
        <v>159</v>
      </c>
      <c r="B1" s="79">
        <v>0.5</v>
      </c>
    </row>
    <row r="2" spans="1:2" ht="15.75" thickBot="1" x14ac:dyDescent="0.3">
      <c r="A2" s="78" t="s">
        <v>151</v>
      </c>
      <c r="B2" s="78" t="s">
        <v>160</v>
      </c>
    </row>
    <row r="3" spans="1:2" ht="15.75" thickBot="1" x14ac:dyDescent="0.3">
      <c r="A3" s="79">
        <v>1</v>
      </c>
      <c r="B3" s="79">
        <v>12</v>
      </c>
    </row>
    <row r="4" spans="1:2" ht="15.75" thickBot="1" x14ac:dyDescent="0.3">
      <c r="A4" s="79">
        <v>1.5</v>
      </c>
      <c r="B4" s="79">
        <v>8</v>
      </c>
    </row>
    <row r="5" spans="1:2" ht="15.75" thickBot="1" x14ac:dyDescent="0.3">
      <c r="A5" s="79">
        <v>2</v>
      </c>
      <c r="B5" s="79">
        <v>6</v>
      </c>
    </row>
    <row r="6" spans="1:2" ht="15.75" thickBot="1" x14ac:dyDescent="0.3">
      <c r="A6" s="79">
        <v>2.5</v>
      </c>
      <c r="B6" s="79">
        <v>4.8</v>
      </c>
    </row>
    <row r="7" spans="1:2" ht="15.75" thickBot="1" x14ac:dyDescent="0.3">
      <c r="A7" s="79">
        <v>3</v>
      </c>
      <c r="B7" s="79">
        <v>4</v>
      </c>
    </row>
    <row r="8" spans="1:2" ht="15.75" thickBot="1" x14ac:dyDescent="0.3">
      <c r="A8" s="79">
        <v>3.5</v>
      </c>
      <c r="B8" s="79">
        <v>3.4285714289999998</v>
      </c>
    </row>
    <row r="9" spans="1:2" ht="15.75" thickBot="1" x14ac:dyDescent="0.3">
      <c r="A9" s="79">
        <v>4</v>
      </c>
      <c r="B9" s="79">
        <v>3</v>
      </c>
    </row>
    <row r="10" spans="1:2" ht="15.75" thickBot="1" x14ac:dyDescent="0.3">
      <c r="A10" s="79">
        <v>4.5</v>
      </c>
      <c r="B10" s="79">
        <v>2.6666666669999999</v>
      </c>
    </row>
    <row r="11" spans="1:2" ht="15.75" thickBot="1" x14ac:dyDescent="0.3">
      <c r="A11" s="79">
        <v>5</v>
      </c>
      <c r="B11" s="79">
        <v>2.4</v>
      </c>
    </row>
    <row r="12" spans="1:2" ht="15.75" thickBot="1" x14ac:dyDescent="0.3">
      <c r="A12" s="79">
        <v>5.5</v>
      </c>
      <c r="B12" s="79">
        <v>2.1818181820000002</v>
      </c>
    </row>
    <row r="13" spans="1:2" ht="15.75" thickBot="1" x14ac:dyDescent="0.3">
      <c r="A13" s="79">
        <v>6</v>
      </c>
      <c r="B13" s="79">
        <v>2</v>
      </c>
    </row>
    <row r="14" spans="1:2" ht="15.75" thickBot="1" x14ac:dyDescent="0.3">
      <c r="A14" s="79">
        <v>6.5</v>
      </c>
      <c r="B14" s="79">
        <v>1.846153846</v>
      </c>
    </row>
    <row r="15" spans="1:2" ht="15.75" thickBot="1" x14ac:dyDescent="0.3">
      <c r="A15" s="79">
        <v>7</v>
      </c>
      <c r="B15" s="79">
        <v>1.7142857140000001</v>
      </c>
    </row>
    <row r="16" spans="1:2" ht="15.75" thickBot="1" x14ac:dyDescent="0.3">
      <c r="A16" s="79">
        <v>7.5</v>
      </c>
      <c r="B16" s="79">
        <v>1.6</v>
      </c>
    </row>
    <row r="17" spans="1:2" ht="15.75" thickBot="1" x14ac:dyDescent="0.3">
      <c r="A17" s="79">
        <v>8</v>
      </c>
      <c r="B17" s="79">
        <v>1.5</v>
      </c>
    </row>
    <row r="18" spans="1:2" ht="15.75" thickBot="1" x14ac:dyDescent="0.3">
      <c r="A18" s="79">
        <v>8.5</v>
      </c>
      <c r="B18" s="79">
        <v>1.411764706</v>
      </c>
    </row>
    <row r="19" spans="1:2" ht="15.75" thickBot="1" x14ac:dyDescent="0.3">
      <c r="A19" s="79">
        <v>9</v>
      </c>
      <c r="B19" s="79">
        <v>1.3333333329999999</v>
      </c>
    </row>
    <row r="20" spans="1:2" ht="15.75" thickBot="1" x14ac:dyDescent="0.3">
      <c r="A20" s="79">
        <v>9.5</v>
      </c>
      <c r="B20" s="79">
        <v>1.263157895</v>
      </c>
    </row>
    <row r="21" spans="1:2" ht="15.75" thickBot="1" x14ac:dyDescent="0.3">
      <c r="A21" s="79">
        <v>10</v>
      </c>
      <c r="B21" s="79">
        <v>1.2</v>
      </c>
    </row>
    <row r="22" spans="1:2" ht="15.75" thickBot="1" x14ac:dyDescent="0.3">
      <c r="A22" s="79">
        <v>10.5</v>
      </c>
      <c r="B22" s="79">
        <v>1.1428571430000001</v>
      </c>
    </row>
    <row r="23" spans="1:2" ht="15.75" thickBot="1" x14ac:dyDescent="0.3">
      <c r="A23" s="79">
        <v>11</v>
      </c>
      <c r="B23" s="79">
        <v>1.0909090910000001</v>
      </c>
    </row>
    <row r="24" spans="1:2" ht="15.75" thickBot="1" x14ac:dyDescent="0.3">
      <c r="A24" s="79">
        <v>11.5</v>
      </c>
      <c r="B24" s="79">
        <v>1.043478261</v>
      </c>
    </row>
    <row r="25" spans="1:2" ht="15.75" thickBot="1" x14ac:dyDescent="0.3">
      <c r="A25" s="79">
        <v>12</v>
      </c>
      <c r="B25" s="7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B3" sqref="B3"/>
    </sheetView>
  </sheetViews>
  <sheetFormatPr defaultRowHeight="15" x14ac:dyDescent="0.25"/>
  <cols>
    <col min="2" max="2" width="17.28515625" customWidth="1"/>
  </cols>
  <sheetData>
    <row r="1" spans="2:2" ht="16.5" customHeight="1" x14ac:dyDescent="0.25"/>
    <row r="2" spans="2:2" ht="30.75" customHeight="1" x14ac:dyDescent="0.25">
      <c r="B2" s="7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I14" sqref="I12:I14"/>
    </sheetView>
  </sheetViews>
  <sheetFormatPr defaultRowHeight="15" x14ac:dyDescent="0.25"/>
  <sheetData>
    <row r="1" spans="1:2" x14ac:dyDescent="0.25">
      <c r="A1" t="s">
        <v>159</v>
      </c>
      <c r="B1">
        <v>0.2</v>
      </c>
    </row>
    <row r="2" spans="1:2" x14ac:dyDescent="0.25">
      <c r="A2" t="s">
        <v>151</v>
      </c>
      <c r="B2" t="s">
        <v>160</v>
      </c>
    </row>
    <row r="3" spans="1:2" x14ac:dyDescent="0.25">
      <c r="A3">
        <v>-3.14</v>
      </c>
      <c r="B3">
        <f>COS(A3)</f>
        <v>-0.9999987317275395</v>
      </c>
    </row>
    <row r="4" spans="1:2" x14ac:dyDescent="0.25">
      <c r="A4">
        <f>A3+$B$1</f>
        <v>-2.94</v>
      </c>
      <c r="B4">
        <f t="shared" ref="B4:B35" si="0">COS(A4)</f>
        <v>-0.97974892356068422</v>
      </c>
    </row>
    <row r="5" spans="1:2" x14ac:dyDescent="0.25">
      <c r="A5">
        <f t="shared" ref="A5:A35" si="1">A4+$B$1</f>
        <v>-2.7399999999999998</v>
      </c>
      <c r="B5">
        <f t="shared" si="0"/>
        <v>-0.92043961758798054</v>
      </c>
    </row>
    <row r="6" spans="1:2" x14ac:dyDescent="0.25">
      <c r="A6">
        <f t="shared" si="1"/>
        <v>-2.5399999999999996</v>
      </c>
      <c r="B6">
        <f t="shared" si="0"/>
        <v>-0.82443528867722204</v>
      </c>
    </row>
    <row r="7" spans="1:2" x14ac:dyDescent="0.25">
      <c r="A7">
        <f t="shared" si="1"/>
        <v>-2.3399999999999994</v>
      </c>
      <c r="B7">
        <f t="shared" si="0"/>
        <v>-0.69556332646290175</v>
      </c>
    </row>
    <row r="8" spans="1:2" x14ac:dyDescent="0.25">
      <c r="A8">
        <f t="shared" si="1"/>
        <v>-2.1399999999999992</v>
      </c>
      <c r="B8">
        <f t="shared" si="0"/>
        <v>-0.53896144939951074</v>
      </c>
    </row>
    <row r="9" spans="1:2" x14ac:dyDescent="0.25">
      <c r="A9">
        <f t="shared" si="1"/>
        <v>-1.9399999999999993</v>
      </c>
      <c r="B9">
        <f t="shared" si="0"/>
        <v>-0.36087288013976654</v>
      </c>
    </row>
    <row r="10" spans="1:2" x14ac:dyDescent="0.25">
      <c r="A10">
        <f t="shared" si="1"/>
        <v>-1.7399999999999993</v>
      </c>
      <c r="B10">
        <f t="shared" si="0"/>
        <v>-0.16839744794907635</v>
      </c>
    </row>
    <row r="11" spans="1:2" x14ac:dyDescent="0.25">
      <c r="A11">
        <f t="shared" si="1"/>
        <v>-1.5399999999999994</v>
      </c>
      <c r="B11">
        <f t="shared" si="0"/>
        <v>3.0791459082466787E-2</v>
      </c>
    </row>
    <row r="12" spans="1:2" x14ac:dyDescent="0.25">
      <c r="A12">
        <f t="shared" si="1"/>
        <v>-1.3399999999999994</v>
      </c>
      <c r="B12">
        <f t="shared" si="0"/>
        <v>0.22875280780846002</v>
      </c>
    </row>
    <row r="13" spans="1:2" x14ac:dyDescent="0.25">
      <c r="A13">
        <f t="shared" si="1"/>
        <v>-1.1399999999999995</v>
      </c>
      <c r="B13">
        <f t="shared" si="0"/>
        <v>0.41759450395835856</v>
      </c>
    </row>
    <row r="14" spans="1:2" x14ac:dyDescent="0.25">
      <c r="A14">
        <f t="shared" si="1"/>
        <v>-0.9399999999999995</v>
      </c>
      <c r="B14">
        <f t="shared" si="0"/>
        <v>0.58978802503109862</v>
      </c>
    </row>
    <row r="15" spans="1:2" x14ac:dyDescent="0.25">
      <c r="A15">
        <f t="shared" si="1"/>
        <v>-0.73999999999999955</v>
      </c>
      <c r="B15">
        <f t="shared" si="0"/>
        <v>0.73846855872958816</v>
      </c>
    </row>
    <row r="16" spans="1:2" x14ac:dyDescent="0.25">
      <c r="A16">
        <f t="shared" si="1"/>
        <v>-0.53999999999999959</v>
      </c>
      <c r="B16">
        <f t="shared" si="0"/>
        <v>0.85770868136382439</v>
      </c>
    </row>
    <row r="17" spans="1:2" x14ac:dyDescent="0.25">
      <c r="A17">
        <f t="shared" si="1"/>
        <v>-0.33999999999999958</v>
      </c>
      <c r="B17">
        <f t="shared" si="0"/>
        <v>0.94275466552834641</v>
      </c>
    </row>
    <row r="18" spans="1:2" x14ac:dyDescent="0.25">
      <c r="A18">
        <f t="shared" si="1"/>
        <v>-0.13999999999999957</v>
      </c>
      <c r="B18">
        <f t="shared" si="0"/>
        <v>0.99021599621263723</v>
      </c>
    </row>
    <row r="19" spans="1:2" x14ac:dyDescent="0.25">
      <c r="A19">
        <f t="shared" si="1"/>
        <v>6.0000000000000442E-2</v>
      </c>
      <c r="B19">
        <f t="shared" si="0"/>
        <v>0.99820053993520419</v>
      </c>
    </row>
    <row r="20" spans="1:2" x14ac:dyDescent="0.25">
      <c r="A20">
        <f t="shared" si="1"/>
        <v>0.26000000000000045</v>
      </c>
      <c r="B20">
        <f t="shared" si="0"/>
        <v>0.96638997813451311</v>
      </c>
    </row>
    <row r="21" spans="1:2" x14ac:dyDescent="0.25">
      <c r="A21">
        <f>A20+$B$1</f>
        <v>0.46000000000000046</v>
      </c>
      <c r="B21">
        <f t="shared" si="0"/>
        <v>0.89605249752552507</v>
      </c>
    </row>
    <row r="22" spans="1:2" x14ac:dyDescent="0.25">
      <c r="A22">
        <f t="shared" si="1"/>
        <v>0.66000000000000048</v>
      </c>
      <c r="B22">
        <f t="shared" si="0"/>
        <v>0.78999223149736475</v>
      </c>
    </row>
    <row r="23" spans="1:2" x14ac:dyDescent="0.25">
      <c r="A23">
        <f t="shared" si="1"/>
        <v>0.86000000000000054</v>
      </c>
      <c r="B23">
        <f t="shared" si="0"/>
        <v>0.65243746816405146</v>
      </c>
    </row>
    <row r="24" spans="1:2" x14ac:dyDescent="0.25">
      <c r="A24">
        <f t="shared" si="1"/>
        <v>1.0600000000000005</v>
      </c>
      <c r="B24">
        <f t="shared" si="0"/>
        <v>0.48887208186052711</v>
      </c>
    </row>
    <row r="25" spans="1:2" x14ac:dyDescent="0.25">
      <c r="A25">
        <f t="shared" si="1"/>
        <v>1.2600000000000005</v>
      </c>
      <c r="B25">
        <f t="shared" si="0"/>
        <v>0.3058169083782889</v>
      </c>
    </row>
    <row r="26" spans="1:2" x14ac:dyDescent="0.25">
      <c r="A26">
        <f t="shared" si="1"/>
        <v>1.4600000000000004</v>
      </c>
      <c r="B26">
        <f t="shared" si="0"/>
        <v>0.11056977982006914</v>
      </c>
    </row>
    <row r="27" spans="1:2" x14ac:dyDescent="0.25">
      <c r="A27">
        <f t="shared" si="1"/>
        <v>1.6600000000000004</v>
      </c>
      <c r="B27">
        <f t="shared" si="0"/>
        <v>-8.9085416936459411E-2</v>
      </c>
    </row>
    <row r="28" spans="1:2" x14ac:dyDescent="0.25">
      <c r="A28">
        <f t="shared" si="1"/>
        <v>1.8600000000000003</v>
      </c>
      <c r="B28">
        <f t="shared" si="0"/>
        <v>-0.28518905924502108</v>
      </c>
    </row>
    <row r="29" spans="1:2" x14ac:dyDescent="0.25">
      <c r="A29">
        <f>A28+$B$1</f>
        <v>2.0600000000000005</v>
      </c>
      <c r="B29">
        <f t="shared" si="0"/>
        <v>-0.46992311372760259</v>
      </c>
    </row>
    <row r="30" spans="1:2" x14ac:dyDescent="0.25">
      <c r="A30">
        <f t="shared" si="1"/>
        <v>2.2600000000000007</v>
      </c>
      <c r="B30">
        <f t="shared" si="0"/>
        <v>-0.63592281659400307</v>
      </c>
    </row>
    <row r="31" spans="1:2" x14ac:dyDescent="0.25">
      <c r="A31">
        <f t="shared" si="1"/>
        <v>2.4600000000000009</v>
      </c>
      <c r="B31">
        <f t="shared" si="0"/>
        <v>-0.7765702835332936</v>
      </c>
    </row>
    <row r="32" spans="1:2" x14ac:dyDescent="0.25">
      <c r="A32">
        <f t="shared" si="1"/>
        <v>2.660000000000001</v>
      </c>
      <c r="B32">
        <f t="shared" si="0"/>
        <v>-0.88625834387735247</v>
      </c>
    </row>
    <row r="33" spans="1:2" x14ac:dyDescent="0.25">
      <c r="A33">
        <f t="shared" si="1"/>
        <v>2.8600000000000012</v>
      </c>
      <c r="B33">
        <f t="shared" si="0"/>
        <v>-0.96061408080095267</v>
      </c>
    </row>
    <row r="34" spans="1:2" x14ac:dyDescent="0.25">
      <c r="A34">
        <f t="shared" si="1"/>
        <v>3.0600000000000014</v>
      </c>
      <c r="B34">
        <f t="shared" si="0"/>
        <v>-0.99667316571604669</v>
      </c>
    </row>
    <row r="35" spans="1:2" x14ac:dyDescent="0.25">
      <c r="A35">
        <f t="shared" si="1"/>
        <v>3.2600000000000016</v>
      </c>
      <c r="B35">
        <f t="shared" si="0"/>
        <v>-0.9929980366980925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6" sqref="G6"/>
    </sheetView>
  </sheetViews>
  <sheetFormatPr defaultRowHeight="15" x14ac:dyDescent="0.25"/>
  <cols>
    <col min="3" max="3" width="10.140625" bestFit="1" customWidth="1"/>
  </cols>
  <sheetData>
    <row r="1" spans="1:4" x14ac:dyDescent="0.25">
      <c r="A1" s="70" t="s">
        <v>112</v>
      </c>
      <c r="B1" s="70"/>
      <c r="C1" s="70"/>
    </row>
    <row r="2" spans="1:4" x14ac:dyDescent="0.25">
      <c r="A2" s="71" t="s">
        <v>113</v>
      </c>
      <c r="B2" s="71"/>
      <c r="C2" s="72">
        <f ca="1">TODAY()</f>
        <v>44955</v>
      </c>
    </row>
    <row r="3" spans="1:4" x14ac:dyDescent="0.25">
      <c r="A3" t="s">
        <v>114</v>
      </c>
      <c r="C3" s="73">
        <v>31.5</v>
      </c>
    </row>
    <row r="4" spans="1:4" x14ac:dyDescent="0.25">
      <c r="A4" t="s">
        <v>115</v>
      </c>
      <c r="B4" t="s">
        <v>116</v>
      </c>
      <c r="C4" t="s">
        <v>117</v>
      </c>
      <c r="D4" t="s">
        <v>118</v>
      </c>
    </row>
    <row r="5" spans="1:4" x14ac:dyDescent="0.25">
      <c r="A5" s="74">
        <v>1</v>
      </c>
      <c r="B5" t="s">
        <v>119</v>
      </c>
      <c r="C5" s="73">
        <v>300</v>
      </c>
      <c r="D5">
        <f>C5*$C$3</f>
        <v>9450</v>
      </c>
    </row>
    <row r="6" spans="1:4" x14ac:dyDescent="0.25">
      <c r="A6" s="74">
        <v>2</v>
      </c>
      <c r="B6" t="s">
        <v>120</v>
      </c>
      <c r="C6" s="73">
        <v>100</v>
      </c>
      <c r="D6">
        <f t="shared" ref="D6:D11" si="0">C6*$C$3</f>
        <v>3150</v>
      </c>
    </row>
    <row r="7" spans="1:4" x14ac:dyDescent="0.25">
      <c r="A7" s="74">
        <v>3</v>
      </c>
      <c r="B7" t="s">
        <v>121</v>
      </c>
      <c r="C7" s="73">
        <v>50</v>
      </c>
      <c r="D7">
        <f t="shared" si="0"/>
        <v>1575</v>
      </c>
    </row>
    <row r="8" spans="1:4" x14ac:dyDescent="0.25">
      <c r="A8" s="74">
        <v>4</v>
      </c>
      <c r="B8" t="s">
        <v>122</v>
      </c>
      <c r="C8" s="73">
        <v>400</v>
      </c>
      <c r="D8">
        <f t="shared" si="0"/>
        <v>12600</v>
      </c>
    </row>
    <row r="9" spans="1:4" x14ac:dyDescent="0.25">
      <c r="A9" s="74">
        <v>5</v>
      </c>
      <c r="B9" t="s">
        <v>123</v>
      </c>
      <c r="C9" s="73">
        <v>1200</v>
      </c>
      <c r="D9">
        <f t="shared" si="0"/>
        <v>37800</v>
      </c>
    </row>
    <row r="10" spans="1:4" x14ac:dyDescent="0.25">
      <c r="A10" s="74">
        <v>6</v>
      </c>
      <c r="B10" t="s">
        <v>124</v>
      </c>
      <c r="C10" s="73">
        <v>700</v>
      </c>
      <c r="D10">
        <f t="shared" si="0"/>
        <v>22050</v>
      </c>
    </row>
    <row r="11" spans="1:4" x14ac:dyDescent="0.25">
      <c r="A11" s="74">
        <v>7</v>
      </c>
      <c r="B11" s="75" t="s">
        <v>125</v>
      </c>
      <c r="C11" s="73">
        <v>200</v>
      </c>
      <c r="D11">
        <f t="shared" si="0"/>
        <v>6300</v>
      </c>
    </row>
  </sheetData>
  <mergeCells count="2">
    <mergeCell ref="A1:C1"/>
    <mergeCell ref="A2:B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4" sqref="D14"/>
    </sheetView>
  </sheetViews>
  <sheetFormatPr defaultRowHeight="15" x14ac:dyDescent="0.25"/>
  <cols>
    <col min="1" max="1" width="16.140625" customWidth="1"/>
    <col min="2" max="2" width="18" customWidth="1"/>
    <col min="3" max="3" width="22.42578125" customWidth="1"/>
  </cols>
  <sheetData>
    <row r="1" spans="1:3" x14ac:dyDescent="0.25">
      <c r="A1" t="s">
        <v>126</v>
      </c>
      <c r="B1" s="74">
        <v>67.5</v>
      </c>
      <c r="C1" s="73" t="s">
        <v>127</v>
      </c>
    </row>
    <row r="2" spans="1:3" x14ac:dyDescent="0.25">
      <c r="A2" s="76" t="s">
        <v>128</v>
      </c>
      <c r="B2" s="76" t="s">
        <v>129</v>
      </c>
      <c r="C2" s="76" t="s">
        <v>130</v>
      </c>
    </row>
    <row r="3" spans="1:3" x14ac:dyDescent="0.25">
      <c r="A3" t="s">
        <v>131</v>
      </c>
      <c r="B3">
        <v>1350</v>
      </c>
      <c r="C3">
        <f>B3*$B$1</f>
        <v>91125</v>
      </c>
    </row>
    <row r="4" spans="1:3" x14ac:dyDescent="0.25">
      <c r="A4" t="s">
        <v>132</v>
      </c>
      <c r="B4">
        <v>450</v>
      </c>
      <c r="C4">
        <f t="shared" ref="C4:C7" si="0">B4*$B$1</f>
        <v>30375</v>
      </c>
    </row>
    <row r="5" spans="1:3" x14ac:dyDescent="0.25">
      <c r="A5" t="s">
        <v>133</v>
      </c>
      <c r="B5">
        <v>1180</v>
      </c>
      <c r="C5">
        <f t="shared" si="0"/>
        <v>79650</v>
      </c>
    </row>
    <row r="6" spans="1:3" x14ac:dyDescent="0.25">
      <c r="A6" t="s">
        <v>134</v>
      </c>
      <c r="B6">
        <v>780</v>
      </c>
      <c r="C6">
        <f t="shared" si="0"/>
        <v>52650</v>
      </c>
    </row>
    <row r="7" spans="1:3" x14ac:dyDescent="0.25">
      <c r="A7" t="s">
        <v>135</v>
      </c>
      <c r="B7">
        <v>560</v>
      </c>
      <c r="C7">
        <f t="shared" si="0"/>
        <v>37800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27" sqref="I27"/>
    </sheetView>
  </sheetViews>
  <sheetFormatPr defaultRowHeight="15" x14ac:dyDescent="0.25"/>
  <cols>
    <col min="1" max="1" width="21.140625" customWidth="1"/>
    <col min="2" max="2" width="20.85546875" customWidth="1"/>
    <col min="3" max="3" width="21.7109375" customWidth="1"/>
    <col min="4" max="4" width="19.28515625" customWidth="1"/>
    <col min="5" max="5" width="21.140625" customWidth="1"/>
    <col min="6" max="6" width="13.42578125" customWidth="1"/>
  </cols>
  <sheetData>
    <row r="1" spans="1:6" x14ac:dyDescent="0.25">
      <c r="B1" s="74" t="s">
        <v>136</v>
      </c>
      <c r="C1" s="74" t="s">
        <v>137</v>
      </c>
      <c r="D1" s="77" t="s">
        <v>138</v>
      </c>
      <c r="E1" s="74" t="s">
        <v>139</v>
      </c>
      <c r="F1" s="74" t="s">
        <v>140</v>
      </c>
    </row>
    <row r="2" spans="1:6" x14ac:dyDescent="0.25">
      <c r="A2">
        <v>1</v>
      </c>
      <c r="B2" t="s">
        <v>141</v>
      </c>
      <c r="C2" s="74">
        <v>70</v>
      </c>
      <c r="D2" s="6">
        <f>C2*$C$12</f>
        <v>2359</v>
      </c>
      <c r="E2" s="74">
        <v>10</v>
      </c>
      <c r="F2">
        <f>D2*E2</f>
        <v>23590</v>
      </c>
    </row>
    <row r="3" spans="1:6" x14ac:dyDescent="0.25">
      <c r="A3">
        <v>2</v>
      </c>
      <c r="B3" t="s">
        <v>142</v>
      </c>
      <c r="C3" s="74">
        <v>900</v>
      </c>
      <c r="D3" s="6">
        <f t="shared" ref="D3:D11" si="0">C3*$C$12</f>
        <v>30330.000000000004</v>
      </c>
      <c r="E3" s="74">
        <v>4</v>
      </c>
      <c r="F3">
        <f t="shared" ref="F3:F11" si="1">D3*E3</f>
        <v>121320.00000000001</v>
      </c>
    </row>
    <row r="4" spans="1:6" x14ac:dyDescent="0.25">
      <c r="A4">
        <v>3</v>
      </c>
      <c r="B4" t="s">
        <v>143</v>
      </c>
      <c r="C4" s="74">
        <v>60</v>
      </c>
      <c r="D4" s="6">
        <f t="shared" si="0"/>
        <v>2022.0000000000002</v>
      </c>
      <c r="E4" s="74">
        <v>3</v>
      </c>
      <c r="F4">
        <f t="shared" si="1"/>
        <v>6066.0000000000009</v>
      </c>
    </row>
    <row r="5" spans="1:6" x14ac:dyDescent="0.25">
      <c r="A5">
        <v>4</v>
      </c>
      <c r="B5" t="s">
        <v>144</v>
      </c>
      <c r="C5" s="74">
        <v>150</v>
      </c>
      <c r="D5" s="6">
        <f t="shared" si="0"/>
        <v>5055</v>
      </c>
      <c r="E5" s="74">
        <v>3</v>
      </c>
      <c r="F5">
        <f t="shared" si="1"/>
        <v>15165</v>
      </c>
    </row>
    <row r="6" spans="1:6" x14ac:dyDescent="0.25">
      <c r="A6">
        <v>5</v>
      </c>
      <c r="B6" t="s">
        <v>145</v>
      </c>
      <c r="C6" s="74">
        <v>600</v>
      </c>
      <c r="D6" s="6">
        <f t="shared" si="0"/>
        <v>20220</v>
      </c>
      <c r="E6" s="74">
        <v>2</v>
      </c>
      <c r="F6">
        <f t="shared" si="1"/>
        <v>40440</v>
      </c>
    </row>
    <row r="7" spans="1:6" x14ac:dyDescent="0.25">
      <c r="A7">
        <v>6</v>
      </c>
      <c r="B7" t="s">
        <v>146</v>
      </c>
      <c r="C7" s="74">
        <v>300</v>
      </c>
      <c r="D7" s="6">
        <f t="shared" si="0"/>
        <v>10110</v>
      </c>
      <c r="E7" s="74">
        <v>3</v>
      </c>
      <c r="F7">
        <f t="shared" si="1"/>
        <v>30330</v>
      </c>
    </row>
    <row r="8" spans="1:6" x14ac:dyDescent="0.25">
      <c r="A8">
        <v>7</v>
      </c>
      <c r="B8" t="s">
        <v>147</v>
      </c>
      <c r="C8" s="74">
        <v>70</v>
      </c>
      <c r="D8" s="6">
        <f t="shared" si="0"/>
        <v>2359</v>
      </c>
      <c r="E8" s="74">
        <v>11</v>
      </c>
      <c r="F8">
        <f t="shared" si="1"/>
        <v>25949</v>
      </c>
    </row>
    <row r="9" spans="1:6" x14ac:dyDescent="0.25">
      <c r="A9">
        <v>8</v>
      </c>
      <c r="B9" t="s">
        <v>148</v>
      </c>
      <c r="C9" s="74">
        <v>65</v>
      </c>
      <c r="D9" s="6">
        <f t="shared" si="0"/>
        <v>2190.5</v>
      </c>
      <c r="E9" s="74">
        <v>9</v>
      </c>
      <c r="F9">
        <f t="shared" si="1"/>
        <v>19714.5</v>
      </c>
    </row>
    <row r="10" spans="1:6" x14ac:dyDescent="0.25">
      <c r="A10">
        <v>9</v>
      </c>
      <c r="B10" t="s">
        <v>149</v>
      </c>
      <c r="C10" s="74">
        <v>400</v>
      </c>
      <c r="D10" s="6">
        <f t="shared" si="0"/>
        <v>13480.000000000002</v>
      </c>
      <c r="E10" s="74">
        <v>5</v>
      </c>
      <c r="F10">
        <f t="shared" si="1"/>
        <v>67400.000000000015</v>
      </c>
    </row>
    <row r="11" spans="1:6" x14ac:dyDescent="0.25">
      <c r="A11">
        <v>10</v>
      </c>
      <c r="B11" t="s">
        <v>150</v>
      </c>
      <c r="C11" s="74">
        <v>40</v>
      </c>
      <c r="D11" s="6">
        <f t="shared" si="0"/>
        <v>1348</v>
      </c>
      <c r="E11" s="74">
        <v>12</v>
      </c>
      <c r="F11">
        <f t="shared" si="1"/>
        <v>16176</v>
      </c>
    </row>
    <row r="12" spans="1:6" x14ac:dyDescent="0.25">
      <c r="B12" t="s">
        <v>126</v>
      </c>
      <c r="C12" s="74">
        <v>33.700000000000003</v>
      </c>
      <c r="D1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5" sqref="C5"/>
    </sheetView>
  </sheetViews>
  <sheetFormatPr defaultRowHeight="15" x14ac:dyDescent="0.25"/>
  <cols>
    <col min="2" max="2" width="20.5703125" customWidth="1"/>
  </cols>
  <sheetData>
    <row r="2" spans="2:2" ht="44.25" customHeight="1" x14ac:dyDescent="0.25">
      <c r="B2" s="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C10" sqref="C10"/>
    </sheetView>
  </sheetViews>
  <sheetFormatPr defaultRowHeight="15" x14ac:dyDescent="0.25"/>
  <sheetData>
    <row r="2" spans="2:4" x14ac:dyDescent="0.25">
      <c r="B2" s="39" t="s">
        <v>2</v>
      </c>
      <c r="C2" s="39"/>
      <c r="D2" s="39"/>
    </row>
    <row r="3" spans="2:4" x14ac:dyDescent="0.25">
      <c r="B3" s="32" t="s">
        <v>3</v>
      </c>
      <c r="C3" s="32" t="s">
        <v>4</v>
      </c>
      <c r="D3" s="32" t="s">
        <v>5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D18" sqref="D18"/>
    </sheetView>
  </sheetViews>
  <sheetFormatPr defaultRowHeight="15" x14ac:dyDescent="0.25"/>
  <sheetData>
    <row r="2" spans="2:3" x14ac:dyDescent="0.25">
      <c r="B2" s="40" t="s">
        <v>6</v>
      </c>
      <c r="C2" s="23" t="s">
        <v>7</v>
      </c>
    </row>
    <row r="3" spans="2:3" x14ac:dyDescent="0.25">
      <c r="B3" s="40"/>
      <c r="C3" s="23" t="s">
        <v>8</v>
      </c>
    </row>
    <row r="4" spans="2:3" x14ac:dyDescent="0.25">
      <c r="B4" s="40"/>
      <c r="C4" s="23" t="s">
        <v>9</v>
      </c>
    </row>
    <row r="5" spans="2:3" x14ac:dyDescent="0.25">
      <c r="B5" s="40"/>
      <c r="C5" s="23" t="s">
        <v>10</v>
      </c>
    </row>
    <row r="6" spans="2:3" x14ac:dyDescent="0.25">
      <c r="B6" s="40"/>
      <c r="C6" s="23" t="s">
        <v>11</v>
      </c>
    </row>
    <row r="7" spans="2:3" x14ac:dyDescent="0.25">
      <c r="B7" s="40"/>
      <c r="C7" s="23" t="s">
        <v>11</v>
      </c>
    </row>
    <row r="8" spans="2:3" x14ac:dyDescent="0.25">
      <c r="B8" s="40"/>
      <c r="C8" s="23" t="s">
        <v>12</v>
      </c>
    </row>
  </sheetData>
  <mergeCells count="1">
    <mergeCell ref="B2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2" sqref="B2:E10"/>
    </sheetView>
  </sheetViews>
  <sheetFormatPr defaultRowHeight="15" x14ac:dyDescent="0.25"/>
  <sheetData>
    <row r="2" spans="2:5" x14ac:dyDescent="0.25">
      <c r="B2" s="23"/>
      <c r="C2" s="40" t="s">
        <v>13</v>
      </c>
      <c r="D2" s="40"/>
      <c r="E2" s="40"/>
    </row>
    <row r="3" spans="2:5" x14ac:dyDescent="0.25">
      <c r="B3" s="23"/>
      <c r="C3" s="22" t="s">
        <v>14</v>
      </c>
      <c r="D3" s="22" t="s">
        <v>15</v>
      </c>
      <c r="E3" s="22" t="s">
        <v>16</v>
      </c>
    </row>
    <row r="4" spans="2:5" x14ac:dyDescent="0.25">
      <c r="B4" s="41" t="s">
        <v>6</v>
      </c>
      <c r="C4" s="23" t="s">
        <v>7</v>
      </c>
      <c r="D4" s="23" t="s">
        <v>11</v>
      </c>
      <c r="E4" s="23" t="s">
        <v>9</v>
      </c>
    </row>
    <row r="5" spans="2:5" x14ac:dyDescent="0.25">
      <c r="B5" s="41"/>
      <c r="C5" s="23" t="s">
        <v>8</v>
      </c>
      <c r="D5" s="23" t="s">
        <v>11</v>
      </c>
      <c r="E5" s="23" t="s">
        <v>7</v>
      </c>
    </row>
    <row r="6" spans="2:5" x14ac:dyDescent="0.25">
      <c r="B6" s="41"/>
      <c r="C6" s="23" t="s">
        <v>9</v>
      </c>
      <c r="D6" s="23" t="s">
        <v>7</v>
      </c>
      <c r="E6" s="23" t="s">
        <v>11</v>
      </c>
    </row>
    <row r="7" spans="2:5" x14ac:dyDescent="0.25">
      <c r="B7" s="41"/>
      <c r="C7" s="23" t="s">
        <v>17</v>
      </c>
      <c r="D7" s="23" t="s">
        <v>8</v>
      </c>
      <c r="E7" s="23" t="s">
        <v>11</v>
      </c>
    </row>
    <row r="8" spans="2:5" x14ac:dyDescent="0.25">
      <c r="B8" s="41"/>
      <c r="C8" s="23" t="s">
        <v>11</v>
      </c>
      <c r="D8" s="23" t="s">
        <v>9</v>
      </c>
      <c r="E8" s="23" t="s">
        <v>12</v>
      </c>
    </row>
    <row r="9" spans="2:5" x14ac:dyDescent="0.25">
      <c r="B9" s="41"/>
      <c r="C9" s="23" t="s">
        <v>11</v>
      </c>
      <c r="D9" s="23" t="s">
        <v>12</v>
      </c>
      <c r="E9" s="23" t="s">
        <v>17</v>
      </c>
    </row>
    <row r="10" spans="2:5" x14ac:dyDescent="0.25">
      <c r="B10" s="41"/>
      <c r="C10" s="23" t="s">
        <v>12</v>
      </c>
      <c r="D10" s="23" t="s">
        <v>17</v>
      </c>
      <c r="E10" s="23" t="s">
        <v>8</v>
      </c>
    </row>
  </sheetData>
  <mergeCells count="2">
    <mergeCell ref="B4:B10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12"/>
    </sheetView>
  </sheetViews>
  <sheetFormatPr defaultRowHeight="15" x14ac:dyDescent="0.25"/>
  <sheetData>
    <row r="2" spans="2:3" x14ac:dyDescent="0.25">
      <c r="B2" s="42" t="s">
        <v>25</v>
      </c>
      <c r="C2" s="23"/>
    </row>
    <row r="3" spans="2:3" x14ac:dyDescent="0.25">
      <c r="B3" s="42"/>
      <c r="C3" s="23"/>
    </row>
    <row r="4" spans="2:3" x14ac:dyDescent="0.25">
      <c r="B4" s="42"/>
      <c r="C4" s="43" t="s">
        <v>25</v>
      </c>
    </row>
    <row r="5" spans="2:3" x14ac:dyDescent="0.25">
      <c r="B5" s="42"/>
      <c r="C5" s="43"/>
    </row>
    <row r="6" spans="2:3" x14ac:dyDescent="0.25">
      <c r="B6" s="42"/>
      <c r="C6" s="43"/>
    </row>
    <row r="7" spans="2:3" x14ac:dyDescent="0.25">
      <c r="B7" s="42"/>
      <c r="C7" s="43"/>
    </row>
    <row r="8" spans="2:3" x14ac:dyDescent="0.25">
      <c r="B8" s="42"/>
      <c r="C8" s="43"/>
    </row>
    <row r="9" spans="2:3" x14ac:dyDescent="0.25">
      <c r="B9" s="42"/>
      <c r="C9" s="43"/>
    </row>
    <row r="10" spans="2:3" x14ac:dyDescent="0.25">
      <c r="B10" s="42"/>
      <c r="C10" s="23"/>
    </row>
    <row r="11" spans="2:3" x14ac:dyDescent="0.25">
      <c r="B11" s="42"/>
      <c r="C11" s="23"/>
    </row>
    <row r="12" spans="2:3" x14ac:dyDescent="0.25">
      <c r="B12" s="42"/>
      <c r="C12" s="23"/>
    </row>
  </sheetData>
  <mergeCells count="2">
    <mergeCell ref="B2:B12"/>
    <mergeCell ref="C4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5" x14ac:dyDescent="0.25"/>
  <cols>
    <col min="1" max="1" width="26.140625" customWidth="1"/>
    <col min="2" max="2" width="29.42578125" customWidth="1"/>
    <col min="3" max="3" width="30.140625" customWidth="1"/>
  </cols>
  <sheetData>
    <row r="1" spans="1:3" x14ac:dyDescent="0.25">
      <c r="A1" s="10" t="s">
        <v>18</v>
      </c>
      <c r="B1" s="10" t="s">
        <v>19</v>
      </c>
      <c r="C1" s="10" t="s">
        <v>20</v>
      </c>
    </row>
    <row r="2" spans="1:3" x14ac:dyDescent="0.25">
      <c r="A2" s="9" t="s">
        <v>21</v>
      </c>
      <c r="B2" s="11">
        <v>250</v>
      </c>
      <c r="C2" s="12"/>
    </row>
    <row r="3" spans="1:3" x14ac:dyDescent="0.25">
      <c r="A3" s="8" t="s">
        <v>22</v>
      </c>
      <c r="B3" s="11">
        <v>0.7</v>
      </c>
      <c r="C3" s="12"/>
    </row>
    <row r="4" spans="1:3" x14ac:dyDescent="0.25">
      <c r="A4" s="8" t="s">
        <v>23</v>
      </c>
      <c r="B4" s="11">
        <v>4.7</v>
      </c>
      <c r="C4" s="12"/>
    </row>
    <row r="5" spans="1:3" x14ac:dyDescent="0.25">
      <c r="A5" s="8" t="s">
        <v>24</v>
      </c>
      <c r="B5" s="11">
        <v>16</v>
      </c>
      <c r="C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6" sqref="D16"/>
    </sheetView>
  </sheetViews>
  <sheetFormatPr defaultRowHeight="15" x14ac:dyDescent="0.25"/>
  <cols>
    <col min="1" max="5" width="20.7109375" customWidth="1"/>
  </cols>
  <sheetData>
    <row r="1" spans="1:5" x14ac:dyDescent="0.25">
      <c r="A1" s="44" t="s">
        <v>26</v>
      </c>
      <c r="B1" s="44"/>
      <c r="C1" s="44"/>
      <c r="D1" s="44"/>
      <c r="E1" s="44"/>
    </row>
    <row r="2" spans="1:5" x14ac:dyDescent="0.25">
      <c r="A2" s="13" t="s">
        <v>27</v>
      </c>
      <c r="B2" s="13" t="s">
        <v>28</v>
      </c>
      <c r="C2" s="13" t="s">
        <v>29</v>
      </c>
      <c r="D2" s="13" t="s">
        <v>30</v>
      </c>
      <c r="E2" s="13" t="s">
        <v>31</v>
      </c>
    </row>
    <row r="3" spans="1:5" x14ac:dyDescent="0.25">
      <c r="A3" s="12" t="s">
        <v>33</v>
      </c>
      <c r="B3" s="14">
        <v>24</v>
      </c>
      <c r="C3" s="14">
        <v>8</v>
      </c>
      <c r="D3" s="14">
        <v>22</v>
      </c>
      <c r="E3" s="15"/>
    </row>
    <row r="4" spans="1:5" x14ac:dyDescent="0.25">
      <c r="A4" s="12" t="s">
        <v>34</v>
      </c>
      <c r="B4" s="14">
        <v>16</v>
      </c>
      <c r="C4" s="14">
        <v>7</v>
      </c>
      <c r="D4" s="14">
        <v>18</v>
      </c>
      <c r="E4" s="15"/>
    </row>
    <row r="5" spans="1:5" x14ac:dyDescent="0.25">
      <c r="A5" s="12" t="s">
        <v>35</v>
      </c>
      <c r="B5" s="14">
        <v>36</v>
      </c>
      <c r="C5" s="14">
        <v>8</v>
      </c>
      <c r="D5" s="14">
        <v>20</v>
      </c>
      <c r="E5" s="15"/>
    </row>
    <row r="6" spans="1:5" x14ac:dyDescent="0.25">
      <c r="A6" s="12" t="s">
        <v>36</v>
      </c>
      <c r="B6" s="14">
        <v>20</v>
      </c>
      <c r="C6" s="14">
        <v>6</v>
      </c>
      <c r="D6" s="14">
        <v>19</v>
      </c>
      <c r="E6" s="15"/>
    </row>
    <row r="7" spans="1:5" x14ac:dyDescent="0.25">
      <c r="A7" s="12" t="s">
        <v>37</v>
      </c>
      <c r="B7" s="14">
        <v>19</v>
      </c>
      <c r="C7" s="14">
        <v>7</v>
      </c>
      <c r="D7" s="14">
        <v>21</v>
      </c>
      <c r="E7" s="15"/>
    </row>
    <row r="8" spans="1:5" x14ac:dyDescent="0.25">
      <c r="A8" s="12" t="s">
        <v>38</v>
      </c>
      <c r="B8" s="14">
        <v>34</v>
      </c>
      <c r="C8" s="14">
        <v>6</v>
      </c>
      <c r="D8" s="14">
        <v>22</v>
      </c>
      <c r="E8" s="15"/>
    </row>
    <row r="9" spans="1:5" x14ac:dyDescent="0.25">
      <c r="A9" s="12" t="s">
        <v>39</v>
      </c>
      <c r="B9" s="14">
        <v>30</v>
      </c>
      <c r="C9" s="14">
        <v>7</v>
      </c>
      <c r="D9" s="14">
        <v>20</v>
      </c>
      <c r="E9" s="15"/>
    </row>
    <row r="10" spans="1:5" x14ac:dyDescent="0.25">
      <c r="A10" s="12" t="s">
        <v>40</v>
      </c>
      <c r="B10" s="14">
        <v>25</v>
      </c>
      <c r="C10" s="14">
        <v>8</v>
      </c>
      <c r="D10" s="14">
        <v>19</v>
      </c>
      <c r="E10" s="15"/>
    </row>
    <row r="11" spans="1:5" x14ac:dyDescent="0.25">
      <c r="A11" s="12" t="s">
        <v>41</v>
      </c>
      <c r="B11" s="14">
        <v>31</v>
      </c>
      <c r="C11" s="14">
        <v>8</v>
      </c>
      <c r="D11" s="14">
        <v>22</v>
      </c>
      <c r="E11" s="15"/>
    </row>
    <row r="12" spans="1:5" x14ac:dyDescent="0.25">
      <c r="A12" s="12" t="s">
        <v>42</v>
      </c>
      <c r="B12" s="14">
        <v>33</v>
      </c>
      <c r="C12" s="14">
        <v>7</v>
      </c>
      <c r="D12" s="14">
        <v>21</v>
      </c>
      <c r="E12" s="15"/>
    </row>
    <row r="13" spans="1:5" x14ac:dyDescent="0.25">
      <c r="A13" s="12" t="s">
        <v>43</v>
      </c>
      <c r="B13" s="14">
        <v>15</v>
      </c>
      <c r="C13" s="14">
        <v>6</v>
      </c>
      <c r="D13" s="14">
        <v>19</v>
      </c>
      <c r="E13" s="15"/>
    </row>
    <row r="14" spans="1:5" x14ac:dyDescent="0.25">
      <c r="A14" s="45" t="s">
        <v>32</v>
      </c>
      <c r="B14" s="45"/>
      <c r="C14" s="45"/>
      <c r="D14" s="45"/>
      <c r="E14" s="13"/>
    </row>
  </sheetData>
  <mergeCells count="2">
    <mergeCell ref="A1:E1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Denis</cp:lastModifiedBy>
  <dcterms:created xsi:type="dcterms:W3CDTF">2022-12-08T17:48:57Z</dcterms:created>
  <dcterms:modified xsi:type="dcterms:W3CDTF">2023-01-29T14:23:31Z</dcterms:modified>
</cp:coreProperties>
</file>