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2340" yWindow="2340" windowWidth="21660" windowHeight="16500"/>
  </bookViews>
  <sheets>
    <sheet name="Primjer izračun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9" i="1" s="1"/>
  <c r="B10" i="1"/>
  <c r="E9" i="1"/>
  <c r="E11" i="1" s="1"/>
  <c r="D9" i="1"/>
  <c r="D11" i="1" s="1"/>
  <c r="C6" i="1"/>
  <c r="B6" i="1"/>
  <c r="E2" i="1"/>
  <c r="B11" i="1" l="1"/>
  <c r="B9" i="1" s="1"/>
  <c r="D10" i="1"/>
  <c r="E10" i="1"/>
</calcChain>
</file>

<file path=xl/sharedStrings.xml><?xml version="1.0" encoding="utf-8"?>
<sst xmlns="http://schemas.openxmlformats.org/spreadsheetml/2006/main" count="13" uniqueCount="13">
  <si>
    <t>KORISNIK RAČUNA:
1. KREĆE OD UPB (ROUND 4)
2. UPA = UPB * (1+VR/100)* (1-R/100)
3. PB = UPB*(1-R/100)*Q
4. VA = PB *(VR/100)
5. PA = PB + VA</t>
  </si>
  <si>
    <t>KORISNIK RAČUNA:
1. KREĆE OD UPB (ROUND 2)
2. UPA = UPB * (1+VR/100)* (1-R/100)
3. PB = UPB*(1-R/100)*Q
4. VA = PB *(VR/100)
5. PA = PB + VA</t>
  </si>
  <si>
    <t>UPB (bez PDV i popusta)</t>
  </si>
  <si>
    <t>VR</t>
  </si>
  <si>
    <t>R</t>
  </si>
  <si>
    <t>RR (TRUE ako se kreće od UPB)</t>
  </si>
  <si>
    <t>UPA (s popustom i PDV)</t>
  </si>
  <si>
    <t>Q</t>
  </si>
  <si>
    <t>PA (s popustom i PDV)</t>
  </si>
  <si>
    <t>PB (s popustom bez PDV-a)</t>
  </si>
  <si>
    <t>VA</t>
  </si>
  <si>
    <t>KORISNIK RAČUNA:
1. KREĆE OD UPA (ROUND 4)
2. UPB = UPA / ((1+VR/100)* (1-R/100))
3. PA = UPA*Q
4. VA = PA*(1-1/(1+VR/100))
5. PB = PA - VA</t>
  </si>
  <si>
    <t>KORISNIK RAČUNA:
1. KREĆE OD UPA (ROUND 2)
2. UPB = UPA / ((1+VR/100)* (1-R/100))
3. PA = UPA*Q
4. VA = PA*(1-1/(1+VR/100))
5. PB = PA -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</si>
</sst>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2" fillId="4" borderId="2" xfId="2" applyFill="1" applyBorder="1" applyAlignment="1">
      <alignment wrapText="1"/>
    </xf>
    <xf numFmtId="0" fontId="2" fillId="5" borderId="2" xfId="2" applyFill="1" applyBorder="1" applyAlignment="1">
      <alignment wrapText="1"/>
    </xf>
    <xf numFmtId="0" fontId="3" fillId="2" borderId="3" xfId="1" applyFont="1" applyBorder="1" applyAlignment="1">
      <alignment wrapText="1"/>
    </xf>
    <xf numFmtId="0" fontId="4" fillId="6" borderId="4" xfId="0" applyFont="1" applyFill="1" applyBorder="1" applyAlignment="1">
      <alignment horizontal="right"/>
    </xf>
    <xf numFmtId="0" fontId="0" fillId="7" borderId="4" xfId="0" applyFill="1" applyBorder="1"/>
    <xf numFmtId="0" fontId="0" fillId="7" borderId="5" xfId="0" applyFill="1" applyBorder="1"/>
    <xf numFmtId="0" fontId="5" fillId="2" borderId="6" xfId="1" applyFont="1" applyBorder="1"/>
    <xf numFmtId="0" fontId="4" fillId="6" borderId="7" xfId="0" applyFont="1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3" fillId="2" borderId="6" xfId="1" applyFont="1" applyBorder="1" applyAlignment="1">
      <alignment vertical="top"/>
    </xf>
    <xf numFmtId="0" fontId="0" fillId="7" borderId="7" xfId="0" applyFill="1" applyBorder="1"/>
    <xf numFmtId="0" fontId="5" fillId="2" borderId="6" xfId="1" applyFont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6" xfId="1" applyFont="1" applyBorder="1"/>
    <xf numFmtId="0" fontId="3" fillId="2" borderId="9" xfId="1" applyFont="1" applyBorder="1"/>
    <xf numFmtId="0" fontId="0" fillId="7" borderId="10" xfId="0" applyFill="1" applyBorder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5" sqref="E5"/>
    </sheetView>
  </sheetViews>
  <sheetFormatPr defaultRowHeight="15" x14ac:dyDescent="0.25"/>
  <cols>
    <col min="1" max="1" width="28.42578125" bestFit="1" customWidth="1"/>
    <col min="2" max="3" width="34.42578125" bestFit="1" customWidth="1"/>
    <col min="4" max="4" width="37.42578125" customWidth="1"/>
    <col min="5" max="5" width="40.28515625" customWidth="1"/>
  </cols>
  <sheetData>
    <row r="1" spans="1:5" ht="91.5" thickTop="1" thickBot="1" x14ac:dyDescent="0.3">
      <c r="B1" s="1" t="s">
        <v>0</v>
      </c>
      <c r="C1" s="1" t="s">
        <v>1</v>
      </c>
      <c r="D1" s="2" t="s">
        <v>11</v>
      </c>
      <c r="E1" s="2" t="s">
        <v>12</v>
      </c>
    </row>
    <row r="2" spans="1:5" x14ac:dyDescent="0.25">
      <c r="A2" s="3" t="s">
        <v>2</v>
      </c>
      <c r="B2" s="4">
        <v>0.82640000000000002</v>
      </c>
      <c r="C2" s="4">
        <v>0.83</v>
      </c>
      <c r="D2" s="5">
        <v>0.82640000000000002</v>
      </c>
      <c r="E2" s="6">
        <f>ROUND(E6/((1+E3/100)*(1-E4/100)),2)</f>
        <v>0.83</v>
      </c>
    </row>
    <row r="3" spans="1:5" x14ac:dyDescent="0.25">
      <c r="A3" s="7" t="s">
        <v>3</v>
      </c>
      <c r="B3" s="8">
        <v>21</v>
      </c>
      <c r="C3" s="8">
        <v>21</v>
      </c>
      <c r="D3" s="8">
        <v>21</v>
      </c>
      <c r="E3" s="8">
        <v>21</v>
      </c>
    </row>
    <row r="4" spans="1:5" x14ac:dyDescent="0.25">
      <c r="A4" s="7" t="s">
        <v>4</v>
      </c>
      <c r="B4" s="8">
        <v>0</v>
      </c>
      <c r="C4" s="8">
        <v>0</v>
      </c>
      <c r="D4" s="8">
        <v>10</v>
      </c>
      <c r="E4" s="8">
        <v>10</v>
      </c>
    </row>
    <row r="5" spans="1:5" x14ac:dyDescent="0.25">
      <c r="A5" s="7" t="s">
        <v>5</v>
      </c>
      <c r="B5" s="9" t="b">
        <v>1</v>
      </c>
      <c r="C5" s="9" t="b">
        <v>1</v>
      </c>
      <c r="D5" s="9" t="b">
        <v>0</v>
      </c>
      <c r="E5" s="9" t="b">
        <v>0</v>
      </c>
    </row>
    <row r="6" spans="1:5" x14ac:dyDescent="0.25">
      <c r="A6" s="10" t="s">
        <v>6</v>
      </c>
      <c r="B6" s="11">
        <f>ROUND((B2*(1+B3/100)*(1-B4/100)),4)</f>
        <v>0.99990000000000001</v>
      </c>
      <c r="C6" s="11">
        <f>ROUND((C2*(1+C3/100)*(1-C4/100)),2)</f>
        <v>1</v>
      </c>
      <c r="D6" s="8">
        <v>0.9</v>
      </c>
      <c r="E6" s="8">
        <v>0.9</v>
      </c>
    </row>
    <row r="7" spans="1:5" x14ac:dyDescent="0.25">
      <c r="A7" s="12" t="s">
        <v>7</v>
      </c>
      <c r="B7" s="8">
        <v>1</v>
      </c>
      <c r="C7" s="8">
        <v>1</v>
      </c>
      <c r="D7" s="8">
        <v>1</v>
      </c>
      <c r="E7" s="8">
        <v>1</v>
      </c>
    </row>
    <row r="8" spans="1:5" x14ac:dyDescent="0.25">
      <c r="A8" s="13"/>
      <c r="B8" s="14"/>
      <c r="C8" s="14"/>
      <c r="D8" s="14"/>
      <c r="E8" s="15"/>
    </row>
    <row r="9" spans="1:5" x14ac:dyDescent="0.25">
      <c r="A9" s="16" t="s">
        <v>8</v>
      </c>
      <c r="B9" s="11">
        <f>ROUND(B10+B11, 4)</f>
        <v>0.99990000000000001</v>
      </c>
      <c r="C9" s="11">
        <f>ROUND(C10+C11, 2)</f>
        <v>1</v>
      </c>
      <c r="D9" s="11">
        <f>ROUND(D6*D7, 4)</f>
        <v>0.9</v>
      </c>
      <c r="E9" s="11">
        <f>ROUND(E6*E7, 4)</f>
        <v>0.9</v>
      </c>
    </row>
    <row r="10" spans="1:5" x14ac:dyDescent="0.25">
      <c r="A10" s="16" t="s">
        <v>9</v>
      </c>
      <c r="B10" s="11">
        <f>ROUND(B2*(1-B4/100)*B7, 4)</f>
        <v>0.82640000000000002</v>
      </c>
      <c r="C10" s="11">
        <f>ROUND(C2*(1-C4/100)*C7, 2)</f>
        <v>0.83</v>
      </c>
      <c r="D10" s="11">
        <f>ROUND(D9-D11, 4)</f>
        <v>0.74380000000000002</v>
      </c>
      <c r="E10" s="11">
        <f>ROUND(E9-E11, 2)</f>
        <v>0.74</v>
      </c>
    </row>
    <row r="11" spans="1:5" ht="15.75" thickBot="1" x14ac:dyDescent="0.3">
      <c r="A11" s="17" t="s">
        <v>10</v>
      </c>
      <c r="B11" s="18">
        <f>ROUND(B10*B3/100, 4)</f>
        <v>0.17349999999999999</v>
      </c>
      <c r="C11" s="18">
        <f>ROUND(C10*C3/100, 2)</f>
        <v>0.17</v>
      </c>
      <c r="D11" s="18">
        <f>ROUND(D9*(1-(1/(1+D3/100))), 4)</f>
        <v>0.15620000000000001</v>
      </c>
      <c r="E11" s="18">
        <f>ROUND(E9*(1-(1/(1+E3/100))), 2)</f>
        <v>0.16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8255A02F3544D82BFE8D6213C75B2" ma:contentTypeVersion="11" ma:contentTypeDescription="Create a new document." ma:contentTypeScope="" ma:versionID="e478517f50a06825631bca786f6124d7">
  <xsd:schema xmlns:xsd="http://www.w3.org/2001/XMLSchema" xmlns:xs="http://www.w3.org/2001/XMLSchema" xmlns:p="http://schemas.microsoft.com/office/2006/metadata/properties" xmlns:ns2="098922cc-c149-49a4-b3b3-506f545c600d" xmlns:ns3="2be5a14a-69b5-4c40-8326-6301f4ab0071" targetNamespace="http://schemas.microsoft.com/office/2006/metadata/properties" ma:root="true" ma:fieldsID="8a3f24fc17241540d60e0f52c88888c8" ns2:_="" ns3:_="">
    <xsd:import namespace="098922cc-c149-49a4-b3b3-506f545c600d"/>
    <xsd:import namespace="2be5a14a-69b5-4c40-8326-6301f4ab00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922cc-c149-49a4-b3b3-506f545c6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5a14a-69b5-4c40-8326-6301f4ab0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86C35-D3A3-4CF7-BF7F-0DCAAA9486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538661-F793-4F0E-AB89-4830E90FA7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BCCCFC-329B-4954-9093-4507BEA11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922cc-c149-49a4-b3b3-506f545c600d"/>
    <ds:schemaRef ds:uri="2be5a14a-69b5-4c40-8326-6301f4ab0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Primjer izračuna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Bokun</dc:creator>
  <cp:lastModifiedBy>Ivan</cp:lastModifiedBy>
  <dcterms:created xsi:type="dcterms:W3CDTF">2021-02-11T07:40:58Z</dcterms:created>
  <dcterms:modified xsi:type="dcterms:W3CDTF">2021-09-06T00:15:19Z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0x010100AD68255A02F3544D82BFE8D6213C75B2</vt:lpwstr>
  </property>
</Properties>
</file>