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jiset/paper/ase21/img/"/>
    </mc:Choice>
  </mc:AlternateContent>
  <xr:revisionPtr revIDLastSave="0" documentId="13_ncr:1_{5DA61787-7066-2342-99D6-DBA7C83E540E}" xr6:coauthVersionLast="36" xr6:coauthVersionMax="46" xr10:uidLastSave="{00000000-0000-0000-0000-000000000000}"/>
  <bookViews>
    <workbookView xWindow="0" yWindow="500" windowWidth="25600" windowHeight="26680" activeTab="6" xr2:uid="{749ECD79-BB6E-3843-98AA-2E46F54F7BC6}"/>
  </bookViews>
  <sheets>
    <sheet name="true-bugs" sheetId="7" r:id="rId1"/>
    <sheet name="summary-refine" sheetId="3" r:id="rId2"/>
    <sheet name="deteced-bugs-refine" sheetId="4" r:id="rId3"/>
    <sheet name="summary-no-refine" sheetId="6" r:id="rId4"/>
    <sheet name="detected-bugs-no-refine" sheetId="5" r:id="rId5"/>
    <sheet name="figure-6" sheetId="1" r:id="rId6"/>
    <sheet name="figure-7" sheetId="14" r:id="rId7"/>
    <sheet name="figure-8" sheetId="17" r:id="rId8"/>
    <sheet name="table-2" sheetId="18" r:id="rId9"/>
    <sheet name="table-3" sheetId="19" r:id="rId10"/>
  </sheets>
  <definedNames>
    <definedName name="_xlnm._FilterDatabase" localSheetId="2" hidden="1">'deteced-bugs-refine'!$A$2:$J$199</definedName>
    <definedName name="_xlnm._FilterDatabase" localSheetId="4" hidden="1">'detected-bugs-no-refine'!$A$2:$J$301</definedName>
    <definedName name="_xlnm._FilterDatabase" localSheetId="6" hidden="1">'figure-7'!$A$1:$F$92</definedName>
    <definedName name="_xlnm._FilterDatabase" localSheetId="3" hidden="1">'summary-no-refine'!$A$2:$P$866</definedName>
    <definedName name="_xlnm._FilterDatabase" localSheetId="1" hidden="1">'summary-refine'!$A$2:$P$866</definedName>
    <definedName name="_xlnm._FilterDatabase" localSheetId="9" hidden="1">'table-3'!$A$1:$F$94</definedName>
    <definedName name="_xlnm._FilterDatabase" localSheetId="0" hidden="1">'true-bugs'!$A$2:$I$94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" i="1" l="1"/>
  <c r="F3" i="19" l="1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2" i="19"/>
  <c r="F40" i="19"/>
  <c r="F41" i="19"/>
  <c r="F43" i="19"/>
  <c r="F44" i="19"/>
  <c r="F45" i="19"/>
  <c r="F46" i="19"/>
  <c r="F83" i="19"/>
  <c r="F8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48" i="19"/>
  <c r="F84" i="19"/>
  <c r="F85" i="19"/>
  <c r="F86" i="19"/>
  <c r="F87" i="19"/>
  <c r="F47" i="19"/>
  <c r="F89" i="19"/>
  <c r="F90" i="19"/>
  <c r="F91" i="19"/>
  <c r="F92" i="19"/>
  <c r="F93" i="19"/>
  <c r="F94" i="19"/>
  <c r="F2" i="19"/>
  <c r="D2" i="19"/>
  <c r="E2" i="19"/>
  <c r="D3" i="19"/>
  <c r="E3" i="19"/>
  <c r="D4" i="19"/>
  <c r="E4" i="19"/>
  <c r="D5" i="19"/>
  <c r="E5" i="19"/>
  <c r="D6" i="19"/>
  <c r="E6" i="19"/>
  <c r="D7" i="19"/>
  <c r="E7" i="19"/>
  <c r="D8" i="19"/>
  <c r="E8" i="19"/>
  <c r="D9" i="19"/>
  <c r="E9" i="19"/>
  <c r="D10" i="19"/>
  <c r="E10" i="19"/>
  <c r="D11" i="19"/>
  <c r="E11" i="19"/>
  <c r="D12" i="19"/>
  <c r="E12" i="19"/>
  <c r="D13" i="19"/>
  <c r="E13" i="19"/>
  <c r="D14" i="19"/>
  <c r="E14" i="19"/>
  <c r="D15" i="19"/>
  <c r="E15" i="19"/>
  <c r="D16" i="19"/>
  <c r="E16" i="19"/>
  <c r="D17" i="19"/>
  <c r="E17" i="19"/>
  <c r="D18" i="19"/>
  <c r="E18" i="19"/>
  <c r="D19" i="19"/>
  <c r="E19" i="19"/>
  <c r="D20" i="19"/>
  <c r="E20" i="19"/>
  <c r="D21" i="19"/>
  <c r="E21" i="19"/>
  <c r="D22" i="19"/>
  <c r="E22" i="19"/>
  <c r="D23" i="19"/>
  <c r="E23" i="19"/>
  <c r="D24" i="19"/>
  <c r="E24" i="19"/>
  <c r="D25" i="19"/>
  <c r="E25" i="19"/>
  <c r="D26" i="19"/>
  <c r="E26" i="19"/>
  <c r="D27" i="19"/>
  <c r="E27" i="19"/>
  <c r="D28" i="19"/>
  <c r="E28" i="19"/>
  <c r="D29" i="19"/>
  <c r="E29" i="19"/>
  <c r="D30" i="19"/>
  <c r="E30" i="19"/>
  <c r="D31" i="19"/>
  <c r="E31" i="19"/>
  <c r="D32" i="19"/>
  <c r="E32" i="19"/>
  <c r="D33" i="19"/>
  <c r="E33" i="19"/>
  <c r="D34" i="19"/>
  <c r="E34" i="19"/>
  <c r="D35" i="19"/>
  <c r="E35" i="19"/>
  <c r="D36" i="19"/>
  <c r="E36" i="19"/>
  <c r="D37" i="19"/>
  <c r="E37" i="19"/>
  <c r="D38" i="19"/>
  <c r="E38" i="19"/>
  <c r="D39" i="19"/>
  <c r="E39" i="19"/>
  <c r="D42" i="19"/>
  <c r="E42" i="19"/>
  <c r="D40" i="19"/>
  <c r="E40" i="19"/>
  <c r="D41" i="19"/>
  <c r="E41" i="19"/>
  <c r="D43" i="19"/>
  <c r="E43" i="19"/>
  <c r="D44" i="19"/>
  <c r="E44" i="19"/>
  <c r="D45" i="19"/>
  <c r="E45" i="19"/>
  <c r="D46" i="19"/>
  <c r="E46" i="19"/>
  <c r="D83" i="19"/>
  <c r="E83" i="19"/>
  <c r="D88" i="19"/>
  <c r="E88" i="19"/>
  <c r="D49" i="19"/>
  <c r="E49" i="19"/>
  <c r="D50" i="19"/>
  <c r="E50" i="19"/>
  <c r="D51" i="19"/>
  <c r="E51" i="19"/>
  <c r="D52" i="19"/>
  <c r="E52" i="19"/>
  <c r="D53" i="19"/>
  <c r="E53" i="19"/>
  <c r="D54" i="19"/>
  <c r="E54" i="19"/>
  <c r="D55" i="19"/>
  <c r="E55" i="19"/>
  <c r="D56" i="19"/>
  <c r="E56" i="19"/>
  <c r="D57" i="19"/>
  <c r="E57" i="19"/>
  <c r="D58" i="19"/>
  <c r="E58" i="19"/>
  <c r="D59" i="19"/>
  <c r="E59" i="19"/>
  <c r="D60" i="19"/>
  <c r="E60" i="19"/>
  <c r="D61" i="19"/>
  <c r="E61" i="19"/>
  <c r="D62" i="19"/>
  <c r="E62" i="19"/>
  <c r="D63" i="19"/>
  <c r="E63" i="19"/>
  <c r="D64" i="19"/>
  <c r="E64" i="19"/>
  <c r="D65" i="19"/>
  <c r="E65" i="19"/>
  <c r="D66" i="19"/>
  <c r="E66" i="19"/>
  <c r="D67" i="19"/>
  <c r="E67" i="19"/>
  <c r="D68" i="19"/>
  <c r="E68" i="19"/>
  <c r="D69" i="19"/>
  <c r="E69" i="19"/>
  <c r="D70" i="19"/>
  <c r="E70" i="19"/>
  <c r="D71" i="19"/>
  <c r="E71" i="19"/>
  <c r="D72" i="19"/>
  <c r="E72" i="19"/>
  <c r="D73" i="19"/>
  <c r="E73" i="19"/>
  <c r="D74" i="19"/>
  <c r="E74" i="19"/>
  <c r="D75" i="19"/>
  <c r="E75" i="19"/>
  <c r="D76" i="19"/>
  <c r="E76" i="19"/>
  <c r="D77" i="19"/>
  <c r="E77" i="19"/>
  <c r="D78" i="19"/>
  <c r="E78" i="19"/>
  <c r="D79" i="19"/>
  <c r="E79" i="19"/>
  <c r="D80" i="19"/>
  <c r="E80" i="19"/>
  <c r="D81" i="19"/>
  <c r="E81" i="19"/>
  <c r="D82" i="19"/>
  <c r="E82" i="19"/>
  <c r="D48" i="19"/>
  <c r="E48" i="19"/>
  <c r="D84" i="19"/>
  <c r="E84" i="19"/>
  <c r="D85" i="19"/>
  <c r="E85" i="19"/>
  <c r="D86" i="19"/>
  <c r="E86" i="19"/>
  <c r="D87" i="19"/>
  <c r="E87" i="19"/>
  <c r="D47" i="19"/>
  <c r="E47" i="19"/>
  <c r="D89" i="19"/>
  <c r="E89" i="19"/>
  <c r="D90" i="19"/>
  <c r="E90" i="19"/>
  <c r="D91" i="19"/>
  <c r="E91" i="19"/>
  <c r="D92" i="19"/>
  <c r="E92" i="19"/>
  <c r="D93" i="19"/>
  <c r="E93" i="19"/>
  <c r="D94" i="19"/>
  <c r="E94" i="19"/>
  <c r="F18" i="18" l="1"/>
  <c r="D18" i="18"/>
  <c r="F17" i="18"/>
  <c r="D17" i="18"/>
  <c r="F16" i="18"/>
  <c r="E16" i="18" s="1"/>
  <c r="D16" i="18"/>
  <c r="F15" i="18"/>
  <c r="E15" i="18" s="1"/>
  <c r="D15" i="18"/>
  <c r="F14" i="18"/>
  <c r="D14" i="18"/>
  <c r="F13" i="18"/>
  <c r="D13" i="18"/>
  <c r="F8" i="18"/>
  <c r="D8" i="18"/>
  <c r="F7" i="18"/>
  <c r="E7" i="18" s="1"/>
  <c r="D7" i="18"/>
  <c r="F6" i="18"/>
  <c r="E6" i="18" s="1"/>
  <c r="D6" i="18"/>
  <c r="F5" i="18"/>
  <c r="E5" i="18" s="1"/>
  <c r="D5" i="18"/>
  <c r="C5" i="18" s="1"/>
  <c r="F4" i="18"/>
  <c r="D4" i="18"/>
  <c r="F3" i="18"/>
  <c r="D3" i="18"/>
  <c r="M865" i="17"/>
  <c r="N865" i="17" s="1"/>
  <c r="K865" i="17"/>
  <c r="J865" i="17"/>
  <c r="H865" i="17" s="1"/>
  <c r="I865" i="17"/>
  <c r="G865" i="17"/>
  <c r="E865" i="17"/>
  <c r="F865" i="17" s="1"/>
  <c r="D865" i="17"/>
  <c r="C865" i="17"/>
  <c r="B865" i="17"/>
  <c r="M864" i="17"/>
  <c r="N864" i="17" s="1"/>
  <c r="K864" i="17"/>
  <c r="J864" i="17"/>
  <c r="H864" i="17" s="1"/>
  <c r="I864" i="17"/>
  <c r="G864" i="17"/>
  <c r="E864" i="17"/>
  <c r="D864" i="17"/>
  <c r="C864" i="17"/>
  <c r="B864" i="17"/>
  <c r="M863" i="17"/>
  <c r="N863" i="17" s="1"/>
  <c r="K863" i="17"/>
  <c r="J863" i="17"/>
  <c r="H863" i="17" s="1"/>
  <c r="I863" i="17"/>
  <c r="G863" i="17"/>
  <c r="E863" i="17"/>
  <c r="D863" i="17"/>
  <c r="C863" i="17"/>
  <c r="B863" i="17"/>
  <c r="M862" i="17"/>
  <c r="N862" i="17" s="1"/>
  <c r="K862" i="17"/>
  <c r="J862" i="17"/>
  <c r="H862" i="17" s="1"/>
  <c r="I862" i="17"/>
  <c r="G862" i="17"/>
  <c r="E862" i="17"/>
  <c r="D862" i="17"/>
  <c r="C862" i="17"/>
  <c r="B862" i="17"/>
  <c r="M861" i="17"/>
  <c r="N861" i="17" s="1"/>
  <c r="K861" i="17"/>
  <c r="J861" i="17"/>
  <c r="H861" i="17" s="1"/>
  <c r="I861" i="17"/>
  <c r="G861" i="17"/>
  <c r="E861" i="17"/>
  <c r="D861" i="17"/>
  <c r="C861" i="17"/>
  <c r="B861" i="17"/>
  <c r="M860" i="17"/>
  <c r="N860" i="17" s="1"/>
  <c r="K860" i="17"/>
  <c r="J860" i="17"/>
  <c r="H860" i="17" s="1"/>
  <c r="I860" i="17"/>
  <c r="G860" i="17"/>
  <c r="E860" i="17"/>
  <c r="D860" i="17"/>
  <c r="C860" i="17"/>
  <c r="B860" i="17"/>
  <c r="M859" i="17"/>
  <c r="N859" i="17" s="1"/>
  <c r="K859" i="17"/>
  <c r="J859" i="17"/>
  <c r="H859" i="17" s="1"/>
  <c r="I859" i="17"/>
  <c r="G859" i="17"/>
  <c r="E859" i="17"/>
  <c r="D859" i="17"/>
  <c r="C859" i="17"/>
  <c r="B859" i="17"/>
  <c r="M858" i="17"/>
  <c r="N858" i="17" s="1"/>
  <c r="K858" i="17"/>
  <c r="J858" i="17"/>
  <c r="H858" i="17" s="1"/>
  <c r="I858" i="17"/>
  <c r="G858" i="17"/>
  <c r="E858" i="17"/>
  <c r="D858" i="17"/>
  <c r="C858" i="17"/>
  <c r="B858" i="17"/>
  <c r="M857" i="17"/>
  <c r="N857" i="17" s="1"/>
  <c r="K857" i="17"/>
  <c r="J857" i="17"/>
  <c r="H857" i="17" s="1"/>
  <c r="I857" i="17"/>
  <c r="G857" i="17"/>
  <c r="E857" i="17"/>
  <c r="D857" i="17"/>
  <c r="C857" i="17"/>
  <c r="B857" i="17"/>
  <c r="M856" i="17"/>
  <c r="N856" i="17" s="1"/>
  <c r="K856" i="17"/>
  <c r="J856" i="17"/>
  <c r="H856" i="17" s="1"/>
  <c r="I856" i="17"/>
  <c r="G856" i="17"/>
  <c r="E856" i="17"/>
  <c r="F856" i="17" s="1"/>
  <c r="D856" i="17"/>
  <c r="C856" i="17"/>
  <c r="B856" i="17"/>
  <c r="M855" i="17"/>
  <c r="N855" i="17" s="1"/>
  <c r="K855" i="17"/>
  <c r="J855" i="17"/>
  <c r="H855" i="17" s="1"/>
  <c r="I855" i="17"/>
  <c r="G855" i="17"/>
  <c r="E855" i="17"/>
  <c r="D855" i="17"/>
  <c r="C855" i="17"/>
  <c r="B855" i="17"/>
  <c r="M854" i="17"/>
  <c r="N854" i="17" s="1"/>
  <c r="K854" i="17"/>
  <c r="J854" i="17"/>
  <c r="H854" i="17" s="1"/>
  <c r="I854" i="17"/>
  <c r="G854" i="17"/>
  <c r="E854" i="17"/>
  <c r="D854" i="17"/>
  <c r="C854" i="17"/>
  <c r="B854" i="17"/>
  <c r="M853" i="17"/>
  <c r="N853" i="17" s="1"/>
  <c r="K853" i="17"/>
  <c r="J853" i="17"/>
  <c r="H853" i="17" s="1"/>
  <c r="I853" i="17"/>
  <c r="G853" i="17"/>
  <c r="E853" i="17"/>
  <c r="D853" i="17"/>
  <c r="C853" i="17"/>
  <c r="B853" i="17"/>
  <c r="M852" i="17"/>
  <c r="N852" i="17" s="1"/>
  <c r="K852" i="17"/>
  <c r="J852" i="17"/>
  <c r="H852" i="17" s="1"/>
  <c r="I852" i="17"/>
  <c r="G852" i="17"/>
  <c r="E852" i="17"/>
  <c r="F852" i="17" s="1"/>
  <c r="D852" i="17"/>
  <c r="C852" i="17"/>
  <c r="B852" i="17"/>
  <c r="M851" i="17"/>
  <c r="N851" i="17" s="1"/>
  <c r="K851" i="17"/>
  <c r="J851" i="17"/>
  <c r="H851" i="17" s="1"/>
  <c r="I851" i="17"/>
  <c r="G851" i="17"/>
  <c r="E851" i="17"/>
  <c r="D851" i="17"/>
  <c r="C851" i="17"/>
  <c r="B851" i="17"/>
  <c r="M850" i="17"/>
  <c r="N850" i="17" s="1"/>
  <c r="K850" i="17"/>
  <c r="J850" i="17"/>
  <c r="H850" i="17" s="1"/>
  <c r="I850" i="17"/>
  <c r="G850" i="17"/>
  <c r="E850" i="17"/>
  <c r="F850" i="17" s="1"/>
  <c r="D850" i="17"/>
  <c r="C850" i="17"/>
  <c r="B850" i="17"/>
  <c r="M849" i="17"/>
  <c r="N849" i="17" s="1"/>
  <c r="K849" i="17"/>
  <c r="J849" i="17"/>
  <c r="H849" i="17" s="1"/>
  <c r="I849" i="17"/>
  <c r="G849" i="17"/>
  <c r="E849" i="17"/>
  <c r="D849" i="17"/>
  <c r="C849" i="17"/>
  <c r="B849" i="17"/>
  <c r="M848" i="17"/>
  <c r="N848" i="17" s="1"/>
  <c r="K848" i="17"/>
  <c r="J848" i="17"/>
  <c r="H848" i="17" s="1"/>
  <c r="I848" i="17"/>
  <c r="G848" i="17"/>
  <c r="E848" i="17"/>
  <c r="D848" i="17"/>
  <c r="C848" i="17"/>
  <c r="B848" i="17"/>
  <c r="M847" i="17"/>
  <c r="N847" i="17" s="1"/>
  <c r="K847" i="17"/>
  <c r="J847" i="17"/>
  <c r="H847" i="17" s="1"/>
  <c r="I847" i="17"/>
  <c r="G847" i="17"/>
  <c r="E847" i="17"/>
  <c r="D847" i="17"/>
  <c r="C847" i="17"/>
  <c r="B847" i="17"/>
  <c r="M846" i="17"/>
  <c r="N846" i="17" s="1"/>
  <c r="K846" i="17"/>
  <c r="J846" i="17"/>
  <c r="H846" i="17" s="1"/>
  <c r="I846" i="17"/>
  <c r="G846" i="17"/>
  <c r="E846" i="17"/>
  <c r="D846" i="17"/>
  <c r="C846" i="17"/>
  <c r="B846" i="17"/>
  <c r="M845" i="17"/>
  <c r="N845" i="17" s="1"/>
  <c r="K845" i="17"/>
  <c r="J845" i="17"/>
  <c r="H845" i="17" s="1"/>
  <c r="I845" i="17"/>
  <c r="G845" i="17"/>
  <c r="E845" i="17"/>
  <c r="D845" i="17"/>
  <c r="C845" i="17"/>
  <c r="B845" i="17"/>
  <c r="M844" i="17"/>
  <c r="N844" i="17" s="1"/>
  <c r="K844" i="17"/>
  <c r="J844" i="17"/>
  <c r="H844" i="17" s="1"/>
  <c r="I844" i="17"/>
  <c r="G844" i="17"/>
  <c r="E844" i="17"/>
  <c r="D844" i="17"/>
  <c r="C844" i="17"/>
  <c r="B844" i="17"/>
  <c r="M843" i="17"/>
  <c r="N843" i="17" s="1"/>
  <c r="K843" i="17"/>
  <c r="J843" i="17"/>
  <c r="H843" i="17" s="1"/>
  <c r="I843" i="17"/>
  <c r="G843" i="17"/>
  <c r="E843" i="17"/>
  <c r="D843" i="17"/>
  <c r="C843" i="17"/>
  <c r="B843" i="17"/>
  <c r="M842" i="17"/>
  <c r="N842" i="17" s="1"/>
  <c r="K842" i="17"/>
  <c r="J842" i="17"/>
  <c r="H842" i="17" s="1"/>
  <c r="I842" i="17"/>
  <c r="G842" i="17"/>
  <c r="E842" i="17"/>
  <c r="D842" i="17"/>
  <c r="C842" i="17"/>
  <c r="B842" i="17"/>
  <c r="M841" i="17"/>
  <c r="N841" i="17" s="1"/>
  <c r="K841" i="17"/>
  <c r="J841" i="17"/>
  <c r="H841" i="17" s="1"/>
  <c r="I841" i="17"/>
  <c r="G841" i="17"/>
  <c r="E841" i="17"/>
  <c r="D841" i="17"/>
  <c r="C841" i="17"/>
  <c r="B841" i="17"/>
  <c r="M840" i="17"/>
  <c r="N840" i="17" s="1"/>
  <c r="K840" i="17"/>
  <c r="J840" i="17"/>
  <c r="H840" i="17" s="1"/>
  <c r="I840" i="17"/>
  <c r="G840" i="17"/>
  <c r="E840" i="17"/>
  <c r="D840" i="17"/>
  <c r="C840" i="17"/>
  <c r="B840" i="17"/>
  <c r="M839" i="17"/>
  <c r="N839" i="17" s="1"/>
  <c r="K839" i="17"/>
  <c r="J839" i="17"/>
  <c r="H839" i="17" s="1"/>
  <c r="I839" i="17"/>
  <c r="G839" i="17"/>
  <c r="E839" i="17"/>
  <c r="D839" i="17"/>
  <c r="C839" i="17"/>
  <c r="B839" i="17"/>
  <c r="M838" i="17"/>
  <c r="N838" i="17" s="1"/>
  <c r="K838" i="17"/>
  <c r="J838" i="17"/>
  <c r="H838" i="17" s="1"/>
  <c r="I838" i="17"/>
  <c r="G838" i="17"/>
  <c r="E838" i="17"/>
  <c r="D838" i="17"/>
  <c r="C838" i="17"/>
  <c r="B838" i="17"/>
  <c r="M837" i="17"/>
  <c r="N837" i="17" s="1"/>
  <c r="K837" i="17"/>
  <c r="J837" i="17"/>
  <c r="H837" i="17" s="1"/>
  <c r="I837" i="17"/>
  <c r="G837" i="17"/>
  <c r="E837" i="17"/>
  <c r="F837" i="17" s="1"/>
  <c r="D837" i="17"/>
  <c r="C837" i="17"/>
  <c r="B837" i="17"/>
  <c r="M836" i="17"/>
  <c r="N836" i="17" s="1"/>
  <c r="K836" i="17"/>
  <c r="J836" i="17"/>
  <c r="H836" i="17" s="1"/>
  <c r="I836" i="17"/>
  <c r="G836" i="17"/>
  <c r="E836" i="17"/>
  <c r="F836" i="17" s="1"/>
  <c r="D836" i="17"/>
  <c r="C836" i="17"/>
  <c r="B836" i="17"/>
  <c r="M835" i="17"/>
  <c r="N835" i="17" s="1"/>
  <c r="K835" i="17"/>
  <c r="J835" i="17"/>
  <c r="H835" i="17" s="1"/>
  <c r="I835" i="17"/>
  <c r="G835" i="17"/>
  <c r="E835" i="17"/>
  <c r="D835" i="17"/>
  <c r="C835" i="17"/>
  <c r="B835" i="17"/>
  <c r="M834" i="17"/>
  <c r="N834" i="17" s="1"/>
  <c r="K834" i="17"/>
  <c r="J834" i="17"/>
  <c r="H834" i="17" s="1"/>
  <c r="I834" i="17"/>
  <c r="G834" i="17"/>
  <c r="E834" i="17"/>
  <c r="D834" i="17"/>
  <c r="C834" i="17"/>
  <c r="B834" i="17"/>
  <c r="M833" i="17"/>
  <c r="N833" i="17" s="1"/>
  <c r="K833" i="17"/>
  <c r="J833" i="17"/>
  <c r="H833" i="17" s="1"/>
  <c r="I833" i="17"/>
  <c r="G833" i="17"/>
  <c r="E833" i="17"/>
  <c r="D833" i="17"/>
  <c r="C833" i="17"/>
  <c r="B833" i="17"/>
  <c r="M832" i="17"/>
  <c r="N832" i="17" s="1"/>
  <c r="K832" i="17"/>
  <c r="J832" i="17"/>
  <c r="H832" i="17" s="1"/>
  <c r="I832" i="17"/>
  <c r="G832" i="17"/>
  <c r="E832" i="17"/>
  <c r="F832" i="17" s="1"/>
  <c r="D832" i="17"/>
  <c r="C832" i="17"/>
  <c r="B832" i="17"/>
  <c r="M831" i="17"/>
  <c r="N831" i="17" s="1"/>
  <c r="K831" i="17"/>
  <c r="J831" i="17"/>
  <c r="H831" i="17" s="1"/>
  <c r="I831" i="17"/>
  <c r="G831" i="17"/>
  <c r="E831" i="17"/>
  <c r="D831" i="17"/>
  <c r="C831" i="17"/>
  <c r="B831" i="17"/>
  <c r="M830" i="17"/>
  <c r="K830" i="17"/>
  <c r="J830" i="17"/>
  <c r="H830" i="17" s="1"/>
  <c r="I830" i="17"/>
  <c r="G830" i="17"/>
  <c r="E830" i="17"/>
  <c r="F830" i="17" s="1"/>
  <c r="D830" i="17"/>
  <c r="C830" i="17"/>
  <c r="B830" i="17"/>
  <c r="M829" i="17"/>
  <c r="N829" i="17" s="1"/>
  <c r="K829" i="17"/>
  <c r="J829" i="17"/>
  <c r="H829" i="17" s="1"/>
  <c r="I829" i="17"/>
  <c r="G829" i="17"/>
  <c r="E829" i="17"/>
  <c r="D829" i="17"/>
  <c r="C829" i="17"/>
  <c r="B829" i="17"/>
  <c r="M828" i="17"/>
  <c r="N828" i="17" s="1"/>
  <c r="K828" i="17"/>
  <c r="J828" i="17"/>
  <c r="H828" i="17" s="1"/>
  <c r="I828" i="17"/>
  <c r="G828" i="17"/>
  <c r="E828" i="17"/>
  <c r="F828" i="17" s="1"/>
  <c r="D828" i="17"/>
  <c r="C828" i="17"/>
  <c r="B828" i="17"/>
  <c r="M827" i="17"/>
  <c r="N827" i="17" s="1"/>
  <c r="K827" i="17"/>
  <c r="J827" i="17"/>
  <c r="H827" i="17" s="1"/>
  <c r="I827" i="17"/>
  <c r="G827" i="17"/>
  <c r="E827" i="17"/>
  <c r="D827" i="17"/>
  <c r="C827" i="17"/>
  <c r="B827" i="17"/>
  <c r="M826" i="17"/>
  <c r="N826" i="17" s="1"/>
  <c r="K826" i="17"/>
  <c r="J826" i="17"/>
  <c r="H826" i="17" s="1"/>
  <c r="I826" i="17"/>
  <c r="G826" i="17"/>
  <c r="E826" i="17"/>
  <c r="D826" i="17"/>
  <c r="C826" i="17"/>
  <c r="B826" i="17"/>
  <c r="M825" i="17"/>
  <c r="N825" i="17" s="1"/>
  <c r="K825" i="17"/>
  <c r="J825" i="17"/>
  <c r="H825" i="17" s="1"/>
  <c r="I825" i="17"/>
  <c r="G825" i="17"/>
  <c r="E825" i="17"/>
  <c r="D825" i="17"/>
  <c r="C825" i="17"/>
  <c r="B825" i="17"/>
  <c r="M824" i="17"/>
  <c r="N824" i="17" s="1"/>
  <c r="K824" i="17"/>
  <c r="J824" i="17"/>
  <c r="H824" i="17" s="1"/>
  <c r="I824" i="17"/>
  <c r="G824" i="17"/>
  <c r="E824" i="17"/>
  <c r="D824" i="17"/>
  <c r="C824" i="17"/>
  <c r="B824" i="17"/>
  <c r="M823" i="17"/>
  <c r="N823" i="17" s="1"/>
  <c r="K823" i="17"/>
  <c r="J823" i="17"/>
  <c r="H823" i="17" s="1"/>
  <c r="I823" i="17"/>
  <c r="G823" i="17"/>
  <c r="E823" i="17"/>
  <c r="D823" i="17"/>
  <c r="C823" i="17"/>
  <c r="B823" i="17"/>
  <c r="M822" i="17"/>
  <c r="N822" i="17" s="1"/>
  <c r="K822" i="17"/>
  <c r="J822" i="17"/>
  <c r="H822" i="17" s="1"/>
  <c r="I822" i="17"/>
  <c r="G822" i="17"/>
  <c r="E822" i="17"/>
  <c r="D822" i="17"/>
  <c r="C822" i="17"/>
  <c r="B822" i="17"/>
  <c r="M821" i="17"/>
  <c r="N821" i="17" s="1"/>
  <c r="K821" i="17"/>
  <c r="J821" i="17"/>
  <c r="H821" i="17" s="1"/>
  <c r="I821" i="17"/>
  <c r="G821" i="17"/>
  <c r="E821" i="17"/>
  <c r="D821" i="17"/>
  <c r="C821" i="17"/>
  <c r="B821" i="17"/>
  <c r="M820" i="17"/>
  <c r="N820" i="17" s="1"/>
  <c r="K820" i="17"/>
  <c r="J820" i="17"/>
  <c r="H820" i="17" s="1"/>
  <c r="I820" i="17"/>
  <c r="G820" i="17"/>
  <c r="E820" i="17"/>
  <c r="D820" i="17"/>
  <c r="C820" i="17"/>
  <c r="B820" i="17"/>
  <c r="M819" i="17"/>
  <c r="N819" i="17" s="1"/>
  <c r="K819" i="17"/>
  <c r="J819" i="17"/>
  <c r="H819" i="17" s="1"/>
  <c r="I819" i="17"/>
  <c r="G819" i="17"/>
  <c r="E819" i="17"/>
  <c r="D819" i="17"/>
  <c r="C819" i="17"/>
  <c r="B819" i="17"/>
  <c r="M818" i="17"/>
  <c r="N818" i="17" s="1"/>
  <c r="K818" i="17"/>
  <c r="J818" i="17"/>
  <c r="H818" i="17" s="1"/>
  <c r="I818" i="17"/>
  <c r="G818" i="17"/>
  <c r="E818" i="17"/>
  <c r="D818" i="17"/>
  <c r="C818" i="17"/>
  <c r="L818" i="17" s="1"/>
  <c r="B818" i="17"/>
  <c r="M817" i="17"/>
  <c r="N817" i="17" s="1"/>
  <c r="K817" i="17"/>
  <c r="J817" i="17"/>
  <c r="H817" i="17" s="1"/>
  <c r="I817" i="17"/>
  <c r="G817" i="17"/>
  <c r="E817" i="17"/>
  <c r="O817" i="17" s="1"/>
  <c r="D817" i="17"/>
  <c r="C817" i="17"/>
  <c r="B817" i="17"/>
  <c r="M816" i="17"/>
  <c r="N816" i="17" s="1"/>
  <c r="K816" i="17"/>
  <c r="J816" i="17"/>
  <c r="H816" i="17" s="1"/>
  <c r="I816" i="17"/>
  <c r="G816" i="17"/>
  <c r="E816" i="17"/>
  <c r="D816" i="17"/>
  <c r="C816" i="17"/>
  <c r="B816" i="17"/>
  <c r="M815" i="17"/>
  <c r="N815" i="17" s="1"/>
  <c r="K815" i="17"/>
  <c r="J815" i="17"/>
  <c r="H815" i="17" s="1"/>
  <c r="I815" i="17"/>
  <c r="G815" i="17"/>
  <c r="E815" i="17"/>
  <c r="D815" i="17"/>
  <c r="C815" i="17"/>
  <c r="B815" i="17"/>
  <c r="M814" i="17"/>
  <c r="N814" i="17" s="1"/>
  <c r="K814" i="17"/>
  <c r="J814" i="17"/>
  <c r="H814" i="17" s="1"/>
  <c r="I814" i="17"/>
  <c r="G814" i="17"/>
  <c r="E814" i="17"/>
  <c r="D814" i="17"/>
  <c r="C814" i="17"/>
  <c r="B814" i="17"/>
  <c r="M813" i="17"/>
  <c r="N813" i="17" s="1"/>
  <c r="K813" i="17"/>
  <c r="J813" i="17"/>
  <c r="H813" i="17" s="1"/>
  <c r="I813" i="17"/>
  <c r="G813" i="17"/>
  <c r="E813" i="17"/>
  <c r="D813" i="17"/>
  <c r="C813" i="17"/>
  <c r="B813" i="17"/>
  <c r="M812" i="17"/>
  <c r="N812" i="17" s="1"/>
  <c r="K812" i="17"/>
  <c r="J812" i="17"/>
  <c r="H812" i="17" s="1"/>
  <c r="I812" i="17"/>
  <c r="G812" i="17"/>
  <c r="E812" i="17"/>
  <c r="D812" i="17"/>
  <c r="C812" i="17"/>
  <c r="B812" i="17"/>
  <c r="M811" i="17"/>
  <c r="N811" i="17" s="1"/>
  <c r="K811" i="17"/>
  <c r="J811" i="17"/>
  <c r="H811" i="17" s="1"/>
  <c r="I811" i="17"/>
  <c r="G811" i="17"/>
  <c r="E811" i="17"/>
  <c r="D811" i="17"/>
  <c r="C811" i="17"/>
  <c r="L811" i="17" s="1"/>
  <c r="B811" i="17"/>
  <c r="M810" i="17"/>
  <c r="N810" i="17" s="1"/>
  <c r="K810" i="17"/>
  <c r="J810" i="17"/>
  <c r="H810" i="17" s="1"/>
  <c r="I810" i="17"/>
  <c r="G810" i="17"/>
  <c r="E810" i="17"/>
  <c r="O810" i="17" s="1"/>
  <c r="D810" i="17"/>
  <c r="C810" i="17"/>
  <c r="B810" i="17"/>
  <c r="M809" i="17"/>
  <c r="N809" i="17" s="1"/>
  <c r="K809" i="17"/>
  <c r="J809" i="17"/>
  <c r="H809" i="17" s="1"/>
  <c r="I809" i="17"/>
  <c r="G809" i="17"/>
  <c r="E809" i="17"/>
  <c r="D809" i="17"/>
  <c r="C809" i="17"/>
  <c r="B809" i="17"/>
  <c r="M808" i="17"/>
  <c r="N808" i="17" s="1"/>
  <c r="K808" i="17"/>
  <c r="J808" i="17"/>
  <c r="H808" i="17" s="1"/>
  <c r="I808" i="17"/>
  <c r="G808" i="17"/>
  <c r="E808" i="17"/>
  <c r="D808" i="17"/>
  <c r="C808" i="17"/>
  <c r="B808" i="17"/>
  <c r="M807" i="17"/>
  <c r="N807" i="17" s="1"/>
  <c r="K807" i="17"/>
  <c r="J807" i="17"/>
  <c r="H807" i="17" s="1"/>
  <c r="I807" i="17"/>
  <c r="G807" i="17"/>
  <c r="E807" i="17"/>
  <c r="D807" i="17"/>
  <c r="C807" i="17"/>
  <c r="B807" i="17"/>
  <c r="M806" i="17"/>
  <c r="N806" i="17" s="1"/>
  <c r="K806" i="17"/>
  <c r="J806" i="17"/>
  <c r="H806" i="17" s="1"/>
  <c r="I806" i="17"/>
  <c r="G806" i="17"/>
  <c r="E806" i="17"/>
  <c r="D806" i="17"/>
  <c r="C806" i="17"/>
  <c r="B806" i="17"/>
  <c r="M805" i="17"/>
  <c r="N805" i="17" s="1"/>
  <c r="K805" i="17"/>
  <c r="J805" i="17"/>
  <c r="H805" i="17" s="1"/>
  <c r="I805" i="17"/>
  <c r="G805" i="17"/>
  <c r="E805" i="17"/>
  <c r="D805" i="17"/>
  <c r="C805" i="17"/>
  <c r="B805" i="17"/>
  <c r="M804" i="17"/>
  <c r="K804" i="17"/>
  <c r="J804" i="17"/>
  <c r="H804" i="17" s="1"/>
  <c r="I804" i="17"/>
  <c r="G804" i="17"/>
  <c r="E804" i="17"/>
  <c r="F804" i="17" s="1"/>
  <c r="D804" i="17"/>
  <c r="C804" i="17"/>
  <c r="B804" i="17"/>
  <c r="M803" i="17"/>
  <c r="N803" i="17" s="1"/>
  <c r="K803" i="17"/>
  <c r="J803" i="17"/>
  <c r="H803" i="17" s="1"/>
  <c r="I803" i="17"/>
  <c r="G803" i="17"/>
  <c r="E803" i="17"/>
  <c r="D803" i="17"/>
  <c r="C803" i="17"/>
  <c r="B803" i="17"/>
  <c r="M802" i="17"/>
  <c r="N802" i="17" s="1"/>
  <c r="K802" i="17"/>
  <c r="J802" i="17"/>
  <c r="H802" i="17" s="1"/>
  <c r="I802" i="17"/>
  <c r="G802" i="17"/>
  <c r="E802" i="17"/>
  <c r="D802" i="17"/>
  <c r="C802" i="17"/>
  <c r="B802" i="17"/>
  <c r="M801" i="17"/>
  <c r="N801" i="17" s="1"/>
  <c r="K801" i="17"/>
  <c r="J801" i="17"/>
  <c r="H801" i="17" s="1"/>
  <c r="I801" i="17"/>
  <c r="G801" i="17"/>
  <c r="E801" i="17"/>
  <c r="D801" i="17"/>
  <c r="C801" i="17"/>
  <c r="B801" i="17"/>
  <c r="M800" i="17"/>
  <c r="N800" i="17" s="1"/>
  <c r="K800" i="17"/>
  <c r="J800" i="17"/>
  <c r="H800" i="17" s="1"/>
  <c r="I800" i="17"/>
  <c r="G800" i="17"/>
  <c r="E800" i="17"/>
  <c r="O800" i="17" s="1"/>
  <c r="D800" i="17"/>
  <c r="C800" i="17"/>
  <c r="B800" i="17"/>
  <c r="M799" i="17"/>
  <c r="N799" i="17" s="1"/>
  <c r="K799" i="17"/>
  <c r="J799" i="17"/>
  <c r="H799" i="17" s="1"/>
  <c r="I799" i="17"/>
  <c r="G799" i="17"/>
  <c r="E799" i="17"/>
  <c r="D799" i="17"/>
  <c r="C799" i="17"/>
  <c r="B799" i="17"/>
  <c r="M798" i="17"/>
  <c r="N798" i="17" s="1"/>
  <c r="K798" i="17"/>
  <c r="J798" i="17"/>
  <c r="H798" i="17" s="1"/>
  <c r="I798" i="17"/>
  <c r="G798" i="17"/>
  <c r="E798" i="17"/>
  <c r="D798" i="17"/>
  <c r="C798" i="17"/>
  <c r="B798" i="17"/>
  <c r="M797" i="17"/>
  <c r="N797" i="17" s="1"/>
  <c r="K797" i="17"/>
  <c r="J797" i="17"/>
  <c r="H797" i="17" s="1"/>
  <c r="I797" i="17"/>
  <c r="G797" i="17"/>
  <c r="E797" i="17"/>
  <c r="D797" i="17"/>
  <c r="C797" i="17"/>
  <c r="B797" i="17"/>
  <c r="M796" i="17"/>
  <c r="N796" i="17" s="1"/>
  <c r="K796" i="17"/>
  <c r="J796" i="17"/>
  <c r="H796" i="17" s="1"/>
  <c r="I796" i="17"/>
  <c r="G796" i="17"/>
  <c r="E796" i="17"/>
  <c r="F796" i="17" s="1"/>
  <c r="D796" i="17"/>
  <c r="C796" i="17"/>
  <c r="B796" i="17"/>
  <c r="M795" i="17"/>
  <c r="N795" i="17" s="1"/>
  <c r="K795" i="17"/>
  <c r="J795" i="17"/>
  <c r="H795" i="17" s="1"/>
  <c r="I795" i="17"/>
  <c r="G795" i="17"/>
  <c r="E795" i="17"/>
  <c r="D795" i="17"/>
  <c r="C795" i="17"/>
  <c r="L795" i="17" s="1"/>
  <c r="B795" i="17"/>
  <c r="M794" i="17"/>
  <c r="K794" i="17"/>
  <c r="J794" i="17"/>
  <c r="H794" i="17" s="1"/>
  <c r="I794" i="17"/>
  <c r="G794" i="17"/>
  <c r="E794" i="17"/>
  <c r="F794" i="17" s="1"/>
  <c r="D794" i="17"/>
  <c r="C794" i="17"/>
  <c r="B794" i="17"/>
  <c r="M793" i="17"/>
  <c r="N793" i="17" s="1"/>
  <c r="K793" i="17"/>
  <c r="J793" i="17"/>
  <c r="H793" i="17" s="1"/>
  <c r="I793" i="17"/>
  <c r="G793" i="17"/>
  <c r="E793" i="17"/>
  <c r="D793" i="17"/>
  <c r="C793" i="17"/>
  <c r="B793" i="17"/>
  <c r="M792" i="17"/>
  <c r="N792" i="17" s="1"/>
  <c r="K792" i="17"/>
  <c r="J792" i="17"/>
  <c r="H792" i="17" s="1"/>
  <c r="I792" i="17"/>
  <c r="G792" i="17"/>
  <c r="E792" i="17"/>
  <c r="F792" i="17" s="1"/>
  <c r="D792" i="17"/>
  <c r="C792" i="17"/>
  <c r="B792" i="17"/>
  <c r="M791" i="17"/>
  <c r="N791" i="17" s="1"/>
  <c r="K791" i="17"/>
  <c r="J791" i="17"/>
  <c r="H791" i="17" s="1"/>
  <c r="I791" i="17"/>
  <c r="G791" i="17"/>
  <c r="E791" i="17"/>
  <c r="D791" i="17"/>
  <c r="C791" i="17"/>
  <c r="B791" i="17"/>
  <c r="M790" i="17"/>
  <c r="N790" i="17" s="1"/>
  <c r="K790" i="17"/>
  <c r="J790" i="17"/>
  <c r="H790" i="17" s="1"/>
  <c r="I790" i="17"/>
  <c r="G790" i="17"/>
  <c r="E790" i="17"/>
  <c r="F790" i="17" s="1"/>
  <c r="D790" i="17"/>
  <c r="C790" i="17"/>
  <c r="B790" i="17"/>
  <c r="M789" i="17"/>
  <c r="N789" i="17" s="1"/>
  <c r="K789" i="17"/>
  <c r="J789" i="17"/>
  <c r="H789" i="17" s="1"/>
  <c r="I789" i="17"/>
  <c r="G789" i="17"/>
  <c r="E789" i="17"/>
  <c r="D789" i="17"/>
  <c r="C789" i="17"/>
  <c r="B789" i="17"/>
  <c r="M788" i="17"/>
  <c r="N788" i="17" s="1"/>
  <c r="K788" i="17"/>
  <c r="J788" i="17"/>
  <c r="H788" i="17" s="1"/>
  <c r="I788" i="17"/>
  <c r="G788" i="17"/>
  <c r="E788" i="17"/>
  <c r="D788" i="17"/>
  <c r="C788" i="17"/>
  <c r="B788" i="17"/>
  <c r="M787" i="17"/>
  <c r="N787" i="17" s="1"/>
  <c r="K787" i="17"/>
  <c r="J787" i="17"/>
  <c r="H787" i="17" s="1"/>
  <c r="I787" i="17"/>
  <c r="G787" i="17"/>
  <c r="E787" i="17"/>
  <c r="D787" i="17"/>
  <c r="C787" i="17"/>
  <c r="B787" i="17"/>
  <c r="M786" i="17"/>
  <c r="N786" i="17" s="1"/>
  <c r="K786" i="17"/>
  <c r="J786" i="17"/>
  <c r="H786" i="17" s="1"/>
  <c r="I786" i="17"/>
  <c r="G786" i="17"/>
  <c r="E786" i="17"/>
  <c r="D786" i="17"/>
  <c r="C786" i="17"/>
  <c r="B786" i="17"/>
  <c r="M785" i="17"/>
  <c r="N785" i="17" s="1"/>
  <c r="K785" i="17"/>
  <c r="J785" i="17"/>
  <c r="H785" i="17" s="1"/>
  <c r="I785" i="17"/>
  <c r="G785" i="17"/>
  <c r="E785" i="17"/>
  <c r="D785" i="17"/>
  <c r="C785" i="17"/>
  <c r="B785" i="17"/>
  <c r="M784" i="17"/>
  <c r="N784" i="17" s="1"/>
  <c r="K784" i="17"/>
  <c r="J784" i="17"/>
  <c r="H784" i="17" s="1"/>
  <c r="I784" i="17"/>
  <c r="G784" i="17"/>
  <c r="E784" i="17"/>
  <c r="F784" i="17" s="1"/>
  <c r="D784" i="17"/>
  <c r="C784" i="17"/>
  <c r="B784" i="17"/>
  <c r="M783" i="17"/>
  <c r="N783" i="17" s="1"/>
  <c r="K783" i="17"/>
  <c r="J783" i="17"/>
  <c r="H783" i="17" s="1"/>
  <c r="I783" i="17"/>
  <c r="G783" i="17"/>
  <c r="E783" i="17"/>
  <c r="D783" i="17"/>
  <c r="C783" i="17"/>
  <c r="B783" i="17"/>
  <c r="M782" i="17"/>
  <c r="N782" i="17" s="1"/>
  <c r="K782" i="17"/>
  <c r="J782" i="17"/>
  <c r="H782" i="17" s="1"/>
  <c r="I782" i="17"/>
  <c r="G782" i="17"/>
  <c r="E782" i="17"/>
  <c r="D782" i="17"/>
  <c r="C782" i="17"/>
  <c r="B782" i="17"/>
  <c r="M781" i="17"/>
  <c r="N781" i="17" s="1"/>
  <c r="K781" i="17"/>
  <c r="J781" i="17"/>
  <c r="H781" i="17" s="1"/>
  <c r="I781" i="17"/>
  <c r="G781" i="17"/>
  <c r="E781" i="17"/>
  <c r="D781" i="17"/>
  <c r="C781" i="17"/>
  <c r="B781" i="17"/>
  <c r="M780" i="17"/>
  <c r="N780" i="17" s="1"/>
  <c r="K780" i="17"/>
  <c r="J780" i="17"/>
  <c r="H780" i="17" s="1"/>
  <c r="I780" i="17"/>
  <c r="G780" i="17"/>
  <c r="E780" i="17"/>
  <c r="F780" i="17" s="1"/>
  <c r="D780" i="17"/>
  <c r="C780" i="17"/>
  <c r="B780" i="17"/>
  <c r="M779" i="17"/>
  <c r="N779" i="17" s="1"/>
  <c r="K779" i="17"/>
  <c r="J779" i="17"/>
  <c r="H779" i="17" s="1"/>
  <c r="I779" i="17"/>
  <c r="G779" i="17"/>
  <c r="E779" i="17"/>
  <c r="D779" i="17"/>
  <c r="C779" i="17"/>
  <c r="B779" i="17"/>
  <c r="M778" i="17"/>
  <c r="N778" i="17" s="1"/>
  <c r="K778" i="17"/>
  <c r="J778" i="17"/>
  <c r="H778" i="17" s="1"/>
  <c r="I778" i="17"/>
  <c r="G778" i="17"/>
  <c r="E778" i="17"/>
  <c r="F778" i="17" s="1"/>
  <c r="D778" i="17"/>
  <c r="C778" i="17"/>
  <c r="B778" i="17"/>
  <c r="M777" i="17"/>
  <c r="N777" i="17" s="1"/>
  <c r="K777" i="17"/>
  <c r="J777" i="17"/>
  <c r="H777" i="17" s="1"/>
  <c r="I777" i="17"/>
  <c r="G777" i="17"/>
  <c r="E777" i="17"/>
  <c r="F777" i="17" s="1"/>
  <c r="D777" i="17"/>
  <c r="C777" i="17"/>
  <c r="B777" i="17"/>
  <c r="M776" i="17"/>
  <c r="N776" i="17" s="1"/>
  <c r="K776" i="17"/>
  <c r="J776" i="17"/>
  <c r="H776" i="17" s="1"/>
  <c r="I776" i="17"/>
  <c r="G776" i="17"/>
  <c r="E776" i="17"/>
  <c r="D776" i="17"/>
  <c r="C776" i="17"/>
  <c r="B776" i="17"/>
  <c r="M775" i="17"/>
  <c r="N775" i="17" s="1"/>
  <c r="K775" i="17"/>
  <c r="J775" i="17"/>
  <c r="H775" i="17" s="1"/>
  <c r="I775" i="17"/>
  <c r="G775" i="17"/>
  <c r="E775" i="17"/>
  <c r="D775" i="17"/>
  <c r="C775" i="17"/>
  <c r="B775" i="17"/>
  <c r="M774" i="17"/>
  <c r="N774" i="17" s="1"/>
  <c r="K774" i="17"/>
  <c r="J774" i="17"/>
  <c r="H774" i="17" s="1"/>
  <c r="I774" i="17"/>
  <c r="G774" i="17"/>
  <c r="E774" i="17"/>
  <c r="D774" i="17"/>
  <c r="C774" i="17"/>
  <c r="B774" i="17"/>
  <c r="M773" i="17"/>
  <c r="N773" i="17" s="1"/>
  <c r="K773" i="17"/>
  <c r="J773" i="17"/>
  <c r="H773" i="17" s="1"/>
  <c r="I773" i="17"/>
  <c r="G773" i="17"/>
  <c r="E773" i="17"/>
  <c r="D773" i="17"/>
  <c r="C773" i="17"/>
  <c r="B773" i="17"/>
  <c r="M772" i="17"/>
  <c r="N772" i="17" s="1"/>
  <c r="K772" i="17"/>
  <c r="J772" i="17"/>
  <c r="H772" i="17" s="1"/>
  <c r="I772" i="17"/>
  <c r="G772" i="17"/>
  <c r="E772" i="17"/>
  <c r="D772" i="17"/>
  <c r="C772" i="17"/>
  <c r="B772" i="17"/>
  <c r="M771" i="17"/>
  <c r="N771" i="17" s="1"/>
  <c r="K771" i="17"/>
  <c r="J771" i="17"/>
  <c r="H771" i="17" s="1"/>
  <c r="I771" i="17"/>
  <c r="G771" i="17"/>
  <c r="E771" i="17"/>
  <c r="D771" i="17"/>
  <c r="C771" i="17"/>
  <c r="B771" i="17"/>
  <c r="M770" i="17"/>
  <c r="N770" i="17" s="1"/>
  <c r="K770" i="17"/>
  <c r="J770" i="17"/>
  <c r="H770" i="17" s="1"/>
  <c r="I770" i="17"/>
  <c r="G770" i="17"/>
  <c r="E770" i="17"/>
  <c r="D770" i="17"/>
  <c r="C770" i="17"/>
  <c r="B770" i="17"/>
  <c r="M769" i="17"/>
  <c r="N769" i="17" s="1"/>
  <c r="K769" i="17"/>
  <c r="J769" i="17"/>
  <c r="H769" i="17" s="1"/>
  <c r="I769" i="17"/>
  <c r="G769" i="17"/>
  <c r="E769" i="17"/>
  <c r="D769" i="17"/>
  <c r="C769" i="17"/>
  <c r="B769" i="17"/>
  <c r="M768" i="17"/>
  <c r="N768" i="17" s="1"/>
  <c r="K768" i="17"/>
  <c r="J768" i="17"/>
  <c r="H768" i="17" s="1"/>
  <c r="I768" i="17"/>
  <c r="G768" i="17"/>
  <c r="E768" i="17"/>
  <c r="D768" i="17"/>
  <c r="C768" i="17"/>
  <c r="B768" i="17"/>
  <c r="M767" i="17"/>
  <c r="N767" i="17" s="1"/>
  <c r="K767" i="17"/>
  <c r="J767" i="17"/>
  <c r="H767" i="17" s="1"/>
  <c r="I767" i="17"/>
  <c r="G767" i="17"/>
  <c r="E767" i="17"/>
  <c r="F767" i="17" s="1"/>
  <c r="D767" i="17"/>
  <c r="C767" i="17"/>
  <c r="B767" i="17"/>
  <c r="M766" i="17"/>
  <c r="N766" i="17" s="1"/>
  <c r="K766" i="17"/>
  <c r="J766" i="17"/>
  <c r="H766" i="17" s="1"/>
  <c r="I766" i="17"/>
  <c r="G766" i="17"/>
  <c r="E766" i="17"/>
  <c r="D766" i="17"/>
  <c r="C766" i="17"/>
  <c r="B766" i="17"/>
  <c r="M765" i="17"/>
  <c r="N765" i="17" s="1"/>
  <c r="K765" i="17"/>
  <c r="J765" i="17"/>
  <c r="H765" i="17" s="1"/>
  <c r="I765" i="17"/>
  <c r="G765" i="17"/>
  <c r="E765" i="17"/>
  <c r="F765" i="17" s="1"/>
  <c r="D765" i="17"/>
  <c r="C765" i="17"/>
  <c r="B765" i="17"/>
  <c r="M764" i="17"/>
  <c r="N764" i="17" s="1"/>
  <c r="K764" i="17"/>
  <c r="J764" i="17"/>
  <c r="H764" i="17" s="1"/>
  <c r="I764" i="17"/>
  <c r="G764" i="17"/>
  <c r="E764" i="17"/>
  <c r="D764" i="17"/>
  <c r="C764" i="17"/>
  <c r="B764" i="17"/>
  <c r="M763" i="17"/>
  <c r="N763" i="17" s="1"/>
  <c r="K763" i="17"/>
  <c r="J763" i="17"/>
  <c r="H763" i="17" s="1"/>
  <c r="I763" i="17"/>
  <c r="G763" i="17"/>
  <c r="E763" i="17"/>
  <c r="D763" i="17"/>
  <c r="C763" i="17"/>
  <c r="B763" i="17"/>
  <c r="M762" i="17"/>
  <c r="N762" i="17" s="1"/>
  <c r="K762" i="17"/>
  <c r="J762" i="17"/>
  <c r="H762" i="17" s="1"/>
  <c r="I762" i="17"/>
  <c r="G762" i="17"/>
  <c r="E762" i="17"/>
  <c r="D762" i="17"/>
  <c r="C762" i="17"/>
  <c r="B762" i="17"/>
  <c r="M761" i="17"/>
  <c r="N761" i="17" s="1"/>
  <c r="K761" i="17"/>
  <c r="J761" i="17"/>
  <c r="H761" i="17" s="1"/>
  <c r="I761" i="17"/>
  <c r="G761" i="17"/>
  <c r="E761" i="17"/>
  <c r="D761" i="17"/>
  <c r="C761" i="17"/>
  <c r="B761" i="17"/>
  <c r="M760" i="17"/>
  <c r="N760" i="17" s="1"/>
  <c r="K760" i="17"/>
  <c r="J760" i="17"/>
  <c r="H760" i="17" s="1"/>
  <c r="I760" i="17"/>
  <c r="G760" i="17"/>
  <c r="E760" i="17"/>
  <c r="D760" i="17"/>
  <c r="C760" i="17"/>
  <c r="B760" i="17"/>
  <c r="M759" i="17"/>
  <c r="N759" i="17" s="1"/>
  <c r="K759" i="17"/>
  <c r="J759" i="17"/>
  <c r="H759" i="17" s="1"/>
  <c r="I759" i="17"/>
  <c r="G759" i="17"/>
  <c r="E759" i="17"/>
  <c r="D759" i="17"/>
  <c r="C759" i="17"/>
  <c r="B759" i="17"/>
  <c r="M758" i="17"/>
  <c r="N758" i="17" s="1"/>
  <c r="K758" i="17"/>
  <c r="J758" i="17"/>
  <c r="H758" i="17" s="1"/>
  <c r="I758" i="17"/>
  <c r="G758" i="17"/>
  <c r="E758" i="17"/>
  <c r="D758" i="17"/>
  <c r="C758" i="17"/>
  <c r="B758" i="17"/>
  <c r="M757" i="17"/>
  <c r="N757" i="17" s="1"/>
  <c r="K757" i="17"/>
  <c r="J757" i="17"/>
  <c r="H757" i="17" s="1"/>
  <c r="I757" i="17"/>
  <c r="G757" i="17"/>
  <c r="E757" i="17"/>
  <c r="D757" i="17"/>
  <c r="C757" i="17"/>
  <c r="B757" i="17"/>
  <c r="M756" i="17"/>
  <c r="N756" i="17" s="1"/>
  <c r="K756" i="17"/>
  <c r="J756" i="17"/>
  <c r="H756" i="17" s="1"/>
  <c r="I756" i="17"/>
  <c r="G756" i="17"/>
  <c r="E756" i="17"/>
  <c r="D756" i="17"/>
  <c r="C756" i="17"/>
  <c r="B756" i="17"/>
  <c r="M755" i="17"/>
  <c r="N755" i="17" s="1"/>
  <c r="K755" i="17"/>
  <c r="J755" i="17"/>
  <c r="H755" i="17" s="1"/>
  <c r="I755" i="17"/>
  <c r="G755" i="17"/>
  <c r="E755" i="17"/>
  <c r="D755" i="17"/>
  <c r="C755" i="17"/>
  <c r="B755" i="17"/>
  <c r="M754" i="17"/>
  <c r="N754" i="17" s="1"/>
  <c r="K754" i="17"/>
  <c r="J754" i="17"/>
  <c r="H754" i="17" s="1"/>
  <c r="I754" i="17"/>
  <c r="G754" i="17"/>
  <c r="E754" i="17"/>
  <c r="D754" i="17"/>
  <c r="C754" i="17"/>
  <c r="B754" i="17"/>
  <c r="M753" i="17"/>
  <c r="N753" i="17" s="1"/>
  <c r="K753" i="17"/>
  <c r="J753" i="17"/>
  <c r="H753" i="17" s="1"/>
  <c r="I753" i="17"/>
  <c r="G753" i="17"/>
  <c r="E753" i="17"/>
  <c r="D753" i="17"/>
  <c r="C753" i="17"/>
  <c r="B753" i="17"/>
  <c r="M752" i="17"/>
  <c r="N752" i="17" s="1"/>
  <c r="K752" i="17"/>
  <c r="J752" i="17"/>
  <c r="H752" i="17" s="1"/>
  <c r="I752" i="17"/>
  <c r="G752" i="17"/>
  <c r="E752" i="17"/>
  <c r="F752" i="17" s="1"/>
  <c r="D752" i="17"/>
  <c r="C752" i="17"/>
  <c r="B752" i="17"/>
  <c r="M751" i="17"/>
  <c r="N751" i="17" s="1"/>
  <c r="K751" i="17"/>
  <c r="J751" i="17"/>
  <c r="H751" i="17" s="1"/>
  <c r="I751" i="17"/>
  <c r="G751" i="17"/>
  <c r="E751" i="17"/>
  <c r="D751" i="17"/>
  <c r="C751" i="17"/>
  <c r="B751" i="17"/>
  <c r="M750" i="17"/>
  <c r="N750" i="17" s="1"/>
  <c r="K750" i="17"/>
  <c r="J750" i="17"/>
  <c r="H750" i="17" s="1"/>
  <c r="I750" i="17"/>
  <c r="G750" i="17"/>
  <c r="E750" i="17"/>
  <c r="D750" i="17"/>
  <c r="C750" i="17"/>
  <c r="B750" i="17"/>
  <c r="M749" i="17"/>
  <c r="K749" i="17"/>
  <c r="J749" i="17"/>
  <c r="H749" i="17" s="1"/>
  <c r="I749" i="17"/>
  <c r="G749" i="17"/>
  <c r="E749" i="17"/>
  <c r="F749" i="17" s="1"/>
  <c r="D749" i="17"/>
  <c r="C749" i="17"/>
  <c r="B749" i="17"/>
  <c r="M748" i="17"/>
  <c r="N748" i="17" s="1"/>
  <c r="K748" i="17"/>
  <c r="J748" i="17"/>
  <c r="H748" i="17" s="1"/>
  <c r="I748" i="17"/>
  <c r="G748" i="17"/>
  <c r="E748" i="17"/>
  <c r="F748" i="17" s="1"/>
  <c r="D748" i="17"/>
  <c r="C748" i="17"/>
  <c r="B748" i="17"/>
  <c r="M747" i="17"/>
  <c r="N747" i="17" s="1"/>
  <c r="K747" i="17"/>
  <c r="J747" i="17"/>
  <c r="H747" i="17" s="1"/>
  <c r="I747" i="17"/>
  <c r="G747" i="17"/>
  <c r="E747" i="17"/>
  <c r="D747" i="17"/>
  <c r="C747" i="17"/>
  <c r="B747" i="17"/>
  <c r="M746" i="17"/>
  <c r="N746" i="17" s="1"/>
  <c r="K746" i="17"/>
  <c r="J746" i="17"/>
  <c r="H746" i="17" s="1"/>
  <c r="I746" i="17"/>
  <c r="G746" i="17"/>
  <c r="E746" i="17"/>
  <c r="D746" i="17"/>
  <c r="C746" i="17"/>
  <c r="L746" i="17" s="1"/>
  <c r="B746" i="17"/>
  <c r="M745" i="17"/>
  <c r="N745" i="17" s="1"/>
  <c r="K745" i="17"/>
  <c r="J745" i="17"/>
  <c r="H745" i="17" s="1"/>
  <c r="I745" i="17"/>
  <c r="G745" i="17"/>
  <c r="E745" i="17"/>
  <c r="O745" i="17" s="1"/>
  <c r="D745" i="17"/>
  <c r="C745" i="17"/>
  <c r="B745" i="17"/>
  <c r="M744" i="17"/>
  <c r="N744" i="17" s="1"/>
  <c r="K744" i="17"/>
  <c r="J744" i="17"/>
  <c r="H744" i="17" s="1"/>
  <c r="I744" i="17"/>
  <c r="G744" i="17"/>
  <c r="E744" i="17"/>
  <c r="D744" i="17"/>
  <c r="C744" i="17"/>
  <c r="B744" i="17"/>
  <c r="M743" i="17"/>
  <c r="N743" i="17" s="1"/>
  <c r="K743" i="17"/>
  <c r="J743" i="17"/>
  <c r="H743" i="17" s="1"/>
  <c r="I743" i="17"/>
  <c r="G743" i="17"/>
  <c r="E743" i="17"/>
  <c r="D743" i="17"/>
  <c r="C743" i="17"/>
  <c r="B743" i="17"/>
  <c r="M742" i="17"/>
  <c r="N742" i="17" s="1"/>
  <c r="K742" i="17"/>
  <c r="J742" i="17"/>
  <c r="H742" i="17" s="1"/>
  <c r="I742" i="17"/>
  <c r="G742" i="17"/>
  <c r="E742" i="17"/>
  <c r="D742" i="17"/>
  <c r="C742" i="17"/>
  <c r="B742" i="17"/>
  <c r="M741" i="17"/>
  <c r="N741" i="17" s="1"/>
  <c r="K741" i="17"/>
  <c r="J741" i="17"/>
  <c r="H741" i="17" s="1"/>
  <c r="I741" i="17"/>
  <c r="G741" i="17"/>
  <c r="E741" i="17"/>
  <c r="D741" i="17"/>
  <c r="C741" i="17"/>
  <c r="B741" i="17"/>
  <c r="M740" i="17"/>
  <c r="N740" i="17" s="1"/>
  <c r="K740" i="17"/>
  <c r="J740" i="17"/>
  <c r="H740" i="17" s="1"/>
  <c r="I740" i="17"/>
  <c r="G740" i="17"/>
  <c r="E740" i="17"/>
  <c r="D740" i="17"/>
  <c r="C740" i="17"/>
  <c r="B740" i="17"/>
  <c r="M739" i="17"/>
  <c r="N739" i="17" s="1"/>
  <c r="K739" i="17"/>
  <c r="J739" i="17"/>
  <c r="H739" i="17" s="1"/>
  <c r="I739" i="17"/>
  <c r="G739" i="17"/>
  <c r="E739" i="17"/>
  <c r="F739" i="17" s="1"/>
  <c r="D739" i="17"/>
  <c r="C739" i="17"/>
  <c r="B739" i="17"/>
  <c r="M738" i="17"/>
  <c r="N738" i="17" s="1"/>
  <c r="K738" i="17"/>
  <c r="J738" i="17"/>
  <c r="H738" i="17" s="1"/>
  <c r="I738" i="17"/>
  <c r="G738" i="17"/>
  <c r="E738" i="17"/>
  <c r="D738" i="17"/>
  <c r="C738" i="17"/>
  <c r="B738" i="17"/>
  <c r="M737" i="17"/>
  <c r="K737" i="17"/>
  <c r="J737" i="17"/>
  <c r="H737" i="17" s="1"/>
  <c r="I737" i="17"/>
  <c r="G737" i="17"/>
  <c r="E737" i="17"/>
  <c r="F737" i="17" s="1"/>
  <c r="D737" i="17"/>
  <c r="C737" i="17"/>
  <c r="B737" i="17"/>
  <c r="M736" i="17"/>
  <c r="N736" i="17" s="1"/>
  <c r="K736" i="17"/>
  <c r="J736" i="17"/>
  <c r="H736" i="17" s="1"/>
  <c r="I736" i="17"/>
  <c r="G736" i="17"/>
  <c r="E736" i="17"/>
  <c r="D736" i="17"/>
  <c r="C736" i="17"/>
  <c r="B736" i="17"/>
  <c r="M735" i="17"/>
  <c r="N735" i="17" s="1"/>
  <c r="K735" i="17"/>
  <c r="J735" i="17"/>
  <c r="H735" i="17" s="1"/>
  <c r="I735" i="17"/>
  <c r="G735" i="17"/>
  <c r="E735" i="17"/>
  <c r="D735" i="17"/>
  <c r="C735" i="17"/>
  <c r="B735" i="17"/>
  <c r="M734" i="17"/>
  <c r="N734" i="17" s="1"/>
  <c r="K734" i="17"/>
  <c r="J734" i="17"/>
  <c r="H734" i="17" s="1"/>
  <c r="I734" i="17"/>
  <c r="G734" i="17"/>
  <c r="E734" i="17"/>
  <c r="D734" i="17"/>
  <c r="C734" i="17"/>
  <c r="B734" i="17"/>
  <c r="M733" i="17"/>
  <c r="N733" i="17" s="1"/>
  <c r="K733" i="17"/>
  <c r="J733" i="17"/>
  <c r="H733" i="17" s="1"/>
  <c r="I733" i="17"/>
  <c r="G733" i="17"/>
  <c r="E733" i="17"/>
  <c r="D733" i="17"/>
  <c r="C733" i="17"/>
  <c r="B733" i="17"/>
  <c r="M732" i="17"/>
  <c r="N732" i="17" s="1"/>
  <c r="K732" i="17"/>
  <c r="J732" i="17"/>
  <c r="H732" i="17" s="1"/>
  <c r="I732" i="17"/>
  <c r="G732" i="17"/>
  <c r="E732" i="17"/>
  <c r="D732" i="17"/>
  <c r="C732" i="17"/>
  <c r="B732" i="17"/>
  <c r="M731" i="17"/>
  <c r="N731" i="17" s="1"/>
  <c r="K731" i="17"/>
  <c r="J731" i="17"/>
  <c r="H731" i="17" s="1"/>
  <c r="I731" i="17"/>
  <c r="G731" i="17"/>
  <c r="E731" i="17"/>
  <c r="D731" i="17"/>
  <c r="C731" i="17"/>
  <c r="B731" i="17"/>
  <c r="M730" i="17"/>
  <c r="N730" i="17" s="1"/>
  <c r="K730" i="17"/>
  <c r="J730" i="17"/>
  <c r="H730" i="17" s="1"/>
  <c r="I730" i="17"/>
  <c r="G730" i="17"/>
  <c r="E730" i="17"/>
  <c r="D730" i="17"/>
  <c r="C730" i="17"/>
  <c r="B730" i="17"/>
  <c r="M729" i="17"/>
  <c r="N729" i="17" s="1"/>
  <c r="K729" i="17"/>
  <c r="J729" i="17"/>
  <c r="H729" i="17" s="1"/>
  <c r="I729" i="17"/>
  <c r="G729" i="17"/>
  <c r="E729" i="17"/>
  <c r="D729" i="17"/>
  <c r="C729" i="17"/>
  <c r="B729" i="17"/>
  <c r="M728" i="17"/>
  <c r="N728" i="17" s="1"/>
  <c r="K728" i="17"/>
  <c r="J728" i="17"/>
  <c r="H728" i="17" s="1"/>
  <c r="I728" i="17"/>
  <c r="G728" i="17"/>
  <c r="E728" i="17"/>
  <c r="O728" i="17" s="1"/>
  <c r="D728" i="17"/>
  <c r="C728" i="17"/>
  <c r="B728" i="17"/>
  <c r="M727" i="17"/>
  <c r="N727" i="17" s="1"/>
  <c r="K727" i="17"/>
  <c r="J727" i="17"/>
  <c r="H727" i="17" s="1"/>
  <c r="I727" i="17"/>
  <c r="G727" i="17"/>
  <c r="E727" i="17"/>
  <c r="F727" i="17" s="1"/>
  <c r="D727" i="17"/>
  <c r="C727" i="17"/>
  <c r="B727" i="17"/>
  <c r="M726" i="17"/>
  <c r="N726" i="17" s="1"/>
  <c r="K726" i="17"/>
  <c r="J726" i="17"/>
  <c r="H726" i="17" s="1"/>
  <c r="I726" i="17"/>
  <c r="G726" i="17"/>
  <c r="E726" i="17"/>
  <c r="D726" i="17"/>
  <c r="C726" i="17"/>
  <c r="B726" i="17"/>
  <c r="M725" i="17"/>
  <c r="N725" i="17" s="1"/>
  <c r="K725" i="17"/>
  <c r="J725" i="17"/>
  <c r="H725" i="17" s="1"/>
  <c r="I725" i="17"/>
  <c r="G725" i="17"/>
  <c r="E725" i="17"/>
  <c r="D725" i="17"/>
  <c r="C725" i="17"/>
  <c r="B725" i="17"/>
  <c r="M724" i="17"/>
  <c r="N724" i="17" s="1"/>
  <c r="K724" i="17"/>
  <c r="J724" i="17"/>
  <c r="H724" i="17" s="1"/>
  <c r="I724" i="17"/>
  <c r="G724" i="17"/>
  <c r="E724" i="17"/>
  <c r="D724" i="17"/>
  <c r="C724" i="17"/>
  <c r="B724" i="17"/>
  <c r="M723" i="17"/>
  <c r="N723" i="17" s="1"/>
  <c r="K723" i="17"/>
  <c r="J723" i="17"/>
  <c r="H723" i="17" s="1"/>
  <c r="I723" i="17"/>
  <c r="G723" i="17"/>
  <c r="E723" i="17"/>
  <c r="D723" i="17"/>
  <c r="C723" i="17"/>
  <c r="B723" i="17"/>
  <c r="M722" i="17"/>
  <c r="N722" i="17" s="1"/>
  <c r="K722" i="17"/>
  <c r="J722" i="17"/>
  <c r="H722" i="17" s="1"/>
  <c r="I722" i="17"/>
  <c r="G722" i="17"/>
  <c r="E722" i="17"/>
  <c r="D722" i="17"/>
  <c r="C722" i="17"/>
  <c r="B722" i="17"/>
  <c r="M721" i="17"/>
  <c r="N721" i="17" s="1"/>
  <c r="K721" i="17"/>
  <c r="J721" i="17"/>
  <c r="H721" i="17" s="1"/>
  <c r="I721" i="17"/>
  <c r="G721" i="17"/>
  <c r="E721" i="17"/>
  <c r="F721" i="17" s="1"/>
  <c r="D721" i="17"/>
  <c r="C721" i="17"/>
  <c r="B721" i="17"/>
  <c r="M720" i="17"/>
  <c r="K720" i="17"/>
  <c r="J720" i="17"/>
  <c r="H720" i="17" s="1"/>
  <c r="I720" i="17"/>
  <c r="G720" i="17"/>
  <c r="E720" i="17"/>
  <c r="F720" i="17" s="1"/>
  <c r="D720" i="17"/>
  <c r="C720" i="17"/>
  <c r="B720" i="17"/>
  <c r="M719" i="17"/>
  <c r="N719" i="17" s="1"/>
  <c r="K719" i="17"/>
  <c r="J719" i="17"/>
  <c r="H719" i="17" s="1"/>
  <c r="I719" i="17"/>
  <c r="G719" i="17"/>
  <c r="E719" i="17"/>
  <c r="D719" i="17"/>
  <c r="C719" i="17"/>
  <c r="B719" i="17"/>
  <c r="M718" i="17"/>
  <c r="N718" i="17" s="1"/>
  <c r="K718" i="17"/>
  <c r="J718" i="17"/>
  <c r="H718" i="17" s="1"/>
  <c r="I718" i="17"/>
  <c r="G718" i="17"/>
  <c r="E718" i="17"/>
  <c r="D718" i="17"/>
  <c r="C718" i="17"/>
  <c r="B718" i="17"/>
  <c r="M717" i="17"/>
  <c r="N717" i="17" s="1"/>
  <c r="K717" i="17"/>
  <c r="J717" i="17"/>
  <c r="H717" i="17" s="1"/>
  <c r="I717" i="17"/>
  <c r="G717" i="17"/>
  <c r="E717" i="17"/>
  <c r="D717" i="17"/>
  <c r="C717" i="17"/>
  <c r="B717" i="17"/>
  <c r="M716" i="17"/>
  <c r="N716" i="17" s="1"/>
  <c r="K716" i="17"/>
  <c r="J716" i="17"/>
  <c r="H716" i="17" s="1"/>
  <c r="I716" i="17"/>
  <c r="G716" i="17"/>
  <c r="E716" i="17"/>
  <c r="D716" i="17"/>
  <c r="C716" i="17"/>
  <c r="B716" i="17"/>
  <c r="M715" i="17"/>
  <c r="N715" i="17" s="1"/>
  <c r="K715" i="17"/>
  <c r="J715" i="17"/>
  <c r="H715" i="17" s="1"/>
  <c r="I715" i="17"/>
  <c r="G715" i="17"/>
  <c r="E715" i="17"/>
  <c r="D715" i="17"/>
  <c r="C715" i="17"/>
  <c r="B715" i="17"/>
  <c r="M714" i="17"/>
  <c r="N714" i="17" s="1"/>
  <c r="K714" i="17"/>
  <c r="J714" i="17"/>
  <c r="H714" i="17" s="1"/>
  <c r="I714" i="17"/>
  <c r="G714" i="17"/>
  <c r="E714" i="17"/>
  <c r="D714" i="17"/>
  <c r="C714" i="17"/>
  <c r="B714" i="17"/>
  <c r="M713" i="17"/>
  <c r="N713" i="17" s="1"/>
  <c r="K713" i="17"/>
  <c r="J713" i="17"/>
  <c r="H713" i="17" s="1"/>
  <c r="I713" i="17"/>
  <c r="G713" i="17"/>
  <c r="E713" i="17"/>
  <c r="D713" i="17"/>
  <c r="C713" i="17"/>
  <c r="B713" i="17"/>
  <c r="M712" i="17"/>
  <c r="N712" i="17" s="1"/>
  <c r="K712" i="17"/>
  <c r="J712" i="17"/>
  <c r="H712" i="17" s="1"/>
  <c r="I712" i="17"/>
  <c r="G712" i="17"/>
  <c r="E712" i="17"/>
  <c r="O712" i="17" s="1"/>
  <c r="D712" i="17"/>
  <c r="C712" i="17"/>
  <c r="B712" i="17"/>
  <c r="M711" i="17"/>
  <c r="N711" i="17" s="1"/>
  <c r="K711" i="17"/>
  <c r="J711" i="17"/>
  <c r="H711" i="17" s="1"/>
  <c r="I711" i="17"/>
  <c r="G711" i="17"/>
  <c r="E711" i="17"/>
  <c r="D711" i="17"/>
  <c r="C711" i="17"/>
  <c r="B711" i="17"/>
  <c r="M710" i="17"/>
  <c r="N710" i="17" s="1"/>
  <c r="K710" i="17"/>
  <c r="J710" i="17"/>
  <c r="H710" i="17" s="1"/>
  <c r="I710" i="17"/>
  <c r="G710" i="17"/>
  <c r="E710" i="17"/>
  <c r="D710" i="17"/>
  <c r="C710" i="17"/>
  <c r="B710" i="17"/>
  <c r="M709" i="17"/>
  <c r="N709" i="17" s="1"/>
  <c r="K709" i="17"/>
  <c r="J709" i="17"/>
  <c r="H709" i="17" s="1"/>
  <c r="I709" i="17"/>
  <c r="G709" i="17"/>
  <c r="E709" i="17"/>
  <c r="D709" i="17"/>
  <c r="C709" i="17"/>
  <c r="B709" i="17"/>
  <c r="M708" i="17"/>
  <c r="N708" i="17" s="1"/>
  <c r="K708" i="17"/>
  <c r="J708" i="17"/>
  <c r="H708" i="17" s="1"/>
  <c r="I708" i="17"/>
  <c r="G708" i="17"/>
  <c r="E708" i="17"/>
  <c r="F708" i="17" s="1"/>
  <c r="D708" i="17"/>
  <c r="C708" i="17"/>
  <c r="B708" i="17"/>
  <c r="M707" i="17"/>
  <c r="N707" i="17" s="1"/>
  <c r="K707" i="17"/>
  <c r="J707" i="17"/>
  <c r="H707" i="17" s="1"/>
  <c r="I707" i="17"/>
  <c r="G707" i="17"/>
  <c r="E707" i="17"/>
  <c r="D707" i="17"/>
  <c r="C707" i="17"/>
  <c r="B707" i="17"/>
  <c r="M706" i="17"/>
  <c r="N706" i="17" s="1"/>
  <c r="K706" i="17"/>
  <c r="J706" i="17"/>
  <c r="H706" i="17" s="1"/>
  <c r="I706" i="17"/>
  <c r="G706" i="17"/>
  <c r="E706" i="17"/>
  <c r="D706" i="17"/>
  <c r="C706" i="17"/>
  <c r="B706" i="17"/>
  <c r="M705" i="17"/>
  <c r="N705" i="17" s="1"/>
  <c r="K705" i="17"/>
  <c r="J705" i="17"/>
  <c r="H705" i="17" s="1"/>
  <c r="I705" i="17"/>
  <c r="G705" i="17"/>
  <c r="E705" i="17"/>
  <c r="D705" i="17"/>
  <c r="C705" i="17"/>
  <c r="B705" i="17"/>
  <c r="M704" i="17"/>
  <c r="N704" i="17" s="1"/>
  <c r="K704" i="17"/>
  <c r="J704" i="17"/>
  <c r="H704" i="17" s="1"/>
  <c r="I704" i="17"/>
  <c r="G704" i="17"/>
  <c r="E704" i="17"/>
  <c r="O704" i="17" s="1"/>
  <c r="D704" i="17"/>
  <c r="C704" i="17"/>
  <c r="B704" i="17"/>
  <c r="M703" i="17"/>
  <c r="N703" i="17" s="1"/>
  <c r="K703" i="17"/>
  <c r="J703" i="17"/>
  <c r="H703" i="17" s="1"/>
  <c r="I703" i="17"/>
  <c r="G703" i="17"/>
  <c r="E703" i="17"/>
  <c r="D703" i="17"/>
  <c r="C703" i="17"/>
  <c r="B703" i="17"/>
  <c r="M702" i="17"/>
  <c r="N702" i="17" s="1"/>
  <c r="K702" i="17"/>
  <c r="J702" i="17"/>
  <c r="H702" i="17" s="1"/>
  <c r="I702" i="17"/>
  <c r="G702" i="17"/>
  <c r="E702" i="17"/>
  <c r="D702" i="17"/>
  <c r="C702" i="17"/>
  <c r="B702" i="17"/>
  <c r="M701" i="17"/>
  <c r="N701" i="17" s="1"/>
  <c r="K701" i="17"/>
  <c r="J701" i="17"/>
  <c r="H701" i="17" s="1"/>
  <c r="I701" i="17"/>
  <c r="G701" i="17"/>
  <c r="E701" i="17"/>
  <c r="D701" i="17"/>
  <c r="C701" i="17"/>
  <c r="B701" i="17"/>
  <c r="M700" i="17"/>
  <c r="N700" i="17" s="1"/>
  <c r="K700" i="17"/>
  <c r="J700" i="17"/>
  <c r="H700" i="17" s="1"/>
  <c r="I700" i="17"/>
  <c r="G700" i="17"/>
  <c r="E700" i="17"/>
  <c r="F700" i="17" s="1"/>
  <c r="D700" i="17"/>
  <c r="C700" i="17"/>
  <c r="B700" i="17"/>
  <c r="M699" i="17"/>
  <c r="K699" i="17"/>
  <c r="J699" i="17"/>
  <c r="H699" i="17" s="1"/>
  <c r="I699" i="17"/>
  <c r="G699" i="17"/>
  <c r="E699" i="17"/>
  <c r="F699" i="17" s="1"/>
  <c r="D699" i="17"/>
  <c r="C699" i="17"/>
  <c r="B699" i="17"/>
  <c r="M698" i="17"/>
  <c r="N698" i="17" s="1"/>
  <c r="K698" i="17"/>
  <c r="J698" i="17"/>
  <c r="H698" i="17" s="1"/>
  <c r="I698" i="17"/>
  <c r="G698" i="17"/>
  <c r="E698" i="17"/>
  <c r="D698" i="17"/>
  <c r="C698" i="17"/>
  <c r="B698" i="17"/>
  <c r="M697" i="17"/>
  <c r="N697" i="17" s="1"/>
  <c r="K697" i="17"/>
  <c r="J697" i="17"/>
  <c r="H697" i="17" s="1"/>
  <c r="I697" i="17"/>
  <c r="G697" i="17"/>
  <c r="E697" i="17"/>
  <c r="F697" i="17" s="1"/>
  <c r="D697" i="17"/>
  <c r="C697" i="17"/>
  <c r="B697" i="17"/>
  <c r="M696" i="17"/>
  <c r="N696" i="17" s="1"/>
  <c r="K696" i="17"/>
  <c r="J696" i="17"/>
  <c r="H696" i="17" s="1"/>
  <c r="I696" i="17"/>
  <c r="G696" i="17"/>
  <c r="E696" i="17"/>
  <c r="D696" i="17"/>
  <c r="C696" i="17"/>
  <c r="B696" i="17"/>
  <c r="M695" i="17"/>
  <c r="N695" i="17" s="1"/>
  <c r="K695" i="17"/>
  <c r="J695" i="17"/>
  <c r="H695" i="17" s="1"/>
  <c r="I695" i="17"/>
  <c r="G695" i="17"/>
  <c r="E695" i="17"/>
  <c r="F695" i="17" s="1"/>
  <c r="D695" i="17"/>
  <c r="C695" i="17"/>
  <c r="B695" i="17"/>
  <c r="M694" i="17"/>
  <c r="N694" i="17" s="1"/>
  <c r="K694" i="17"/>
  <c r="J694" i="17"/>
  <c r="H694" i="17" s="1"/>
  <c r="I694" i="17"/>
  <c r="G694" i="17"/>
  <c r="E694" i="17"/>
  <c r="D694" i="17"/>
  <c r="C694" i="17"/>
  <c r="B694" i="17"/>
  <c r="M693" i="17"/>
  <c r="N693" i="17" s="1"/>
  <c r="K693" i="17"/>
  <c r="J693" i="17"/>
  <c r="H693" i="17" s="1"/>
  <c r="I693" i="17"/>
  <c r="G693" i="17"/>
  <c r="E693" i="17"/>
  <c r="D693" i="17"/>
  <c r="C693" i="17"/>
  <c r="B693" i="17"/>
  <c r="M692" i="17"/>
  <c r="N692" i="17" s="1"/>
  <c r="K692" i="17"/>
  <c r="J692" i="17"/>
  <c r="H692" i="17" s="1"/>
  <c r="I692" i="17"/>
  <c r="G692" i="17"/>
  <c r="E692" i="17"/>
  <c r="D692" i="17"/>
  <c r="C692" i="17"/>
  <c r="B692" i="17"/>
  <c r="M691" i="17"/>
  <c r="N691" i="17" s="1"/>
  <c r="K691" i="17"/>
  <c r="J691" i="17"/>
  <c r="H691" i="17" s="1"/>
  <c r="I691" i="17"/>
  <c r="G691" i="17"/>
  <c r="E691" i="17"/>
  <c r="D691" i="17"/>
  <c r="C691" i="17"/>
  <c r="B691" i="17"/>
  <c r="M690" i="17"/>
  <c r="N690" i="17" s="1"/>
  <c r="K690" i="17"/>
  <c r="J690" i="17"/>
  <c r="H690" i="17" s="1"/>
  <c r="I690" i="17"/>
  <c r="G690" i="17"/>
  <c r="E690" i="17"/>
  <c r="D690" i="17"/>
  <c r="C690" i="17"/>
  <c r="L690" i="17" s="1"/>
  <c r="B690" i="17"/>
  <c r="M689" i="17"/>
  <c r="N689" i="17" s="1"/>
  <c r="K689" i="17"/>
  <c r="J689" i="17"/>
  <c r="H689" i="17" s="1"/>
  <c r="I689" i="17"/>
  <c r="G689" i="17"/>
  <c r="E689" i="17"/>
  <c r="D689" i="17"/>
  <c r="C689" i="17"/>
  <c r="B689" i="17"/>
  <c r="M688" i="17"/>
  <c r="N688" i="17" s="1"/>
  <c r="K688" i="17"/>
  <c r="J688" i="17"/>
  <c r="H688" i="17" s="1"/>
  <c r="I688" i="17"/>
  <c r="G688" i="17"/>
  <c r="E688" i="17"/>
  <c r="O688" i="17" s="1"/>
  <c r="D688" i="17"/>
  <c r="C688" i="17"/>
  <c r="B688" i="17"/>
  <c r="M687" i="17"/>
  <c r="N687" i="17" s="1"/>
  <c r="K687" i="17"/>
  <c r="J687" i="17"/>
  <c r="H687" i="17" s="1"/>
  <c r="I687" i="17"/>
  <c r="G687" i="17"/>
  <c r="E687" i="17"/>
  <c r="D687" i="17"/>
  <c r="C687" i="17"/>
  <c r="B687" i="17"/>
  <c r="M686" i="17"/>
  <c r="N686" i="17" s="1"/>
  <c r="K686" i="17"/>
  <c r="J686" i="17"/>
  <c r="H686" i="17" s="1"/>
  <c r="I686" i="17"/>
  <c r="G686" i="17"/>
  <c r="E686" i="17"/>
  <c r="F686" i="17" s="1"/>
  <c r="D686" i="17"/>
  <c r="C686" i="17"/>
  <c r="B686" i="17"/>
  <c r="M685" i="17"/>
  <c r="N685" i="17" s="1"/>
  <c r="K685" i="17"/>
  <c r="J685" i="17"/>
  <c r="H685" i="17" s="1"/>
  <c r="I685" i="17"/>
  <c r="G685" i="17"/>
  <c r="E685" i="17"/>
  <c r="D685" i="17"/>
  <c r="C685" i="17"/>
  <c r="B685" i="17"/>
  <c r="M684" i="17"/>
  <c r="N684" i="17" s="1"/>
  <c r="K684" i="17"/>
  <c r="J684" i="17"/>
  <c r="H684" i="17" s="1"/>
  <c r="I684" i="17"/>
  <c r="G684" i="17"/>
  <c r="E684" i="17"/>
  <c r="D684" i="17"/>
  <c r="C684" i="17"/>
  <c r="B684" i="17"/>
  <c r="M683" i="17"/>
  <c r="N683" i="17" s="1"/>
  <c r="K683" i="17"/>
  <c r="J683" i="17"/>
  <c r="H683" i="17" s="1"/>
  <c r="I683" i="17"/>
  <c r="G683" i="17"/>
  <c r="E683" i="17"/>
  <c r="D683" i="17"/>
  <c r="C683" i="17"/>
  <c r="B683" i="17"/>
  <c r="M682" i="17"/>
  <c r="N682" i="17" s="1"/>
  <c r="K682" i="17"/>
  <c r="J682" i="17"/>
  <c r="H682" i="17" s="1"/>
  <c r="I682" i="17"/>
  <c r="G682" i="17"/>
  <c r="E682" i="17"/>
  <c r="F682" i="17" s="1"/>
  <c r="D682" i="17"/>
  <c r="C682" i="17"/>
  <c r="B682" i="17"/>
  <c r="M681" i="17"/>
  <c r="N681" i="17" s="1"/>
  <c r="K681" i="17"/>
  <c r="J681" i="17"/>
  <c r="H681" i="17" s="1"/>
  <c r="I681" i="17"/>
  <c r="G681" i="17"/>
  <c r="E681" i="17"/>
  <c r="D681" i="17"/>
  <c r="C681" i="17"/>
  <c r="B681" i="17"/>
  <c r="M680" i="17"/>
  <c r="N680" i="17" s="1"/>
  <c r="K680" i="17"/>
  <c r="J680" i="17"/>
  <c r="H680" i="17" s="1"/>
  <c r="I680" i="17"/>
  <c r="G680" i="17"/>
  <c r="E680" i="17"/>
  <c r="F680" i="17" s="1"/>
  <c r="D680" i="17"/>
  <c r="C680" i="17"/>
  <c r="B680" i="17"/>
  <c r="M679" i="17"/>
  <c r="N679" i="17" s="1"/>
  <c r="K679" i="17"/>
  <c r="J679" i="17"/>
  <c r="H679" i="17" s="1"/>
  <c r="I679" i="17"/>
  <c r="G679" i="17"/>
  <c r="E679" i="17"/>
  <c r="D679" i="17"/>
  <c r="C679" i="17"/>
  <c r="B679" i="17"/>
  <c r="M678" i="17"/>
  <c r="N678" i="17" s="1"/>
  <c r="K678" i="17"/>
  <c r="J678" i="17"/>
  <c r="H678" i="17" s="1"/>
  <c r="I678" i="17"/>
  <c r="G678" i="17"/>
  <c r="E678" i="17"/>
  <c r="F678" i="17" s="1"/>
  <c r="D678" i="17"/>
  <c r="C678" i="17"/>
  <c r="B678" i="17"/>
  <c r="M677" i="17"/>
  <c r="N677" i="17" s="1"/>
  <c r="K677" i="17"/>
  <c r="J677" i="17"/>
  <c r="H677" i="17" s="1"/>
  <c r="I677" i="17"/>
  <c r="G677" i="17"/>
  <c r="E677" i="17"/>
  <c r="D677" i="17"/>
  <c r="C677" i="17"/>
  <c r="B677" i="17"/>
  <c r="M676" i="17"/>
  <c r="N676" i="17" s="1"/>
  <c r="K676" i="17"/>
  <c r="J676" i="17"/>
  <c r="H676" i="17" s="1"/>
  <c r="I676" i="17"/>
  <c r="G676" i="17"/>
  <c r="E676" i="17"/>
  <c r="D676" i="17"/>
  <c r="C676" i="17"/>
  <c r="B676" i="17"/>
  <c r="M675" i="17"/>
  <c r="N675" i="17" s="1"/>
  <c r="K675" i="17"/>
  <c r="J675" i="17"/>
  <c r="H675" i="17" s="1"/>
  <c r="I675" i="17"/>
  <c r="G675" i="17"/>
  <c r="E675" i="17"/>
  <c r="D675" i="17"/>
  <c r="C675" i="17"/>
  <c r="B675" i="17"/>
  <c r="M674" i="17"/>
  <c r="N674" i="17" s="1"/>
  <c r="K674" i="17"/>
  <c r="J674" i="17"/>
  <c r="H674" i="17" s="1"/>
  <c r="I674" i="17"/>
  <c r="G674" i="17"/>
  <c r="E674" i="17"/>
  <c r="D674" i="17"/>
  <c r="C674" i="17"/>
  <c r="B674" i="17"/>
  <c r="M673" i="17"/>
  <c r="N673" i="17" s="1"/>
  <c r="K673" i="17"/>
  <c r="J673" i="17"/>
  <c r="H673" i="17" s="1"/>
  <c r="I673" i="17"/>
  <c r="G673" i="17"/>
  <c r="E673" i="17"/>
  <c r="D673" i="17"/>
  <c r="C673" i="17"/>
  <c r="B673" i="17"/>
  <c r="M672" i="17"/>
  <c r="N672" i="17" s="1"/>
  <c r="K672" i="17"/>
  <c r="J672" i="17"/>
  <c r="H672" i="17" s="1"/>
  <c r="I672" i="17"/>
  <c r="G672" i="17"/>
  <c r="E672" i="17"/>
  <c r="O672" i="17" s="1"/>
  <c r="D672" i="17"/>
  <c r="C672" i="17"/>
  <c r="B672" i="17"/>
  <c r="M671" i="17"/>
  <c r="N671" i="17" s="1"/>
  <c r="K671" i="17"/>
  <c r="J671" i="17"/>
  <c r="H671" i="17" s="1"/>
  <c r="I671" i="17"/>
  <c r="G671" i="17"/>
  <c r="E671" i="17"/>
  <c r="D671" i="17"/>
  <c r="C671" i="17"/>
  <c r="B671" i="17"/>
  <c r="M670" i="17"/>
  <c r="N670" i="17" s="1"/>
  <c r="K670" i="17"/>
  <c r="J670" i="17"/>
  <c r="H670" i="17" s="1"/>
  <c r="I670" i="17"/>
  <c r="G670" i="17"/>
  <c r="E670" i="17"/>
  <c r="D670" i="17"/>
  <c r="C670" i="17"/>
  <c r="B670" i="17"/>
  <c r="M669" i="17"/>
  <c r="N669" i="17" s="1"/>
  <c r="K669" i="17"/>
  <c r="J669" i="17"/>
  <c r="H669" i="17" s="1"/>
  <c r="I669" i="17"/>
  <c r="G669" i="17"/>
  <c r="E669" i="17"/>
  <c r="D669" i="17"/>
  <c r="C669" i="17"/>
  <c r="B669" i="17"/>
  <c r="M668" i="17"/>
  <c r="N668" i="17" s="1"/>
  <c r="K668" i="17"/>
  <c r="J668" i="17"/>
  <c r="H668" i="17" s="1"/>
  <c r="I668" i="17"/>
  <c r="G668" i="17"/>
  <c r="E668" i="17"/>
  <c r="D668" i="17"/>
  <c r="C668" i="17"/>
  <c r="B668" i="17"/>
  <c r="M667" i="17"/>
  <c r="N667" i="17" s="1"/>
  <c r="K667" i="17"/>
  <c r="J667" i="17"/>
  <c r="H667" i="17" s="1"/>
  <c r="I667" i="17"/>
  <c r="G667" i="17"/>
  <c r="E667" i="17"/>
  <c r="D667" i="17"/>
  <c r="C667" i="17"/>
  <c r="B667" i="17"/>
  <c r="M666" i="17"/>
  <c r="N666" i="17" s="1"/>
  <c r="K666" i="17"/>
  <c r="J666" i="17"/>
  <c r="H666" i="17" s="1"/>
  <c r="I666" i="17"/>
  <c r="G666" i="17"/>
  <c r="E666" i="17"/>
  <c r="D666" i="17"/>
  <c r="C666" i="17"/>
  <c r="B666" i="17"/>
  <c r="M665" i="17"/>
  <c r="N665" i="17" s="1"/>
  <c r="K665" i="17"/>
  <c r="J665" i="17"/>
  <c r="H665" i="17" s="1"/>
  <c r="I665" i="17"/>
  <c r="G665" i="17"/>
  <c r="E665" i="17"/>
  <c r="D665" i="17"/>
  <c r="C665" i="17"/>
  <c r="B665" i="17"/>
  <c r="M664" i="17"/>
  <c r="N664" i="17" s="1"/>
  <c r="K664" i="17"/>
  <c r="J664" i="17"/>
  <c r="H664" i="17" s="1"/>
  <c r="I664" i="17"/>
  <c r="G664" i="17"/>
  <c r="E664" i="17"/>
  <c r="D664" i="17"/>
  <c r="C664" i="17"/>
  <c r="B664" i="17"/>
  <c r="M663" i="17"/>
  <c r="N663" i="17" s="1"/>
  <c r="K663" i="17"/>
  <c r="J663" i="17"/>
  <c r="H663" i="17" s="1"/>
  <c r="I663" i="17"/>
  <c r="G663" i="17"/>
  <c r="E663" i="17"/>
  <c r="D663" i="17"/>
  <c r="C663" i="17"/>
  <c r="B663" i="17"/>
  <c r="M662" i="17"/>
  <c r="N662" i="17" s="1"/>
  <c r="K662" i="17"/>
  <c r="J662" i="17"/>
  <c r="H662" i="17" s="1"/>
  <c r="I662" i="17"/>
  <c r="G662" i="17"/>
  <c r="E662" i="17"/>
  <c r="D662" i="17"/>
  <c r="C662" i="17"/>
  <c r="B662" i="17"/>
  <c r="M661" i="17"/>
  <c r="N661" i="17" s="1"/>
  <c r="K661" i="17"/>
  <c r="J661" i="17"/>
  <c r="H661" i="17" s="1"/>
  <c r="I661" i="17"/>
  <c r="G661" i="17"/>
  <c r="E661" i="17"/>
  <c r="D661" i="17"/>
  <c r="C661" i="17"/>
  <c r="B661" i="17"/>
  <c r="M660" i="17"/>
  <c r="N660" i="17" s="1"/>
  <c r="K660" i="17"/>
  <c r="J660" i="17"/>
  <c r="H660" i="17" s="1"/>
  <c r="I660" i="17"/>
  <c r="G660" i="17"/>
  <c r="E660" i="17"/>
  <c r="F660" i="17" s="1"/>
  <c r="D660" i="17"/>
  <c r="C660" i="17"/>
  <c r="B660" i="17"/>
  <c r="M659" i="17"/>
  <c r="N659" i="17" s="1"/>
  <c r="K659" i="17"/>
  <c r="J659" i="17"/>
  <c r="H659" i="17" s="1"/>
  <c r="I659" i="17"/>
  <c r="G659" i="17"/>
  <c r="E659" i="17"/>
  <c r="D659" i="17"/>
  <c r="C659" i="17"/>
  <c r="B659" i="17"/>
  <c r="M658" i="17"/>
  <c r="N658" i="17" s="1"/>
  <c r="K658" i="17"/>
  <c r="J658" i="17"/>
  <c r="H658" i="17" s="1"/>
  <c r="I658" i="17"/>
  <c r="G658" i="17"/>
  <c r="E658" i="17"/>
  <c r="F658" i="17" s="1"/>
  <c r="D658" i="17"/>
  <c r="C658" i="17"/>
  <c r="B658" i="17"/>
  <c r="M657" i="17"/>
  <c r="N657" i="17" s="1"/>
  <c r="K657" i="17"/>
  <c r="J657" i="17"/>
  <c r="H657" i="17" s="1"/>
  <c r="I657" i="17"/>
  <c r="G657" i="17"/>
  <c r="E657" i="17"/>
  <c r="D657" i="17"/>
  <c r="C657" i="17"/>
  <c r="B657" i="17"/>
  <c r="M656" i="17"/>
  <c r="N656" i="17" s="1"/>
  <c r="K656" i="17"/>
  <c r="J656" i="17"/>
  <c r="H656" i="17" s="1"/>
  <c r="I656" i="17"/>
  <c r="G656" i="17"/>
  <c r="E656" i="17"/>
  <c r="F656" i="17" s="1"/>
  <c r="D656" i="17"/>
  <c r="C656" i="17"/>
  <c r="B656" i="17"/>
  <c r="M655" i="17"/>
  <c r="N655" i="17" s="1"/>
  <c r="K655" i="17"/>
  <c r="J655" i="17"/>
  <c r="H655" i="17" s="1"/>
  <c r="I655" i="17"/>
  <c r="G655" i="17"/>
  <c r="E655" i="17"/>
  <c r="D655" i="17"/>
  <c r="C655" i="17"/>
  <c r="B655" i="17"/>
  <c r="M654" i="17"/>
  <c r="N654" i="17" s="1"/>
  <c r="K654" i="17"/>
  <c r="J654" i="17"/>
  <c r="H654" i="17" s="1"/>
  <c r="I654" i="17"/>
  <c r="G654" i="17"/>
  <c r="E654" i="17"/>
  <c r="D654" i="17"/>
  <c r="C654" i="17"/>
  <c r="B654" i="17"/>
  <c r="M653" i="17"/>
  <c r="N653" i="17" s="1"/>
  <c r="K653" i="17"/>
  <c r="J653" i="17"/>
  <c r="H653" i="17" s="1"/>
  <c r="I653" i="17"/>
  <c r="G653" i="17"/>
  <c r="E653" i="17"/>
  <c r="D653" i="17"/>
  <c r="C653" i="17"/>
  <c r="B653" i="17"/>
  <c r="M652" i="17"/>
  <c r="N652" i="17" s="1"/>
  <c r="K652" i="17"/>
  <c r="J652" i="17"/>
  <c r="H652" i="17" s="1"/>
  <c r="I652" i="17"/>
  <c r="G652" i="17"/>
  <c r="E652" i="17"/>
  <c r="F652" i="17" s="1"/>
  <c r="D652" i="17"/>
  <c r="C652" i="17"/>
  <c r="B652" i="17"/>
  <c r="M651" i="17"/>
  <c r="N651" i="17" s="1"/>
  <c r="K651" i="17"/>
  <c r="J651" i="17"/>
  <c r="H651" i="17" s="1"/>
  <c r="I651" i="17"/>
  <c r="G651" i="17"/>
  <c r="E651" i="17"/>
  <c r="D651" i="17"/>
  <c r="C651" i="17"/>
  <c r="B651" i="17"/>
  <c r="M650" i="17"/>
  <c r="N650" i="17" s="1"/>
  <c r="K650" i="17"/>
  <c r="J650" i="17"/>
  <c r="H650" i="17" s="1"/>
  <c r="I650" i="17"/>
  <c r="G650" i="17"/>
  <c r="E650" i="17"/>
  <c r="F650" i="17" s="1"/>
  <c r="D650" i="17"/>
  <c r="C650" i="17"/>
  <c r="L650" i="17" s="1"/>
  <c r="B650" i="17"/>
  <c r="M649" i="17"/>
  <c r="N649" i="17" s="1"/>
  <c r="K649" i="17"/>
  <c r="J649" i="17"/>
  <c r="H649" i="17" s="1"/>
  <c r="I649" i="17"/>
  <c r="G649" i="17"/>
  <c r="E649" i="17"/>
  <c r="D649" i="17"/>
  <c r="C649" i="17"/>
  <c r="B649" i="17"/>
  <c r="M648" i="17"/>
  <c r="N648" i="17" s="1"/>
  <c r="K648" i="17"/>
  <c r="J648" i="17"/>
  <c r="H648" i="17" s="1"/>
  <c r="I648" i="17"/>
  <c r="G648" i="17"/>
  <c r="E648" i="17"/>
  <c r="F648" i="17" s="1"/>
  <c r="D648" i="17"/>
  <c r="C648" i="17"/>
  <c r="B648" i="17"/>
  <c r="M647" i="17"/>
  <c r="N647" i="17" s="1"/>
  <c r="K647" i="17"/>
  <c r="J647" i="17"/>
  <c r="H647" i="17" s="1"/>
  <c r="I647" i="17"/>
  <c r="G647" i="17"/>
  <c r="E647" i="17"/>
  <c r="D647" i="17"/>
  <c r="C647" i="17"/>
  <c r="B647" i="17"/>
  <c r="M646" i="17"/>
  <c r="N646" i="17" s="1"/>
  <c r="K646" i="17"/>
  <c r="J646" i="17"/>
  <c r="H646" i="17" s="1"/>
  <c r="I646" i="17"/>
  <c r="G646" i="17"/>
  <c r="E646" i="17"/>
  <c r="D646" i="17"/>
  <c r="C646" i="17"/>
  <c r="B646" i="17"/>
  <c r="M645" i="17"/>
  <c r="N645" i="17" s="1"/>
  <c r="K645" i="17"/>
  <c r="J645" i="17"/>
  <c r="H645" i="17" s="1"/>
  <c r="I645" i="17"/>
  <c r="G645" i="17"/>
  <c r="E645" i="17"/>
  <c r="D645" i="17"/>
  <c r="C645" i="17"/>
  <c r="B645" i="17"/>
  <c r="M644" i="17"/>
  <c r="N644" i="17" s="1"/>
  <c r="K644" i="17"/>
  <c r="J644" i="17"/>
  <c r="H644" i="17" s="1"/>
  <c r="I644" i="17"/>
  <c r="G644" i="17"/>
  <c r="E644" i="17"/>
  <c r="F644" i="17" s="1"/>
  <c r="D644" i="17"/>
  <c r="C644" i="17"/>
  <c r="B644" i="17"/>
  <c r="M643" i="17"/>
  <c r="N643" i="17" s="1"/>
  <c r="K643" i="17"/>
  <c r="J643" i="17"/>
  <c r="H643" i="17" s="1"/>
  <c r="I643" i="17"/>
  <c r="G643" i="17"/>
  <c r="E643" i="17"/>
  <c r="D643" i="17"/>
  <c r="C643" i="17"/>
  <c r="B643" i="17"/>
  <c r="M642" i="17"/>
  <c r="N642" i="17" s="1"/>
  <c r="K642" i="17"/>
  <c r="J642" i="17"/>
  <c r="H642" i="17" s="1"/>
  <c r="I642" i="17"/>
  <c r="G642" i="17"/>
  <c r="E642" i="17"/>
  <c r="D642" i="17"/>
  <c r="C642" i="17"/>
  <c r="B642" i="17"/>
  <c r="M641" i="17"/>
  <c r="N641" i="17" s="1"/>
  <c r="K641" i="17"/>
  <c r="J641" i="17"/>
  <c r="H641" i="17" s="1"/>
  <c r="I641" i="17"/>
  <c r="G641" i="17"/>
  <c r="E641" i="17"/>
  <c r="D641" i="17"/>
  <c r="C641" i="17"/>
  <c r="B641" i="17"/>
  <c r="M640" i="17"/>
  <c r="N640" i="17" s="1"/>
  <c r="K640" i="17"/>
  <c r="J640" i="17"/>
  <c r="H640" i="17" s="1"/>
  <c r="I640" i="17"/>
  <c r="G640" i="17"/>
  <c r="E640" i="17"/>
  <c r="F640" i="17" s="1"/>
  <c r="D640" i="17"/>
  <c r="C640" i="17"/>
  <c r="B640" i="17"/>
  <c r="M639" i="17"/>
  <c r="N639" i="17" s="1"/>
  <c r="K639" i="17"/>
  <c r="J639" i="17"/>
  <c r="H639" i="17" s="1"/>
  <c r="I639" i="17"/>
  <c r="G639" i="17"/>
  <c r="E639" i="17"/>
  <c r="D639" i="17"/>
  <c r="C639" i="17"/>
  <c r="B639" i="17"/>
  <c r="M638" i="17"/>
  <c r="N638" i="17" s="1"/>
  <c r="K638" i="17"/>
  <c r="J638" i="17"/>
  <c r="H638" i="17" s="1"/>
  <c r="I638" i="17"/>
  <c r="G638" i="17"/>
  <c r="E638" i="17"/>
  <c r="D638" i="17"/>
  <c r="C638" i="17"/>
  <c r="B638" i="17"/>
  <c r="M637" i="17"/>
  <c r="N637" i="17" s="1"/>
  <c r="K637" i="17"/>
  <c r="J637" i="17"/>
  <c r="H637" i="17" s="1"/>
  <c r="I637" i="17"/>
  <c r="G637" i="17"/>
  <c r="E637" i="17"/>
  <c r="D637" i="17"/>
  <c r="C637" i="17"/>
  <c r="B637" i="17"/>
  <c r="M636" i="17"/>
  <c r="N636" i="17" s="1"/>
  <c r="K636" i="17"/>
  <c r="J636" i="17"/>
  <c r="H636" i="17" s="1"/>
  <c r="I636" i="17"/>
  <c r="G636" i="17"/>
  <c r="E636" i="17"/>
  <c r="D636" i="17"/>
  <c r="C636" i="17"/>
  <c r="B636" i="17"/>
  <c r="M635" i="17"/>
  <c r="N635" i="17" s="1"/>
  <c r="K635" i="17"/>
  <c r="J635" i="17"/>
  <c r="H635" i="17" s="1"/>
  <c r="I635" i="17"/>
  <c r="G635" i="17"/>
  <c r="E635" i="17"/>
  <c r="D635" i="17"/>
  <c r="C635" i="17"/>
  <c r="B635" i="17"/>
  <c r="M634" i="17"/>
  <c r="N634" i="17" s="1"/>
  <c r="K634" i="17"/>
  <c r="J634" i="17"/>
  <c r="H634" i="17" s="1"/>
  <c r="I634" i="17"/>
  <c r="G634" i="17"/>
  <c r="E634" i="17"/>
  <c r="D634" i="17"/>
  <c r="C634" i="17"/>
  <c r="B634" i="17"/>
  <c r="M633" i="17"/>
  <c r="N633" i="17" s="1"/>
  <c r="K633" i="17"/>
  <c r="J633" i="17"/>
  <c r="H633" i="17" s="1"/>
  <c r="I633" i="17"/>
  <c r="G633" i="17"/>
  <c r="E633" i="17"/>
  <c r="D633" i="17"/>
  <c r="C633" i="17"/>
  <c r="B633" i="17"/>
  <c r="M632" i="17"/>
  <c r="N632" i="17" s="1"/>
  <c r="K632" i="17"/>
  <c r="J632" i="17"/>
  <c r="H632" i="17" s="1"/>
  <c r="I632" i="17"/>
  <c r="G632" i="17"/>
  <c r="E632" i="17"/>
  <c r="F632" i="17" s="1"/>
  <c r="D632" i="17"/>
  <c r="C632" i="17"/>
  <c r="B632" i="17"/>
  <c r="M631" i="17"/>
  <c r="N631" i="17" s="1"/>
  <c r="K631" i="17"/>
  <c r="J631" i="17"/>
  <c r="H631" i="17" s="1"/>
  <c r="I631" i="17"/>
  <c r="G631" i="17"/>
  <c r="E631" i="17"/>
  <c r="D631" i="17"/>
  <c r="C631" i="17"/>
  <c r="B631" i="17"/>
  <c r="M630" i="17"/>
  <c r="N630" i="17" s="1"/>
  <c r="K630" i="17"/>
  <c r="J630" i="17"/>
  <c r="H630" i="17" s="1"/>
  <c r="I630" i="17"/>
  <c r="G630" i="17"/>
  <c r="E630" i="17"/>
  <c r="F630" i="17" s="1"/>
  <c r="D630" i="17"/>
  <c r="C630" i="17"/>
  <c r="B630" i="17"/>
  <c r="M629" i="17"/>
  <c r="N629" i="17" s="1"/>
  <c r="K629" i="17"/>
  <c r="J629" i="17"/>
  <c r="H629" i="17" s="1"/>
  <c r="I629" i="17"/>
  <c r="G629" i="17"/>
  <c r="E629" i="17"/>
  <c r="D629" i="17"/>
  <c r="C629" i="17"/>
  <c r="B629" i="17"/>
  <c r="M628" i="17"/>
  <c r="N628" i="17" s="1"/>
  <c r="K628" i="17"/>
  <c r="J628" i="17"/>
  <c r="H628" i="17" s="1"/>
  <c r="I628" i="17"/>
  <c r="G628" i="17"/>
  <c r="E628" i="17"/>
  <c r="D628" i="17"/>
  <c r="C628" i="17"/>
  <c r="B628" i="17"/>
  <c r="M627" i="17"/>
  <c r="N627" i="17" s="1"/>
  <c r="K627" i="17"/>
  <c r="J627" i="17"/>
  <c r="H627" i="17" s="1"/>
  <c r="I627" i="17"/>
  <c r="G627" i="17"/>
  <c r="E627" i="17"/>
  <c r="D627" i="17"/>
  <c r="C627" i="17"/>
  <c r="B627" i="17"/>
  <c r="M626" i="17"/>
  <c r="N626" i="17" s="1"/>
  <c r="K626" i="17"/>
  <c r="J626" i="17"/>
  <c r="H626" i="17" s="1"/>
  <c r="I626" i="17"/>
  <c r="G626" i="17"/>
  <c r="E626" i="17"/>
  <c r="F626" i="17" s="1"/>
  <c r="D626" i="17"/>
  <c r="C626" i="17"/>
  <c r="B626" i="17"/>
  <c r="M625" i="17"/>
  <c r="N625" i="17" s="1"/>
  <c r="K625" i="17"/>
  <c r="J625" i="17"/>
  <c r="H625" i="17" s="1"/>
  <c r="I625" i="17"/>
  <c r="G625" i="17"/>
  <c r="E625" i="17"/>
  <c r="D625" i="17"/>
  <c r="C625" i="17"/>
  <c r="B625" i="17"/>
  <c r="M624" i="17"/>
  <c r="N624" i="17" s="1"/>
  <c r="K624" i="17"/>
  <c r="J624" i="17"/>
  <c r="H624" i="17" s="1"/>
  <c r="I624" i="17"/>
  <c r="G624" i="17"/>
  <c r="E624" i="17"/>
  <c r="D624" i="17"/>
  <c r="C624" i="17"/>
  <c r="B624" i="17"/>
  <c r="M623" i="17"/>
  <c r="N623" i="17" s="1"/>
  <c r="K623" i="17"/>
  <c r="J623" i="17"/>
  <c r="H623" i="17" s="1"/>
  <c r="I623" i="17"/>
  <c r="G623" i="17"/>
  <c r="E623" i="17"/>
  <c r="D623" i="17"/>
  <c r="C623" i="17"/>
  <c r="B623" i="17"/>
  <c r="M622" i="17"/>
  <c r="N622" i="17" s="1"/>
  <c r="K622" i="17"/>
  <c r="J622" i="17"/>
  <c r="H622" i="17" s="1"/>
  <c r="I622" i="17"/>
  <c r="G622" i="17"/>
  <c r="E622" i="17"/>
  <c r="D622" i="17"/>
  <c r="C622" i="17"/>
  <c r="B622" i="17"/>
  <c r="M621" i="17"/>
  <c r="N621" i="17" s="1"/>
  <c r="K621" i="17"/>
  <c r="J621" i="17"/>
  <c r="H621" i="17" s="1"/>
  <c r="I621" i="17"/>
  <c r="G621" i="17"/>
  <c r="E621" i="17"/>
  <c r="D621" i="17"/>
  <c r="C621" i="17"/>
  <c r="B621" i="17"/>
  <c r="M620" i="17"/>
  <c r="N620" i="17" s="1"/>
  <c r="K620" i="17"/>
  <c r="J620" i="17"/>
  <c r="H620" i="17" s="1"/>
  <c r="I620" i="17"/>
  <c r="G620" i="17"/>
  <c r="E620" i="17"/>
  <c r="F620" i="17" s="1"/>
  <c r="D620" i="17"/>
  <c r="C620" i="17"/>
  <c r="B620" i="17"/>
  <c r="M619" i="17"/>
  <c r="N619" i="17" s="1"/>
  <c r="K619" i="17"/>
  <c r="J619" i="17"/>
  <c r="H619" i="17" s="1"/>
  <c r="I619" i="17"/>
  <c r="G619" i="17"/>
  <c r="E619" i="17"/>
  <c r="D619" i="17"/>
  <c r="C619" i="17"/>
  <c r="B619" i="17"/>
  <c r="M618" i="17"/>
  <c r="N618" i="17" s="1"/>
  <c r="K618" i="17"/>
  <c r="J618" i="17"/>
  <c r="H618" i="17" s="1"/>
  <c r="I618" i="17"/>
  <c r="G618" i="17"/>
  <c r="E618" i="17"/>
  <c r="D618" i="17"/>
  <c r="C618" i="17"/>
  <c r="B618" i="17"/>
  <c r="M617" i="17"/>
  <c r="N617" i="17" s="1"/>
  <c r="K617" i="17"/>
  <c r="J617" i="17"/>
  <c r="H617" i="17" s="1"/>
  <c r="I617" i="17"/>
  <c r="G617" i="17"/>
  <c r="E617" i="17"/>
  <c r="D617" i="17"/>
  <c r="C617" i="17"/>
  <c r="B617" i="17"/>
  <c r="N616" i="17"/>
  <c r="M616" i="17"/>
  <c r="K616" i="17"/>
  <c r="J616" i="17"/>
  <c r="H616" i="17" s="1"/>
  <c r="I616" i="17"/>
  <c r="G616" i="17"/>
  <c r="E616" i="17"/>
  <c r="O616" i="17" s="1"/>
  <c r="D616" i="17"/>
  <c r="C616" i="17"/>
  <c r="B616" i="17"/>
  <c r="M615" i="17"/>
  <c r="N615" i="17" s="1"/>
  <c r="K615" i="17"/>
  <c r="J615" i="17"/>
  <c r="H615" i="17" s="1"/>
  <c r="I615" i="17"/>
  <c r="G615" i="17"/>
  <c r="E615" i="17"/>
  <c r="D615" i="17"/>
  <c r="C615" i="17"/>
  <c r="B615" i="17"/>
  <c r="M614" i="17"/>
  <c r="N614" i="17" s="1"/>
  <c r="K614" i="17"/>
  <c r="J614" i="17"/>
  <c r="H614" i="17" s="1"/>
  <c r="I614" i="17"/>
  <c r="G614" i="17"/>
  <c r="E614" i="17"/>
  <c r="D614" i="17"/>
  <c r="C614" i="17"/>
  <c r="B614" i="17"/>
  <c r="M613" i="17"/>
  <c r="N613" i="17" s="1"/>
  <c r="K613" i="17"/>
  <c r="J613" i="17"/>
  <c r="H613" i="17" s="1"/>
  <c r="I613" i="17"/>
  <c r="G613" i="17"/>
  <c r="E613" i="17"/>
  <c r="D613" i="17"/>
  <c r="C613" i="17"/>
  <c r="B613" i="17"/>
  <c r="M612" i="17"/>
  <c r="N612" i="17" s="1"/>
  <c r="K612" i="17"/>
  <c r="J612" i="17"/>
  <c r="H612" i="17" s="1"/>
  <c r="I612" i="17"/>
  <c r="G612" i="17"/>
  <c r="E612" i="17"/>
  <c r="D612" i="17"/>
  <c r="C612" i="17"/>
  <c r="B612" i="17"/>
  <c r="M611" i="17"/>
  <c r="N611" i="17" s="1"/>
  <c r="K611" i="17"/>
  <c r="J611" i="17"/>
  <c r="H611" i="17" s="1"/>
  <c r="I611" i="17"/>
  <c r="G611" i="17"/>
  <c r="E611" i="17"/>
  <c r="D611" i="17"/>
  <c r="C611" i="17"/>
  <c r="B611" i="17"/>
  <c r="M610" i="17"/>
  <c r="N610" i="17" s="1"/>
  <c r="K610" i="17"/>
  <c r="J610" i="17"/>
  <c r="H610" i="17" s="1"/>
  <c r="I610" i="17"/>
  <c r="G610" i="17"/>
  <c r="E610" i="17"/>
  <c r="D610" i="17"/>
  <c r="C610" i="17"/>
  <c r="B610" i="17"/>
  <c r="M609" i="17"/>
  <c r="N609" i="17" s="1"/>
  <c r="K609" i="17"/>
  <c r="J609" i="17"/>
  <c r="H609" i="17" s="1"/>
  <c r="I609" i="17"/>
  <c r="G609" i="17"/>
  <c r="E609" i="17"/>
  <c r="D609" i="17"/>
  <c r="C609" i="17"/>
  <c r="B609" i="17"/>
  <c r="M608" i="17"/>
  <c r="N608" i="17" s="1"/>
  <c r="K608" i="17"/>
  <c r="J608" i="17"/>
  <c r="H608" i="17" s="1"/>
  <c r="I608" i="17"/>
  <c r="G608" i="17"/>
  <c r="E608" i="17"/>
  <c r="F608" i="17" s="1"/>
  <c r="D608" i="17"/>
  <c r="C608" i="17"/>
  <c r="B608" i="17"/>
  <c r="M607" i="17"/>
  <c r="N607" i="17" s="1"/>
  <c r="K607" i="17"/>
  <c r="J607" i="17"/>
  <c r="H607" i="17" s="1"/>
  <c r="I607" i="17"/>
  <c r="G607" i="17"/>
  <c r="E607" i="17"/>
  <c r="F607" i="17" s="1"/>
  <c r="D607" i="17"/>
  <c r="C607" i="17"/>
  <c r="B607" i="17"/>
  <c r="M606" i="17"/>
  <c r="N606" i="17" s="1"/>
  <c r="K606" i="17"/>
  <c r="J606" i="17"/>
  <c r="H606" i="17" s="1"/>
  <c r="I606" i="17"/>
  <c r="G606" i="17"/>
  <c r="E606" i="17"/>
  <c r="F606" i="17" s="1"/>
  <c r="D606" i="17"/>
  <c r="C606" i="17"/>
  <c r="B606" i="17"/>
  <c r="M605" i="17"/>
  <c r="N605" i="17" s="1"/>
  <c r="K605" i="17"/>
  <c r="J605" i="17"/>
  <c r="H605" i="17" s="1"/>
  <c r="I605" i="17"/>
  <c r="G605" i="17"/>
  <c r="E605" i="17"/>
  <c r="D605" i="17"/>
  <c r="C605" i="17"/>
  <c r="B605" i="17"/>
  <c r="M604" i="17"/>
  <c r="N604" i="17" s="1"/>
  <c r="K604" i="17"/>
  <c r="J604" i="17"/>
  <c r="H604" i="17" s="1"/>
  <c r="I604" i="17"/>
  <c r="G604" i="17"/>
  <c r="E604" i="17"/>
  <c r="D604" i="17"/>
  <c r="C604" i="17"/>
  <c r="B604" i="17"/>
  <c r="M603" i="17"/>
  <c r="N603" i="17" s="1"/>
  <c r="K603" i="17"/>
  <c r="J603" i="17"/>
  <c r="H603" i="17" s="1"/>
  <c r="I603" i="17"/>
  <c r="G603" i="17"/>
  <c r="E603" i="17"/>
  <c r="D603" i="17"/>
  <c r="C603" i="17"/>
  <c r="B603" i="17"/>
  <c r="M602" i="17"/>
  <c r="N602" i="17" s="1"/>
  <c r="K602" i="17"/>
  <c r="J602" i="17"/>
  <c r="H602" i="17" s="1"/>
  <c r="I602" i="17"/>
  <c r="G602" i="17"/>
  <c r="E602" i="17"/>
  <c r="D602" i="17"/>
  <c r="C602" i="17"/>
  <c r="B602" i="17"/>
  <c r="M601" i="17"/>
  <c r="N601" i="17" s="1"/>
  <c r="K601" i="17"/>
  <c r="J601" i="17"/>
  <c r="H601" i="17" s="1"/>
  <c r="I601" i="17"/>
  <c r="G601" i="17"/>
  <c r="E601" i="17"/>
  <c r="D601" i="17"/>
  <c r="C601" i="17"/>
  <c r="B601" i="17"/>
  <c r="M600" i="17"/>
  <c r="N600" i="17" s="1"/>
  <c r="K600" i="17"/>
  <c r="J600" i="17"/>
  <c r="H600" i="17" s="1"/>
  <c r="I600" i="17"/>
  <c r="G600" i="17"/>
  <c r="E600" i="17"/>
  <c r="O600" i="17" s="1"/>
  <c r="D600" i="17"/>
  <c r="C600" i="17"/>
  <c r="B600" i="17"/>
  <c r="M599" i="17"/>
  <c r="N599" i="17" s="1"/>
  <c r="K599" i="17"/>
  <c r="J599" i="17"/>
  <c r="H599" i="17" s="1"/>
  <c r="I599" i="17"/>
  <c r="G599" i="17"/>
  <c r="E599" i="17"/>
  <c r="D599" i="17"/>
  <c r="C599" i="17"/>
  <c r="B599" i="17"/>
  <c r="M598" i="17"/>
  <c r="N598" i="17" s="1"/>
  <c r="K598" i="17"/>
  <c r="J598" i="17"/>
  <c r="H598" i="17" s="1"/>
  <c r="I598" i="17"/>
  <c r="G598" i="17"/>
  <c r="E598" i="17"/>
  <c r="D598" i="17"/>
  <c r="C598" i="17"/>
  <c r="B598" i="17"/>
  <c r="M597" i="17"/>
  <c r="N597" i="17" s="1"/>
  <c r="K597" i="17"/>
  <c r="J597" i="17"/>
  <c r="H597" i="17" s="1"/>
  <c r="I597" i="17"/>
  <c r="G597" i="17"/>
  <c r="E597" i="17"/>
  <c r="D597" i="17"/>
  <c r="C597" i="17"/>
  <c r="B597" i="17"/>
  <c r="M596" i="17"/>
  <c r="N596" i="17" s="1"/>
  <c r="K596" i="17"/>
  <c r="J596" i="17"/>
  <c r="H596" i="17" s="1"/>
  <c r="I596" i="17"/>
  <c r="G596" i="17"/>
  <c r="E596" i="17"/>
  <c r="F596" i="17" s="1"/>
  <c r="D596" i="17"/>
  <c r="C596" i="17"/>
  <c r="B596" i="17"/>
  <c r="M595" i="17"/>
  <c r="N595" i="17" s="1"/>
  <c r="K595" i="17"/>
  <c r="J595" i="17"/>
  <c r="H595" i="17" s="1"/>
  <c r="I595" i="17"/>
  <c r="G595" i="17"/>
  <c r="E595" i="17"/>
  <c r="D595" i="17"/>
  <c r="C595" i="17"/>
  <c r="B595" i="17"/>
  <c r="M594" i="17"/>
  <c r="N594" i="17" s="1"/>
  <c r="K594" i="17"/>
  <c r="J594" i="17"/>
  <c r="H594" i="17" s="1"/>
  <c r="I594" i="17"/>
  <c r="G594" i="17"/>
  <c r="E594" i="17"/>
  <c r="F594" i="17" s="1"/>
  <c r="D594" i="17"/>
  <c r="C594" i="17"/>
  <c r="B594" i="17"/>
  <c r="M593" i="17"/>
  <c r="N593" i="17" s="1"/>
  <c r="K593" i="17"/>
  <c r="J593" i="17"/>
  <c r="H593" i="17" s="1"/>
  <c r="I593" i="17"/>
  <c r="G593" i="17"/>
  <c r="E593" i="17"/>
  <c r="D593" i="17"/>
  <c r="C593" i="17"/>
  <c r="L593" i="17" s="1"/>
  <c r="B593" i="17"/>
  <c r="M592" i="17"/>
  <c r="N592" i="17" s="1"/>
  <c r="K592" i="17"/>
  <c r="J592" i="17"/>
  <c r="H592" i="17" s="1"/>
  <c r="I592" i="17"/>
  <c r="G592" i="17"/>
  <c r="E592" i="17"/>
  <c r="D592" i="17"/>
  <c r="C592" i="17"/>
  <c r="B592" i="17"/>
  <c r="M591" i="17"/>
  <c r="N591" i="17" s="1"/>
  <c r="K591" i="17"/>
  <c r="J591" i="17"/>
  <c r="H591" i="17" s="1"/>
  <c r="I591" i="17"/>
  <c r="G591" i="17"/>
  <c r="E591" i="17"/>
  <c r="D591" i="17"/>
  <c r="C591" i="17"/>
  <c r="B591" i="17"/>
  <c r="M590" i="17"/>
  <c r="N590" i="17" s="1"/>
  <c r="K590" i="17"/>
  <c r="J590" i="17"/>
  <c r="H590" i="17" s="1"/>
  <c r="I590" i="17"/>
  <c r="G590" i="17"/>
  <c r="E590" i="17"/>
  <c r="D590" i="17"/>
  <c r="C590" i="17"/>
  <c r="B590" i="17"/>
  <c r="M589" i="17"/>
  <c r="N589" i="17" s="1"/>
  <c r="K589" i="17"/>
  <c r="J589" i="17"/>
  <c r="H589" i="17" s="1"/>
  <c r="I589" i="17"/>
  <c r="G589" i="17"/>
  <c r="E589" i="17"/>
  <c r="D589" i="17"/>
  <c r="C589" i="17"/>
  <c r="B589" i="17"/>
  <c r="M588" i="17"/>
  <c r="N588" i="17" s="1"/>
  <c r="K588" i="17"/>
  <c r="J588" i="17"/>
  <c r="H588" i="17" s="1"/>
  <c r="I588" i="17"/>
  <c r="G588" i="17"/>
  <c r="E588" i="17"/>
  <c r="D588" i="17"/>
  <c r="C588" i="17"/>
  <c r="B588" i="17"/>
  <c r="M587" i="17"/>
  <c r="N587" i="17" s="1"/>
  <c r="K587" i="17"/>
  <c r="J587" i="17"/>
  <c r="H587" i="17" s="1"/>
  <c r="I587" i="17"/>
  <c r="G587" i="17"/>
  <c r="E587" i="17"/>
  <c r="D587" i="17"/>
  <c r="C587" i="17"/>
  <c r="B587" i="17"/>
  <c r="M586" i="17"/>
  <c r="K586" i="17"/>
  <c r="J586" i="17"/>
  <c r="H586" i="17" s="1"/>
  <c r="I586" i="17"/>
  <c r="G586" i="17"/>
  <c r="E586" i="17"/>
  <c r="F586" i="17" s="1"/>
  <c r="D586" i="17"/>
  <c r="C586" i="17"/>
  <c r="B586" i="17"/>
  <c r="M585" i="17"/>
  <c r="N585" i="17" s="1"/>
  <c r="K585" i="17"/>
  <c r="J585" i="17"/>
  <c r="H585" i="17" s="1"/>
  <c r="I585" i="17"/>
  <c r="G585" i="17"/>
  <c r="E585" i="17"/>
  <c r="D585" i="17"/>
  <c r="C585" i="17"/>
  <c r="B585" i="17"/>
  <c r="M584" i="17"/>
  <c r="N584" i="17" s="1"/>
  <c r="K584" i="17"/>
  <c r="J584" i="17"/>
  <c r="H584" i="17" s="1"/>
  <c r="I584" i="17"/>
  <c r="G584" i="17"/>
  <c r="E584" i="17"/>
  <c r="D584" i="17"/>
  <c r="C584" i="17"/>
  <c r="B584" i="17"/>
  <c r="M583" i="17"/>
  <c r="N583" i="17" s="1"/>
  <c r="K583" i="17"/>
  <c r="J583" i="17"/>
  <c r="H583" i="17" s="1"/>
  <c r="I583" i="17"/>
  <c r="G583" i="17"/>
  <c r="E583" i="17"/>
  <c r="D583" i="17"/>
  <c r="C583" i="17"/>
  <c r="B583" i="17"/>
  <c r="M582" i="17"/>
  <c r="N582" i="17" s="1"/>
  <c r="K582" i="17"/>
  <c r="J582" i="17"/>
  <c r="H582" i="17" s="1"/>
  <c r="I582" i="17"/>
  <c r="G582" i="17"/>
  <c r="E582" i="17"/>
  <c r="D582" i="17"/>
  <c r="C582" i="17"/>
  <c r="B582" i="17"/>
  <c r="M581" i="17"/>
  <c r="N581" i="17" s="1"/>
  <c r="K581" i="17"/>
  <c r="J581" i="17"/>
  <c r="H581" i="17" s="1"/>
  <c r="I581" i="17"/>
  <c r="G581" i="17"/>
  <c r="E581" i="17"/>
  <c r="D581" i="17"/>
  <c r="C581" i="17"/>
  <c r="B581" i="17"/>
  <c r="M580" i="17"/>
  <c r="N580" i="17" s="1"/>
  <c r="K580" i="17"/>
  <c r="J580" i="17"/>
  <c r="H580" i="17" s="1"/>
  <c r="I580" i="17"/>
  <c r="G580" i="17"/>
  <c r="E580" i="17"/>
  <c r="D580" i="17"/>
  <c r="C580" i="17"/>
  <c r="B580" i="17"/>
  <c r="M579" i="17"/>
  <c r="N579" i="17" s="1"/>
  <c r="K579" i="17"/>
  <c r="J579" i="17"/>
  <c r="H579" i="17" s="1"/>
  <c r="I579" i="17"/>
  <c r="G579" i="17"/>
  <c r="E579" i="17"/>
  <c r="D579" i="17"/>
  <c r="C579" i="17"/>
  <c r="B579" i="17"/>
  <c r="M578" i="17"/>
  <c r="N578" i="17" s="1"/>
  <c r="K578" i="17"/>
  <c r="J578" i="17"/>
  <c r="H578" i="17" s="1"/>
  <c r="I578" i="17"/>
  <c r="G578" i="17"/>
  <c r="E578" i="17"/>
  <c r="D578" i="17"/>
  <c r="C578" i="17"/>
  <c r="B578" i="17"/>
  <c r="M577" i="17"/>
  <c r="N577" i="17" s="1"/>
  <c r="K577" i="17"/>
  <c r="J577" i="17"/>
  <c r="H577" i="17" s="1"/>
  <c r="I577" i="17"/>
  <c r="G577" i="17"/>
  <c r="E577" i="17"/>
  <c r="D577" i="17"/>
  <c r="C577" i="17"/>
  <c r="B577" i="17"/>
  <c r="M576" i="17"/>
  <c r="N576" i="17" s="1"/>
  <c r="K576" i="17"/>
  <c r="J576" i="17"/>
  <c r="H576" i="17" s="1"/>
  <c r="I576" i="17"/>
  <c r="G576" i="17"/>
  <c r="E576" i="17"/>
  <c r="F576" i="17" s="1"/>
  <c r="D576" i="17"/>
  <c r="C576" i="17"/>
  <c r="B576" i="17"/>
  <c r="M575" i="17"/>
  <c r="N575" i="17" s="1"/>
  <c r="K575" i="17"/>
  <c r="J575" i="17"/>
  <c r="H575" i="17" s="1"/>
  <c r="I575" i="17"/>
  <c r="G575" i="17"/>
  <c r="E575" i="17"/>
  <c r="F575" i="17" s="1"/>
  <c r="D575" i="17"/>
  <c r="C575" i="17"/>
  <c r="B575" i="17"/>
  <c r="M574" i="17"/>
  <c r="N574" i="17" s="1"/>
  <c r="K574" i="17"/>
  <c r="J574" i="17"/>
  <c r="H574" i="17" s="1"/>
  <c r="I574" i="17"/>
  <c r="G574" i="17"/>
  <c r="E574" i="17"/>
  <c r="F574" i="17" s="1"/>
  <c r="D574" i="17"/>
  <c r="C574" i="17"/>
  <c r="B574" i="17"/>
  <c r="M573" i="17"/>
  <c r="N573" i="17" s="1"/>
  <c r="K573" i="17"/>
  <c r="J573" i="17"/>
  <c r="H573" i="17" s="1"/>
  <c r="I573" i="17"/>
  <c r="G573" i="17"/>
  <c r="E573" i="17"/>
  <c r="D573" i="17"/>
  <c r="C573" i="17"/>
  <c r="B573" i="17"/>
  <c r="M572" i="17"/>
  <c r="K572" i="17"/>
  <c r="J572" i="17"/>
  <c r="H572" i="17" s="1"/>
  <c r="I572" i="17"/>
  <c r="G572" i="17"/>
  <c r="E572" i="17"/>
  <c r="F572" i="17" s="1"/>
  <c r="D572" i="17"/>
  <c r="C572" i="17"/>
  <c r="B572" i="17"/>
  <c r="M571" i="17"/>
  <c r="N571" i="17" s="1"/>
  <c r="K571" i="17"/>
  <c r="J571" i="17"/>
  <c r="H571" i="17" s="1"/>
  <c r="I571" i="17"/>
  <c r="G571" i="17"/>
  <c r="E571" i="17"/>
  <c r="D571" i="17"/>
  <c r="C571" i="17"/>
  <c r="B571" i="17"/>
  <c r="M570" i="17"/>
  <c r="N570" i="17" s="1"/>
  <c r="K570" i="17"/>
  <c r="J570" i="17"/>
  <c r="H570" i="17" s="1"/>
  <c r="I570" i="17"/>
  <c r="G570" i="17"/>
  <c r="E570" i="17"/>
  <c r="D570" i="17"/>
  <c r="C570" i="17"/>
  <c r="B570" i="17"/>
  <c r="M569" i="17"/>
  <c r="N569" i="17" s="1"/>
  <c r="K569" i="17"/>
  <c r="J569" i="17"/>
  <c r="H569" i="17" s="1"/>
  <c r="I569" i="17"/>
  <c r="G569" i="17"/>
  <c r="E569" i="17"/>
  <c r="D569" i="17"/>
  <c r="C569" i="17"/>
  <c r="B569" i="17"/>
  <c r="M568" i="17"/>
  <c r="N568" i="17" s="1"/>
  <c r="K568" i="17"/>
  <c r="J568" i="17"/>
  <c r="H568" i="17" s="1"/>
  <c r="I568" i="17"/>
  <c r="G568" i="17"/>
  <c r="E568" i="17"/>
  <c r="D568" i="17"/>
  <c r="C568" i="17"/>
  <c r="B568" i="17"/>
  <c r="M567" i="17"/>
  <c r="N567" i="17" s="1"/>
  <c r="K567" i="17"/>
  <c r="J567" i="17"/>
  <c r="H567" i="17" s="1"/>
  <c r="I567" i="17"/>
  <c r="G567" i="17"/>
  <c r="E567" i="17"/>
  <c r="D567" i="17"/>
  <c r="C567" i="17"/>
  <c r="B567" i="17"/>
  <c r="M566" i="17"/>
  <c r="N566" i="17" s="1"/>
  <c r="K566" i="17"/>
  <c r="J566" i="17"/>
  <c r="H566" i="17" s="1"/>
  <c r="I566" i="17"/>
  <c r="G566" i="17"/>
  <c r="E566" i="17"/>
  <c r="D566" i="17"/>
  <c r="C566" i="17"/>
  <c r="B566" i="17"/>
  <c r="M565" i="17"/>
  <c r="N565" i="17" s="1"/>
  <c r="K565" i="17"/>
  <c r="J565" i="17"/>
  <c r="H565" i="17" s="1"/>
  <c r="I565" i="17"/>
  <c r="G565" i="17"/>
  <c r="E565" i="17"/>
  <c r="D565" i="17"/>
  <c r="C565" i="17"/>
  <c r="B565" i="17"/>
  <c r="M564" i="17"/>
  <c r="N564" i="17" s="1"/>
  <c r="K564" i="17"/>
  <c r="J564" i="17"/>
  <c r="H564" i="17" s="1"/>
  <c r="I564" i="17"/>
  <c r="G564" i="17"/>
  <c r="E564" i="17"/>
  <c r="F564" i="17" s="1"/>
  <c r="D564" i="17"/>
  <c r="C564" i="17"/>
  <c r="B564" i="17"/>
  <c r="M563" i="17"/>
  <c r="N563" i="17" s="1"/>
  <c r="K563" i="17"/>
  <c r="J563" i="17"/>
  <c r="H563" i="17" s="1"/>
  <c r="I563" i="17"/>
  <c r="G563" i="17"/>
  <c r="E563" i="17"/>
  <c r="D563" i="17"/>
  <c r="C563" i="17"/>
  <c r="B563" i="17"/>
  <c r="M562" i="17"/>
  <c r="N562" i="17" s="1"/>
  <c r="K562" i="17"/>
  <c r="J562" i="17"/>
  <c r="H562" i="17" s="1"/>
  <c r="I562" i="17"/>
  <c r="G562" i="17"/>
  <c r="E562" i="17"/>
  <c r="F562" i="17" s="1"/>
  <c r="D562" i="17"/>
  <c r="C562" i="17"/>
  <c r="L562" i="17" s="1"/>
  <c r="B562" i="17"/>
  <c r="M561" i="17"/>
  <c r="N561" i="17" s="1"/>
  <c r="K561" i="17"/>
  <c r="J561" i="17"/>
  <c r="H561" i="17" s="1"/>
  <c r="I561" i="17"/>
  <c r="G561" i="17"/>
  <c r="E561" i="17"/>
  <c r="D561" i="17"/>
  <c r="C561" i="17"/>
  <c r="B561" i="17"/>
  <c r="M560" i="17"/>
  <c r="N560" i="17" s="1"/>
  <c r="K560" i="17"/>
  <c r="J560" i="17"/>
  <c r="H560" i="17" s="1"/>
  <c r="I560" i="17"/>
  <c r="G560" i="17"/>
  <c r="E560" i="17"/>
  <c r="D560" i="17"/>
  <c r="C560" i="17"/>
  <c r="B560" i="17"/>
  <c r="M559" i="17"/>
  <c r="N559" i="17" s="1"/>
  <c r="K559" i="17"/>
  <c r="J559" i="17"/>
  <c r="H559" i="17" s="1"/>
  <c r="I559" i="17"/>
  <c r="G559" i="17"/>
  <c r="E559" i="17"/>
  <c r="D559" i="17"/>
  <c r="C559" i="17"/>
  <c r="B559" i="17"/>
  <c r="M558" i="17"/>
  <c r="N558" i="17" s="1"/>
  <c r="K558" i="17"/>
  <c r="J558" i="17"/>
  <c r="H558" i="17" s="1"/>
  <c r="I558" i="17"/>
  <c r="G558" i="17"/>
  <c r="E558" i="17"/>
  <c r="D558" i="17"/>
  <c r="C558" i="17"/>
  <c r="B558" i="17"/>
  <c r="M557" i="17"/>
  <c r="N557" i="17" s="1"/>
  <c r="K557" i="17"/>
  <c r="J557" i="17"/>
  <c r="H557" i="17" s="1"/>
  <c r="I557" i="17"/>
  <c r="G557" i="17"/>
  <c r="E557" i="17"/>
  <c r="D557" i="17"/>
  <c r="C557" i="17"/>
  <c r="B557" i="17"/>
  <c r="M556" i="17"/>
  <c r="N556" i="17" s="1"/>
  <c r="K556" i="17"/>
  <c r="J556" i="17"/>
  <c r="H556" i="17" s="1"/>
  <c r="I556" i="17"/>
  <c r="G556" i="17"/>
  <c r="E556" i="17"/>
  <c r="D556" i="17"/>
  <c r="C556" i="17"/>
  <c r="B556" i="17"/>
  <c r="M555" i="17"/>
  <c r="N555" i="17" s="1"/>
  <c r="K555" i="17"/>
  <c r="J555" i="17"/>
  <c r="H555" i="17" s="1"/>
  <c r="I555" i="17"/>
  <c r="G555" i="17"/>
  <c r="E555" i="17"/>
  <c r="D555" i="17"/>
  <c r="C555" i="17"/>
  <c r="B555" i="17"/>
  <c r="M554" i="17"/>
  <c r="N554" i="17" s="1"/>
  <c r="K554" i="17"/>
  <c r="J554" i="17"/>
  <c r="H554" i="17" s="1"/>
  <c r="I554" i="17"/>
  <c r="G554" i="17"/>
  <c r="E554" i="17"/>
  <c r="D554" i="17"/>
  <c r="C554" i="17"/>
  <c r="B554" i="17"/>
  <c r="M553" i="17"/>
  <c r="N553" i="17" s="1"/>
  <c r="K553" i="17"/>
  <c r="J553" i="17"/>
  <c r="H553" i="17" s="1"/>
  <c r="I553" i="17"/>
  <c r="G553" i="17"/>
  <c r="E553" i="17"/>
  <c r="F553" i="17" s="1"/>
  <c r="D553" i="17"/>
  <c r="C553" i="17"/>
  <c r="B553" i="17"/>
  <c r="M552" i="17"/>
  <c r="N552" i="17" s="1"/>
  <c r="K552" i="17"/>
  <c r="J552" i="17"/>
  <c r="H552" i="17" s="1"/>
  <c r="I552" i="17"/>
  <c r="G552" i="17"/>
  <c r="E552" i="17"/>
  <c r="D552" i="17"/>
  <c r="C552" i="17"/>
  <c r="B552" i="17"/>
  <c r="M551" i="17"/>
  <c r="N551" i="17" s="1"/>
  <c r="K551" i="17"/>
  <c r="J551" i="17"/>
  <c r="H551" i="17" s="1"/>
  <c r="I551" i="17"/>
  <c r="G551" i="17"/>
  <c r="E551" i="17"/>
  <c r="D551" i="17"/>
  <c r="C551" i="17"/>
  <c r="B551" i="17"/>
  <c r="M550" i="17"/>
  <c r="N550" i="17" s="1"/>
  <c r="K550" i="17"/>
  <c r="J550" i="17"/>
  <c r="H550" i="17" s="1"/>
  <c r="I550" i="17"/>
  <c r="G550" i="17"/>
  <c r="E550" i="17"/>
  <c r="D550" i="17"/>
  <c r="C550" i="17"/>
  <c r="B550" i="17"/>
  <c r="M549" i="17"/>
  <c r="N549" i="17" s="1"/>
  <c r="K549" i="17"/>
  <c r="J549" i="17"/>
  <c r="H549" i="17" s="1"/>
  <c r="I549" i="17"/>
  <c r="G549" i="17"/>
  <c r="E549" i="17"/>
  <c r="D549" i="17"/>
  <c r="C549" i="17"/>
  <c r="B549" i="17"/>
  <c r="M548" i="17"/>
  <c r="N548" i="17" s="1"/>
  <c r="K548" i="17"/>
  <c r="J548" i="17"/>
  <c r="H548" i="17" s="1"/>
  <c r="I548" i="17"/>
  <c r="G548" i="17"/>
  <c r="E548" i="17"/>
  <c r="D548" i="17"/>
  <c r="C548" i="17"/>
  <c r="B548" i="17"/>
  <c r="M547" i="17"/>
  <c r="N547" i="17" s="1"/>
  <c r="K547" i="17"/>
  <c r="J547" i="17"/>
  <c r="H547" i="17" s="1"/>
  <c r="I547" i="17"/>
  <c r="G547" i="17"/>
  <c r="E547" i="17"/>
  <c r="D547" i="17"/>
  <c r="C547" i="17"/>
  <c r="B547" i="17"/>
  <c r="M546" i="17"/>
  <c r="N546" i="17" s="1"/>
  <c r="K546" i="17"/>
  <c r="J546" i="17"/>
  <c r="H546" i="17" s="1"/>
  <c r="I546" i="17"/>
  <c r="G546" i="17"/>
  <c r="E546" i="17"/>
  <c r="F546" i="17" s="1"/>
  <c r="D546" i="17"/>
  <c r="C546" i="17"/>
  <c r="L546" i="17" s="1"/>
  <c r="B546" i="17"/>
  <c r="M545" i="17"/>
  <c r="K545" i="17"/>
  <c r="J545" i="17"/>
  <c r="H545" i="17" s="1"/>
  <c r="I545" i="17"/>
  <c r="G545" i="17"/>
  <c r="E545" i="17"/>
  <c r="F545" i="17" s="1"/>
  <c r="D545" i="17"/>
  <c r="C545" i="17"/>
  <c r="B545" i="17"/>
  <c r="M544" i="17"/>
  <c r="N544" i="17" s="1"/>
  <c r="K544" i="17"/>
  <c r="J544" i="17"/>
  <c r="H544" i="17" s="1"/>
  <c r="I544" i="17"/>
  <c r="G544" i="17"/>
  <c r="E544" i="17"/>
  <c r="D544" i="17"/>
  <c r="C544" i="17"/>
  <c r="B544" i="17"/>
  <c r="M543" i="17"/>
  <c r="N543" i="17" s="1"/>
  <c r="K543" i="17"/>
  <c r="J543" i="17"/>
  <c r="H543" i="17" s="1"/>
  <c r="I543" i="17"/>
  <c r="G543" i="17"/>
  <c r="E543" i="17"/>
  <c r="F543" i="17" s="1"/>
  <c r="D543" i="17"/>
  <c r="C543" i="17"/>
  <c r="B543" i="17"/>
  <c r="M542" i="17"/>
  <c r="N542" i="17" s="1"/>
  <c r="K542" i="17"/>
  <c r="J542" i="17"/>
  <c r="H542" i="17" s="1"/>
  <c r="I542" i="17"/>
  <c r="G542" i="17"/>
  <c r="E542" i="17"/>
  <c r="D542" i="17"/>
  <c r="C542" i="17"/>
  <c r="B542" i="17"/>
  <c r="M541" i="17"/>
  <c r="N541" i="17" s="1"/>
  <c r="K541" i="17"/>
  <c r="J541" i="17"/>
  <c r="H541" i="17" s="1"/>
  <c r="I541" i="17"/>
  <c r="G541" i="17"/>
  <c r="E541" i="17"/>
  <c r="F541" i="17" s="1"/>
  <c r="D541" i="17"/>
  <c r="C541" i="17"/>
  <c r="B541" i="17"/>
  <c r="M540" i="17"/>
  <c r="N540" i="17" s="1"/>
  <c r="K540" i="17"/>
  <c r="J540" i="17"/>
  <c r="H540" i="17" s="1"/>
  <c r="I540" i="17"/>
  <c r="G540" i="17"/>
  <c r="E540" i="17"/>
  <c r="D540" i="17"/>
  <c r="C540" i="17"/>
  <c r="L540" i="17" s="1"/>
  <c r="B540" i="17"/>
  <c r="M539" i="17"/>
  <c r="N539" i="17" s="1"/>
  <c r="K539" i="17"/>
  <c r="J539" i="17"/>
  <c r="H539" i="17" s="1"/>
  <c r="I539" i="17"/>
  <c r="G539" i="17"/>
  <c r="E539" i="17"/>
  <c r="D539" i="17"/>
  <c r="C539" i="17"/>
  <c r="B539" i="17"/>
  <c r="M538" i="17"/>
  <c r="N538" i="17" s="1"/>
  <c r="K538" i="17"/>
  <c r="J538" i="17"/>
  <c r="H538" i="17" s="1"/>
  <c r="I538" i="17"/>
  <c r="G538" i="17"/>
  <c r="E538" i="17"/>
  <c r="O538" i="17" s="1"/>
  <c r="D538" i="17"/>
  <c r="C538" i="17"/>
  <c r="L538" i="17" s="1"/>
  <c r="B538" i="17"/>
  <c r="M537" i="17"/>
  <c r="N537" i="17" s="1"/>
  <c r="K537" i="17"/>
  <c r="J537" i="17"/>
  <c r="H537" i="17" s="1"/>
  <c r="I537" i="17"/>
  <c r="G537" i="17"/>
  <c r="E537" i="17"/>
  <c r="D537" i="17"/>
  <c r="C537" i="17"/>
  <c r="B537" i="17"/>
  <c r="M536" i="17"/>
  <c r="N536" i="17" s="1"/>
  <c r="K536" i="17"/>
  <c r="J536" i="17"/>
  <c r="H536" i="17" s="1"/>
  <c r="I536" i="17"/>
  <c r="G536" i="17"/>
  <c r="E536" i="17"/>
  <c r="D536" i="17"/>
  <c r="C536" i="17"/>
  <c r="B536" i="17"/>
  <c r="M535" i="17"/>
  <c r="N535" i="17" s="1"/>
  <c r="K535" i="17"/>
  <c r="J535" i="17"/>
  <c r="H535" i="17" s="1"/>
  <c r="I535" i="17"/>
  <c r="G535" i="17"/>
  <c r="E535" i="17"/>
  <c r="F535" i="17" s="1"/>
  <c r="D535" i="17"/>
  <c r="C535" i="17"/>
  <c r="B535" i="17"/>
  <c r="M534" i="17"/>
  <c r="N534" i="17" s="1"/>
  <c r="K534" i="17"/>
  <c r="J534" i="17"/>
  <c r="H534" i="17" s="1"/>
  <c r="I534" i="17"/>
  <c r="G534" i="17"/>
  <c r="E534" i="17"/>
  <c r="F534" i="17" s="1"/>
  <c r="D534" i="17"/>
  <c r="C534" i="17"/>
  <c r="B534" i="17"/>
  <c r="M533" i="17"/>
  <c r="N533" i="17" s="1"/>
  <c r="K533" i="17"/>
  <c r="J533" i="17"/>
  <c r="H533" i="17" s="1"/>
  <c r="I533" i="17"/>
  <c r="G533" i="17"/>
  <c r="E533" i="17"/>
  <c r="D533" i="17"/>
  <c r="C533" i="17"/>
  <c r="B533" i="17"/>
  <c r="M532" i="17"/>
  <c r="N532" i="17" s="1"/>
  <c r="K532" i="17"/>
  <c r="J532" i="17"/>
  <c r="H532" i="17" s="1"/>
  <c r="I532" i="17"/>
  <c r="G532" i="17"/>
  <c r="E532" i="17"/>
  <c r="D532" i="17"/>
  <c r="C532" i="17"/>
  <c r="B532" i="17"/>
  <c r="M531" i="17"/>
  <c r="K531" i="17"/>
  <c r="J531" i="17"/>
  <c r="H531" i="17" s="1"/>
  <c r="I531" i="17"/>
  <c r="G531" i="17"/>
  <c r="E531" i="17"/>
  <c r="F531" i="17" s="1"/>
  <c r="D531" i="17"/>
  <c r="C531" i="17"/>
  <c r="B531" i="17"/>
  <c r="M530" i="17"/>
  <c r="N530" i="17" s="1"/>
  <c r="K530" i="17"/>
  <c r="J530" i="17"/>
  <c r="H530" i="17" s="1"/>
  <c r="I530" i="17"/>
  <c r="G530" i="17"/>
  <c r="E530" i="17"/>
  <c r="D530" i="17"/>
  <c r="C530" i="17"/>
  <c r="B530" i="17"/>
  <c r="M529" i="17"/>
  <c r="N529" i="17" s="1"/>
  <c r="K529" i="17"/>
  <c r="J529" i="17"/>
  <c r="H529" i="17" s="1"/>
  <c r="I529" i="17"/>
  <c r="G529" i="17"/>
  <c r="E529" i="17"/>
  <c r="D529" i="17"/>
  <c r="C529" i="17"/>
  <c r="B529" i="17"/>
  <c r="M528" i="17"/>
  <c r="N528" i="17" s="1"/>
  <c r="K528" i="17"/>
  <c r="J528" i="17"/>
  <c r="H528" i="17" s="1"/>
  <c r="I528" i="17"/>
  <c r="G528" i="17"/>
  <c r="E528" i="17"/>
  <c r="D528" i="17"/>
  <c r="C528" i="17"/>
  <c r="B528" i="17"/>
  <c r="M527" i="17"/>
  <c r="N527" i="17" s="1"/>
  <c r="K527" i="17"/>
  <c r="J527" i="17"/>
  <c r="H527" i="17" s="1"/>
  <c r="I527" i="17"/>
  <c r="G527" i="17"/>
  <c r="E527" i="17"/>
  <c r="D527" i="17"/>
  <c r="C527" i="17"/>
  <c r="B527" i="17"/>
  <c r="M526" i="17"/>
  <c r="N526" i="17" s="1"/>
  <c r="K526" i="17"/>
  <c r="J526" i="17"/>
  <c r="H526" i="17" s="1"/>
  <c r="I526" i="17"/>
  <c r="G526" i="17"/>
  <c r="E526" i="17"/>
  <c r="D526" i="17"/>
  <c r="C526" i="17"/>
  <c r="B526" i="17"/>
  <c r="M525" i="17"/>
  <c r="N525" i="17" s="1"/>
  <c r="K525" i="17"/>
  <c r="J525" i="17"/>
  <c r="H525" i="17" s="1"/>
  <c r="I525" i="17"/>
  <c r="G525" i="17"/>
  <c r="E525" i="17"/>
  <c r="D525" i="17"/>
  <c r="C525" i="17"/>
  <c r="B525" i="17"/>
  <c r="M524" i="17"/>
  <c r="N524" i="17" s="1"/>
  <c r="K524" i="17"/>
  <c r="J524" i="17"/>
  <c r="H524" i="17" s="1"/>
  <c r="I524" i="17"/>
  <c r="G524" i="17"/>
  <c r="E524" i="17"/>
  <c r="D524" i="17"/>
  <c r="C524" i="17"/>
  <c r="B524" i="17"/>
  <c r="M523" i="17"/>
  <c r="N523" i="17" s="1"/>
  <c r="K523" i="17"/>
  <c r="J523" i="17"/>
  <c r="H523" i="17" s="1"/>
  <c r="I523" i="17"/>
  <c r="G523" i="17"/>
  <c r="E523" i="17"/>
  <c r="F523" i="17" s="1"/>
  <c r="D523" i="17"/>
  <c r="C523" i="17"/>
  <c r="B523" i="17"/>
  <c r="M522" i="17"/>
  <c r="N522" i="17" s="1"/>
  <c r="K522" i="17"/>
  <c r="J522" i="17"/>
  <c r="H522" i="17" s="1"/>
  <c r="I522" i="17"/>
  <c r="G522" i="17"/>
  <c r="E522" i="17"/>
  <c r="D522" i="17"/>
  <c r="C522" i="17"/>
  <c r="B522" i="17"/>
  <c r="M521" i="17"/>
  <c r="N521" i="17" s="1"/>
  <c r="K521" i="17"/>
  <c r="J521" i="17"/>
  <c r="H521" i="17" s="1"/>
  <c r="I521" i="17"/>
  <c r="G521" i="17"/>
  <c r="E521" i="17"/>
  <c r="D521" i="17"/>
  <c r="C521" i="17"/>
  <c r="B521" i="17"/>
  <c r="M520" i="17"/>
  <c r="N520" i="17" s="1"/>
  <c r="K520" i="17"/>
  <c r="J520" i="17"/>
  <c r="H520" i="17" s="1"/>
  <c r="I520" i="17"/>
  <c r="G520" i="17"/>
  <c r="E520" i="17"/>
  <c r="D520" i="17"/>
  <c r="C520" i="17"/>
  <c r="B520" i="17"/>
  <c r="M519" i="17"/>
  <c r="N519" i="17" s="1"/>
  <c r="K519" i="17"/>
  <c r="J519" i="17"/>
  <c r="H519" i="17" s="1"/>
  <c r="I519" i="17"/>
  <c r="G519" i="17"/>
  <c r="E519" i="17"/>
  <c r="D519" i="17"/>
  <c r="C519" i="17"/>
  <c r="B519" i="17"/>
  <c r="M518" i="17"/>
  <c r="N518" i="17" s="1"/>
  <c r="K518" i="17"/>
  <c r="J518" i="17"/>
  <c r="H518" i="17" s="1"/>
  <c r="I518" i="17"/>
  <c r="G518" i="17"/>
  <c r="E518" i="17"/>
  <c r="D518" i="17"/>
  <c r="C518" i="17"/>
  <c r="B518" i="17"/>
  <c r="M517" i="17"/>
  <c r="N517" i="17" s="1"/>
  <c r="K517" i="17"/>
  <c r="J517" i="17"/>
  <c r="H517" i="17" s="1"/>
  <c r="I517" i="17"/>
  <c r="G517" i="17"/>
  <c r="E517" i="17"/>
  <c r="D517" i="17"/>
  <c r="C517" i="17"/>
  <c r="B517" i="17"/>
  <c r="M516" i="17"/>
  <c r="N516" i="17" s="1"/>
  <c r="K516" i="17"/>
  <c r="J516" i="17"/>
  <c r="H516" i="17" s="1"/>
  <c r="I516" i="17"/>
  <c r="G516" i="17"/>
  <c r="E516" i="17"/>
  <c r="D516" i="17"/>
  <c r="C516" i="17"/>
  <c r="B516" i="17"/>
  <c r="M515" i="17"/>
  <c r="N515" i="17" s="1"/>
  <c r="K515" i="17"/>
  <c r="J515" i="17"/>
  <c r="H515" i="17" s="1"/>
  <c r="I515" i="17"/>
  <c r="G515" i="17"/>
  <c r="E515" i="17"/>
  <c r="D515" i="17"/>
  <c r="C515" i="17"/>
  <c r="B515" i="17"/>
  <c r="M514" i="17"/>
  <c r="N514" i="17" s="1"/>
  <c r="K514" i="17"/>
  <c r="J514" i="17"/>
  <c r="H514" i="17" s="1"/>
  <c r="I514" i="17"/>
  <c r="G514" i="17"/>
  <c r="E514" i="17"/>
  <c r="F514" i="17" s="1"/>
  <c r="D514" i="17"/>
  <c r="C514" i="17"/>
  <c r="B514" i="17"/>
  <c r="M513" i="17"/>
  <c r="N513" i="17" s="1"/>
  <c r="K513" i="17"/>
  <c r="J513" i="17"/>
  <c r="H513" i="17" s="1"/>
  <c r="I513" i="17"/>
  <c r="G513" i="17"/>
  <c r="E513" i="17"/>
  <c r="D513" i="17"/>
  <c r="C513" i="17"/>
  <c r="B513" i="17"/>
  <c r="M512" i="17"/>
  <c r="N512" i="17" s="1"/>
  <c r="K512" i="17"/>
  <c r="J512" i="17"/>
  <c r="H512" i="17" s="1"/>
  <c r="I512" i="17"/>
  <c r="G512" i="17"/>
  <c r="E512" i="17"/>
  <c r="D512" i="17"/>
  <c r="C512" i="17"/>
  <c r="B512" i="17"/>
  <c r="M511" i="17"/>
  <c r="K511" i="17"/>
  <c r="J511" i="17"/>
  <c r="H511" i="17" s="1"/>
  <c r="I511" i="17"/>
  <c r="G511" i="17"/>
  <c r="E511" i="17"/>
  <c r="F511" i="17" s="1"/>
  <c r="D511" i="17"/>
  <c r="C511" i="17"/>
  <c r="B511" i="17"/>
  <c r="M510" i="17"/>
  <c r="N510" i="17" s="1"/>
  <c r="K510" i="17"/>
  <c r="J510" i="17"/>
  <c r="H510" i="17" s="1"/>
  <c r="I510" i="17"/>
  <c r="G510" i="17"/>
  <c r="E510" i="17"/>
  <c r="D510" i="17"/>
  <c r="C510" i="17"/>
  <c r="B510" i="17"/>
  <c r="M509" i="17"/>
  <c r="N509" i="17" s="1"/>
  <c r="K509" i="17"/>
  <c r="J509" i="17"/>
  <c r="H509" i="17" s="1"/>
  <c r="I509" i="17"/>
  <c r="G509" i="17"/>
  <c r="E509" i="17"/>
  <c r="D509" i="17"/>
  <c r="C509" i="17"/>
  <c r="B509" i="17"/>
  <c r="M508" i="17"/>
  <c r="N508" i="17" s="1"/>
  <c r="K508" i="17"/>
  <c r="J508" i="17"/>
  <c r="H508" i="17" s="1"/>
  <c r="I508" i="17"/>
  <c r="G508" i="17"/>
  <c r="E508" i="17"/>
  <c r="D508" i="17"/>
  <c r="C508" i="17"/>
  <c r="L508" i="17" s="1"/>
  <c r="B508" i="17"/>
  <c r="M507" i="17"/>
  <c r="N507" i="17" s="1"/>
  <c r="K507" i="17"/>
  <c r="J507" i="17"/>
  <c r="H507" i="17" s="1"/>
  <c r="I507" i="17"/>
  <c r="G507" i="17"/>
  <c r="E507" i="17"/>
  <c r="D507" i="17"/>
  <c r="C507" i="17"/>
  <c r="B507" i="17"/>
  <c r="M506" i="17"/>
  <c r="N506" i="17" s="1"/>
  <c r="K506" i="17"/>
  <c r="J506" i="17"/>
  <c r="H506" i="17" s="1"/>
  <c r="I506" i="17"/>
  <c r="G506" i="17"/>
  <c r="E506" i="17"/>
  <c r="D506" i="17"/>
  <c r="C506" i="17"/>
  <c r="B506" i="17"/>
  <c r="M505" i="17"/>
  <c r="N505" i="17" s="1"/>
  <c r="K505" i="17"/>
  <c r="J505" i="17"/>
  <c r="H505" i="17" s="1"/>
  <c r="I505" i="17"/>
  <c r="G505" i="17"/>
  <c r="E505" i="17"/>
  <c r="D505" i="17"/>
  <c r="C505" i="17"/>
  <c r="B505" i="17"/>
  <c r="M504" i="17"/>
  <c r="N504" i="17" s="1"/>
  <c r="K504" i="17"/>
  <c r="J504" i="17"/>
  <c r="H504" i="17" s="1"/>
  <c r="I504" i="17"/>
  <c r="G504" i="17"/>
  <c r="E504" i="17"/>
  <c r="D504" i="17"/>
  <c r="C504" i="17"/>
  <c r="B504" i="17"/>
  <c r="M503" i="17"/>
  <c r="N503" i="17" s="1"/>
  <c r="K503" i="17"/>
  <c r="J503" i="17"/>
  <c r="H503" i="17" s="1"/>
  <c r="I503" i="17"/>
  <c r="G503" i="17"/>
  <c r="E503" i="17"/>
  <c r="F503" i="17" s="1"/>
  <c r="D503" i="17"/>
  <c r="C503" i="17"/>
  <c r="B503" i="17"/>
  <c r="M502" i="17"/>
  <c r="N502" i="17" s="1"/>
  <c r="K502" i="17"/>
  <c r="J502" i="17"/>
  <c r="H502" i="17" s="1"/>
  <c r="I502" i="17"/>
  <c r="G502" i="17"/>
  <c r="E502" i="17"/>
  <c r="F502" i="17" s="1"/>
  <c r="D502" i="17"/>
  <c r="C502" i="17"/>
  <c r="B502" i="17"/>
  <c r="M501" i="17"/>
  <c r="N501" i="17" s="1"/>
  <c r="K501" i="17"/>
  <c r="J501" i="17"/>
  <c r="H501" i="17" s="1"/>
  <c r="I501" i="17"/>
  <c r="G501" i="17"/>
  <c r="E501" i="17"/>
  <c r="F501" i="17" s="1"/>
  <c r="D501" i="17"/>
  <c r="C501" i="17"/>
  <c r="B501" i="17"/>
  <c r="M500" i="17"/>
  <c r="N500" i="17" s="1"/>
  <c r="K500" i="17"/>
  <c r="J500" i="17"/>
  <c r="H500" i="17" s="1"/>
  <c r="I500" i="17"/>
  <c r="G500" i="17"/>
  <c r="E500" i="17"/>
  <c r="D500" i="17"/>
  <c r="C500" i="17"/>
  <c r="B500" i="17"/>
  <c r="M499" i="17"/>
  <c r="N499" i="17" s="1"/>
  <c r="K499" i="17"/>
  <c r="J499" i="17"/>
  <c r="H499" i="17" s="1"/>
  <c r="I499" i="17"/>
  <c r="G499" i="17"/>
  <c r="E499" i="17"/>
  <c r="D499" i="17"/>
  <c r="C499" i="17"/>
  <c r="B499" i="17"/>
  <c r="M498" i="17"/>
  <c r="N498" i="17" s="1"/>
  <c r="K498" i="17"/>
  <c r="J498" i="17"/>
  <c r="H498" i="17" s="1"/>
  <c r="I498" i="17"/>
  <c r="G498" i="17"/>
  <c r="E498" i="17"/>
  <c r="D498" i="17"/>
  <c r="C498" i="17"/>
  <c r="B498" i="17"/>
  <c r="M497" i="17"/>
  <c r="N497" i="17" s="1"/>
  <c r="K497" i="17"/>
  <c r="J497" i="17"/>
  <c r="H497" i="17" s="1"/>
  <c r="I497" i="17"/>
  <c r="G497" i="17"/>
  <c r="E497" i="17"/>
  <c r="D497" i="17"/>
  <c r="C497" i="17"/>
  <c r="B497" i="17"/>
  <c r="M496" i="17"/>
  <c r="N496" i="17" s="1"/>
  <c r="K496" i="17"/>
  <c r="J496" i="17"/>
  <c r="H496" i="17" s="1"/>
  <c r="I496" i="17"/>
  <c r="G496" i="17"/>
  <c r="E496" i="17"/>
  <c r="D496" i="17"/>
  <c r="C496" i="17"/>
  <c r="B496" i="17"/>
  <c r="M495" i="17"/>
  <c r="K495" i="17"/>
  <c r="J495" i="17"/>
  <c r="H495" i="17" s="1"/>
  <c r="I495" i="17"/>
  <c r="G495" i="17"/>
  <c r="E495" i="17"/>
  <c r="F495" i="17" s="1"/>
  <c r="D495" i="17"/>
  <c r="C495" i="17"/>
  <c r="B495" i="17"/>
  <c r="M494" i="17"/>
  <c r="N494" i="17" s="1"/>
  <c r="K494" i="17"/>
  <c r="J494" i="17"/>
  <c r="H494" i="17" s="1"/>
  <c r="I494" i="17"/>
  <c r="G494" i="17"/>
  <c r="E494" i="17"/>
  <c r="D494" i="17"/>
  <c r="C494" i="17"/>
  <c r="B494" i="17"/>
  <c r="M493" i="17"/>
  <c r="N493" i="17" s="1"/>
  <c r="K493" i="17"/>
  <c r="J493" i="17"/>
  <c r="H493" i="17" s="1"/>
  <c r="I493" i="17"/>
  <c r="G493" i="17"/>
  <c r="E493" i="17"/>
  <c r="D493" i="17"/>
  <c r="C493" i="17"/>
  <c r="B493" i="17"/>
  <c r="M492" i="17"/>
  <c r="N492" i="17" s="1"/>
  <c r="K492" i="17"/>
  <c r="J492" i="17"/>
  <c r="H492" i="17" s="1"/>
  <c r="I492" i="17"/>
  <c r="G492" i="17"/>
  <c r="E492" i="17"/>
  <c r="D492" i="17"/>
  <c r="C492" i="17"/>
  <c r="B492" i="17"/>
  <c r="M491" i="17"/>
  <c r="N491" i="17" s="1"/>
  <c r="K491" i="17"/>
  <c r="J491" i="17"/>
  <c r="H491" i="17" s="1"/>
  <c r="I491" i="17"/>
  <c r="G491" i="17"/>
  <c r="E491" i="17"/>
  <c r="F491" i="17" s="1"/>
  <c r="D491" i="17"/>
  <c r="C491" i="17"/>
  <c r="L491" i="17" s="1"/>
  <c r="B491" i="17"/>
  <c r="M490" i="17"/>
  <c r="N490" i="17" s="1"/>
  <c r="K490" i="17"/>
  <c r="J490" i="17"/>
  <c r="H490" i="17" s="1"/>
  <c r="I490" i="17"/>
  <c r="G490" i="17"/>
  <c r="E490" i="17"/>
  <c r="D490" i="17"/>
  <c r="C490" i="17"/>
  <c r="B490" i="17"/>
  <c r="M489" i="17"/>
  <c r="N489" i="17" s="1"/>
  <c r="K489" i="17"/>
  <c r="J489" i="17"/>
  <c r="H489" i="17" s="1"/>
  <c r="I489" i="17"/>
  <c r="G489" i="17"/>
  <c r="E489" i="17"/>
  <c r="D489" i="17"/>
  <c r="C489" i="17"/>
  <c r="B489" i="17"/>
  <c r="M488" i="17"/>
  <c r="N488" i="17" s="1"/>
  <c r="K488" i="17"/>
  <c r="J488" i="17"/>
  <c r="H488" i="17" s="1"/>
  <c r="I488" i="17"/>
  <c r="G488" i="17"/>
  <c r="E488" i="17"/>
  <c r="D488" i="17"/>
  <c r="C488" i="17"/>
  <c r="B488" i="17"/>
  <c r="M487" i="17"/>
  <c r="N487" i="17" s="1"/>
  <c r="K487" i="17"/>
  <c r="J487" i="17"/>
  <c r="H487" i="17" s="1"/>
  <c r="I487" i="17"/>
  <c r="G487" i="17"/>
  <c r="E487" i="17"/>
  <c r="F487" i="17" s="1"/>
  <c r="D487" i="17"/>
  <c r="C487" i="17"/>
  <c r="B487" i="17"/>
  <c r="M486" i="17"/>
  <c r="N486" i="17" s="1"/>
  <c r="K486" i="17"/>
  <c r="J486" i="17"/>
  <c r="H486" i="17" s="1"/>
  <c r="I486" i="17"/>
  <c r="G486" i="17"/>
  <c r="E486" i="17"/>
  <c r="D486" i="17"/>
  <c r="C486" i="17"/>
  <c r="B486" i="17"/>
  <c r="M485" i="17"/>
  <c r="N485" i="17" s="1"/>
  <c r="K485" i="17"/>
  <c r="J485" i="17"/>
  <c r="H485" i="17" s="1"/>
  <c r="I485" i="17"/>
  <c r="G485" i="17"/>
  <c r="E485" i="17"/>
  <c r="D485" i="17"/>
  <c r="C485" i="17"/>
  <c r="B485" i="17"/>
  <c r="M484" i="17"/>
  <c r="N484" i="17" s="1"/>
  <c r="K484" i="17"/>
  <c r="J484" i="17"/>
  <c r="H484" i="17" s="1"/>
  <c r="I484" i="17"/>
  <c r="G484" i="17"/>
  <c r="E484" i="17"/>
  <c r="D484" i="17"/>
  <c r="C484" i="17"/>
  <c r="L484" i="17" s="1"/>
  <c r="B484" i="17"/>
  <c r="M483" i="17"/>
  <c r="N483" i="17" s="1"/>
  <c r="K483" i="17"/>
  <c r="J483" i="17"/>
  <c r="H483" i="17" s="1"/>
  <c r="I483" i="17"/>
  <c r="G483" i="17"/>
  <c r="E483" i="17"/>
  <c r="F483" i="17" s="1"/>
  <c r="D483" i="17"/>
  <c r="C483" i="17"/>
  <c r="B483" i="17"/>
  <c r="M482" i="17"/>
  <c r="N482" i="17" s="1"/>
  <c r="K482" i="17"/>
  <c r="J482" i="17"/>
  <c r="H482" i="17" s="1"/>
  <c r="I482" i="17"/>
  <c r="G482" i="17"/>
  <c r="E482" i="17"/>
  <c r="F482" i="17" s="1"/>
  <c r="D482" i="17"/>
  <c r="C482" i="17"/>
  <c r="B482" i="17"/>
  <c r="M481" i="17"/>
  <c r="N481" i="17" s="1"/>
  <c r="K481" i="17"/>
  <c r="J481" i="17"/>
  <c r="H481" i="17" s="1"/>
  <c r="I481" i="17"/>
  <c r="G481" i="17"/>
  <c r="E481" i="17"/>
  <c r="D481" i="17"/>
  <c r="C481" i="17"/>
  <c r="B481" i="17"/>
  <c r="M480" i="17"/>
  <c r="N480" i="17" s="1"/>
  <c r="K480" i="17"/>
  <c r="J480" i="17"/>
  <c r="H480" i="17" s="1"/>
  <c r="I480" i="17"/>
  <c r="G480" i="17"/>
  <c r="E480" i="17"/>
  <c r="F480" i="17" s="1"/>
  <c r="D480" i="17"/>
  <c r="C480" i="17"/>
  <c r="B480" i="17"/>
  <c r="M479" i="17"/>
  <c r="N479" i="17" s="1"/>
  <c r="K479" i="17"/>
  <c r="J479" i="17"/>
  <c r="H479" i="17" s="1"/>
  <c r="I479" i="17"/>
  <c r="G479" i="17"/>
  <c r="E479" i="17"/>
  <c r="D479" i="17"/>
  <c r="C479" i="17"/>
  <c r="B479" i="17"/>
  <c r="M478" i="17"/>
  <c r="N478" i="17" s="1"/>
  <c r="K478" i="17"/>
  <c r="J478" i="17"/>
  <c r="H478" i="17" s="1"/>
  <c r="I478" i="17"/>
  <c r="G478" i="17"/>
  <c r="E478" i="17"/>
  <c r="D478" i="17"/>
  <c r="C478" i="17"/>
  <c r="B478" i="17"/>
  <c r="M477" i="17"/>
  <c r="K477" i="17"/>
  <c r="J477" i="17"/>
  <c r="H477" i="17" s="1"/>
  <c r="I477" i="17"/>
  <c r="G477" i="17"/>
  <c r="E477" i="17"/>
  <c r="F477" i="17" s="1"/>
  <c r="D477" i="17"/>
  <c r="C477" i="17"/>
  <c r="B477" i="17"/>
  <c r="M476" i="17"/>
  <c r="N476" i="17" s="1"/>
  <c r="K476" i="17"/>
  <c r="J476" i="17"/>
  <c r="H476" i="17" s="1"/>
  <c r="I476" i="17"/>
  <c r="G476" i="17"/>
  <c r="E476" i="17"/>
  <c r="D476" i="17"/>
  <c r="C476" i="17"/>
  <c r="B476" i="17"/>
  <c r="M475" i="17"/>
  <c r="N475" i="17" s="1"/>
  <c r="K475" i="17"/>
  <c r="J475" i="17"/>
  <c r="H475" i="17" s="1"/>
  <c r="I475" i="17"/>
  <c r="G475" i="17"/>
  <c r="E475" i="17"/>
  <c r="D475" i="17"/>
  <c r="C475" i="17"/>
  <c r="B475" i="17"/>
  <c r="M474" i="17"/>
  <c r="N474" i="17" s="1"/>
  <c r="K474" i="17"/>
  <c r="J474" i="17"/>
  <c r="H474" i="17" s="1"/>
  <c r="I474" i="17"/>
  <c r="G474" i="17"/>
  <c r="E474" i="17"/>
  <c r="F474" i="17" s="1"/>
  <c r="D474" i="17"/>
  <c r="C474" i="17"/>
  <c r="B474" i="17"/>
  <c r="M473" i="17"/>
  <c r="N473" i="17" s="1"/>
  <c r="K473" i="17"/>
  <c r="J473" i="17"/>
  <c r="H473" i="17" s="1"/>
  <c r="I473" i="17"/>
  <c r="G473" i="17"/>
  <c r="E473" i="17"/>
  <c r="D473" i="17"/>
  <c r="C473" i="17"/>
  <c r="B473" i="17"/>
  <c r="M472" i="17"/>
  <c r="N472" i="17" s="1"/>
  <c r="K472" i="17"/>
  <c r="J472" i="17"/>
  <c r="H472" i="17" s="1"/>
  <c r="I472" i="17"/>
  <c r="G472" i="17"/>
  <c r="E472" i="17"/>
  <c r="F472" i="17" s="1"/>
  <c r="D472" i="17"/>
  <c r="C472" i="17"/>
  <c r="B472" i="17"/>
  <c r="M471" i="17"/>
  <c r="K471" i="17"/>
  <c r="J471" i="17"/>
  <c r="H471" i="17" s="1"/>
  <c r="I471" i="17"/>
  <c r="G471" i="17"/>
  <c r="E471" i="17"/>
  <c r="F471" i="17" s="1"/>
  <c r="D471" i="17"/>
  <c r="C471" i="17"/>
  <c r="B471" i="17"/>
  <c r="M470" i="17"/>
  <c r="N470" i="17" s="1"/>
  <c r="K470" i="17"/>
  <c r="J470" i="17"/>
  <c r="H470" i="17" s="1"/>
  <c r="I470" i="17"/>
  <c r="G470" i="17"/>
  <c r="E470" i="17"/>
  <c r="D470" i="17"/>
  <c r="C470" i="17"/>
  <c r="B470" i="17"/>
  <c r="M469" i="17"/>
  <c r="N469" i="17" s="1"/>
  <c r="K469" i="17"/>
  <c r="J469" i="17"/>
  <c r="H469" i="17" s="1"/>
  <c r="I469" i="17"/>
  <c r="G469" i="17"/>
  <c r="E469" i="17"/>
  <c r="D469" i="17"/>
  <c r="C469" i="17"/>
  <c r="B469" i="17"/>
  <c r="M468" i="17"/>
  <c r="N468" i="17" s="1"/>
  <c r="K468" i="17"/>
  <c r="J468" i="17"/>
  <c r="H468" i="17" s="1"/>
  <c r="I468" i="17"/>
  <c r="G468" i="17"/>
  <c r="E468" i="17"/>
  <c r="D468" i="17"/>
  <c r="C468" i="17"/>
  <c r="B468" i="17"/>
  <c r="M467" i="17"/>
  <c r="N467" i="17" s="1"/>
  <c r="K467" i="17"/>
  <c r="J467" i="17"/>
  <c r="H467" i="17" s="1"/>
  <c r="I467" i="17"/>
  <c r="G467" i="17"/>
  <c r="E467" i="17"/>
  <c r="F467" i="17" s="1"/>
  <c r="D467" i="17"/>
  <c r="C467" i="17"/>
  <c r="B467" i="17"/>
  <c r="M466" i="17"/>
  <c r="K466" i="17"/>
  <c r="J466" i="17"/>
  <c r="H466" i="17" s="1"/>
  <c r="I466" i="17"/>
  <c r="G466" i="17"/>
  <c r="E466" i="17"/>
  <c r="F466" i="17" s="1"/>
  <c r="D466" i="17"/>
  <c r="C466" i="17"/>
  <c r="B466" i="17"/>
  <c r="M465" i="17"/>
  <c r="N465" i="17" s="1"/>
  <c r="K465" i="17"/>
  <c r="J465" i="17"/>
  <c r="H465" i="17" s="1"/>
  <c r="I465" i="17"/>
  <c r="G465" i="17"/>
  <c r="E465" i="17"/>
  <c r="D465" i="17"/>
  <c r="C465" i="17"/>
  <c r="B465" i="17"/>
  <c r="M464" i="17"/>
  <c r="N464" i="17" s="1"/>
  <c r="K464" i="17"/>
  <c r="J464" i="17"/>
  <c r="H464" i="17" s="1"/>
  <c r="I464" i="17"/>
  <c r="G464" i="17"/>
  <c r="E464" i="17"/>
  <c r="D464" i="17"/>
  <c r="C464" i="17"/>
  <c r="B464" i="17"/>
  <c r="M463" i="17"/>
  <c r="N463" i="17" s="1"/>
  <c r="K463" i="17"/>
  <c r="J463" i="17"/>
  <c r="H463" i="17" s="1"/>
  <c r="I463" i="17"/>
  <c r="G463" i="17"/>
  <c r="E463" i="17"/>
  <c r="F463" i="17" s="1"/>
  <c r="D463" i="17"/>
  <c r="C463" i="17"/>
  <c r="B463" i="17"/>
  <c r="M462" i="17"/>
  <c r="N462" i="17" s="1"/>
  <c r="K462" i="17"/>
  <c r="J462" i="17"/>
  <c r="H462" i="17" s="1"/>
  <c r="I462" i="17"/>
  <c r="G462" i="17"/>
  <c r="E462" i="17"/>
  <c r="D462" i="17"/>
  <c r="C462" i="17"/>
  <c r="B462" i="17"/>
  <c r="M461" i="17"/>
  <c r="N461" i="17" s="1"/>
  <c r="K461" i="17"/>
  <c r="J461" i="17"/>
  <c r="H461" i="17" s="1"/>
  <c r="I461" i="17"/>
  <c r="G461" i="17"/>
  <c r="E461" i="17"/>
  <c r="D461" i="17"/>
  <c r="C461" i="17"/>
  <c r="B461" i="17"/>
  <c r="M460" i="17"/>
  <c r="N460" i="17" s="1"/>
  <c r="K460" i="17"/>
  <c r="J460" i="17"/>
  <c r="H460" i="17" s="1"/>
  <c r="I460" i="17"/>
  <c r="G460" i="17"/>
  <c r="E460" i="17"/>
  <c r="D460" i="17"/>
  <c r="C460" i="17"/>
  <c r="L460" i="17" s="1"/>
  <c r="B460" i="17"/>
  <c r="M459" i="17"/>
  <c r="N459" i="17" s="1"/>
  <c r="K459" i="17"/>
  <c r="J459" i="17"/>
  <c r="H459" i="17" s="1"/>
  <c r="I459" i="17"/>
  <c r="G459" i="17"/>
  <c r="E459" i="17"/>
  <c r="F459" i="17" s="1"/>
  <c r="D459" i="17"/>
  <c r="C459" i="17"/>
  <c r="B459" i="17"/>
  <c r="M458" i="17"/>
  <c r="K458" i="17"/>
  <c r="J458" i="17"/>
  <c r="H458" i="17" s="1"/>
  <c r="I458" i="17"/>
  <c r="G458" i="17"/>
  <c r="E458" i="17"/>
  <c r="F458" i="17" s="1"/>
  <c r="D458" i="17"/>
  <c r="C458" i="17"/>
  <c r="B458" i="17"/>
  <c r="M457" i="17"/>
  <c r="N457" i="17" s="1"/>
  <c r="K457" i="17"/>
  <c r="J457" i="17"/>
  <c r="H457" i="17" s="1"/>
  <c r="I457" i="17"/>
  <c r="G457" i="17"/>
  <c r="E457" i="17"/>
  <c r="D457" i="17"/>
  <c r="C457" i="17"/>
  <c r="B457" i="17"/>
  <c r="M456" i="17"/>
  <c r="N456" i="17" s="1"/>
  <c r="K456" i="17"/>
  <c r="J456" i="17"/>
  <c r="H456" i="17" s="1"/>
  <c r="I456" i="17"/>
  <c r="G456" i="17"/>
  <c r="E456" i="17"/>
  <c r="F456" i="17" s="1"/>
  <c r="D456" i="17"/>
  <c r="C456" i="17"/>
  <c r="B456" i="17"/>
  <c r="M455" i="17"/>
  <c r="N455" i="17" s="1"/>
  <c r="K455" i="17"/>
  <c r="J455" i="17"/>
  <c r="H455" i="17" s="1"/>
  <c r="I455" i="17"/>
  <c r="G455" i="17"/>
  <c r="E455" i="17"/>
  <c r="F455" i="17" s="1"/>
  <c r="D455" i="17"/>
  <c r="C455" i="17"/>
  <c r="B455" i="17"/>
  <c r="M454" i="17"/>
  <c r="N454" i="17" s="1"/>
  <c r="K454" i="17"/>
  <c r="J454" i="17"/>
  <c r="H454" i="17" s="1"/>
  <c r="I454" i="17"/>
  <c r="G454" i="17"/>
  <c r="E454" i="17"/>
  <c r="D454" i="17"/>
  <c r="C454" i="17"/>
  <c r="B454" i="17"/>
  <c r="M453" i="17"/>
  <c r="N453" i="17" s="1"/>
  <c r="K453" i="17"/>
  <c r="J453" i="17"/>
  <c r="H453" i="17" s="1"/>
  <c r="I453" i="17"/>
  <c r="G453" i="17"/>
  <c r="E453" i="17"/>
  <c r="D453" i="17"/>
  <c r="C453" i="17"/>
  <c r="B453" i="17"/>
  <c r="M452" i="17"/>
  <c r="N452" i="17" s="1"/>
  <c r="K452" i="17"/>
  <c r="J452" i="17"/>
  <c r="H452" i="17" s="1"/>
  <c r="I452" i="17"/>
  <c r="G452" i="17"/>
  <c r="E452" i="17"/>
  <c r="F452" i="17" s="1"/>
  <c r="D452" i="17"/>
  <c r="C452" i="17"/>
  <c r="B452" i="17"/>
  <c r="M451" i="17"/>
  <c r="N451" i="17" s="1"/>
  <c r="K451" i="17"/>
  <c r="J451" i="17"/>
  <c r="H451" i="17" s="1"/>
  <c r="I451" i="17"/>
  <c r="G451" i="17"/>
  <c r="E451" i="17"/>
  <c r="D451" i="17"/>
  <c r="C451" i="17"/>
  <c r="B451" i="17"/>
  <c r="M450" i="17"/>
  <c r="K450" i="17"/>
  <c r="J450" i="17"/>
  <c r="H450" i="17" s="1"/>
  <c r="I450" i="17"/>
  <c r="G450" i="17"/>
  <c r="E450" i="17"/>
  <c r="F450" i="17" s="1"/>
  <c r="D450" i="17"/>
  <c r="C450" i="17"/>
  <c r="B450" i="17"/>
  <c r="M449" i="17"/>
  <c r="N449" i="17" s="1"/>
  <c r="K449" i="17"/>
  <c r="J449" i="17"/>
  <c r="H449" i="17" s="1"/>
  <c r="I449" i="17"/>
  <c r="G449" i="17"/>
  <c r="E449" i="17"/>
  <c r="F449" i="17" s="1"/>
  <c r="D449" i="17"/>
  <c r="C449" i="17"/>
  <c r="B449" i="17"/>
  <c r="M448" i="17"/>
  <c r="N448" i="17" s="1"/>
  <c r="K448" i="17"/>
  <c r="J448" i="17"/>
  <c r="H448" i="17" s="1"/>
  <c r="I448" i="17"/>
  <c r="G448" i="17"/>
  <c r="E448" i="17"/>
  <c r="D448" i="17"/>
  <c r="C448" i="17"/>
  <c r="B448" i="17"/>
  <c r="M447" i="17"/>
  <c r="N447" i="17" s="1"/>
  <c r="K447" i="17"/>
  <c r="J447" i="17"/>
  <c r="H447" i="17" s="1"/>
  <c r="I447" i="17"/>
  <c r="G447" i="17"/>
  <c r="E447" i="17"/>
  <c r="F447" i="17" s="1"/>
  <c r="D447" i="17"/>
  <c r="C447" i="17"/>
  <c r="B447" i="17"/>
  <c r="M446" i="17"/>
  <c r="N446" i="17" s="1"/>
  <c r="K446" i="17"/>
  <c r="J446" i="17"/>
  <c r="H446" i="17" s="1"/>
  <c r="I446" i="17"/>
  <c r="G446" i="17"/>
  <c r="E446" i="17"/>
  <c r="D446" i="17"/>
  <c r="C446" i="17"/>
  <c r="B446" i="17"/>
  <c r="M445" i="17"/>
  <c r="N445" i="17" s="1"/>
  <c r="K445" i="17"/>
  <c r="J445" i="17"/>
  <c r="H445" i="17" s="1"/>
  <c r="I445" i="17"/>
  <c r="G445" i="17"/>
  <c r="E445" i="17"/>
  <c r="D445" i="17"/>
  <c r="C445" i="17"/>
  <c r="B445" i="17"/>
  <c r="M444" i="17"/>
  <c r="N444" i="17" s="1"/>
  <c r="K444" i="17"/>
  <c r="J444" i="17"/>
  <c r="H444" i="17" s="1"/>
  <c r="I444" i="17"/>
  <c r="G444" i="17"/>
  <c r="E444" i="17"/>
  <c r="D444" i="17"/>
  <c r="C444" i="17"/>
  <c r="B444" i="17"/>
  <c r="M443" i="17"/>
  <c r="N443" i="17" s="1"/>
  <c r="K443" i="17"/>
  <c r="J443" i="17"/>
  <c r="H443" i="17" s="1"/>
  <c r="I443" i="17"/>
  <c r="G443" i="17"/>
  <c r="E443" i="17"/>
  <c r="F443" i="17" s="1"/>
  <c r="D443" i="17"/>
  <c r="C443" i="17"/>
  <c r="L443" i="17" s="1"/>
  <c r="B443" i="17"/>
  <c r="M442" i="17"/>
  <c r="N442" i="17" s="1"/>
  <c r="K442" i="17"/>
  <c r="J442" i="17"/>
  <c r="H442" i="17" s="1"/>
  <c r="I442" i="17"/>
  <c r="G442" i="17"/>
  <c r="E442" i="17"/>
  <c r="D442" i="17"/>
  <c r="C442" i="17"/>
  <c r="B442" i="17"/>
  <c r="M441" i="17"/>
  <c r="N441" i="17" s="1"/>
  <c r="K441" i="17"/>
  <c r="J441" i="17"/>
  <c r="H441" i="17" s="1"/>
  <c r="I441" i="17"/>
  <c r="G441" i="17"/>
  <c r="E441" i="17"/>
  <c r="D441" i="17"/>
  <c r="C441" i="17"/>
  <c r="B441" i="17"/>
  <c r="M440" i="17"/>
  <c r="N440" i="17" s="1"/>
  <c r="K440" i="17"/>
  <c r="J440" i="17"/>
  <c r="H440" i="17" s="1"/>
  <c r="I440" i="17"/>
  <c r="G440" i="17"/>
  <c r="E440" i="17"/>
  <c r="D440" i="17"/>
  <c r="C440" i="17"/>
  <c r="B440" i="17"/>
  <c r="M439" i="17"/>
  <c r="N439" i="17" s="1"/>
  <c r="K439" i="17"/>
  <c r="J439" i="17"/>
  <c r="H439" i="17" s="1"/>
  <c r="I439" i="17"/>
  <c r="G439" i="17"/>
  <c r="E439" i="17"/>
  <c r="F439" i="17" s="1"/>
  <c r="D439" i="17"/>
  <c r="C439" i="17"/>
  <c r="B439" i="17"/>
  <c r="M438" i="17"/>
  <c r="N438" i="17" s="1"/>
  <c r="K438" i="17"/>
  <c r="J438" i="17"/>
  <c r="H438" i="17" s="1"/>
  <c r="I438" i="17"/>
  <c r="G438" i="17"/>
  <c r="E438" i="17"/>
  <c r="D438" i="17"/>
  <c r="C438" i="17"/>
  <c r="B438" i="17"/>
  <c r="M437" i="17"/>
  <c r="N437" i="17" s="1"/>
  <c r="K437" i="17"/>
  <c r="J437" i="17"/>
  <c r="H437" i="17" s="1"/>
  <c r="I437" i="17"/>
  <c r="G437" i="17"/>
  <c r="E437" i="17"/>
  <c r="D437" i="17"/>
  <c r="C437" i="17"/>
  <c r="B437" i="17"/>
  <c r="M436" i="17"/>
  <c r="N436" i="17" s="1"/>
  <c r="K436" i="17"/>
  <c r="J436" i="17"/>
  <c r="H436" i="17" s="1"/>
  <c r="I436" i="17"/>
  <c r="G436" i="17"/>
  <c r="E436" i="17"/>
  <c r="F436" i="17" s="1"/>
  <c r="D436" i="17"/>
  <c r="C436" i="17"/>
  <c r="B436" i="17"/>
  <c r="M435" i="17"/>
  <c r="N435" i="17" s="1"/>
  <c r="K435" i="17"/>
  <c r="J435" i="17"/>
  <c r="H435" i="17" s="1"/>
  <c r="I435" i="17"/>
  <c r="G435" i="17"/>
  <c r="E435" i="17"/>
  <c r="D435" i="17"/>
  <c r="C435" i="17"/>
  <c r="B435" i="17"/>
  <c r="M434" i="17"/>
  <c r="N434" i="17" s="1"/>
  <c r="K434" i="17"/>
  <c r="J434" i="17"/>
  <c r="H434" i="17" s="1"/>
  <c r="I434" i="17"/>
  <c r="G434" i="17"/>
  <c r="E434" i="17"/>
  <c r="D434" i="17"/>
  <c r="C434" i="17"/>
  <c r="B434" i="17"/>
  <c r="M433" i="17"/>
  <c r="K433" i="17"/>
  <c r="J433" i="17"/>
  <c r="H433" i="17" s="1"/>
  <c r="I433" i="17"/>
  <c r="G433" i="17"/>
  <c r="E433" i="17"/>
  <c r="F433" i="17" s="1"/>
  <c r="D433" i="17"/>
  <c r="C433" i="17"/>
  <c r="B433" i="17"/>
  <c r="M432" i="17"/>
  <c r="N432" i="17" s="1"/>
  <c r="K432" i="17"/>
  <c r="J432" i="17"/>
  <c r="H432" i="17" s="1"/>
  <c r="I432" i="17"/>
  <c r="G432" i="17"/>
  <c r="E432" i="17"/>
  <c r="F432" i="17" s="1"/>
  <c r="D432" i="17"/>
  <c r="C432" i="17"/>
  <c r="B432" i="17"/>
  <c r="M431" i="17"/>
  <c r="N431" i="17" s="1"/>
  <c r="K431" i="17"/>
  <c r="J431" i="17"/>
  <c r="H431" i="17" s="1"/>
  <c r="I431" i="17"/>
  <c r="G431" i="17"/>
  <c r="E431" i="17"/>
  <c r="D431" i="17"/>
  <c r="C431" i="17"/>
  <c r="B431" i="17"/>
  <c r="M430" i="17"/>
  <c r="N430" i="17" s="1"/>
  <c r="K430" i="17"/>
  <c r="J430" i="17"/>
  <c r="H430" i="17" s="1"/>
  <c r="I430" i="17"/>
  <c r="G430" i="17"/>
  <c r="E430" i="17"/>
  <c r="D430" i="17"/>
  <c r="C430" i="17"/>
  <c r="B430" i="17"/>
  <c r="M429" i="17"/>
  <c r="N429" i="17" s="1"/>
  <c r="K429" i="17"/>
  <c r="J429" i="17"/>
  <c r="H429" i="17" s="1"/>
  <c r="I429" i="17"/>
  <c r="G429" i="17"/>
  <c r="E429" i="17"/>
  <c r="F429" i="17" s="1"/>
  <c r="D429" i="17"/>
  <c r="C429" i="17"/>
  <c r="B429" i="17"/>
  <c r="M428" i="17"/>
  <c r="N428" i="17" s="1"/>
  <c r="K428" i="17"/>
  <c r="J428" i="17"/>
  <c r="H428" i="17" s="1"/>
  <c r="I428" i="17"/>
  <c r="G428" i="17"/>
  <c r="E428" i="17"/>
  <c r="D428" i="17"/>
  <c r="C428" i="17"/>
  <c r="B428" i="17"/>
  <c r="M427" i="17"/>
  <c r="N427" i="17" s="1"/>
  <c r="K427" i="17"/>
  <c r="J427" i="17"/>
  <c r="H427" i="17" s="1"/>
  <c r="I427" i="17"/>
  <c r="G427" i="17"/>
  <c r="E427" i="17"/>
  <c r="D427" i="17"/>
  <c r="C427" i="17"/>
  <c r="B427" i="17"/>
  <c r="M426" i="17"/>
  <c r="N426" i="17" s="1"/>
  <c r="K426" i="17"/>
  <c r="J426" i="17"/>
  <c r="H426" i="17" s="1"/>
  <c r="I426" i="17"/>
  <c r="G426" i="17"/>
  <c r="E426" i="17"/>
  <c r="D426" i="17"/>
  <c r="C426" i="17"/>
  <c r="B426" i="17"/>
  <c r="M425" i="17"/>
  <c r="N425" i="17" s="1"/>
  <c r="K425" i="17"/>
  <c r="J425" i="17"/>
  <c r="H425" i="17" s="1"/>
  <c r="I425" i="17"/>
  <c r="G425" i="17"/>
  <c r="E425" i="17"/>
  <c r="D425" i="17"/>
  <c r="C425" i="17"/>
  <c r="B425" i="17"/>
  <c r="M424" i="17"/>
  <c r="N424" i="17" s="1"/>
  <c r="K424" i="17"/>
  <c r="J424" i="17"/>
  <c r="H424" i="17" s="1"/>
  <c r="I424" i="17"/>
  <c r="G424" i="17"/>
  <c r="E424" i="17"/>
  <c r="F424" i="17" s="1"/>
  <c r="D424" i="17"/>
  <c r="C424" i="17"/>
  <c r="B424" i="17"/>
  <c r="M423" i="17"/>
  <c r="N423" i="17" s="1"/>
  <c r="K423" i="17"/>
  <c r="J423" i="17"/>
  <c r="H423" i="17" s="1"/>
  <c r="I423" i="17"/>
  <c r="G423" i="17"/>
  <c r="E423" i="17"/>
  <c r="D423" i="17"/>
  <c r="C423" i="17"/>
  <c r="B423" i="17"/>
  <c r="M422" i="17"/>
  <c r="N422" i="17" s="1"/>
  <c r="K422" i="17"/>
  <c r="J422" i="17"/>
  <c r="H422" i="17" s="1"/>
  <c r="I422" i="17"/>
  <c r="G422" i="17"/>
  <c r="E422" i="17"/>
  <c r="D422" i="17"/>
  <c r="C422" i="17"/>
  <c r="B422" i="17"/>
  <c r="M421" i="17"/>
  <c r="N421" i="17" s="1"/>
  <c r="K421" i="17"/>
  <c r="J421" i="17"/>
  <c r="H421" i="17" s="1"/>
  <c r="I421" i="17"/>
  <c r="G421" i="17"/>
  <c r="E421" i="17"/>
  <c r="F421" i="17" s="1"/>
  <c r="D421" i="17"/>
  <c r="C421" i="17"/>
  <c r="B421" i="17"/>
  <c r="N420" i="17"/>
  <c r="M420" i="17"/>
  <c r="K420" i="17"/>
  <c r="J420" i="17"/>
  <c r="H420" i="17" s="1"/>
  <c r="I420" i="17"/>
  <c r="G420" i="17"/>
  <c r="E420" i="17"/>
  <c r="O420" i="17" s="1"/>
  <c r="D420" i="17"/>
  <c r="C420" i="17"/>
  <c r="B420" i="17"/>
  <c r="M419" i="17"/>
  <c r="N419" i="17" s="1"/>
  <c r="K419" i="17"/>
  <c r="J419" i="17"/>
  <c r="H419" i="17" s="1"/>
  <c r="I419" i="17"/>
  <c r="G419" i="17"/>
  <c r="E419" i="17"/>
  <c r="F419" i="17" s="1"/>
  <c r="D419" i="17"/>
  <c r="C419" i="17"/>
  <c r="B419" i="17"/>
  <c r="M418" i="17"/>
  <c r="N418" i="17" s="1"/>
  <c r="K418" i="17"/>
  <c r="J418" i="17"/>
  <c r="H418" i="17" s="1"/>
  <c r="I418" i="17"/>
  <c r="G418" i="17"/>
  <c r="E418" i="17"/>
  <c r="D418" i="17"/>
  <c r="C418" i="17"/>
  <c r="B418" i="17"/>
  <c r="M417" i="17"/>
  <c r="K417" i="17"/>
  <c r="J417" i="17"/>
  <c r="H417" i="17" s="1"/>
  <c r="I417" i="17"/>
  <c r="G417" i="17"/>
  <c r="E417" i="17"/>
  <c r="F417" i="17" s="1"/>
  <c r="D417" i="17"/>
  <c r="C417" i="17"/>
  <c r="B417" i="17"/>
  <c r="M416" i="17"/>
  <c r="N416" i="17" s="1"/>
  <c r="K416" i="17"/>
  <c r="J416" i="17"/>
  <c r="H416" i="17" s="1"/>
  <c r="I416" i="17"/>
  <c r="G416" i="17"/>
  <c r="E416" i="17"/>
  <c r="D416" i="17"/>
  <c r="C416" i="17"/>
  <c r="B416" i="17"/>
  <c r="M415" i="17"/>
  <c r="N415" i="17" s="1"/>
  <c r="K415" i="17"/>
  <c r="J415" i="17"/>
  <c r="H415" i="17" s="1"/>
  <c r="I415" i="17"/>
  <c r="G415" i="17"/>
  <c r="E415" i="17"/>
  <c r="D415" i="17"/>
  <c r="C415" i="17"/>
  <c r="B415" i="17"/>
  <c r="M414" i="17"/>
  <c r="N414" i="17" s="1"/>
  <c r="K414" i="17"/>
  <c r="J414" i="17"/>
  <c r="H414" i="17" s="1"/>
  <c r="I414" i="17"/>
  <c r="G414" i="17"/>
  <c r="E414" i="17"/>
  <c r="D414" i="17"/>
  <c r="C414" i="17"/>
  <c r="B414" i="17"/>
  <c r="M413" i="17"/>
  <c r="N413" i="17" s="1"/>
  <c r="K413" i="17"/>
  <c r="J413" i="17"/>
  <c r="H413" i="17" s="1"/>
  <c r="I413" i="17"/>
  <c r="G413" i="17"/>
  <c r="E413" i="17"/>
  <c r="F413" i="17" s="1"/>
  <c r="D413" i="17"/>
  <c r="C413" i="17"/>
  <c r="B413" i="17"/>
  <c r="M412" i="17"/>
  <c r="N412" i="17" s="1"/>
  <c r="K412" i="17"/>
  <c r="J412" i="17"/>
  <c r="H412" i="17" s="1"/>
  <c r="I412" i="17"/>
  <c r="G412" i="17"/>
  <c r="E412" i="17"/>
  <c r="D412" i="17"/>
  <c r="C412" i="17"/>
  <c r="B412" i="17"/>
  <c r="M411" i="17"/>
  <c r="N411" i="17" s="1"/>
  <c r="K411" i="17"/>
  <c r="J411" i="17"/>
  <c r="H411" i="17" s="1"/>
  <c r="I411" i="17"/>
  <c r="G411" i="17"/>
  <c r="E411" i="17"/>
  <c r="F411" i="17" s="1"/>
  <c r="D411" i="17"/>
  <c r="C411" i="17"/>
  <c r="B411" i="17"/>
  <c r="M410" i="17"/>
  <c r="N410" i="17" s="1"/>
  <c r="K410" i="17"/>
  <c r="J410" i="17"/>
  <c r="H410" i="17" s="1"/>
  <c r="I410" i="17"/>
  <c r="G410" i="17"/>
  <c r="E410" i="17"/>
  <c r="D410" i="17"/>
  <c r="C410" i="17"/>
  <c r="B410" i="17"/>
  <c r="M409" i="17"/>
  <c r="K409" i="17"/>
  <c r="J409" i="17"/>
  <c r="H409" i="17" s="1"/>
  <c r="I409" i="17"/>
  <c r="G409" i="17"/>
  <c r="E409" i="17"/>
  <c r="F409" i="17" s="1"/>
  <c r="D409" i="17"/>
  <c r="C409" i="17"/>
  <c r="B409" i="17"/>
  <c r="M408" i="17"/>
  <c r="N408" i="17" s="1"/>
  <c r="K408" i="17"/>
  <c r="J408" i="17"/>
  <c r="H408" i="17" s="1"/>
  <c r="I408" i="17"/>
  <c r="G408" i="17"/>
  <c r="E408" i="17"/>
  <c r="D408" i="17"/>
  <c r="C408" i="17"/>
  <c r="B408" i="17"/>
  <c r="M407" i="17"/>
  <c r="N407" i="17" s="1"/>
  <c r="K407" i="17"/>
  <c r="J407" i="17"/>
  <c r="H407" i="17" s="1"/>
  <c r="I407" i="17"/>
  <c r="G407" i="17"/>
  <c r="E407" i="17"/>
  <c r="D407" i="17"/>
  <c r="C407" i="17"/>
  <c r="B407" i="17"/>
  <c r="M406" i="17"/>
  <c r="N406" i="17" s="1"/>
  <c r="K406" i="17"/>
  <c r="J406" i="17"/>
  <c r="H406" i="17" s="1"/>
  <c r="I406" i="17"/>
  <c r="G406" i="17"/>
  <c r="E406" i="17"/>
  <c r="D406" i="17"/>
  <c r="C406" i="17"/>
  <c r="B406" i="17"/>
  <c r="M405" i="17"/>
  <c r="N405" i="17" s="1"/>
  <c r="K405" i="17"/>
  <c r="J405" i="17"/>
  <c r="H405" i="17" s="1"/>
  <c r="I405" i="17"/>
  <c r="G405" i="17"/>
  <c r="E405" i="17"/>
  <c r="F405" i="17" s="1"/>
  <c r="D405" i="17"/>
  <c r="C405" i="17"/>
  <c r="B405" i="17"/>
  <c r="M404" i="17"/>
  <c r="N404" i="17" s="1"/>
  <c r="K404" i="17"/>
  <c r="J404" i="17"/>
  <c r="H404" i="17" s="1"/>
  <c r="I404" i="17"/>
  <c r="G404" i="17"/>
  <c r="E404" i="17"/>
  <c r="D404" i="17"/>
  <c r="C404" i="17"/>
  <c r="B404" i="17"/>
  <c r="M403" i="17"/>
  <c r="N403" i="17" s="1"/>
  <c r="K403" i="17"/>
  <c r="J403" i="17"/>
  <c r="H403" i="17" s="1"/>
  <c r="I403" i="17"/>
  <c r="G403" i="17"/>
  <c r="E403" i="17"/>
  <c r="D403" i="17"/>
  <c r="C403" i="17"/>
  <c r="B403" i="17"/>
  <c r="M402" i="17"/>
  <c r="N402" i="17" s="1"/>
  <c r="K402" i="17"/>
  <c r="J402" i="17"/>
  <c r="H402" i="17" s="1"/>
  <c r="I402" i="17"/>
  <c r="G402" i="17"/>
  <c r="E402" i="17"/>
  <c r="D402" i="17"/>
  <c r="C402" i="17"/>
  <c r="B402" i="17"/>
  <c r="M401" i="17"/>
  <c r="N401" i="17" s="1"/>
  <c r="K401" i="17"/>
  <c r="J401" i="17"/>
  <c r="H401" i="17" s="1"/>
  <c r="I401" i="17"/>
  <c r="G401" i="17"/>
  <c r="E401" i="17"/>
  <c r="D401" i="17"/>
  <c r="C401" i="17"/>
  <c r="B401" i="17"/>
  <c r="M400" i="17"/>
  <c r="N400" i="17" s="1"/>
  <c r="K400" i="17"/>
  <c r="J400" i="17"/>
  <c r="H400" i="17" s="1"/>
  <c r="I400" i="17"/>
  <c r="G400" i="17"/>
  <c r="E400" i="17"/>
  <c r="D400" i="17"/>
  <c r="C400" i="17"/>
  <c r="B400" i="17"/>
  <c r="M399" i="17"/>
  <c r="N399" i="17" s="1"/>
  <c r="K399" i="17"/>
  <c r="J399" i="17"/>
  <c r="H399" i="17" s="1"/>
  <c r="I399" i="17"/>
  <c r="G399" i="17"/>
  <c r="E399" i="17"/>
  <c r="D399" i="17"/>
  <c r="C399" i="17"/>
  <c r="B399" i="17"/>
  <c r="M398" i="17"/>
  <c r="N398" i="17" s="1"/>
  <c r="K398" i="17"/>
  <c r="J398" i="17"/>
  <c r="H398" i="17" s="1"/>
  <c r="I398" i="17"/>
  <c r="G398" i="17"/>
  <c r="E398" i="17"/>
  <c r="D398" i="17"/>
  <c r="C398" i="17"/>
  <c r="B398" i="17"/>
  <c r="M397" i="17"/>
  <c r="K397" i="17"/>
  <c r="J397" i="17"/>
  <c r="H397" i="17" s="1"/>
  <c r="I397" i="17"/>
  <c r="G397" i="17"/>
  <c r="E397" i="17"/>
  <c r="F397" i="17" s="1"/>
  <c r="D397" i="17"/>
  <c r="C397" i="17"/>
  <c r="B397" i="17"/>
  <c r="M396" i="17"/>
  <c r="N396" i="17" s="1"/>
  <c r="K396" i="17"/>
  <c r="J396" i="17"/>
  <c r="H396" i="17" s="1"/>
  <c r="I396" i="17"/>
  <c r="G396" i="17"/>
  <c r="E396" i="17"/>
  <c r="O396" i="17" s="1"/>
  <c r="D396" i="17"/>
  <c r="C396" i="17"/>
  <c r="B396" i="17"/>
  <c r="M395" i="17"/>
  <c r="N395" i="17" s="1"/>
  <c r="K395" i="17"/>
  <c r="J395" i="17"/>
  <c r="H395" i="17" s="1"/>
  <c r="I395" i="17"/>
  <c r="G395" i="17"/>
  <c r="E395" i="17"/>
  <c r="O395" i="17" s="1"/>
  <c r="D395" i="17"/>
  <c r="C395" i="17"/>
  <c r="B395" i="17"/>
  <c r="M394" i="17"/>
  <c r="N394" i="17" s="1"/>
  <c r="K394" i="17"/>
  <c r="J394" i="17"/>
  <c r="H394" i="17" s="1"/>
  <c r="I394" i="17"/>
  <c r="G394" i="17"/>
  <c r="E394" i="17"/>
  <c r="D394" i="17"/>
  <c r="C394" i="17"/>
  <c r="B394" i="17"/>
  <c r="M393" i="17"/>
  <c r="N393" i="17" s="1"/>
  <c r="K393" i="17"/>
  <c r="J393" i="17"/>
  <c r="H393" i="17" s="1"/>
  <c r="I393" i="17"/>
  <c r="G393" i="17"/>
  <c r="E393" i="17"/>
  <c r="F393" i="17" s="1"/>
  <c r="D393" i="17"/>
  <c r="C393" i="17"/>
  <c r="B393" i="17"/>
  <c r="M392" i="17"/>
  <c r="N392" i="17" s="1"/>
  <c r="K392" i="17"/>
  <c r="J392" i="17"/>
  <c r="H392" i="17" s="1"/>
  <c r="I392" i="17"/>
  <c r="G392" i="17"/>
  <c r="E392" i="17"/>
  <c r="D392" i="17"/>
  <c r="C392" i="17"/>
  <c r="B392" i="17"/>
  <c r="M391" i="17"/>
  <c r="N391" i="17" s="1"/>
  <c r="K391" i="17"/>
  <c r="J391" i="17"/>
  <c r="H391" i="17" s="1"/>
  <c r="I391" i="17"/>
  <c r="G391" i="17"/>
  <c r="E391" i="17"/>
  <c r="D391" i="17"/>
  <c r="C391" i="17"/>
  <c r="B391" i="17"/>
  <c r="M390" i="17"/>
  <c r="N390" i="17" s="1"/>
  <c r="K390" i="17"/>
  <c r="J390" i="17"/>
  <c r="H390" i="17" s="1"/>
  <c r="I390" i="17"/>
  <c r="G390" i="17"/>
  <c r="E390" i="17"/>
  <c r="D390" i="17"/>
  <c r="C390" i="17"/>
  <c r="B390" i="17"/>
  <c r="M389" i="17"/>
  <c r="N389" i="17" s="1"/>
  <c r="K389" i="17"/>
  <c r="J389" i="17"/>
  <c r="H389" i="17" s="1"/>
  <c r="I389" i="17"/>
  <c r="G389" i="17"/>
  <c r="E389" i="17"/>
  <c r="F389" i="17" s="1"/>
  <c r="D389" i="17"/>
  <c r="C389" i="17"/>
  <c r="B389" i="17"/>
  <c r="M388" i="17"/>
  <c r="N388" i="17" s="1"/>
  <c r="K388" i="17"/>
  <c r="J388" i="17"/>
  <c r="H388" i="17" s="1"/>
  <c r="I388" i="17"/>
  <c r="G388" i="17"/>
  <c r="E388" i="17"/>
  <c r="O388" i="17" s="1"/>
  <c r="D388" i="17"/>
  <c r="C388" i="17"/>
  <c r="B388" i="17"/>
  <c r="M387" i="17"/>
  <c r="N387" i="17" s="1"/>
  <c r="K387" i="17"/>
  <c r="J387" i="17"/>
  <c r="H387" i="17" s="1"/>
  <c r="I387" i="17"/>
  <c r="G387" i="17"/>
  <c r="E387" i="17"/>
  <c r="D387" i="17"/>
  <c r="C387" i="17"/>
  <c r="B387" i="17"/>
  <c r="M386" i="17"/>
  <c r="N386" i="17" s="1"/>
  <c r="K386" i="17"/>
  <c r="J386" i="17"/>
  <c r="H386" i="17" s="1"/>
  <c r="I386" i="17"/>
  <c r="G386" i="17"/>
  <c r="E386" i="17"/>
  <c r="D386" i="17"/>
  <c r="C386" i="17"/>
  <c r="B386" i="17"/>
  <c r="M385" i="17"/>
  <c r="N385" i="17" s="1"/>
  <c r="K385" i="17"/>
  <c r="J385" i="17"/>
  <c r="H385" i="17" s="1"/>
  <c r="I385" i="17"/>
  <c r="G385" i="17"/>
  <c r="E385" i="17"/>
  <c r="F385" i="17" s="1"/>
  <c r="D385" i="17"/>
  <c r="C385" i="17"/>
  <c r="B385" i="17"/>
  <c r="M384" i="17"/>
  <c r="N384" i="17" s="1"/>
  <c r="K384" i="17"/>
  <c r="J384" i="17"/>
  <c r="H384" i="17" s="1"/>
  <c r="I384" i="17"/>
  <c r="G384" i="17"/>
  <c r="E384" i="17"/>
  <c r="D384" i="17"/>
  <c r="C384" i="17"/>
  <c r="B384" i="17"/>
  <c r="M383" i="17"/>
  <c r="N383" i="17" s="1"/>
  <c r="K383" i="17"/>
  <c r="J383" i="17"/>
  <c r="H383" i="17" s="1"/>
  <c r="I383" i="17"/>
  <c r="G383" i="17"/>
  <c r="E383" i="17"/>
  <c r="D383" i="17"/>
  <c r="C383" i="17"/>
  <c r="B383" i="17"/>
  <c r="M382" i="17"/>
  <c r="N382" i="17" s="1"/>
  <c r="K382" i="17"/>
  <c r="J382" i="17"/>
  <c r="H382" i="17" s="1"/>
  <c r="I382" i="17"/>
  <c r="G382" i="17"/>
  <c r="E382" i="17"/>
  <c r="D382" i="17"/>
  <c r="C382" i="17"/>
  <c r="B382" i="17"/>
  <c r="M381" i="17"/>
  <c r="N381" i="17" s="1"/>
  <c r="K381" i="17"/>
  <c r="J381" i="17"/>
  <c r="H381" i="17" s="1"/>
  <c r="I381" i="17"/>
  <c r="G381" i="17"/>
  <c r="E381" i="17"/>
  <c r="F381" i="17" s="1"/>
  <c r="D381" i="17"/>
  <c r="C381" i="17"/>
  <c r="B381" i="17"/>
  <c r="M380" i="17"/>
  <c r="N380" i="17" s="1"/>
  <c r="K380" i="17"/>
  <c r="J380" i="17"/>
  <c r="H380" i="17" s="1"/>
  <c r="I380" i="17"/>
  <c r="G380" i="17"/>
  <c r="E380" i="17"/>
  <c r="D380" i="17"/>
  <c r="C380" i="17"/>
  <c r="B380" i="17"/>
  <c r="M379" i="17"/>
  <c r="N379" i="17" s="1"/>
  <c r="K379" i="17"/>
  <c r="J379" i="17"/>
  <c r="H379" i="17" s="1"/>
  <c r="I379" i="17"/>
  <c r="G379" i="17"/>
  <c r="E379" i="17"/>
  <c r="D379" i="17"/>
  <c r="C379" i="17"/>
  <c r="B379" i="17"/>
  <c r="M378" i="17"/>
  <c r="N378" i="17" s="1"/>
  <c r="K378" i="17"/>
  <c r="J378" i="17"/>
  <c r="H378" i="17" s="1"/>
  <c r="I378" i="17"/>
  <c r="G378" i="17"/>
  <c r="E378" i="17"/>
  <c r="D378" i="17"/>
  <c r="C378" i="17"/>
  <c r="B378" i="17"/>
  <c r="M377" i="17"/>
  <c r="K377" i="17"/>
  <c r="J377" i="17"/>
  <c r="H377" i="17" s="1"/>
  <c r="I377" i="17"/>
  <c r="G377" i="17"/>
  <c r="E377" i="17"/>
  <c r="F377" i="17" s="1"/>
  <c r="D377" i="17"/>
  <c r="C377" i="17"/>
  <c r="B377" i="17"/>
  <c r="M376" i="17"/>
  <c r="N376" i="17" s="1"/>
  <c r="K376" i="17"/>
  <c r="J376" i="17"/>
  <c r="H376" i="17" s="1"/>
  <c r="I376" i="17"/>
  <c r="G376" i="17"/>
  <c r="E376" i="17"/>
  <c r="F376" i="17" s="1"/>
  <c r="D376" i="17"/>
  <c r="C376" i="17"/>
  <c r="B376" i="17"/>
  <c r="M375" i="17"/>
  <c r="N375" i="17" s="1"/>
  <c r="K375" i="17"/>
  <c r="J375" i="17"/>
  <c r="H375" i="17" s="1"/>
  <c r="I375" i="17"/>
  <c r="G375" i="17"/>
  <c r="E375" i="17"/>
  <c r="D375" i="17"/>
  <c r="C375" i="17"/>
  <c r="B375" i="17"/>
  <c r="M374" i="17"/>
  <c r="N374" i="17" s="1"/>
  <c r="K374" i="17"/>
  <c r="J374" i="17"/>
  <c r="H374" i="17" s="1"/>
  <c r="I374" i="17"/>
  <c r="G374" i="17"/>
  <c r="E374" i="17"/>
  <c r="D374" i="17"/>
  <c r="C374" i="17"/>
  <c r="B374" i="17"/>
  <c r="M373" i="17"/>
  <c r="N373" i="17" s="1"/>
  <c r="K373" i="17"/>
  <c r="J373" i="17"/>
  <c r="H373" i="17" s="1"/>
  <c r="I373" i="17"/>
  <c r="G373" i="17"/>
  <c r="E373" i="17"/>
  <c r="F373" i="17" s="1"/>
  <c r="D373" i="17"/>
  <c r="C373" i="17"/>
  <c r="B373" i="17"/>
  <c r="M372" i="17"/>
  <c r="N372" i="17" s="1"/>
  <c r="K372" i="17"/>
  <c r="J372" i="17"/>
  <c r="H372" i="17" s="1"/>
  <c r="I372" i="17"/>
  <c r="G372" i="17"/>
  <c r="E372" i="17"/>
  <c r="D372" i="17"/>
  <c r="C372" i="17"/>
  <c r="B372" i="17"/>
  <c r="M371" i="17"/>
  <c r="N371" i="17" s="1"/>
  <c r="K371" i="17"/>
  <c r="J371" i="17"/>
  <c r="H371" i="17" s="1"/>
  <c r="I371" i="17"/>
  <c r="G371" i="17"/>
  <c r="E371" i="17"/>
  <c r="F371" i="17" s="1"/>
  <c r="D371" i="17"/>
  <c r="C371" i="17"/>
  <c r="B371" i="17"/>
  <c r="M370" i="17"/>
  <c r="N370" i="17" s="1"/>
  <c r="K370" i="17"/>
  <c r="J370" i="17"/>
  <c r="H370" i="17" s="1"/>
  <c r="I370" i="17"/>
  <c r="G370" i="17"/>
  <c r="E370" i="17"/>
  <c r="D370" i="17"/>
  <c r="C370" i="17"/>
  <c r="B370" i="17"/>
  <c r="M369" i="17"/>
  <c r="N369" i="17" s="1"/>
  <c r="K369" i="17"/>
  <c r="J369" i="17"/>
  <c r="H369" i="17" s="1"/>
  <c r="I369" i="17"/>
  <c r="G369" i="17"/>
  <c r="E369" i="17"/>
  <c r="D369" i="17"/>
  <c r="C369" i="17"/>
  <c r="B369" i="17"/>
  <c r="M368" i="17"/>
  <c r="N368" i="17" s="1"/>
  <c r="K368" i="17"/>
  <c r="J368" i="17"/>
  <c r="H368" i="17" s="1"/>
  <c r="I368" i="17"/>
  <c r="G368" i="17"/>
  <c r="E368" i="17"/>
  <c r="D368" i="17"/>
  <c r="C368" i="17"/>
  <c r="B368" i="17"/>
  <c r="M367" i="17"/>
  <c r="N367" i="17" s="1"/>
  <c r="K367" i="17"/>
  <c r="J367" i="17"/>
  <c r="H367" i="17" s="1"/>
  <c r="I367" i="17"/>
  <c r="G367" i="17"/>
  <c r="E367" i="17"/>
  <c r="D367" i="17"/>
  <c r="C367" i="17"/>
  <c r="B367" i="17"/>
  <c r="M366" i="17"/>
  <c r="N366" i="17" s="1"/>
  <c r="K366" i="17"/>
  <c r="J366" i="17"/>
  <c r="H366" i="17" s="1"/>
  <c r="I366" i="17"/>
  <c r="G366" i="17"/>
  <c r="E366" i="17"/>
  <c r="D366" i="17"/>
  <c r="C366" i="17"/>
  <c r="B366" i="17"/>
  <c r="M365" i="17"/>
  <c r="N365" i="17" s="1"/>
  <c r="K365" i="17"/>
  <c r="J365" i="17"/>
  <c r="H365" i="17" s="1"/>
  <c r="I365" i="17"/>
  <c r="G365" i="17"/>
  <c r="E365" i="17"/>
  <c r="F365" i="17" s="1"/>
  <c r="D365" i="17"/>
  <c r="C365" i="17"/>
  <c r="B365" i="17"/>
  <c r="M364" i="17"/>
  <c r="N364" i="17" s="1"/>
  <c r="K364" i="17"/>
  <c r="J364" i="17"/>
  <c r="H364" i="17" s="1"/>
  <c r="I364" i="17"/>
  <c r="G364" i="17"/>
  <c r="E364" i="17"/>
  <c r="D364" i="17"/>
  <c r="C364" i="17"/>
  <c r="B364" i="17"/>
  <c r="M363" i="17"/>
  <c r="N363" i="17" s="1"/>
  <c r="K363" i="17"/>
  <c r="J363" i="17"/>
  <c r="H363" i="17" s="1"/>
  <c r="I363" i="17"/>
  <c r="G363" i="17"/>
  <c r="E363" i="17"/>
  <c r="D363" i="17"/>
  <c r="C363" i="17"/>
  <c r="B363" i="17"/>
  <c r="M362" i="17"/>
  <c r="N362" i="17" s="1"/>
  <c r="K362" i="17"/>
  <c r="J362" i="17"/>
  <c r="H362" i="17" s="1"/>
  <c r="I362" i="17"/>
  <c r="G362" i="17"/>
  <c r="E362" i="17"/>
  <c r="O362" i="17" s="1"/>
  <c r="D362" i="17"/>
  <c r="C362" i="17"/>
  <c r="B362" i="17"/>
  <c r="M361" i="17"/>
  <c r="N361" i="17" s="1"/>
  <c r="K361" i="17"/>
  <c r="J361" i="17"/>
  <c r="H361" i="17" s="1"/>
  <c r="I361" i="17"/>
  <c r="G361" i="17"/>
  <c r="E361" i="17"/>
  <c r="F361" i="17" s="1"/>
  <c r="D361" i="17"/>
  <c r="C361" i="17"/>
  <c r="B361" i="17"/>
  <c r="M360" i="17"/>
  <c r="N360" i="17" s="1"/>
  <c r="K360" i="17"/>
  <c r="J360" i="17"/>
  <c r="H360" i="17" s="1"/>
  <c r="I360" i="17"/>
  <c r="G360" i="17"/>
  <c r="E360" i="17"/>
  <c r="D360" i="17"/>
  <c r="C360" i="17"/>
  <c r="B360" i="17"/>
  <c r="M359" i="17"/>
  <c r="N359" i="17" s="1"/>
  <c r="K359" i="17"/>
  <c r="J359" i="17"/>
  <c r="H359" i="17" s="1"/>
  <c r="I359" i="17"/>
  <c r="G359" i="17"/>
  <c r="E359" i="17"/>
  <c r="D359" i="17"/>
  <c r="C359" i="17"/>
  <c r="B359" i="17"/>
  <c r="M358" i="17"/>
  <c r="N358" i="17" s="1"/>
  <c r="K358" i="17"/>
  <c r="J358" i="17"/>
  <c r="H358" i="17" s="1"/>
  <c r="I358" i="17"/>
  <c r="G358" i="17"/>
  <c r="E358" i="17"/>
  <c r="D358" i="17"/>
  <c r="C358" i="17"/>
  <c r="B358" i="17"/>
  <c r="M357" i="17"/>
  <c r="N357" i="17" s="1"/>
  <c r="K357" i="17"/>
  <c r="J357" i="17"/>
  <c r="H357" i="17" s="1"/>
  <c r="I357" i="17"/>
  <c r="G357" i="17"/>
  <c r="E357" i="17"/>
  <c r="D357" i="17"/>
  <c r="C357" i="17"/>
  <c r="B357" i="17"/>
  <c r="M356" i="17"/>
  <c r="K356" i="17"/>
  <c r="J356" i="17"/>
  <c r="H356" i="17" s="1"/>
  <c r="I356" i="17"/>
  <c r="G356" i="17"/>
  <c r="E356" i="17"/>
  <c r="F356" i="17" s="1"/>
  <c r="D356" i="17"/>
  <c r="C356" i="17"/>
  <c r="B356" i="17"/>
  <c r="M355" i="17"/>
  <c r="N355" i="17" s="1"/>
  <c r="K355" i="17"/>
  <c r="J355" i="17"/>
  <c r="H355" i="17" s="1"/>
  <c r="I355" i="17"/>
  <c r="G355" i="17"/>
  <c r="E355" i="17"/>
  <c r="F355" i="17" s="1"/>
  <c r="D355" i="17"/>
  <c r="C355" i="17"/>
  <c r="B355" i="17"/>
  <c r="M354" i="17"/>
  <c r="N354" i="17" s="1"/>
  <c r="K354" i="17"/>
  <c r="J354" i="17"/>
  <c r="H354" i="17" s="1"/>
  <c r="I354" i="17"/>
  <c r="G354" i="17"/>
  <c r="E354" i="17"/>
  <c r="D354" i="17"/>
  <c r="C354" i="17"/>
  <c r="L354" i="17" s="1"/>
  <c r="B354" i="17"/>
  <c r="M353" i="17"/>
  <c r="K353" i="17"/>
  <c r="J353" i="17"/>
  <c r="H353" i="17" s="1"/>
  <c r="I353" i="17"/>
  <c r="G353" i="17"/>
  <c r="E353" i="17"/>
  <c r="F353" i="17" s="1"/>
  <c r="D353" i="17"/>
  <c r="C353" i="17"/>
  <c r="B353" i="17"/>
  <c r="M352" i="17"/>
  <c r="N352" i="17" s="1"/>
  <c r="K352" i="17"/>
  <c r="J352" i="17"/>
  <c r="H352" i="17" s="1"/>
  <c r="I352" i="17"/>
  <c r="G352" i="17"/>
  <c r="E352" i="17"/>
  <c r="D352" i="17"/>
  <c r="C352" i="17"/>
  <c r="B352" i="17"/>
  <c r="M351" i="17"/>
  <c r="N351" i="17" s="1"/>
  <c r="K351" i="17"/>
  <c r="J351" i="17"/>
  <c r="H351" i="17" s="1"/>
  <c r="I351" i="17"/>
  <c r="G351" i="17"/>
  <c r="E351" i="17"/>
  <c r="D351" i="17"/>
  <c r="C351" i="17"/>
  <c r="B351" i="17"/>
  <c r="M350" i="17"/>
  <c r="N350" i="17" s="1"/>
  <c r="K350" i="17"/>
  <c r="J350" i="17"/>
  <c r="H350" i="17" s="1"/>
  <c r="I350" i="17"/>
  <c r="G350" i="17"/>
  <c r="E350" i="17"/>
  <c r="F350" i="17" s="1"/>
  <c r="D350" i="17"/>
  <c r="C350" i="17"/>
  <c r="B350" i="17"/>
  <c r="M349" i="17"/>
  <c r="N349" i="17" s="1"/>
  <c r="K349" i="17"/>
  <c r="J349" i="17"/>
  <c r="H349" i="17" s="1"/>
  <c r="I349" i="17"/>
  <c r="G349" i="17"/>
  <c r="E349" i="17"/>
  <c r="D349" i="17"/>
  <c r="C349" i="17"/>
  <c r="L349" i="17" s="1"/>
  <c r="B349" i="17"/>
  <c r="M348" i="17"/>
  <c r="N348" i="17" s="1"/>
  <c r="K348" i="17"/>
  <c r="J348" i="17"/>
  <c r="H348" i="17" s="1"/>
  <c r="I348" i="17"/>
  <c r="G348" i="17"/>
  <c r="E348" i="17"/>
  <c r="O348" i="17" s="1"/>
  <c r="D348" i="17"/>
  <c r="C348" i="17"/>
  <c r="B348" i="17"/>
  <c r="M347" i="17"/>
  <c r="N347" i="17" s="1"/>
  <c r="K347" i="17"/>
  <c r="J347" i="17"/>
  <c r="H347" i="17" s="1"/>
  <c r="I347" i="17"/>
  <c r="G347" i="17"/>
  <c r="E347" i="17"/>
  <c r="D347" i="17"/>
  <c r="C347" i="17"/>
  <c r="B347" i="17"/>
  <c r="M346" i="17"/>
  <c r="N346" i="17" s="1"/>
  <c r="K346" i="17"/>
  <c r="J346" i="17"/>
  <c r="H346" i="17" s="1"/>
  <c r="I346" i="17"/>
  <c r="G346" i="17"/>
  <c r="E346" i="17"/>
  <c r="D346" i="17"/>
  <c r="C346" i="17"/>
  <c r="B346" i="17"/>
  <c r="M345" i="17"/>
  <c r="N345" i="17" s="1"/>
  <c r="K345" i="17"/>
  <c r="J345" i="17"/>
  <c r="H345" i="17" s="1"/>
  <c r="I345" i="17"/>
  <c r="G345" i="17"/>
  <c r="E345" i="17"/>
  <c r="D345" i="17"/>
  <c r="C345" i="17"/>
  <c r="B345" i="17"/>
  <c r="M344" i="17"/>
  <c r="N344" i="17" s="1"/>
  <c r="K344" i="17"/>
  <c r="J344" i="17"/>
  <c r="H344" i="17" s="1"/>
  <c r="I344" i="17"/>
  <c r="G344" i="17"/>
  <c r="E344" i="17"/>
  <c r="F344" i="17" s="1"/>
  <c r="D344" i="17"/>
  <c r="C344" i="17"/>
  <c r="B344" i="17"/>
  <c r="M343" i="17"/>
  <c r="N343" i="17" s="1"/>
  <c r="K343" i="17"/>
  <c r="J343" i="17"/>
  <c r="H343" i="17" s="1"/>
  <c r="I343" i="17"/>
  <c r="G343" i="17"/>
  <c r="E343" i="17"/>
  <c r="D343" i="17"/>
  <c r="C343" i="17"/>
  <c r="B343" i="17"/>
  <c r="M342" i="17"/>
  <c r="N342" i="17" s="1"/>
  <c r="K342" i="17"/>
  <c r="J342" i="17"/>
  <c r="H342" i="17" s="1"/>
  <c r="I342" i="17"/>
  <c r="G342" i="17"/>
  <c r="E342" i="17"/>
  <c r="D342" i="17"/>
  <c r="C342" i="17"/>
  <c r="B342" i="17"/>
  <c r="M341" i="17"/>
  <c r="K341" i="17"/>
  <c r="J341" i="17"/>
  <c r="H341" i="17" s="1"/>
  <c r="I341" i="17"/>
  <c r="G341" i="17"/>
  <c r="E341" i="17"/>
  <c r="F341" i="17" s="1"/>
  <c r="D341" i="17"/>
  <c r="C341" i="17"/>
  <c r="B341" i="17"/>
  <c r="M340" i="17"/>
  <c r="N340" i="17" s="1"/>
  <c r="K340" i="17"/>
  <c r="J340" i="17"/>
  <c r="H340" i="17" s="1"/>
  <c r="I340" i="17"/>
  <c r="G340" i="17"/>
  <c r="E340" i="17"/>
  <c r="D340" i="17"/>
  <c r="C340" i="17"/>
  <c r="B340" i="17"/>
  <c r="M339" i="17"/>
  <c r="N339" i="17" s="1"/>
  <c r="K339" i="17"/>
  <c r="J339" i="17"/>
  <c r="H339" i="17" s="1"/>
  <c r="I339" i="17"/>
  <c r="G339" i="17"/>
  <c r="E339" i="17"/>
  <c r="D339" i="17"/>
  <c r="C339" i="17"/>
  <c r="B339" i="17"/>
  <c r="M338" i="17"/>
  <c r="N338" i="17" s="1"/>
  <c r="K338" i="17"/>
  <c r="J338" i="17"/>
  <c r="H338" i="17" s="1"/>
  <c r="I338" i="17"/>
  <c r="G338" i="17"/>
  <c r="E338" i="17"/>
  <c r="D338" i="17"/>
  <c r="C338" i="17"/>
  <c r="L338" i="17" s="1"/>
  <c r="B338" i="17"/>
  <c r="M337" i="17"/>
  <c r="N337" i="17" s="1"/>
  <c r="K337" i="17"/>
  <c r="J337" i="17"/>
  <c r="H337" i="17" s="1"/>
  <c r="I337" i="17"/>
  <c r="G337" i="17"/>
  <c r="E337" i="17"/>
  <c r="D337" i="17"/>
  <c r="C337" i="17"/>
  <c r="B337" i="17"/>
  <c r="M336" i="17"/>
  <c r="K336" i="17"/>
  <c r="J336" i="17"/>
  <c r="H336" i="17" s="1"/>
  <c r="I336" i="17"/>
  <c r="G336" i="17"/>
  <c r="E336" i="17"/>
  <c r="F336" i="17" s="1"/>
  <c r="D336" i="17"/>
  <c r="C336" i="17"/>
  <c r="B336" i="17"/>
  <c r="M335" i="17"/>
  <c r="N335" i="17" s="1"/>
  <c r="K335" i="17"/>
  <c r="J335" i="17"/>
  <c r="H335" i="17" s="1"/>
  <c r="I335" i="17"/>
  <c r="G335" i="17"/>
  <c r="E335" i="17"/>
  <c r="D335" i="17"/>
  <c r="C335" i="17"/>
  <c r="B335" i="17"/>
  <c r="M334" i="17"/>
  <c r="N334" i="17" s="1"/>
  <c r="K334" i="17"/>
  <c r="J334" i="17"/>
  <c r="H334" i="17" s="1"/>
  <c r="I334" i="17"/>
  <c r="G334" i="17"/>
  <c r="E334" i="17"/>
  <c r="D334" i="17"/>
  <c r="C334" i="17"/>
  <c r="B334" i="17"/>
  <c r="M333" i="17"/>
  <c r="N333" i="17" s="1"/>
  <c r="K333" i="17"/>
  <c r="J333" i="17"/>
  <c r="H333" i="17" s="1"/>
  <c r="I333" i="17"/>
  <c r="G333" i="17"/>
  <c r="E333" i="17"/>
  <c r="F333" i="17" s="1"/>
  <c r="D333" i="17"/>
  <c r="C333" i="17"/>
  <c r="B333" i="17"/>
  <c r="M332" i="17"/>
  <c r="N332" i="17" s="1"/>
  <c r="K332" i="17"/>
  <c r="J332" i="17"/>
  <c r="H332" i="17" s="1"/>
  <c r="I332" i="17"/>
  <c r="G332" i="17"/>
  <c r="E332" i="17"/>
  <c r="D332" i="17"/>
  <c r="C332" i="17"/>
  <c r="B332" i="17"/>
  <c r="M331" i="17"/>
  <c r="K331" i="17"/>
  <c r="J331" i="17"/>
  <c r="H331" i="17" s="1"/>
  <c r="I331" i="17"/>
  <c r="G331" i="17"/>
  <c r="E331" i="17"/>
  <c r="F331" i="17" s="1"/>
  <c r="D331" i="17"/>
  <c r="C331" i="17"/>
  <c r="B331" i="17"/>
  <c r="M330" i="17"/>
  <c r="N330" i="17" s="1"/>
  <c r="K330" i="17"/>
  <c r="J330" i="17"/>
  <c r="H330" i="17" s="1"/>
  <c r="I330" i="17"/>
  <c r="G330" i="17"/>
  <c r="E330" i="17"/>
  <c r="O330" i="17" s="1"/>
  <c r="D330" i="17"/>
  <c r="C330" i="17"/>
  <c r="B330" i="17"/>
  <c r="M329" i="17"/>
  <c r="N329" i="17" s="1"/>
  <c r="K329" i="17"/>
  <c r="J329" i="17"/>
  <c r="H329" i="17" s="1"/>
  <c r="I329" i="17"/>
  <c r="G329" i="17"/>
  <c r="E329" i="17"/>
  <c r="D329" i="17"/>
  <c r="C329" i="17"/>
  <c r="B329" i="17"/>
  <c r="M328" i="17"/>
  <c r="N328" i="17" s="1"/>
  <c r="K328" i="17"/>
  <c r="J328" i="17"/>
  <c r="H328" i="17" s="1"/>
  <c r="I328" i="17"/>
  <c r="G328" i="17"/>
  <c r="E328" i="17"/>
  <c r="F328" i="17" s="1"/>
  <c r="D328" i="17"/>
  <c r="C328" i="17"/>
  <c r="B328" i="17"/>
  <c r="M327" i="17"/>
  <c r="N327" i="17" s="1"/>
  <c r="K327" i="17"/>
  <c r="J327" i="17"/>
  <c r="H327" i="17" s="1"/>
  <c r="I327" i="17"/>
  <c r="G327" i="17"/>
  <c r="E327" i="17"/>
  <c r="D327" i="17"/>
  <c r="C327" i="17"/>
  <c r="B327" i="17"/>
  <c r="M326" i="17"/>
  <c r="N326" i="17" s="1"/>
  <c r="K326" i="17"/>
  <c r="J326" i="17"/>
  <c r="H326" i="17" s="1"/>
  <c r="I326" i="17"/>
  <c r="G326" i="17"/>
  <c r="E326" i="17"/>
  <c r="D326" i="17"/>
  <c r="C326" i="17"/>
  <c r="B326" i="17"/>
  <c r="M325" i="17"/>
  <c r="N325" i="17" s="1"/>
  <c r="K325" i="17"/>
  <c r="J325" i="17"/>
  <c r="H325" i="17" s="1"/>
  <c r="I325" i="17"/>
  <c r="G325" i="17"/>
  <c r="E325" i="17"/>
  <c r="F325" i="17" s="1"/>
  <c r="D325" i="17"/>
  <c r="C325" i="17"/>
  <c r="B325" i="17"/>
  <c r="M324" i="17"/>
  <c r="N324" i="17" s="1"/>
  <c r="K324" i="17"/>
  <c r="J324" i="17"/>
  <c r="H324" i="17" s="1"/>
  <c r="I324" i="17"/>
  <c r="G324" i="17"/>
  <c r="E324" i="17"/>
  <c r="O324" i="17" s="1"/>
  <c r="D324" i="17"/>
  <c r="C324" i="17"/>
  <c r="B324" i="17"/>
  <c r="M323" i="17"/>
  <c r="N323" i="17" s="1"/>
  <c r="K323" i="17"/>
  <c r="J323" i="17"/>
  <c r="H323" i="17" s="1"/>
  <c r="I323" i="17"/>
  <c r="G323" i="17"/>
  <c r="E323" i="17"/>
  <c r="D323" i="17"/>
  <c r="C323" i="17"/>
  <c r="B323" i="17"/>
  <c r="M322" i="17"/>
  <c r="N322" i="17" s="1"/>
  <c r="K322" i="17"/>
  <c r="J322" i="17"/>
  <c r="H322" i="17" s="1"/>
  <c r="I322" i="17"/>
  <c r="G322" i="17"/>
  <c r="E322" i="17"/>
  <c r="D322" i="17"/>
  <c r="C322" i="17"/>
  <c r="B322" i="17"/>
  <c r="M321" i="17"/>
  <c r="N321" i="17" s="1"/>
  <c r="K321" i="17"/>
  <c r="J321" i="17"/>
  <c r="H321" i="17" s="1"/>
  <c r="I321" i="17"/>
  <c r="G321" i="17"/>
  <c r="E321" i="17"/>
  <c r="F321" i="17" s="1"/>
  <c r="D321" i="17"/>
  <c r="C321" i="17"/>
  <c r="B321" i="17"/>
  <c r="M320" i="17"/>
  <c r="N320" i="17" s="1"/>
  <c r="K320" i="17"/>
  <c r="J320" i="17"/>
  <c r="H320" i="17" s="1"/>
  <c r="I320" i="17"/>
  <c r="G320" i="17"/>
  <c r="E320" i="17"/>
  <c r="D320" i="17"/>
  <c r="C320" i="17"/>
  <c r="B320" i="17"/>
  <c r="M319" i="17"/>
  <c r="N319" i="17" s="1"/>
  <c r="K319" i="17"/>
  <c r="J319" i="17"/>
  <c r="H319" i="17" s="1"/>
  <c r="I319" i="17"/>
  <c r="G319" i="17"/>
  <c r="E319" i="17"/>
  <c r="D319" i="17"/>
  <c r="C319" i="17"/>
  <c r="B319" i="17"/>
  <c r="M318" i="17"/>
  <c r="N318" i="17" s="1"/>
  <c r="K318" i="17"/>
  <c r="J318" i="17"/>
  <c r="H318" i="17" s="1"/>
  <c r="I318" i="17"/>
  <c r="G318" i="17"/>
  <c r="E318" i="17"/>
  <c r="D318" i="17"/>
  <c r="C318" i="17"/>
  <c r="B318" i="17"/>
  <c r="M317" i="17"/>
  <c r="K317" i="17"/>
  <c r="J317" i="17"/>
  <c r="H317" i="17" s="1"/>
  <c r="I317" i="17"/>
  <c r="G317" i="17"/>
  <c r="E317" i="17"/>
  <c r="F317" i="17" s="1"/>
  <c r="D317" i="17"/>
  <c r="C317" i="17"/>
  <c r="B317" i="17"/>
  <c r="M316" i="17"/>
  <c r="N316" i="17" s="1"/>
  <c r="K316" i="17"/>
  <c r="J316" i="17"/>
  <c r="H316" i="17" s="1"/>
  <c r="I316" i="17"/>
  <c r="G316" i="17"/>
  <c r="E316" i="17"/>
  <c r="D316" i="17"/>
  <c r="C316" i="17"/>
  <c r="B316" i="17"/>
  <c r="M315" i="17"/>
  <c r="N315" i="17" s="1"/>
  <c r="K315" i="17"/>
  <c r="J315" i="17"/>
  <c r="H315" i="17" s="1"/>
  <c r="I315" i="17"/>
  <c r="G315" i="17"/>
  <c r="E315" i="17"/>
  <c r="D315" i="17"/>
  <c r="C315" i="17"/>
  <c r="B315" i="17"/>
  <c r="M314" i="17"/>
  <c r="N314" i="17" s="1"/>
  <c r="K314" i="17"/>
  <c r="J314" i="17"/>
  <c r="H314" i="17" s="1"/>
  <c r="I314" i="17"/>
  <c r="G314" i="17"/>
  <c r="E314" i="17"/>
  <c r="D314" i="17"/>
  <c r="C314" i="17"/>
  <c r="B314" i="17"/>
  <c r="M313" i="17"/>
  <c r="N313" i="17" s="1"/>
  <c r="K313" i="17"/>
  <c r="J313" i="17"/>
  <c r="H313" i="17" s="1"/>
  <c r="I313" i="17"/>
  <c r="G313" i="17"/>
  <c r="E313" i="17"/>
  <c r="F313" i="17" s="1"/>
  <c r="D313" i="17"/>
  <c r="C313" i="17"/>
  <c r="B313" i="17"/>
  <c r="M312" i="17"/>
  <c r="N312" i="17" s="1"/>
  <c r="K312" i="17"/>
  <c r="J312" i="17"/>
  <c r="H312" i="17" s="1"/>
  <c r="I312" i="17"/>
  <c r="G312" i="17"/>
  <c r="E312" i="17"/>
  <c r="D312" i="17"/>
  <c r="C312" i="17"/>
  <c r="B312" i="17"/>
  <c r="M311" i="17"/>
  <c r="N311" i="17" s="1"/>
  <c r="K311" i="17"/>
  <c r="J311" i="17"/>
  <c r="H311" i="17" s="1"/>
  <c r="I311" i="17"/>
  <c r="G311" i="17"/>
  <c r="E311" i="17"/>
  <c r="D311" i="17"/>
  <c r="C311" i="17"/>
  <c r="B311" i="17"/>
  <c r="M310" i="17"/>
  <c r="N310" i="17" s="1"/>
  <c r="K310" i="17"/>
  <c r="J310" i="17"/>
  <c r="H310" i="17" s="1"/>
  <c r="I310" i="17"/>
  <c r="G310" i="17"/>
  <c r="E310" i="17"/>
  <c r="D310" i="17"/>
  <c r="C310" i="17"/>
  <c r="B310" i="17"/>
  <c r="M309" i="17"/>
  <c r="N309" i="17" s="1"/>
  <c r="K309" i="17"/>
  <c r="J309" i="17"/>
  <c r="H309" i="17" s="1"/>
  <c r="I309" i="17"/>
  <c r="G309" i="17"/>
  <c r="E309" i="17"/>
  <c r="F309" i="17" s="1"/>
  <c r="D309" i="17"/>
  <c r="C309" i="17"/>
  <c r="B309" i="17"/>
  <c r="M308" i="17"/>
  <c r="N308" i="17" s="1"/>
  <c r="K308" i="17"/>
  <c r="J308" i="17"/>
  <c r="H308" i="17" s="1"/>
  <c r="I308" i="17"/>
  <c r="G308" i="17"/>
  <c r="E308" i="17"/>
  <c r="D308" i="17"/>
  <c r="C308" i="17"/>
  <c r="B308" i="17"/>
  <c r="M307" i="17"/>
  <c r="N307" i="17" s="1"/>
  <c r="K307" i="17"/>
  <c r="J307" i="17"/>
  <c r="H307" i="17" s="1"/>
  <c r="I307" i="17"/>
  <c r="G307" i="17"/>
  <c r="E307" i="17"/>
  <c r="D307" i="17"/>
  <c r="C307" i="17"/>
  <c r="B307" i="17"/>
  <c r="M306" i="17"/>
  <c r="N306" i="17" s="1"/>
  <c r="K306" i="17"/>
  <c r="J306" i="17"/>
  <c r="H306" i="17" s="1"/>
  <c r="I306" i="17"/>
  <c r="G306" i="17"/>
  <c r="E306" i="17"/>
  <c r="D306" i="17"/>
  <c r="C306" i="17"/>
  <c r="B306" i="17"/>
  <c r="M305" i="17"/>
  <c r="N305" i="17" s="1"/>
  <c r="K305" i="17"/>
  <c r="J305" i="17"/>
  <c r="H305" i="17" s="1"/>
  <c r="I305" i="17"/>
  <c r="G305" i="17"/>
  <c r="E305" i="17"/>
  <c r="F305" i="17" s="1"/>
  <c r="D305" i="17"/>
  <c r="C305" i="17"/>
  <c r="B305" i="17"/>
  <c r="M304" i="17"/>
  <c r="N304" i="17" s="1"/>
  <c r="K304" i="17"/>
  <c r="J304" i="17"/>
  <c r="H304" i="17" s="1"/>
  <c r="I304" i="17"/>
  <c r="G304" i="17"/>
  <c r="E304" i="17"/>
  <c r="D304" i="17"/>
  <c r="C304" i="17"/>
  <c r="B304" i="17"/>
  <c r="M303" i="17"/>
  <c r="N303" i="17" s="1"/>
  <c r="K303" i="17"/>
  <c r="J303" i="17"/>
  <c r="H303" i="17" s="1"/>
  <c r="I303" i="17"/>
  <c r="G303" i="17"/>
  <c r="E303" i="17"/>
  <c r="D303" i="17"/>
  <c r="C303" i="17"/>
  <c r="B303" i="17"/>
  <c r="M302" i="17"/>
  <c r="N302" i="17" s="1"/>
  <c r="K302" i="17"/>
  <c r="J302" i="17"/>
  <c r="H302" i="17" s="1"/>
  <c r="I302" i="17"/>
  <c r="G302" i="17"/>
  <c r="E302" i="17"/>
  <c r="D302" i="17"/>
  <c r="C302" i="17"/>
  <c r="B302" i="17"/>
  <c r="M301" i="17"/>
  <c r="K301" i="17"/>
  <c r="J301" i="17"/>
  <c r="H301" i="17" s="1"/>
  <c r="I301" i="17"/>
  <c r="G301" i="17"/>
  <c r="E301" i="17"/>
  <c r="F301" i="17" s="1"/>
  <c r="D301" i="17"/>
  <c r="C301" i="17"/>
  <c r="B301" i="17"/>
  <c r="M300" i="17"/>
  <c r="N300" i="17" s="1"/>
  <c r="K300" i="17"/>
  <c r="J300" i="17"/>
  <c r="H300" i="17" s="1"/>
  <c r="I300" i="17"/>
  <c r="G300" i="17"/>
  <c r="E300" i="17"/>
  <c r="D300" i="17"/>
  <c r="C300" i="17"/>
  <c r="B300" i="17"/>
  <c r="M299" i="17"/>
  <c r="N299" i="17" s="1"/>
  <c r="K299" i="17"/>
  <c r="J299" i="17"/>
  <c r="H299" i="17" s="1"/>
  <c r="I299" i="17"/>
  <c r="G299" i="17"/>
  <c r="E299" i="17"/>
  <c r="D299" i="17"/>
  <c r="C299" i="17"/>
  <c r="B299" i="17"/>
  <c r="M298" i="17"/>
  <c r="N298" i="17" s="1"/>
  <c r="K298" i="17"/>
  <c r="J298" i="17"/>
  <c r="H298" i="17" s="1"/>
  <c r="I298" i="17"/>
  <c r="G298" i="17"/>
  <c r="E298" i="17"/>
  <c r="D298" i="17"/>
  <c r="C298" i="17"/>
  <c r="B298" i="17"/>
  <c r="M297" i="17"/>
  <c r="N297" i="17" s="1"/>
  <c r="K297" i="17"/>
  <c r="J297" i="17"/>
  <c r="H297" i="17" s="1"/>
  <c r="I297" i="17"/>
  <c r="G297" i="17"/>
  <c r="E297" i="17"/>
  <c r="D297" i="17"/>
  <c r="C297" i="17"/>
  <c r="B297" i="17"/>
  <c r="M296" i="17"/>
  <c r="N296" i="17" s="1"/>
  <c r="K296" i="17"/>
  <c r="J296" i="17"/>
  <c r="H296" i="17" s="1"/>
  <c r="I296" i="17"/>
  <c r="G296" i="17"/>
  <c r="E296" i="17"/>
  <c r="F296" i="17" s="1"/>
  <c r="D296" i="17"/>
  <c r="C296" i="17"/>
  <c r="B296" i="17"/>
  <c r="M295" i="17"/>
  <c r="N295" i="17" s="1"/>
  <c r="K295" i="17"/>
  <c r="J295" i="17"/>
  <c r="H295" i="17" s="1"/>
  <c r="I295" i="17"/>
  <c r="G295" i="17"/>
  <c r="E295" i="17"/>
  <c r="D295" i="17"/>
  <c r="C295" i="17"/>
  <c r="B295" i="17"/>
  <c r="M294" i="17"/>
  <c r="N294" i="17" s="1"/>
  <c r="K294" i="17"/>
  <c r="J294" i="17"/>
  <c r="H294" i="17" s="1"/>
  <c r="I294" i="17"/>
  <c r="G294" i="17"/>
  <c r="E294" i="17"/>
  <c r="D294" i="17"/>
  <c r="C294" i="17"/>
  <c r="B294" i="17"/>
  <c r="M293" i="17"/>
  <c r="N293" i="17" s="1"/>
  <c r="K293" i="17"/>
  <c r="J293" i="17"/>
  <c r="H293" i="17" s="1"/>
  <c r="I293" i="17"/>
  <c r="G293" i="17"/>
  <c r="E293" i="17"/>
  <c r="F293" i="17" s="1"/>
  <c r="D293" i="17"/>
  <c r="C293" i="17"/>
  <c r="B293" i="17"/>
  <c r="M292" i="17"/>
  <c r="N292" i="17" s="1"/>
  <c r="K292" i="17"/>
  <c r="J292" i="17"/>
  <c r="H292" i="17" s="1"/>
  <c r="I292" i="17"/>
  <c r="G292" i="17"/>
  <c r="E292" i="17"/>
  <c r="D292" i="17"/>
  <c r="C292" i="17"/>
  <c r="B292" i="17"/>
  <c r="M291" i="17"/>
  <c r="N291" i="17" s="1"/>
  <c r="K291" i="17"/>
  <c r="J291" i="17"/>
  <c r="H291" i="17" s="1"/>
  <c r="I291" i="17"/>
  <c r="G291" i="17"/>
  <c r="E291" i="17"/>
  <c r="D291" i="17"/>
  <c r="C291" i="17"/>
  <c r="B291" i="17"/>
  <c r="M290" i="17"/>
  <c r="N290" i="17" s="1"/>
  <c r="K290" i="17"/>
  <c r="J290" i="17"/>
  <c r="H290" i="17" s="1"/>
  <c r="I290" i="17"/>
  <c r="G290" i="17"/>
  <c r="E290" i="17"/>
  <c r="D290" i="17"/>
  <c r="C290" i="17"/>
  <c r="B290" i="17"/>
  <c r="M289" i="17"/>
  <c r="N289" i="17" s="1"/>
  <c r="K289" i="17"/>
  <c r="J289" i="17"/>
  <c r="H289" i="17" s="1"/>
  <c r="I289" i="17"/>
  <c r="G289" i="17"/>
  <c r="E289" i="17"/>
  <c r="F289" i="17" s="1"/>
  <c r="D289" i="17"/>
  <c r="C289" i="17"/>
  <c r="B289" i="17"/>
  <c r="M288" i="17"/>
  <c r="N288" i="17" s="1"/>
  <c r="K288" i="17"/>
  <c r="J288" i="17"/>
  <c r="H288" i="17" s="1"/>
  <c r="I288" i="17"/>
  <c r="G288" i="17"/>
  <c r="E288" i="17"/>
  <c r="D288" i="17"/>
  <c r="C288" i="17"/>
  <c r="B288" i="17"/>
  <c r="M287" i="17"/>
  <c r="N287" i="17" s="1"/>
  <c r="K287" i="17"/>
  <c r="J287" i="17"/>
  <c r="H287" i="17" s="1"/>
  <c r="I287" i="17"/>
  <c r="G287" i="17"/>
  <c r="E287" i="17"/>
  <c r="D287" i="17"/>
  <c r="C287" i="17"/>
  <c r="B287" i="17"/>
  <c r="M286" i="17"/>
  <c r="N286" i="17" s="1"/>
  <c r="K286" i="17"/>
  <c r="J286" i="17"/>
  <c r="H286" i="17" s="1"/>
  <c r="I286" i="17"/>
  <c r="G286" i="17"/>
  <c r="E286" i="17"/>
  <c r="F286" i="17" s="1"/>
  <c r="D286" i="17"/>
  <c r="C286" i="17"/>
  <c r="B286" i="17"/>
  <c r="M285" i="17"/>
  <c r="N285" i="17" s="1"/>
  <c r="K285" i="17"/>
  <c r="J285" i="17"/>
  <c r="H285" i="17" s="1"/>
  <c r="I285" i="17"/>
  <c r="G285" i="17"/>
  <c r="E285" i="17"/>
  <c r="D285" i="17"/>
  <c r="C285" i="17"/>
  <c r="B285" i="17"/>
  <c r="M284" i="17"/>
  <c r="N284" i="17" s="1"/>
  <c r="K284" i="17"/>
  <c r="J284" i="17"/>
  <c r="H284" i="17" s="1"/>
  <c r="I284" i="17"/>
  <c r="G284" i="17"/>
  <c r="E284" i="17"/>
  <c r="D284" i="17"/>
  <c r="C284" i="17"/>
  <c r="B284" i="17"/>
  <c r="M283" i="17"/>
  <c r="N283" i="17" s="1"/>
  <c r="K283" i="17"/>
  <c r="J283" i="17"/>
  <c r="H283" i="17" s="1"/>
  <c r="I283" i="17"/>
  <c r="G283" i="17"/>
  <c r="E283" i="17"/>
  <c r="D283" i="17"/>
  <c r="C283" i="17"/>
  <c r="B283" i="17"/>
  <c r="M282" i="17"/>
  <c r="N282" i="17" s="1"/>
  <c r="K282" i="17"/>
  <c r="J282" i="17"/>
  <c r="H282" i="17" s="1"/>
  <c r="I282" i="17"/>
  <c r="G282" i="17"/>
  <c r="E282" i="17"/>
  <c r="D282" i="17"/>
  <c r="C282" i="17"/>
  <c r="B282" i="17"/>
  <c r="M281" i="17"/>
  <c r="N281" i="17" s="1"/>
  <c r="K281" i="17"/>
  <c r="J281" i="17"/>
  <c r="H281" i="17" s="1"/>
  <c r="I281" i="17"/>
  <c r="G281" i="17"/>
  <c r="E281" i="17"/>
  <c r="F281" i="17" s="1"/>
  <c r="D281" i="17"/>
  <c r="C281" i="17"/>
  <c r="B281" i="17"/>
  <c r="M280" i="17"/>
  <c r="N280" i="17" s="1"/>
  <c r="K280" i="17"/>
  <c r="J280" i="17"/>
  <c r="H280" i="17" s="1"/>
  <c r="I280" i="17"/>
  <c r="G280" i="17"/>
  <c r="E280" i="17"/>
  <c r="D280" i="17"/>
  <c r="C280" i="17"/>
  <c r="B280" i="17"/>
  <c r="M279" i="17"/>
  <c r="N279" i="17" s="1"/>
  <c r="K279" i="17"/>
  <c r="J279" i="17"/>
  <c r="H279" i="17" s="1"/>
  <c r="I279" i="17"/>
  <c r="G279" i="17"/>
  <c r="E279" i="17"/>
  <c r="D279" i="17"/>
  <c r="C279" i="17"/>
  <c r="B279" i="17"/>
  <c r="M278" i="17"/>
  <c r="N278" i="17" s="1"/>
  <c r="K278" i="17"/>
  <c r="J278" i="17"/>
  <c r="H278" i="17" s="1"/>
  <c r="I278" i="17"/>
  <c r="G278" i="17"/>
  <c r="E278" i="17"/>
  <c r="D278" i="17"/>
  <c r="C278" i="17"/>
  <c r="B278" i="17"/>
  <c r="M277" i="17"/>
  <c r="N277" i="17" s="1"/>
  <c r="K277" i="17"/>
  <c r="J277" i="17"/>
  <c r="H277" i="17" s="1"/>
  <c r="I277" i="17"/>
  <c r="G277" i="17"/>
  <c r="E277" i="17"/>
  <c r="D277" i="17"/>
  <c r="C277" i="17"/>
  <c r="B277" i="17"/>
  <c r="M276" i="17"/>
  <c r="N276" i="17" s="1"/>
  <c r="K276" i="17"/>
  <c r="J276" i="17"/>
  <c r="H276" i="17" s="1"/>
  <c r="I276" i="17"/>
  <c r="G276" i="17"/>
  <c r="E276" i="17"/>
  <c r="D276" i="17"/>
  <c r="C276" i="17"/>
  <c r="B276" i="17"/>
  <c r="M275" i="17"/>
  <c r="N275" i="17" s="1"/>
  <c r="K275" i="17"/>
  <c r="J275" i="17"/>
  <c r="H275" i="17" s="1"/>
  <c r="I275" i="17"/>
  <c r="G275" i="17"/>
  <c r="E275" i="17"/>
  <c r="D275" i="17"/>
  <c r="C275" i="17"/>
  <c r="B275" i="17"/>
  <c r="M274" i="17"/>
  <c r="N274" i="17" s="1"/>
  <c r="K274" i="17"/>
  <c r="J274" i="17"/>
  <c r="H274" i="17" s="1"/>
  <c r="I274" i="17"/>
  <c r="G274" i="17"/>
  <c r="E274" i="17"/>
  <c r="D274" i="17"/>
  <c r="C274" i="17"/>
  <c r="B274" i="17"/>
  <c r="M273" i="17"/>
  <c r="N273" i="17" s="1"/>
  <c r="K273" i="17"/>
  <c r="J273" i="17"/>
  <c r="H273" i="17" s="1"/>
  <c r="I273" i="17"/>
  <c r="G273" i="17"/>
  <c r="E273" i="17"/>
  <c r="F273" i="17" s="1"/>
  <c r="D273" i="17"/>
  <c r="C273" i="17"/>
  <c r="B273" i="17"/>
  <c r="M272" i="17"/>
  <c r="N272" i="17" s="1"/>
  <c r="K272" i="17"/>
  <c r="J272" i="17"/>
  <c r="H272" i="17" s="1"/>
  <c r="I272" i="17"/>
  <c r="G272" i="17"/>
  <c r="E272" i="17"/>
  <c r="D272" i="17"/>
  <c r="C272" i="17"/>
  <c r="B272" i="17"/>
  <c r="M271" i="17"/>
  <c r="N271" i="17" s="1"/>
  <c r="K271" i="17"/>
  <c r="J271" i="17"/>
  <c r="H271" i="17" s="1"/>
  <c r="I271" i="17"/>
  <c r="G271" i="17"/>
  <c r="E271" i="17"/>
  <c r="D271" i="17"/>
  <c r="C271" i="17"/>
  <c r="B271" i="17"/>
  <c r="M270" i="17"/>
  <c r="N270" i="17" s="1"/>
  <c r="K270" i="17"/>
  <c r="J270" i="17"/>
  <c r="H270" i="17" s="1"/>
  <c r="I270" i="17"/>
  <c r="G270" i="17"/>
  <c r="E270" i="17"/>
  <c r="D270" i="17"/>
  <c r="C270" i="17"/>
  <c r="B270" i="17"/>
  <c r="M269" i="17"/>
  <c r="N269" i="17" s="1"/>
  <c r="K269" i="17"/>
  <c r="J269" i="17"/>
  <c r="H269" i="17" s="1"/>
  <c r="I269" i="17"/>
  <c r="G269" i="17"/>
  <c r="E269" i="17"/>
  <c r="F269" i="17" s="1"/>
  <c r="D269" i="17"/>
  <c r="C269" i="17"/>
  <c r="B269" i="17"/>
  <c r="M268" i="17"/>
  <c r="N268" i="17" s="1"/>
  <c r="K268" i="17"/>
  <c r="J268" i="17"/>
  <c r="H268" i="17" s="1"/>
  <c r="I268" i="17"/>
  <c r="G268" i="17"/>
  <c r="E268" i="17"/>
  <c r="D268" i="17"/>
  <c r="C268" i="17"/>
  <c r="B268" i="17"/>
  <c r="M267" i="17"/>
  <c r="N267" i="17" s="1"/>
  <c r="K267" i="17"/>
  <c r="J267" i="17"/>
  <c r="H267" i="17" s="1"/>
  <c r="I267" i="17"/>
  <c r="G267" i="17"/>
  <c r="E267" i="17"/>
  <c r="D267" i="17"/>
  <c r="C267" i="17"/>
  <c r="B267" i="17"/>
  <c r="M266" i="17"/>
  <c r="N266" i="17" s="1"/>
  <c r="K266" i="17"/>
  <c r="J266" i="17"/>
  <c r="H266" i="17" s="1"/>
  <c r="I266" i="17"/>
  <c r="G266" i="17"/>
  <c r="E266" i="17"/>
  <c r="D266" i="17"/>
  <c r="C266" i="17"/>
  <c r="B266" i="17"/>
  <c r="M265" i="17"/>
  <c r="N265" i="17" s="1"/>
  <c r="K265" i="17"/>
  <c r="J265" i="17"/>
  <c r="H265" i="17" s="1"/>
  <c r="I265" i="17"/>
  <c r="G265" i="17"/>
  <c r="E265" i="17"/>
  <c r="D265" i="17"/>
  <c r="C265" i="17"/>
  <c r="B265" i="17"/>
  <c r="M264" i="17"/>
  <c r="N264" i="17" s="1"/>
  <c r="K264" i="17"/>
  <c r="J264" i="17"/>
  <c r="H264" i="17" s="1"/>
  <c r="I264" i="17"/>
  <c r="G264" i="17"/>
  <c r="E264" i="17"/>
  <c r="D264" i="17"/>
  <c r="C264" i="17"/>
  <c r="B264" i="17"/>
  <c r="M263" i="17"/>
  <c r="N263" i="17" s="1"/>
  <c r="K263" i="17"/>
  <c r="J263" i="17"/>
  <c r="I263" i="17"/>
  <c r="H263" i="17"/>
  <c r="G263" i="17"/>
  <c r="E263" i="17"/>
  <c r="D263" i="17"/>
  <c r="C263" i="17"/>
  <c r="L263" i="17" s="1"/>
  <c r="B263" i="17"/>
  <c r="M262" i="17"/>
  <c r="N262" i="17" s="1"/>
  <c r="K262" i="17"/>
  <c r="J262" i="17"/>
  <c r="H262" i="17" s="1"/>
  <c r="I262" i="17"/>
  <c r="G262" i="17"/>
  <c r="E262" i="17"/>
  <c r="D262" i="17"/>
  <c r="C262" i="17"/>
  <c r="B262" i="17"/>
  <c r="M261" i="17"/>
  <c r="K261" i="17"/>
  <c r="J261" i="17"/>
  <c r="H261" i="17" s="1"/>
  <c r="I261" i="17"/>
  <c r="G261" i="17"/>
  <c r="E261" i="17"/>
  <c r="F261" i="17" s="1"/>
  <c r="D261" i="17"/>
  <c r="C261" i="17"/>
  <c r="B261" i="17"/>
  <c r="N260" i="17"/>
  <c r="M260" i="17"/>
  <c r="K260" i="17"/>
  <c r="J260" i="17"/>
  <c r="H260" i="17" s="1"/>
  <c r="I260" i="17"/>
  <c r="G260" i="17"/>
  <c r="E260" i="17"/>
  <c r="F260" i="17" s="1"/>
  <c r="D260" i="17"/>
  <c r="C260" i="17"/>
  <c r="B260" i="17"/>
  <c r="M259" i="17"/>
  <c r="N259" i="17" s="1"/>
  <c r="K259" i="17"/>
  <c r="J259" i="17"/>
  <c r="H259" i="17" s="1"/>
  <c r="I259" i="17"/>
  <c r="G259" i="17"/>
  <c r="E259" i="17"/>
  <c r="D259" i="17"/>
  <c r="C259" i="17"/>
  <c r="B259" i="17"/>
  <c r="M258" i="17"/>
  <c r="N258" i="17" s="1"/>
  <c r="K258" i="17"/>
  <c r="J258" i="17"/>
  <c r="H258" i="17" s="1"/>
  <c r="I258" i="17"/>
  <c r="G258" i="17"/>
  <c r="E258" i="17"/>
  <c r="D258" i="17"/>
  <c r="C258" i="17"/>
  <c r="B258" i="17"/>
  <c r="M257" i="17"/>
  <c r="N257" i="17" s="1"/>
  <c r="K257" i="17"/>
  <c r="J257" i="17"/>
  <c r="H257" i="17" s="1"/>
  <c r="I257" i="17"/>
  <c r="G257" i="17"/>
  <c r="E257" i="17"/>
  <c r="F257" i="17" s="1"/>
  <c r="D257" i="17"/>
  <c r="C257" i="17"/>
  <c r="B257" i="17"/>
  <c r="M256" i="17"/>
  <c r="N256" i="17" s="1"/>
  <c r="K256" i="17"/>
  <c r="J256" i="17"/>
  <c r="H256" i="17" s="1"/>
  <c r="I256" i="17"/>
  <c r="G256" i="17"/>
  <c r="E256" i="17"/>
  <c r="D256" i="17"/>
  <c r="C256" i="17"/>
  <c r="B256" i="17"/>
  <c r="M255" i="17"/>
  <c r="N255" i="17" s="1"/>
  <c r="K255" i="17"/>
  <c r="J255" i="17"/>
  <c r="H255" i="17" s="1"/>
  <c r="I255" i="17"/>
  <c r="G255" i="17"/>
  <c r="E255" i="17"/>
  <c r="D255" i="17"/>
  <c r="C255" i="17"/>
  <c r="B255" i="17"/>
  <c r="M254" i="17"/>
  <c r="N254" i="17" s="1"/>
  <c r="K254" i="17"/>
  <c r="J254" i="17"/>
  <c r="H254" i="17" s="1"/>
  <c r="I254" i="17"/>
  <c r="G254" i="17"/>
  <c r="E254" i="17"/>
  <c r="D254" i="17"/>
  <c r="C254" i="17"/>
  <c r="B254" i="17"/>
  <c r="M253" i="17"/>
  <c r="N253" i="17" s="1"/>
  <c r="K253" i="17"/>
  <c r="J253" i="17"/>
  <c r="H253" i="17" s="1"/>
  <c r="I253" i="17"/>
  <c r="G253" i="17"/>
  <c r="E253" i="17"/>
  <c r="F253" i="17" s="1"/>
  <c r="D253" i="17"/>
  <c r="C253" i="17"/>
  <c r="B253" i="17"/>
  <c r="M252" i="17"/>
  <c r="N252" i="17" s="1"/>
  <c r="K252" i="17"/>
  <c r="J252" i="17"/>
  <c r="H252" i="17" s="1"/>
  <c r="I252" i="17"/>
  <c r="G252" i="17"/>
  <c r="E252" i="17"/>
  <c r="D252" i="17"/>
  <c r="C252" i="17"/>
  <c r="B252" i="17"/>
  <c r="M251" i="17"/>
  <c r="N251" i="17" s="1"/>
  <c r="K251" i="17"/>
  <c r="J251" i="17"/>
  <c r="H251" i="17" s="1"/>
  <c r="I251" i="17"/>
  <c r="G251" i="17"/>
  <c r="E251" i="17"/>
  <c r="D251" i="17"/>
  <c r="C251" i="17"/>
  <c r="B251" i="17"/>
  <c r="M250" i="17"/>
  <c r="N250" i="17" s="1"/>
  <c r="K250" i="17"/>
  <c r="J250" i="17"/>
  <c r="H250" i="17" s="1"/>
  <c r="I250" i="17"/>
  <c r="G250" i="17"/>
  <c r="E250" i="17"/>
  <c r="D250" i="17"/>
  <c r="C250" i="17"/>
  <c r="B250" i="17"/>
  <c r="M249" i="17"/>
  <c r="K249" i="17"/>
  <c r="J249" i="17"/>
  <c r="H249" i="17" s="1"/>
  <c r="I249" i="17"/>
  <c r="G249" i="17"/>
  <c r="E249" i="17"/>
  <c r="F249" i="17" s="1"/>
  <c r="D249" i="17"/>
  <c r="C249" i="17"/>
  <c r="B249" i="17"/>
  <c r="M248" i="17"/>
  <c r="N248" i="17" s="1"/>
  <c r="K248" i="17"/>
  <c r="J248" i="17"/>
  <c r="H248" i="17" s="1"/>
  <c r="I248" i="17"/>
  <c r="G248" i="17"/>
  <c r="E248" i="17"/>
  <c r="D248" i="17"/>
  <c r="C248" i="17"/>
  <c r="L248" i="17" s="1"/>
  <c r="B248" i="17"/>
  <c r="M247" i="17"/>
  <c r="N247" i="17" s="1"/>
  <c r="K247" i="17"/>
  <c r="J247" i="17"/>
  <c r="H247" i="17" s="1"/>
  <c r="I247" i="17"/>
  <c r="G247" i="17"/>
  <c r="E247" i="17"/>
  <c r="D247" i="17"/>
  <c r="C247" i="17"/>
  <c r="B247" i="17"/>
  <c r="M246" i="17"/>
  <c r="N246" i="17" s="1"/>
  <c r="K246" i="17"/>
  <c r="J246" i="17"/>
  <c r="H246" i="17" s="1"/>
  <c r="I246" i="17"/>
  <c r="G246" i="17"/>
  <c r="E246" i="17"/>
  <c r="D246" i="17"/>
  <c r="C246" i="17"/>
  <c r="B246" i="17"/>
  <c r="M245" i="17"/>
  <c r="N245" i="17" s="1"/>
  <c r="K245" i="17"/>
  <c r="J245" i="17"/>
  <c r="H245" i="17" s="1"/>
  <c r="I245" i="17"/>
  <c r="G245" i="17"/>
  <c r="E245" i="17"/>
  <c r="D245" i="17"/>
  <c r="C245" i="17"/>
  <c r="B245" i="17"/>
  <c r="M244" i="17"/>
  <c r="N244" i="17" s="1"/>
  <c r="K244" i="17"/>
  <c r="J244" i="17"/>
  <c r="H244" i="17" s="1"/>
  <c r="I244" i="17"/>
  <c r="G244" i="17"/>
  <c r="E244" i="17"/>
  <c r="D244" i="17"/>
  <c r="C244" i="17"/>
  <c r="B244" i="17"/>
  <c r="M243" i="17"/>
  <c r="N243" i="17" s="1"/>
  <c r="K243" i="17"/>
  <c r="J243" i="17"/>
  <c r="H243" i="17" s="1"/>
  <c r="I243" i="17"/>
  <c r="G243" i="17"/>
  <c r="E243" i="17"/>
  <c r="D243" i="17"/>
  <c r="C243" i="17"/>
  <c r="B243" i="17"/>
  <c r="M242" i="17"/>
  <c r="N242" i="17" s="1"/>
  <c r="K242" i="17"/>
  <c r="J242" i="17"/>
  <c r="H242" i="17" s="1"/>
  <c r="I242" i="17"/>
  <c r="G242" i="17"/>
  <c r="E242" i="17"/>
  <c r="D242" i="17"/>
  <c r="C242" i="17"/>
  <c r="B242" i="17"/>
  <c r="M241" i="17"/>
  <c r="N241" i="17" s="1"/>
  <c r="K241" i="17"/>
  <c r="J241" i="17"/>
  <c r="H241" i="17" s="1"/>
  <c r="I241" i="17"/>
  <c r="G241" i="17"/>
  <c r="E241" i="17"/>
  <c r="F241" i="17" s="1"/>
  <c r="D241" i="17"/>
  <c r="C241" i="17"/>
  <c r="B241" i="17"/>
  <c r="N240" i="17"/>
  <c r="M240" i="17"/>
  <c r="K240" i="17"/>
  <c r="J240" i="17"/>
  <c r="H240" i="17" s="1"/>
  <c r="I240" i="17"/>
  <c r="G240" i="17"/>
  <c r="E240" i="17"/>
  <c r="D240" i="17"/>
  <c r="C240" i="17"/>
  <c r="B240" i="17"/>
  <c r="M239" i="17"/>
  <c r="N239" i="17" s="1"/>
  <c r="K239" i="17"/>
  <c r="J239" i="17"/>
  <c r="H239" i="17" s="1"/>
  <c r="I239" i="17"/>
  <c r="G239" i="17"/>
  <c r="E239" i="17"/>
  <c r="D239" i="17"/>
  <c r="C239" i="17"/>
  <c r="B239" i="17"/>
  <c r="M238" i="17"/>
  <c r="N238" i="17" s="1"/>
  <c r="K238" i="17"/>
  <c r="J238" i="17"/>
  <c r="H238" i="17" s="1"/>
  <c r="I238" i="17"/>
  <c r="G238" i="17"/>
  <c r="E238" i="17"/>
  <c r="D238" i="17"/>
  <c r="C238" i="17"/>
  <c r="B238" i="17"/>
  <c r="M237" i="17"/>
  <c r="K237" i="17"/>
  <c r="J237" i="17"/>
  <c r="H237" i="17" s="1"/>
  <c r="I237" i="17"/>
  <c r="G237" i="17"/>
  <c r="E237" i="17"/>
  <c r="F237" i="17" s="1"/>
  <c r="D237" i="17"/>
  <c r="C237" i="17"/>
  <c r="B237" i="17"/>
  <c r="M236" i="17"/>
  <c r="N236" i="17" s="1"/>
  <c r="K236" i="17"/>
  <c r="J236" i="17"/>
  <c r="H236" i="17" s="1"/>
  <c r="I236" i="17"/>
  <c r="G236" i="17"/>
  <c r="E236" i="17"/>
  <c r="D236" i="17"/>
  <c r="C236" i="17"/>
  <c r="B236" i="17"/>
  <c r="M235" i="17"/>
  <c r="N235" i="17" s="1"/>
  <c r="K235" i="17"/>
  <c r="J235" i="17"/>
  <c r="H235" i="17" s="1"/>
  <c r="I235" i="17"/>
  <c r="G235" i="17"/>
  <c r="E235" i="17"/>
  <c r="D235" i="17"/>
  <c r="C235" i="17"/>
  <c r="B235" i="17"/>
  <c r="M234" i="17"/>
  <c r="N234" i="17" s="1"/>
  <c r="K234" i="17"/>
  <c r="J234" i="17"/>
  <c r="H234" i="17" s="1"/>
  <c r="I234" i="17"/>
  <c r="G234" i="17"/>
  <c r="E234" i="17"/>
  <c r="D234" i="17"/>
  <c r="C234" i="17"/>
  <c r="B234" i="17"/>
  <c r="M233" i="17"/>
  <c r="N233" i="17" s="1"/>
  <c r="K233" i="17"/>
  <c r="J233" i="17"/>
  <c r="H233" i="17" s="1"/>
  <c r="I233" i="17"/>
  <c r="G233" i="17"/>
  <c r="E233" i="17"/>
  <c r="D233" i="17"/>
  <c r="C233" i="17"/>
  <c r="B233" i="17"/>
  <c r="M232" i="17"/>
  <c r="N232" i="17" s="1"/>
  <c r="K232" i="17"/>
  <c r="J232" i="17"/>
  <c r="H232" i="17" s="1"/>
  <c r="I232" i="17"/>
  <c r="G232" i="17"/>
  <c r="E232" i="17"/>
  <c r="D232" i="17"/>
  <c r="C232" i="17"/>
  <c r="B232" i="17"/>
  <c r="M231" i="17"/>
  <c r="N231" i="17" s="1"/>
  <c r="K231" i="17"/>
  <c r="J231" i="17"/>
  <c r="H231" i="17" s="1"/>
  <c r="I231" i="17"/>
  <c r="G231" i="17"/>
  <c r="E231" i="17"/>
  <c r="D231" i="17"/>
  <c r="C231" i="17"/>
  <c r="B231" i="17"/>
  <c r="M230" i="17"/>
  <c r="N230" i="17" s="1"/>
  <c r="K230" i="17"/>
  <c r="J230" i="17"/>
  <c r="H230" i="17" s="1"/>
  <c r="I230" i="17"/>
  <c r="G230" i="17"/>
  <c r="E230" i="17"/>
  <c r="D230" i="17"/>
  <c r="C230" i="17"/>
  <c r="B230" i="17"/>
  <c r="M229" i="17"/>
  <c r="N229" i="17" s="1"/>
  <c r="K229" i="17"/>
  <c r="J229" i="17"/>
  <c r="H229" i="17" s="1"/>
  <c r="I229" i="17"/>
  <c r="G229" i="17"/>
  <c r="E229" i="17"/>
  <c r="F229" i="17" s="1"/>
  <c r="D229" i="17"/>
  <c r="C229" i="17"/>
  <c r="B229" i="17"/>
  <c r="M228" i="17"/>
  <c r="N228" i="17" s="1"/>
  <c r="K228" i="17"/>
  <c r="J228" i="17"/>
  <c r="H228" i="17" s="1"/>
  <c r="I228" i="17"/>
  <c r="G228" i="17"/>
  <c r="E228" i="17"/>
  <c r="D228" i="17"/>
  <c r="C228" i="17"/>
  <c r="B228" i="17"/>
  <c r="M227" i="17"/>
  <c r="N227" i="17" s="1"/>
  <c r="K227" i="17"/>
  <c r="J227" i="17"/>
  <c r="H227" i="17" s="1"/>
  <c r="I227" i="17"/>
  <c r="G227" i="17"/>
  <c r="E227" i="17"/>
  <c r="D227" i="17"/>
  <c r="C227" i="17"/>
  <c r="B227" i="17"/>
  <c r="M226" i="17"/>
  <c r="N226" i="17" s="1"/>
  <c r="K226" i="17"/>
  <c r="J226" i="17"/>
  <c r="H226" i="17" s="1"/>
  <c r="I226" i="17"/>
  <c r="G226" i="17"/>
  <c r="E226" i="17"/>
  <c r="D226" i="17"/>
  <c r="C226" i="17"/>
  <c r="B226" i="17"/>
  <c r="M225" i="17"/>
  <c r="N225" i="17" s="1"/>
  <c r="K225" i="17"/>
  <c r="J225" i="17"/>
  <c r="H225" i="17" s="1"/>
  <c r="I225" i="17"/>
  <c r="G225" i="17"/>
  <c r="E225" i="17"/>
  <c r="F225" i="17" s="1"/>
  <c r="D225" i="17"/>
  <c r="C225" i="17"/>
  <c r="B225" i="17"/>
  <c r="M224" i="17"/>
  <c r="N224" i="17" s="1"/>
  <c r="K224" i="17"/>
  <c r="J224" i="17"/>
  <c r="H224" i="17" s="1"/>
  <c r="I224" i="17"/>
  <c r="G224" i="17"/>
  <c r="E224" i="17"/>
  <c r="D224" i="17"/>
  <c r="C224" i="17"/>
  <c r="B224" i="17"/>
  <c r="M223" i="17"/>
  <c r="N223" i="17" s="1"/>
  <c r="K223" i="17"/>
  <c r="J223" i="17"/>
  <c r="H223" i="17" s="1"/>
  <c r="I223" i="17"/>
  <c r="G223" i="17"/>
  <c r="E223" i="17"/>
  <c r="D223" i="17"/>
  <c r="C223" i="17"/>
  <c r="B223" i="17"/>
  <c r="M222" i="17"/>
  <c r="N222" i="17" s="1"/>
  <c r="K222" i="17"/>
  <c r="J222" i="17"/>
  <c r="H222" i="17" s="1"/>
  <c r="I222" i="17"/>
  <c r="G222" i="17"/>
  <c r="E222" i="17"/>
  <c r="D222" i="17"/>
  <c r="C222" i="17"/>
  <c r="B222" i="17"/>
  <c r="M221" i="17"/>
  <c r="N221" i="17" s="1"/>
  <c r="K221" i="17"/>
  <c r="J221" i="17"/>
  <c r="H221" i="17" s="1"/>
  <c r="I221" i="17"/>
  <c r="G221" i="17"/>
  <c r="E221" i="17"/>
  <c r="D221" i="17"/>
  <c r="C221" i="17"/>
  <c r="B221" i="17"/>
  <c r="M220" i="17"/>
  <c r="N220" i="17" s="1"/>
  <c r="K220" i="17"/>
  <c r="J220" i="17"/>
  <c r="H220" i="17" s="1"/>
  <c r="I220" i="17"/>
  <c r="G220" i="17"/>
  <c r="E220" i="17"/>
  <c r="D220" i="17"/>
  <c r="C220" i="17"/>
  <c r="B220" i="17"/>
  <c r="M219" i="17"/>
  <c r="N219" i="17" s="1"/>
  <c r="K219" i="17"/>
  <c r="J219" i="17"/>
  <c r="H219" i="17" s="1"/>
  <c r="I219" i="17"/>
  <c r="G219" i="17"/>
  <c r="E219" i="17"/>
  <c r="D219" i="17"/>
  <c r="C219" i="17"/>
  <c r="B219" i="17"/>
  <c r="M218" i="17"/>
  <c r="N218" i="17" s="1"/>
  <c r="K218" i="17"/>
  <c r="J218" i="17"/>
  <c r="H218" i="17" s="1"/>
  <c r="I218" i="17"/>
  <c r="G218" i="17"/>
  <c r="E218" i="17"/>
  <c r="D218" i="17"/>
  <c r="C218" i="17"/>
  <c r="B218" i="17"/>
  <c r="M217" i="17"/>
  <c r="N217" i="17" s="1"/>
  <c r="K217" i="17"/>
  <c r="J217" i="17"/>
  <c r="H217" i="17" s="1"/>
  <c r="I217" i="17"/>
  <c r="G217" i="17"/>
  <c r="E217" i="17"/>
  <c r="F217" i="17" s="1"/>
  <c r="D217" i="17"/>
  <c r="C217" i="17"/>
  <c r="B217" i="17"/>
  <c r="M216" i="17"/>
  <c r="N216" i="17" s="1"/>
  <c r="K216" i="17"/>
  <c r="J216" i="17"/>
  <c r="H216" i="17" s="1"/>
  <c r="I216" i="17"/>
  <c r="G216" i="17"/>
  <c r="E216" i="17"/>
  <c r="O216" i="17" s="1"/>
  <c r="D216" i="17"/>
  <c r="C216" i="17"/>
  <c r="B216" i="17"/>
  <c r="M215" i="17"/>
  <c r="N215" i="17" s="1"/>
  <c r="K215" i="17"/>
  <c r="J215" i="17"/>
  <c r="I215" i="17"/>
  <c r="H215" i="17"/>
  <c r="G215" i="17"/>
  <c r="E215" i="17"/>
  <c r="D215" i="17"/>
  <c r="C215" i="17"/>
  <c r="B215" i="17"/>
  <c r="M214" i="17"/>
  <c r="N214" i="17" s="1"/>
  <c r="K214" i="17"/>
  <c r="J214" i="17"/>
  <c r="H214" i="17" s="1"/>
  <c r="I214" i="17"/>
  <c r="G214" i="17"/>
  <c r="E214" i="17"/>
  <c r="D214" i="17"/>
  <c r="C214" i="17"/>
  <c r="B214" i="17"/>
  <c r="M213" i="17"/>
  <c r="N213" i="17" s="1"/>
  <c r="K213" i="17"/>
  <c r="J213" i="17"/>
  <c r="H213" i="17" s="1"/>
  <c r="I213" i="17"/>
  <c r="G213" i="17"/>
  <c r="E213" i="17"/>
  <c r="D213" i="17"/>
  <c r="C213" i="17"/>
  <c r="B213" i="17"/>
  <c r="M212" i="17"/>
  <c r="N212" i="17" s="1"/>
  <c r="K212" i="17"/>
  <c r="J212" i="17"/>
  <c r="H212" i="17" s="1"/>
  <c r="I212" i="17"/>
  <c r="G212" i="17"/>
  <c r="E212" i="17"/>
  <c r="D212" i="17"/>
  <c r="C212" i="17"/>
  <c r="B212" i="17"/>
  <c r="M211" i="17"/>
  <c r="N211" i="17" s="1"/>
  <c r="K211" i="17"/>
  <c r="J211" i="17"/>
  <c r="H211" i="17" s="1"/>
  <c r="I211" i="17"/>
  <c r="G211" i="17"/>
  <c r="E211" i="17"/>
  <c r="D211" i="17"/>
  <c r="C211" i="17"/>
  <c r="L211" i="17" s="1"/>
  <c r="B211" i="17"/>
  <c r="M210" i="17"/>
  <c r="N210" i="17" s="1"/>
  <c r="K210" i="17"/>
  <c r="J210" i="17"/>
  <c r="H210" i="17" s="1"/>
  <c r="I210" i="17"/>
  <c r="G210" i="17"/>
  <c r="E210" i="17"/>
  <c r="D210" i="17"/>
  <c r="C210" i="17"/>
  <c r="B210" i="17"/>
  <c r="M209" i="17"/>
  <c r="N209" i="17" s="1"/>
  <c r="K209" i="17"/>
  <c r="J209" i="17"/>
  <c r="H209" i="17" s="1"/>
  <c r="I209" i="17"/>
  <c r="G209" i="17"/>
  <c r="E209" i="17"/>
  <c r="F209" i="17" s="1"/>
  <c r="D209" i="17"/>
  <c r="C209" i="17"/>
  <c r="B209" i="17"/>
  <c r="M208" i="17"/>
  <c r="N208" i="17" s="1"/>
  <c r="K208" i="17"/>
  <c r="J208" i="17"/>
  <c r="H208" i="17" s="1"/>
  <c r="I208" i="17"/>
  <c r="G208" i="17"/>
  <c r="E208" i="17"/>
  <c r="D208" i="17"/>
  <c r="C208" i="17"/>
  <c r="B208" i="17"/>
  <c r="M207" i="17"/>
  <c r="N207" i="17" s="1"/>
  <c r="K207" i="17"/>
  <c r="J207" i="17"/>
  <c r="H207" i="17" s="1"/>
  <c r="I207" i="17"/>
  <c r="G207" i="17"/>
  <c r="E207" i="17"/>
  <c r="D207" i="17"/>
  <c r="C207" i="17"/>
  <c r="B207" i="17"/>
  <c r="M206" i="17"/>
  <c r="N206" i="17" s="1"/>
  <c r="K206" i="17"/>
  <c r="J206" i="17"/>
  <c r="H206" i="17" s="1"/>
  <c r="I206" i="17"/>
  <c r="G206" i="17"/>
  <c r="E206" i="17"/>
  <c r="D206" i="17"/>
  <c r="C206" i="17"/>
  <c r="B206" i="17"/>
  <c r="M205" i="17"/>
  <c r="N205" i="17" s="1"/>
  <c r="K205" i="17"/>
  <c r="J205" i="17"/>
  <c r="H205" i="17" s="1"/>
  <c r="I205" i="17"/>
  <c r="G205" i="17"/>
  <c r="E205" i="17"/>
  <c r="F205" i="17" s="1"/>
  <c r="D205" i="17"/>
  <c r="C205" i="17"/>
  <c r="B205" i="17"/>
  <c r="M204" i="17"/>
  <c r="N204" i="17" s="1"/>
  <c r="K204" i="17"/>
  <c r="J204" i="17"/>
  <c r="H204" i="17" s="1"/>
  <c r="I204" i="17"/>
  <c r="G204" i="17"/>
  <c r="E204" i="17"/>
  <c r="D204" i="17"/>
  <c r="C204" i="17"/>
  <c r="B204" i="17"/>
  <c r="M203" i="17"/>
  <c r="N203" i="17" s="1"/>
  <c r="K203" i="17"/>
  <c r="J203" i="17"/>
  <c r="H203" i="17" s="1"/>
  <c r="I203" i="17"/>
  <c r="G203" i="17"/>
  <c r="E203" i="17"/>
  <c r="F203" i="17" s="1"/>
  <c r="D203" i="17"/>
  <c r="C203" i="17"/>
  <c r="B203" i="17"/>
  <c r="M202" i="17"/>
  <c r="N202" i="17" s="1"/>
  <c r="K202" i="17"/>
  <c r="J202" i="17"/>
  <c r="H202" i="17" s="1"/>
  <c r="I202" i="17"/>
  <c r="G202" i="17"/>
  <c r="E202" i="17"/>
  <c r="F202" i="17" s="1"/>
  <c r="D202" i="17"/>
  <c r="C202" i="17"/>
  <c r="B202" i="17"/>
  <c r="M201" i="17"/>
  <c r="N201" i="17" s="1"/>
  <c r="K201" i="17"/>
  <c r="J201" i="17"/>
  <c r="H201" i="17" s="1"/>
  <c r="I201" i="17"/>
  <c r="G201" i="17"/>
  <c r="E201" i="17"/>
  <c r="F201" i="17" s="1"/>
  <c r="D201" i="17"/>
  <c r="C201" i="17"/>
  <c r="B201" i="17"/>
  <c r="M200" i="17"/>
  <c r="N200" i="17" s="1"/>
  <c r="K200" i="17"/>
  <c r="J200" i="17"/>
  <c r="H200" i="17" s="1"/>
  <c r="I200" i="17"/>
  <c r="G200" i="17"/>
  <c r="E200" i="17"/>
  <c r="F200" i="17" s="1"/>
  <c r="D200" i="17"/>
  <c r="C200" i="17"/>
  <c r="B200" i="17"/>
  <c r="M199" i="17"/>
  <c r="N199" i="17" s="1"/>
  <c r="K199" i="17"/>
  <c r="J199" i="17"/>
  <c r="H199" i="17" s="1"/>
  <c r="I199" i="17"/>
  <c r="G199" i="17"/>
  <c r="E199" i="17"/>
  <c r="D199" i="17"/>
  <c r="C199" i="17"/>
  <c r="L199" i="17" s="1"/>
  <c r="B199" i="17"/>
  <c r="M198" i="17"/>
  <c r="N198" i="17" s="1"/>
  <c r="K198" i="17"/>
  <c r="J198" i="17"/>
  <c r="H198" i="17" s="1"/>
  <c r="I198" i="17"/>
  <c r="G198" i="17"/>
  <c r="E198" i="17"/>
  <c r="F198" i="17" s="1"/>
  <c r="D198" i="17"/>
  <c r="C198" i="17"/>
  <c r="B198" i="17"/>
  <c r="M197" i="17"/>
  <c r="N197" i="17" s="1"/>
  <c r="K197" i="17"/>
  <c r="J197" i="17"/>
  <c r="H197" i="17" s="1"/>
  <c r="I197" i="17"/>
  <c r="G197" i="17"/>
  <c r="E197" i="17"/>
  <c r="D197" i="17"/>
  <c r="C197" i="17"/>
  <c r="B197" i="17"/>
  <c r="M196" i="17"/>
  <c r="N196" i="17" s="1"/>
  <c r="K196" i="17"/>
  <c r="J196" i="17"/>
  <c r="H196" i="17" s="1"/>
  <c r="I196" i="17"/>
  <c r="G196" i="17"/>
  <c r="E196" i="17"/>
  <c r="D196" i="17"/>
  <c r="C196" i="17"/>
  <c r="B196" i="17"/>
  <c r="M195" i="17"/>
  <c r="N195" i="17" s="1"/>
  <c r="K195" i="17"/>
  <c r="J195" i="17"/>
  <c r="H195" i="17" s="1"/>
  <c r="I195" i="17"/>
  <c r="G195" i="17"/>
  <c r="E195" i="17"/>
  <c r="D195" i="17"/>
  <c r="C195" i="17"/>
  <c r="B195" i="17"/>
  <c r="M194" i="17"/>
  <c r="N194" i="17" s="1"/>
  <c r="K194" i="17"/>
  <c r="J194" i="17"/>
  <c r="H194" i="17" s="1"/>
  <c r="I194" i="17"/>
  <c r="G194" i="17"/>
  <c r="E194" i="17"/>
  <c r="D194" i="17"/>
  <c r="C194" i="17"/>
  <c r="B194" i="17"/>
  <c r="M193" i="17"/>
  <c r="N193" i="17" s="1"/>
  <c r="K193" i="17"/>
  <c r="J193" i="17"/>
  <c r="H193" i="17" s="1"/>
  <c r="I193" i="17"/>
  <c r="G193" i="17"/>
  <c r="E193" i="17"/>
  <c r="F193" i="17" s="1"/>
  <c r="D193" i="17"/>
  <c r="C193" i="17"/>
  <c r="B193" i="17"/>
  <c r="M192" i="17"/>
  <c r="N192" i="17" s="1"/>
  <c r="K192" i="17"/>
  <c r="J192" i="17"/>
  <c r="H192" i="17" s="1"/>
  <c r="I192" i="17"/>
  <c r="G192" i="17"/>
  <c r="E192" i="17"/>
  <c r="D192" i="17"/>
  <c r="C192" i="17"/>
  <c r="B192" i="17"/>
  <c r="M191" i="17"/>
  <c r="N191" i="17" s="1"/>
  <c r="K191" i="17"/>
  <c r="J191" i="17"/>
  <c r="H191" i="17" s="1"/>
  <c r="I191" i="17"/>
  <c r="G191" i="17"/>
  <c r="E191" i="17"/>
  <c r="D191" i="17"/>
  <c r="C191" i="17"/>
  <c r="B191" i="17"/>
  <c r="M190" i="17"/>
  <c r="N190" i="17" s="1"/>
  <c r="K190" i="17"/>
  <c r="J190" i="17"/>
  <c r="H190" i="17" s="1"/>
  <c r="I190" i="17"/>
  <c r="G190" i="17"/>
  <c r="E190" i="17"/>
  <c r="D190" i="17"/>
  <c r="C190" i="17"/>
  <c r="B190" i="17"/>
  <c r="M189" i="17"/>
  <c r="N189" i="17" s="1"/>
  <c r="K189" i="17"/>
  <c r="J189" i="17"/>
  <c r="H189" i="17" s="1"/>
  <c r="I189" i="17"/>
  <c r="G189" i="17"/>
  <c r="E189" i="17"/>
  <c r="F189" i="17" s="1"/>
  <c r="D189" i="17"/>
  <c r="C189" i="17"/>
  <c r="B189" i="17"/>
  <c r="M188" i="17"/>
  <c r="K188" i="17"/>
  <c r="J188" i="17"/>
  <c r="H188" i="17" s="1"/>
  <c r="I188" i="17"/>
  <c r="G188" i="17"/>
  <c r="E188" i="17"/>
  <c r="F188" i="17" s="1"/>
  <c r="D188" i="17"/>
  <c r="C188" i="17"/>
  <c r="B188" i="17"/>
  <c r="M187" i="17"/>
  <c r="N187" i="17" s="1"/>
  <c r="K187" i="17"/>
  <c r="J187" i="17"/>
  <c r="H187" i="17" s="1"/>
  <c r="I187" i="17"/>
  <c r="G187" i="17"/>
  <c r="E187" i="17"/>
  <c r="D187" i="17"/>
  <c r="C187" i="17"/>
  <c r="L187" i="17" s="1"/>
  <c r="B187" i="17"/>
  <c r="M186" i="17"/>
  <c r="N186" i="17" s="1"/>
  <c r="K186" i="17"/>
  <c r="J186" i="17"/>
  <c r="H186" i="17" s="1"/>
  <c r="I186" i="17"/>
  <c r="G186" i="17"/>
  <c r="E186" i="17"/>
  <c r="D186" i="17"/>
  <c r="C186" i="17"/>
  <c r="B186" i="17"/>
  <c r="M185" i="17"/>
  <c r="N185" i="17" s="1"/>
  <c r="K185" i="17"/>
  <c r="J185" i="17"/>
  <c r="H185" i="17" s="1"/>
  <c r="I185" i="17"/>
  <c r="G185" i="17"/>
  <c r="E185" i="17"/>
  <c r="D185" i="17"/>
  <c r="C185" i="17"/>
  <c r="B185" i="17"/>
  <c r="M184" i="17"/>
  <c r="N184" i="17" s="1"/>
  <c r="K184" i="17"/>
  <c r="J184" i="17"/>
  <c r="H184" i="17" s="1"/>
  <c r="I184" i="17"/>
  <c r="G184" i="17"/>
  <c r="E184" i="17"/>
  <c r="D184" i="17"/>
  <c r="C184" i="17"/>
  <c r="B184" i="17"/>
  <c r="M183" i="17"/>
  <c r="N183" i="17" s="1"/>
  <c r="K183" i="17"/>
  <c r="J183" i="17"/>
  <c r="H183" i="17" s="1"/>
  <c r="I183" i="17"/>
  <c r="G183" i="17"/>
  <c r="E183" i="17"/>
  <c r="D183" i="17"/>
  <c r="C183" i="17"/>
  <c r="B183" i="17"/>
  <c r="M182" i="17"/>
  <c r="N182" i="17" s="1"/>
  <c r="K182" i="17"/>
  <c r="J182" i="17"/>
  <c r="H182" i="17" s="1"/>
  <c r="I182" i="17"/>
  <c r="G182" i="17"/>
  <c r="E182" i="17"/>
  <c r="D182" i="17"/>
  <c r="C182" i="17"/>
  <c r="B182" i="17"/>
  <c r="M181" i="17"/>
  <c r="N181" i="17" s="1"/>
  <c r="K181" i="17"/>
  <c r="J181" i="17"/>
  <c r="H181" i="17" s="1"/>
  <c r="I181" i="17"/>
  <c r="G181" i="17"/>
  <c r="E181" i="17"/>
  <c r="F181" i="17" s="1"/>
  <c r="D181" i="17"/>
  <c r="C181" i="17"/>
  <c r="B181" i="17"/>
  <c r="M180" i="17"/>
  <c r="N180" i="17" s="1"/>
  <c r="K180" i="17"/>
  <c r="J180" i="17"/>
  <c r="H180" i="17" s="1"/>
  <c r="I180" i="17"/>
  <c r="G180" i="17"/>
  <c r="E180" i="17"/>
  <c r="F180" i="17" s="1"/>
  <c r="D180" i="17"/>
  <c r="C180" i="17"/>
  <c r="B180" i="17"/>
  <c r="M179" i="17"/>
  <c r="N179" i="17" s="1"/>
  <c r="K179" i="17"/>
  <c r="J179" i="17"/>
  <c r="H179" i="17" s="1"/>
  <c r="I179" i="17"/>
  <c r="G179" i="17"/>
  <c r="E179" i="17"/>
  <c r="D179" i="17"/>
  <c r="C179" i="17"/>
  <c r="L179" i="17" s="1"/>
  <c r="B179" i="17"/>
  <c r="M178" i="17"/>
  <c r="N178" i="17" s="1"/>
  <c r="K178" i="17"/>
  <c r="J178" i="17"/>
  <c r="H178" i="17" s="1"/>
  <c r="I178" i="17"/>
  <c r="G178" i="17"/>
  <c r="E178" i="17"/>
  <c r="D178" i="17"/>
  <c r="C178" i="17"/>
  <c r="B178" i="17"/>
  <c r="M177" i="17"/>
  <c r="N177" i="17" s="1"/>
  <c r="K177" i="17"/>
  <c r="J177" i="17"/>
  <c r="H177" i="17" s="1"/>
  <c r="I177" i="17"/>
  <c r="G177" i="17"/>
  <c r="E177" i="17"/>
  <c r="F177" i="17" s="1"/>
  <c r="D177" i="17"/>
  <c r="C177" i="17"/>
  <c r="B177" i="17"/>
  <c r="M176" i="17"/>
  <c r="N176" i="17" s="1"/>
  <c r="K176" i="17"/>
  <c r="J176" i="17"/>
  <c r="H176" i="17" s="1"/>
  <c r="I176" i="17"/>
  <c r="G176" i="17"/>
  <c r="E176" i="17"/>
  <c r="F176" i="17" s="1"/>
  <c r="D176" i="17"/>
  <c r="C176" i="17"/>
  <c r="B176" i="17"/>
  <c r="M175" i="17"/>
  <c r="N175" i="17" s="1"/>
  <c r="K175" i="17"/>
  <c r="J175" i="17"/>
  <c r="H175" i="17" s="1"/>
  <c r="I175" i="17"/>
  <c r="G175" i="17"/>
  <c r="E175" i="17"/>
  <c r="F175" i="17" s="1"/>
  <c r="D175" i="17"/>
  <c r="C175" i="17"/>
  <c r="B175" i="17"/>
  <c r="M174" i="17"/>
  <c r="N174" i="17" s="1"/>
  <c r="K174" i="17"/>
  <c r="J174" i="17"/>
  <c r="H174" i="17" s="1"/>
  <c r="I174" i="17"/>
  <c r="G174" i="17"/>
  <c r="E174" i="17"/>
  <c r="D174" i="17"/>
  <c r="C174" i="17"/>
  <c r="B174" i="17"/>
  <c r="M173" i="17"/>
  <c r="N173" i="17" s="1"/>
  <c r="K173" i="17"/>
  <c r="J173" i="17"/>
  <c r="H173" i="17" s="1"/>
  <c r="I173" i="17"/>
  <c r="G173" i="17"/>
  <c r="E173" i="17"/>
  <c r="F173" i="17" s="1"/>
  <c r="D173" i="17"/>
  <c r="C173" i="17"/>
  <c r="B173" i="17"/>
  <c r="M172" i="17"/>
  <c r="N172" i="17" s="1"/>
  <c r="K172" i="17"/>
  <c r="J172" i="17"/>
  <c r="H172" i="17" s="1"/>
  <c r="I172" i="17"/>
  <c r="G172" i="17"/>
  <c r="E172" i="17"/>
  <c r="D172" i="17"/>
  <c r="C172" i="17"/>
  <c r="B172" i="17"/>
  <c r="M171" i="17"/>
  <c r="N171" i="17" s="1"/>
  <c r="K171" i="17"/>
  <c r="J171" i="17"/>
  <c r="H171" i="17" s="1"/>
  <c r="I171" i="17"/>
  <c r="G171" i="17"/>
  <c r="E171" i="17"/>
  <c r="D171" i="17"/>
  <c r="C171" i="17"/>
  <c r="L171" i="17" s="1"/>
  <c r="B171" i="17"/>
  <c r="M170" i="17"/>
  <c r="N170" i="17" s="1"/>
  <c r="K170" i="17"/>
  <c r="J170" i="17"/>
  <c r="H170" i="17" s="1"/>
  <c r="I170" i="17"/>
  <c r="G170" i="17"/>
  <c r="E170" i="17"/>
  <c r="F170" i="17" s="1"/>
  <c r="D170" i="17"/>
  <c r="C170" i="17"/>
  <c r="B170" i="17"/>
  <c r="M169" i="17"/>
  <c r="N169" i="17" s="1"/>
  <c r="K169" i="17"/>
  <c r="J169" i="17"/>
  <c r="H169" i="17" s="1"/>
  <c r="I169" i="17"/>
  <c r="G169" i="17"/>
  <c r="E169" i="17"/>
  <c r="F169" i="17" s="1"/>
  <c r="D169" i="17"/>
  <c r="C169" i="17"/>
  <c r="B169" i="17"/>
  <c r="M168" i="17"/>
  <c r="N168" i="17" s="1"/>
  <c r="K168" i="17"/>
  <c r="J168" i="17"/>
  <c r="H168" i="17" s="1"/>
  <c r="I168" i="17"/>
  <c r="G168" i="17"/>
  <c r="E168" i="17"/>
  <c r="D168" i="17"/>
  <c r="C168" i="17"/>
  <c r="B168" i="17"/>
  <c r="M167" i="17"/>
  <c r="N167" i="17" s="1"/>
  <c r="K167" i="17"/>
  <c r="J167" i="17"/>
  <c r="H167" i="17" s="1"/>
  <c r="I167" i="17"/>
  <c r="G167" i="17"/>
  <c r="E167" i="17"/>
  <c r="D167" i="17"/>
  <c r="C167" i="17"/>
  <c r="B167" i="17"/>
  <c r="M166" i="17"/>
  <c r="N166" i="17" s="1"/>
  <c r="K166" i="17"/>
  <c r="J166" i="17"/>
  <c r="H166" i="17" s="1"/>
  <c r="I166" i="17"/>
  <c r="G166" i="17"/>
  <c r="E166" i="17"/>
  <c r="F166" i="17" s="1"/>
  <c r="D166" i="17"/>
  <c r="C166" i="17"/>
  <c r="B166" i="17"/>
  <c r="M165" i="17"/>
  <c r="N165" i="17" s="1"/>
  <c r="K165" i="17"/>
  <c r="J165" i="17"/>
  <c r="H165" i="17" s="1"/>
  <c r="I165" i="17"/>
  <c r="G165" i="17"/>
  <c r="E165" i="17"/>
  <c r="F165" i="17" s="1"/>
  <c r="D165" i="17"/>
  <c r="C165" i="17"/>
  <c r="B165" i="17"/>
  <c r="M164" i="17"/>
  <c r="N164" i="17" s="1"/>
  <c r="K164" i="17"/>
  <c r="J164" i="17"/>
  <c r="H164" i="17" s="1"/>
  <c r="I164" i="17"/>
  <c r="G164" i="17"/>
  <c r="E164" i="17"/>
  <c r="D164" i="17"/>
  <c r="C164" i="17"/>
  <c r="B164" i="17"/>
  <c r="M163" i="17"/>
  <c r="K163" i="17"/>
  <c r="J163" i="17"/>
  <c r="H163" i="17" s="1"/>
  <c r="I163" i="17"/>
  <c r="G163" i="17"/>
  <c r="E163" i="17"/>
  <c r="F163" i="17" s="1"/>
  <c r="D163" i="17"/>
  <c r="C163" i="17"/>
  <c r="B163" i="17"/>
  <c r="M162" i="17"/>
  <c r="N162" i="17" s="1"/>
  <c r="K162" i="17"/>
  <c r="J162" i="17"/>
  <c r="H162" i="17" s="1"/>
  <c r="I162" i="17"/>
  <c r="G162" i="17"/>
  <c r="E162" i="17"/>
  <c r="D162" i="17"/>
  <c r="C162" i="17"/>
  <c r="B162" i="17"/>
  <c r="M161" i="17"/>
  <c r="N161" i="17" s="1"/>
  <c r="K161" i="17"/>
  <c r="J161" i="17"/>
  <c r="H161" i="17" s="1"/>
  <c r="I161" i="17"/>
  <c r="G161" i="17"/>
  <c r="E161" i="17"/>
  <c r="D161" i="17"/>
  <c r="C161" i="17"/>
  <c r="B161" i="17"/>
  <c r="M160" i="17"/>
  <c r="N160" i="17" s="1"/>
  <c r="K160" i="17"/>
  <c r="J160" i="17"/>
  <c r="H160" i="17" s="1"/>
  <c r="I160" i="17"/>
  <c r="G160" i="17"/>
  <c r="E160" i="17"/>
  <c r="F160" i="17" s="1"/>
  <c r="D160" i="17"/>
  <c r="C160" i="17"/>
  <c r="L160" i="17" s="1"/>
  <c r="B160" i="17"/>
  <c r="M159" i="17"/>
  <c r="N159" i="17" s="1"/>
  <c r="K159" i="17"/>
  <c r="J159" i="17"/>
  <c r="H159" i="17" s="1"/>
  <c r="I159" i="17"/>
  <c r="G159" i="17"/>
  <c r="E159" i="17"/>
  <c r="O159" i="17" s="1"/>
  <c r="D159" i="17"/>
  <c r="C159" i="17"/>
  <c r="B159" i="17"/>
  <c r="M158" i="17"/>
  <c r="N158" i="17" s="1"/>
  <c r="K158" i="17"/>
  <c r="J158" i="17"/>
  <c r="H158" i="17" s="1"/>
  <c r="I158" i="17"/>
  <c r="G158" i="17"/>
  <c r="E158" i="17"/>
  <c r="D158" i="17"/>
  <c r="C158" i="17"/>
  <c r="B158" i="17"/>
  <c r="M157" i="17"/>
  <c r="N157" i="17" s="1"/>
  <c r="K157" i="17"/>
  <c r="J157" i="17"/>
  <c r="H157" i="17" s="1"/>
  <c r="I157" i="17"/>
  <c r="G157" i="17"/>
  <c r="E157" i="17"/>
  <c r="D157" i="17"/>
  <c r="C157" i="17"/>
  <c r="B157" i="17"/>
  <c r="M156" i="17"/>
  <c r="N156" i="17" s="1"/>
  <c r="K156" i="17"/>
  <c r="J156" i="17"/>
  <c r="H156" i="17" s="1"/>
  <c r="I156" i="17"/>
  <c r="G156" i="17"/>
  <c r="E156" i="17"/>
  <c r="F156" i="17" s="1"/>
  <c r="D156" i="17"/>
  <c r="C156" i="17"/>
  <c r="B156" i="17"/>
  <c r="M155" i="17"/>
  <c r="N155" i="17" s="1"/>
  <c r="K155" i="17"/>
  <c r="J155" i="17"/>
  <c r="H155" i="17" s="1"/>
  <c r="I155" i="17"/>
  <c r="G155" i="17"/>
  <c r="E155" i="17"/>
  <c r="F155" i="17" s="1"/>
  <c r="D155" i="17"/>
  <c r="C155" i="17"/>
  <c r="B155" i="17"/>
  <c r="M154" i="17"/>
  <c r="N154" i="17" s="1"/>
  <c r="K154" i="17"/>
  <c r="J154" i="17"/>
  <c r="H154" i="17" s="1"/>
  <c r="I154" i="17"/>
  <c r="G154" i="17"/>
  <c r="E154" i="17"/>
  <c r="D154" i="17"/>
  <c r="C154" i="17"/>
  <c r="L154" i="17" s="1"/>
  <c r="B154" i="17"/>
  <c r="M153" i="17"/>
  <c r="N153" i="17" s="1"/>
  <c r="K153" i="17"/>
  <c r="J153" i="17"/>
  <c r="H153" i="17" s="1"/>
  <c r="I153" i="17"/>
  <c r="G153" i="17"/>
  <c r="E153" i="17"/>
  <c r="D153" i="17"/>
  <c r="C153" i="17"/>
  <c r="B153" i="17"/>
  <c r="M152" i="17"/>
  <c r="N152" i="17" s="1"/>
  <c r="K152" i="17"/>
  <c r="J152" i="17"/>
  <c r="H152" i="17" s="1"/>
  <c r="I152" i="17"/>
  <c r="G152" i="17"/>
  <c r="E152" i="17"/>
  <c r="F152" i="17" s="1"/>
  <c r="D152" i="17"/>
  <c r="C152" i="17"/>
  <c r="B152" i="17"/>
  <c r="M151" i="17"/>
  <c r="N151" i="17" s="1"/>
  <c r="K151" i="17"/>
  <c r="J151" i="17"/>
  <c r="H151" i="17" s="1"/>
  <c r="I151" i="17"/>
  <c r="G151" i="17"/>
  <c r="E151" i="17"/>
  <c r="D151" i="17"/>
  <c r="C151" i="17"/>
  <c r="L151" i="17" s="1"/>
  <c r="B151" i="17"/>
  <c r="M150" i="17"/>
  <c r="N150" i="17" s="1"/>
  <c r="K150" i="17"/>
  <c r="J150" i="17"/>
  <c r="H150" i="17" s="1"/>
  <c r="I150" i="17"/>
  <c r="G150" i="17"/>
  <c r="E150" i="17"/>
  <c r="D150" i="17"/>
  <c r="C150" i="17"/>
  <c r="B150" i="17"/>
  <c r="M149" i="17"/>
  <c r="N149" i="17" s="1"/>
  <c r="K149" i="17"/>
  <c r="J149" i="17"/>
  <c r="H149" i="17" s="1"/>
  <c r="I149" i="17"/>
  <c r="G149" i="17"/>
  <c r="E149" i="17"/>
  <c r="D149" i="17"/>
  <c r="C149" i="17"/>
  <c r="B149" i="17"/>
  <c r="M148" i="17"/>
  <c r="N148" i="17" s="1"/>
  <c r="K148" i="17"/>
  <c r="J148" i="17"/>
  <c r="H148" i="17" s="1"/>
  <c r="I148" i="17"/>
  <c r="G148" i="17"/>
  <c r="E148" i="17"/>
  <c r="D148" i="17"/>
  <c r="C148" i="17"/>
  <c r="B148" i="17"/>
  <c r="M147" i="17"/>
  <c r="K147" i="17"/>
  <c r="J147" i="17"/>
  <c r="H147" i="17" s="1"/>
  <c r="I147" i="17"/>
  <c r="G147" i="17"/>
  <c r="E147" i="17"/>
  <c r="F147" i="17" s="1"/>
  <c r="D147" i="17"/>
  <c r="C147" i="17"/>
  <c r="B147" i="17"/>
  <c r="M146" i="17"/>
  <c r="N146" i="17" s="1"/>
  <c r="K146" i="17"/>
  <c r="J146" i="17"/>
  <c r="H146" i="17" s="1"/>
  <c r="I146" i="17"/>
  <c r="G146" i="17"/>
  <c r="E146" i="17"/>
  <c r="D146" i="17"/>
  <c r="C146" i="17"/>
  <c r="B146" i="17"/>
  <c r="M145" i="17"/>
  <c r="N145" i="17" s="1"/>
  <c r="K145" i="17"/>
  <c r="J145" i="17"/>
  <c r="H145" i="17" s="1"/>
  <c r="I145" i="17"/>
  <c r="G145" i="17"/>
  <c r="E145" i="17"/>
  <c r="D145" i="17"/>
  <c r="C145" i="17"/>
  <c r="B145" i="17"/>
  <c r="M144" i="17"/>
  <c r="N144" i="17" s="1"/>
  <c r="K144" i="17"/>
  <c r="J144" i="17"/>
  <c r="H144" i="17" s="1"/>
  <c r="I144" i="17"/>
  <c r="G144" i="17"/>
  <c r="E144" i="17"/>
  <c r="F144" i="17" s="1"/>
  <c r="D144" i="17"/>
  <c r="C144" i="17"/>
  <c r="B144" i="17"/>
  <c r="M143" i="17"/>
  <c r="K143" i="17"/>
  <c r="J143" i="17"/>
  <c r="H143" i="17" s="1"/>
  <c r="I143" i="17"/>
  <c r="G143" i="17"/>
  <c r="E143" i="17"/>
  <c r="F143" i="17" s="1"/>
  <c r="D143" i="17"/>
  <c r="C143" i="17"/>
  <c r="B143" i="17"/>
  <c r="M142" i="17"/>
  <c r="N142" i="17" s="1"/>
  <c r="K142" i="17"/>
  <c r="J142" i="17"/>
  <c r="H142" i="17" s="1"/>
  <c r="I142" i="17"/>
  <c r="G142" i="17"/>
  <c r="E142" i="17"/>
  <c r="D142" i="17"/>
  <c r="C142" i="17"/>
  <c r="B142" i="17"/>
  <c r="M141" i="17"/>
  <c r="N141" i="17" s="1"/>
  <c r="K141" i="17"/>
  <c r="J141" i="17"/>
  <c r="H141" i="17" s="1"/>
  <c r="I141" i="17"/>
  <c r="G141" i="17"/>
  <c r="E141" i="17"/>
  <c r="D141" i="17"/>
  <c r="C141" i="17"/>
  <c r="B141" i="17"/>
  <c r="M140" i="17"/>
  <c r="N140" i="17" s="1"/>
  <c r="K140" i="17"/>
  <c r="J140" i="17"/>
  <c r="H140" i="17" s="1"/>
  <c r="I140" i="17"/>
  <c r="G140" i="17"/>
  <c r="E140" i="17"/>
  <c r="F140" i="17" s="1"/>
  <c r="D140" i="17"/>
  <c r="C140" i="17"/>
  <c r="B140" i="17"/>
  <c r="M139" i="17"/>
  <c r="N139" i="17" s="1"/>
  <c r="K139" i="17"/>
  <c r="J139" i="17"/>
  <c r="H139" i="17" s="1"/>
  <c r="I139" i="17"/>
  <c r="G139" i="17"/>
  <c r="E139" i="17"/>
  <c r="D139" i="17"/>
  <c r="C139" i="17"/>
  <c r="L139" i="17" s="1"/>
  <c r="B139" i="17"/>
  <c r="M138" i="17"/>
  <c r="N138" i="17" s="1"/>
  <c r="K138" i="17"/>
  <c r="J138" i="17"/>
  <c r="H138" i="17" s="1"/>
  <c r="I138" i="17"/>
  <c r="G138" i="17"/>
  <c r="E138" i="17"/>
  <c r="F138" i="17" s="1"/>
  <c r="D138" i="17"/>
  <c r="C138" i="17"/>
  <c r="B138" i="17"/>
  <c r="M137" i="17"/>
  <c r="N137" i="17" s="1"/>
  <c r="K137" i="17"/>
  <c r="J137" i="17"/>
  <c r="H137" i="17" s="1"/>
  <c r="I137" i="17"/>
  <c r="G137" i="17"/>
  <c r="E137" i="17"/>
  <c r="D137" i="17"/>
  <c r="C137" i="17"/>
  <c r="B137" i="17"/>
  <c r="M136" i="17"/>
  <c r="N136" i="17" s="1"/>
  <c r="K136" i="17"/>
  <c r="J136" i="17"/>
  <c r="H136" i="17" s="1"/>
  <c r="I136" i="17"/>
  <c r="G136" i="17"/>
  <c r="E136" i="17"/>
  <c r="F136" i="17" s="1"/>
  <c r="D136" i="17"/>
  <c r="C136" i="17"/>
  <c r="B136" i="17"/>
  <c r="M135" i="17"/>
  <c r="N135" i="17" s="1"/>
  <c r="K135" i="17"/>
  <c r="J135" i="17"/>
  <c r="H135" i="17" s="1"/>
  <c r="I135" i="17"/>
  <c r="G135" i="17"/>
  <c r="E135" i="17"/>
  <c r="D135" i="17"/>
  <c r="C135" i="17"/>
  <c r="B135" i="17"/>
  <c r="M134" i="17"/>
  <c r="N134" i="17" s="1"/>
  <c r="K134" i="17"/>
  <c r="J134" i="17"/>
  <c r="I134" i="17"/>
  <c r="H134" i="17"/>
  <c r="G134" i="17"/>
  <c r="E134" i="17"/>
  <c r="D134" i="17"/>
  <c r="C134" i="17"/>
  <c r="B134" i="17"/>
  <c r="M133" i="17"/>
  <c r="N133" i="17" s="1"/>
  <c r="K133" i="17"/>
  <c r="J133" i="17"/>
  <c r="H133" i="17" s="1"/>
  <c r="I133" i="17"/>
  <c r="G133" i="17"/>
  <c r="E133" i="17"/>
  <c r="D133" i="17"/>
  <c r="C133" i="17"/>
  <c r="B133" i="17"/>
  <c r="M132" i="17"/>
  <c r="N132" i="17" s="1"/>
  <c r="K132" i="17"/>
  <c r="J132" i="17"/>
  <c r="H132" i="17" s="1"/>
  <c r="I132" i="17"/>
  <c r="G132" i="17"/>
  <c r="E132" i="17"/>
  <c r="F132" i="17" s="1"/>
  <c r="D132" i="17"/>
  <c r="C132" i="17"/>
  <c r="B132" i="17"/>
  <c r="M131" i="17"/>
  <c r="N131" i="17" s="1"/>
  <c r="K131" i="17"/>
  <c r="J131" i="17"/>
  <c r="H131" i="17" s="1"/>
  <c r="I131" i="17"/>
  <c r="G131" i="17"/>
  <c r="E131" i="17"/>
  <c r="D131" i="17"/>
  <c r="C131" i="17"/>
  <c r="L131" i="17" s="1"/>
  <c r="B131" i="17"/>
  <c r="M130" i="17"/>
  <c r="N130" i="17" s="1"/>
  <c r="K130" i="17"/>
  <c r="J130" i="17"/>
  <c r="H130" i="17" s="1"/>
  <c r="I130" i="17"/>
  <c r="G130" i="17"/>
  <c r="E130" i="17"/>
  <c r="D130" i="17"/>
  <c r="C130" i="17"/>
  <c r="B130" i="17"/>
  <c r="M129" i="17"/>
  <c r="N129" i="17" s="1"/>
  <c r="K129" i="17"/>
  <c r="J129" i="17"/>
  <c r="H129" i="17" s="1"/>
  <c r="I129" i="17"/>
  <c r="G129" i="17"/>
  <c r="E129" i="17"/>
  <c r="D129" i="17"/>
  <c r="C129" i="17"/>
  <c r="B129" i="17"/>
  <c r="M128" i="17"/>
  <c r="N128" i="17" s="1"/>
  <c r="K128" i="17"/>
  <c r="J128" i="17"/>
  <c r="H128" i="17" s="1"/>
  <c r="I128" i="17"/>
  <c r="G128" i="17"/>
  <c r="E128" i="17"/>
  <c r="D128" i="17"/>
  <c r="C128" i="17"/>
  <c r="B128" i="17"/>
  <c r="M127" i="17"/>
  <c r="K127" i="17"/>
  <c r="J127" i="17"/>
  <c r="H127" i="17" s="1"/>
  <c r="I127" i="17"/>
  <c r="G127" i="17"/>
  <c r="E127" i="17"/>
  <c r="F127" i="17" s="1"/>
  <c r="D127" i="17"/>
  <c r="C127" i="17"/>
  <c r="B127" i="17"/>
  <c r="M126" i="17"/>
  <c r="N126" i="17" s="1"/>
  <c r="K126" i="17"/>
  <c r="J126" i="17"/>
  <c r="H126" i="17" s="1"/>
  <c r="I126" i="17"/>
  <c r="G126" i="17"/>
  <c r="E126" i="17"/>
  <c r="D126" i="17"/>
  <c r="C126" i="17"/>
  <c r="B126" i="17"/>
  <c r="M125" i="17"/>
  <c r="N125" i="17" s="1"/>
  <c r="K125" i="17"/>
  <c r="J125" i="17"/>
  <c r="H125" i="17" s="1"/>
  <c r="I125" i="17"/>
  <c r="G125" i="17"/>
  <c r="E125" i="17"/>
  <c r="D125" i="17"/>
  <c r="C125" i="17"/>
  <c r="B125" i="17"/>
  <c r="M124" i="17"/>
  <c r="N124" i="17" s="1"/>
  <c r="K124" i="17"/>
  <c r="J124" i="17"/>
  <c r="H124" i="17" s="1"/>
  <c r="I124" i="17"/>
  <c r="G124" i="17"/>
  <c r="E124" i="17"/>
  <c r="F124" i="17" s="1"/>
  <c r="D124" i="17"/>
  <c r="C124" i="17"/>
  <c r="B124" i="17"/>
  <c r="M123" i="17"/>
  <c r="N123" i="17" s="1"/>
  <c r="K123" i="17"/>
  <c r="J123" i="17"/>
  <c r="H123" i="17" s="1"/>
  <c r="I123" i="17"/>
  <c r="G123" i="17"/>
  <c r="E123" i="17"/>
  <c r="D123" i="17"/>
  <c r="C123" i="17"/>
  <c r="L123" i="17" s="1"/>
  <c r="B123" i="17"/>
  <c r="M122" i="17"/>
  <c r="N122" i="17" s="1"/>
  <c r="K122" i="17"/>
  <c r="J122" i="17"/>
  <c r="H122" i="17" s="1"/>
  <c r="I122" i="17"/>
  <c r="G122" i="17"/>
  <c r="E122" i="17"/>
  <c r="F122" i="17" s="1"/>
  <c r="D122" i="17"/>
  <c r="C122" i="17"/>
  <c r="B122" i="17"/>
  <c r="M121" i="17"/>
  <c r="N121" i="17" s="1"/>
  <c r="K121" i="17"/>
  <c r="J121" i="17"/>
  <c r="H121" i="17" s="1"/>
  <c r="I121" i="17"/>
  <c r="G121" i="17"/>
  <c r="E121" i="17"/>
  <c r="D121" i="17"/>
  <c r="C121" i="17"/>
  <c r="B121" i="17"/>
  <c r="M120" i="17"/>
  <c r="N120" i="17" s="1"/>
  <c r="K120" i="17"/>
  <c r="J120" i="17"/>
  <c r="H120" i="17" s="1"/>
  <c r="I120" i="17"/>
  <c r="G120" i="17"/>
  <c r="E120" i="17"/>
  <c r="F120" i="17" s="1"/>
  <c r="D120" i="17"/>
  <c r="C120" i="17"/>
  <c r="B120" i="17"/>
  <c r="M119" i="17"/>
  <c r="N119" i="17" s="1"/>
  <c r="K119" i="17"/>
  <c r="J119" i="17"/>
  <c r="H119" i="17" s="1"/>
  <c r="I119" i="17"/>
  <c r="G119" i="17"/>
  <c r="E119" i="17"/>
  <c r="O119" i="17" s="1"/>
  <c r="D119" i="17"/>
  <c r="C119" i="17"/>
  <c r="B119" i="17"/>
  <c r="M118" i="17"/>
  <c r="N118" i="17" s="1"/>
  <c r="K118" i="17"/>
  <c r="J118" i="17"/>
  <c r="H118" i="17" s="1"/>
  <c r="I118" i="17"/>
  <c r="G118" i="17"/>
  <c r="E118" i="17"/>
  <c r="D118" i="17"/>
  <c r="C118" i="17"/>
  <c r="B118" i="17"/>
  <c r="M117" i="17"/>
  <c r="N117" i="17" s="1"/>
  <c r="K117" i="17"/>
  <c r="J117" i="17"/>
  <c r="H117" i="17" s="1"/>
  <c r="I117" i="17"/>
  <c r="G117" i="17"/>
  <c r="E117" i="17"/>
  <c r="D117" i="17"/>
  <c r="C117" i="17"/>
  <c r="B117" i="17"/>
  <c r="M116" i="17"/>
  <c r="N116" i="17" s="1"/>
  <c r="K116" i="17"/>
  <c r="J116" i="17"/>
  <c r="H116" i="17" s="1"/>
  <c r="I116" i="17"/>
  <c r="G116" i="17"/>
  <c r="E116" i="17"/>
  <c r="F116" i="17" s="1"/>
  <c r="D116" i="17"/>
  <c r="C116" i="17"/>
  <c r="B116" i="17"/>
  <c r="M115" i="17"/>
  <c r="N115" i="17" s="1"/>
  <c r="K115" i="17"/>
  <c r="J115" i="17"/>
  <c r="H115" i="17" s="1"/>
  <c r="I115" i="17"/>
  <c r="G115" i="17"/>
  <c r="E115" i="17"/>
  <c r="F115" i="17" s="1"/>
  <c r="D115" i="17"/>
  <c r="C115" i="17"/>
  <c r="B115" i="17"/>
  <c r="M114" i="17"/>
  <c r="N114" i="17" s="1"/>
  <c r="K114" i="17"/>
  <c r="J114" i="17"/>
  <c r="H114" i="17" s="1"/>
  <c r="I114" i="17"/>
  <c r="G114" i="17"/>
  <c r="E114" i="17"/>
  <c r="D114" i="17"/>
  <c r="C114" i="17"/>
  <c r="B114" i="17"/>
  <c r="M113" i="17"/>
  <c r="N113" i="17" s="1"/>
  <c r="K113" i="17"/>
  <c r="J113" i="17"/>
  <c r="H113" i="17" s="1"/>
  <c r="I113" i="17"/>
  <c r="G113" i="17"/>
  <c r="E113" i="17"/>
  <c r="D113" i="17"/>
  <c r="C113" i="17"/>
  <c r="B113" i="17"/>
  <c r="M112" i="17"/>
  <c r="N112" i="17" s="1"/>
  <c r="K112" i="17"/>
  <c r="J112" i="17"/>
  <c r="H112" i="17" s="1"/>
  <c r="I112" i="17"/>
  <c r="G112" i="17"/>
  <c r="E112" i="17"/>
  <c r="D112" i="17"/>
  <c r="C112" i="17"/>
  <c r="B112" i="17"/>
  <c r="M111" i="17"/>
  <c r="K111" i="17"/>
  <c r="J111" i="17"/>
  <c r="H111" i="17" s="1"/>
  <c r="I111" i="17"/>
  <c r="G111" i="17"/>
  <c r="E111" i="17"/>
  <c r="F111" i="17" s="1"/>
  <c r="D111" i="17"/>
  <c r="C111" i="17"/>
  <c r="B111" i="17"/>
  <c r="M110" i="17"/>
  <c r="N110" i="17" s="1"/>
  <c r="K110" i="17"/>
  <c r="J110" i="17"/>
  <c r="H110" i="17" s="1"/>
  <c r="I110" i="17"/>
  <c r="G110" i="17"/>
  <c r="E110" i="17"/>
  <c r="F110" i="17" s="1"/>
  <c r="D110" i="17"/>
  <c r="C110" i="17"/>
  <c r="B110" i="17"/>
  <c r="M109" i="17"/>
  <c r="N109" i="17" s="1"/>
  <c r="K109" i="17"/>
  <c r="J109" i="17"/>
  <c r="H109" i="17" s="1"/>
  <c r="I109" i="17"/>
  <c r="G109" i="17"/>
  <c r="E109" i="17"/>
  <c r="D109" i="17"/>
  <c r="C109" i="17"/>
  <c r="B109" i="17"/>
  <c r="M108" i="17"/>
  <c r="N108" i="17" s="1"/>
  <c r="K108" i="17"/>
  <c r="J108" i="17"/>
  <c r="H108" i="17" s="1"/>
  <c r="I108" i="17"/>
  <c r="G108" i="17"/>
  <c r="E108" i="17"/>
  <c r="F108" i="17" s="1"/>
  <c r="D108" i="17"/>
  <c r="C108" i="17"/>
  <c r="B108" i="17"/>
  <c r="M107" i="17"/>
  <c r="N107" i="17" s="1"/>
  <c r="K107" i="17"/>
  <c r="J107" i="17"/>
  <c r="H107" i="17" s="1"/>
  <c r="I107" i="17"/>
  <c r="G107" i="17"/>
  <c r="E107" i="17"/>
  <c r="D107" i="17"/>
  <c r="C107" i="17"/>
  <c r="B107" i="17"/>
  <c r="N106" i="17"/>
  <c r="M106" i="17"/>
  <c r="K106" i="17"/>
  <c r="J106" i="17"/>
  <c r="H106" i="17" s="1"/>
  <c r="I106" i="17"/>
  <c r="G106" i="17"/>
  <c r="E106" i="17"/>
  <c r="D106" i="17"/>
  <c r="C106" i="17"/>
  <c r="B106" i="17"/>
  <c r="M105" i="17"/>
  <c r="N105" i="17" s="1"/>
  <c r="K105" i="17"/>
  <c r="J105" i="17"/>
  <c r="H105" i="17" s="1"/>
  <c r="I105" i="17"/>
  <c r="G105" i="17"/>
  <c r="E105" i="17"/>
  <c r="D105" i="17"/>
  <c r="C105" i="17"/>
  <c r="B105" i="17"/>
  <c r="M104" i="17"/>
  <c r="N104" i="17" s="1"/>
  <c r="K104" i="17"/>
  <c r="J104" i="17"/>
  <c r="H104" i="17" s="1"/>
  <c r="I104" i="17"/>
  <c r="G104" i="17"/>
  <c r="E104" i="17"/>
  <c r="F104" i="17" s="1"/>
  <c r="D104" i="17"/>
  <c r="C104" i="17"/>
  <c r="B104" i="17"/>
  <c r="M103" i="17"/>
  <c r="N103" i="17" s="1"/>
  <c r="K103" i="17"/>
  <c r="J103" i="17"/>
  <c r="H103" i="17" s="1"/>
  <c r="I103" i="17"/>
  <c r="G103" i="17"/>
  <c r="E103" i="17"/>
  <c r="D103" i="17"/>
  <c r="C103" i="17"/>
  <c r="B103" i="17"/>
  <c r="M102" i="17"/>
  <c r="N102" i="17" s="1"/>
  <c r="K102" i="17"/>
  <c r="J102" i="17"/>
  <c r="H102" i="17" s="1"/>
  <c r="I102" i="17"/>
  <c r="G102" i="17"/>
  <c r="E102" i="17"/>
  <c r="D102" i="17"/>
  <c r="C102" i="17"/>
  <c r="B102" i="17"/>
  <c r="M101" i="17"/>
  <c r="N101" i="17" s="1"/>
  <c r="K101" i="17"/>
  <c r="J101" i="17"/>
  <c r="H101" i="17" s="1"/>
  <c r="I101" i="17"/>
  <c r="G101" i="17"/>
  <c r="E101" i="17"/>
  <c r="D101" i="17"/>
  <c r="C101" i="17"/>
  <c r="B101" i="17"/>
  <c r="M100" i="17"/>
  <c r="N100" i="17" s="1"/>
  <c r="K100" i="17"/>
  <c r="J100" i="17"/>
  <c r="H100" i="17" s="1"/>
  <c r="I100" i="17"/>
  <c r="G100" i="17"/>
  <c r="E100" i="17"/>
  <c r="F100" i="17" s="1"/>
  <c r="D100" i="17"/>
  <c r="C100" i="17"/>
  <c r="B100" i="17"/>
  <c r="M99" i="17"/>
  <c r="N99" i="17" s="1"/>
  <c r="K99" i="17"/>
  <c r="J99" i="17"/>
  <c r="H99" i="17" s="1"/>
  <c r="I99" i="17"/>
  <c r="G99" i="17"/>
  <c r="E99" i="17"/>
  <c r="D99" i="17"/>
  <c r="C99" i="17"/>
  <c r="B99" i="17"/>
  <c r="M98" i="17"/>
  <c r="N98" i="17" s="1"/>
  <c r="K98" i="17"/>
  <c r="J98" i="17"/>
  <c r="H98" i="17" s="1"/>
  <c r="I98" i="17"/>
  <c r="G98" i="17"/>
  <c r="E98" i="17"/>
  <c r="D98" i="17"/>
  <c r="C98" i="17"/>
  <c r="B98" i="17"/>
  <c r="M97" i="17"/>
  <c r="N97" i="17" s="1"/>
  <c r="K97" i="17"/>
  <c r="J97" i="17"/>
  <c r="H97" i="17" s="1"/>
  <c r="I97" i="17"/>
  <c r="G97" i="17"/>
  <c r="E97" i="17"/>
  <c r="D97" i="17"/>
  <c r="C97" i="17"/>
  <c r="B97" i="17"/>
  <c r="M96" i="17"/>
  <c r="N96" i="17" s="1"/>
  <c r="K96" i="17"/>
  <c r="J96" i="17"/>
  <c r="H96" i="17" s="1"/>
  <c r="I96" i="17"/>
  <c r="G96" i="17"/>
  <c r="E96" i="17"/>
  <c r="F96" i="17" s="1"/>
  <c r="D96" i="17"/>
  <c r="C96" i="17"/>
  <c r="B96" i="17"/>
  <c r="M95" i="17"/>
  <c r="N95" i="17" s="1"/>
  <c r="K95" i="17"/>
  <c r="J95" i="17"/>
  <c r="H95" i="17" s="1"/>
  <c r="I95" i="17"/>
  <c r="G95" i="17"/>
  <c r="E95" i="17"/>
  <c r="D95" i="17"/>
  <c r="C95" i="17"/>
  <c r="B95" i="17"/>
  <c r="M94" i="17"/>
  <c r="N94" i="17" s="1"/>
  <c r="K94" i="17"/>
  <c r="J94" i="17"/>
  <c r="H94" i="17" s="1"/>
  <c r="I94" i="17"/>
  <c r="G94" i="17"/>
  <c r="E94" i="17"/>
  <c r="D94" i="17"/>
  <c r="C94" i="17"/>
  <c r="B94" i="17"/>
  <c r="M93" i="17"/>
  <c r="N93" i="17" s="1"/>
  <c r="K93" i="17"/>
  <c r="J93" i="17"/>
  <c r="H93" i="17" s="1"/>
  <c r="I93" i="17"/>
  <c r="G93" i="17"/>
  <c r="E93" i="17"/>
  <c r="D93" i="17"/>
  <c r="C93" i="17"/>
  <c r="B93" i="17"/>
  <c r="M92" i="17"/>
  <c r="N92" i="17" s="1"/>
  <c r="K92" i="17"/>
  <c r="J92" i="17"/>
  <c r="H92" i="17" s="1"/>
  <c r="I92" i="17"/>
  <c r="G92" i="17"/>
  <c r="E92" i="17"/>
  <c r="D92" i="17"/>
  <c r="C92" i="17"/>
  <c r="B92" i="17"/>
  <c r="M91" i="17"/>
  <c r="N91" i="17" s="1"/>
  <c r="K91" i="17"/>
  <c r="J91" i="17"/>
  <c r="H91" i="17" s="1"/>
  <c r="I91" i="17"/>
  <c r="G91" i="17"/>
  <c r="E91" i="17"/>
  <c r="D91" i="17"/>
  <c r="C91" i="17"/>
  <c r="B91" i="17"/>
  <c r="M90" i="17"/>
  <c r="N90" i="17" s="1"/>
  <c r="K90" i="17"/>
  <c r="J90" i="17"/>
  <c r="H90" i="17" s="1"/>
  <c r="I90" i="17"/>
  <c r="G90" i="17"/>
  <c r="E90" i="17"/>
  <c r="D90" i="17"/>
  <c r="C90" i="17"/>
  <c r="B90" i="17"/>
  <c r="M89" i="17"/>
  <c r="N89" i="17" s="1"/>
  <c r="K89" i="17"/>
  <c r="J89" i="17"/>
  <c r="H89" i="17" s="1"/>
  <c r="I89" i="17"/>
  <c r="G89" i="17"/>
  <c r="E89" i="17"/>
  <c r="D89" i="17"/>
  <c r="C89" i="17"/>
  <c r="L89" i="17" s="1"/>
  <c r="B89" i="17"/>
  <c r="M88" i="17"/>
  <c r="N88" i="17" s="1"/>
  <c r="K88" i="17"/>
  <c r="J88" i="17"/>
  <c r="H88" i="17" s="1"/>
  <c r="I88" i="17"/>
  <c r="G88" i="17"/>
  <c r="E88" i="17"/>
  <c r="F88" i="17" s="1"/>
  <c r="D88" i="17"/>
  <c r="C88" i="17"/>
  <c r="B88" i="17"/>
  <c r="M87" i="17"/>
  <c r="N87" i="17" s="1"/>
  <c r="K87" i="17"/>
  <c r="J87" i="17"/>
  <c r="H87" i="17" s="1"/>
  <c r="I87" i="17"/>
  <c r="G87" i="17"/>
  <c r="E87" i="17"/>
  <c r="D87" i="17"/>
  <c r="C87" i="17"/>
  <c r="B87" i="17"/>
  <c r="M86" i="17"/>
  <c r="N86" i="17" s="1"/>
  <c r="K86" i="17"/>
  <c r="J86" i="17"/>
  <c r="H86" i="17" s="1"/>
  <c r="I86" i="17"/>
  <c r="G86" i="17"/>
  <c r="E86" i="17"/>
  <c r="D86" i="17"/>
  <c r="C86" i="17"/>
  <c r="B86" i="17"/>
  <c r="M85" i="17"/>
  <c r="N85" i="17" s="1"/>
  <c r="K85" i="17"/>
  <c r="J85" i="17"/>
  <c r="H85" i="17" s="1"/>
  <c r="I85" i="17"/>
  <c r="G85" i="17"/>
  <c r="E85" i="17"/>
  <c r="D85" i="17"/>
  <c r="C85" i="17"/>
  <c r="B85" i="17"/>
  <c r="M84" i="17"/>
  <c r="N84" i="17" s="1"/>
  <c r="K84" i="17"/>
  <c r="J84" i="17"/>
  <c r="H84" i="17" s="1"/>
  <c r="I84" i="17"/>
  <c r="G84" i="17"/>
  <c r="E84" i="17"/>
  <c r="F84" i="17" s="1"/>
  <c r="D84" i="17"/>
  <c r="C84" i="17"/>
  <c r="B84" i="17"/>
  <c r="M83" i="17"/>
  <c r="N83" i="17" s="1"/>
  <c r="K83" i="17"/>
  <c r="J83" i="17"/>
  <c r="H83" i="17" s="1"/>
  <c r="I83" i="17"/>
  <c r="G83" i="17"/>
  <c r="E83" i="17"/>
  <c r="D83" i="17"/>
  <c r="C83" i="17"/>
  <c r="B83" i="17"/>
  <c r="M82" i="17"/>
  <c r="N82" i="17" s="1"/>
  <c r="K82" i="17"/>
  <c r="J82" i="17"/>
  <c r="H82" i="17" s="1"/>
  <c r="I82" i="17"/>
  <c r="G82" i="17"/>
  <c r="E82" i="17"/>
  <c r="D82" i="17"/>
  <c r="C82" i="17"/>
  <c r="L82" i="17" s="1"/>
  <c r="B82" i="17"/>
  <c r="M81" i="17"/>
  <c r="N81" i="17" s="1"/>
  <c r="K81" i="17"/>
  <c r="J81" i="17"/>
  <c r="H81" i="17" s="1"/>
  <c r="I81" i="17"/>
  <c r="G81" i="17"/>
  <c r="E81" i="17"/>
  <c r="D81" i="17"/>
  <c r="C81" i="17"/>
  <c r="B81" i="17"/>
  <c r="M80" i="17"/>
  <c r="N80" i="17" s="1"/>
  <c r="K80" i="17"/>
  <c r="J80" i="17"/>
  <c r="H80" i="17" s="1"/>
  <c r="I80" i="17"/>
  <c r="G80" i="17"/>
  <c r="E80" i="17"/>
  <c r="F80" i="17" s="1"/>
  <c r="D80" i="17"/>
  <c r="C80" i="17"/>
  <c r="B80" i="17"/>
  <c r="M79" i="17"/>
  <c r="N79" i="17" s="1"/>
  <c r="K79" i="17"/>
  <c r="J79" i="17"/>
  <c r="H79" i="17" s="1"/>
  <c r="I79" i="17"/>
  <c r="G79" i="17"/>
  <c r="E79" i="17"/>
  <c r="D79" i="17"/>
  <c r="C79" i="17"/>
  <c r="B79" i="17"/>
  <c r="M78" i="17"/>
  <c r="N78" i="17" s="1"/>
  <c r="K78" i="17"/>
  <c r="J78" i="17"/>
  <c r="H78" i="17" s="1"/>
  <c r="I78" i="17"/>
  <c r="G78" i="17"/>
  <c r="E78" i="17"/>
  <c r="D78" i="17"/>
  <c r="C78" i="17"/>
  <c r="B78" i="17"/>
  <c r="M77" i="17"/>
  <c r="N77" i="17" s="1"/>
  <c r="K77" i="17"/>
  <c r="J77" i="17"/>
  <c r="H77" i="17" s="1"/>
  <c r="I77" i="17"/>
  <c r="G77" i="17"/>
  <c r="E77" i="17"/>
  <c r="D77" i="17"/>
  <c r="C77" i="17"/>
  <c r="B77" i="17"/>
  <c r="M76" i="17"/>
  <c r="N76" i="17" s="1"/>
  <c r="K76" i="17"/>
  <c r="J76" i="17"/>
  <c r="H76" i="17" s="1"/>
  <c r="I76" i="17"/>
  <c r="G76" i="17"/>
  <c r="E76" i="17"/>
  <c r="D76" i="17"/>
  <c r="C76" i="17"/>
  <c r="B76" i="17"/>
  <c r="M75" i="17"/>
  <c r="N75" i="17" s="1"/>
  <c r="K75" i="17"/>
  <c r="J75" i="17"/>
  <c r="H75" i="17" s="1"/>
  <c r="I75" i="17"/>
  <c r="G75" i="17"/>
  <c r="E75" i="17"/>
  <c r="D75" i="17"/>
  <c r="C75" i="17"/>
  <c r="B75" i="17"/>
  <c r="M74" i="17"/>
  <c r="N74" i="17" s="1"/>
  <c r="K74" i="17"/>
  <c r="J74" i="17"/>
  <c r="H74" i="17" s="1"/>
  <c r="I74" i="17"/>
  <c r="G74" i="17"/>
  <c r="E74" i="17"/>
  <c r="F74" i="17" s="1"/>
  <c r="D74" i="17"/>
  <c r="C74" i="17"/>
  <c r="B74" i="17"/>
  <c r="M73" i="17"/>
  <c r="N73" i="17" s="1"/>
  <c r="K73" i="17"/>
  <c r="J73" i="17"/>
  <c r="H73" i="17" s="1"/>
  <c r="I73" i="17"/>
  <c r="G73" i="17"/>
  <c r="E73" i="17"/>
  <c r="D73" i="17"/>
  <c r="C73" i="17"/>
  <c r="B73" i="17"/>
  <c r="M72" i="17"/>
  <c r="N72" i="17" s="1"/>
  <c r="K72" i="17"/>
  <c r="J72" i="17"/>
  <c r="H72" i="17" s="1"/>
  <c r="I72" i="17"/>
  <c r="G72" i="17"/>
  <c r="E72" i="17"/>
  <c r="D72" i="17"/>
  <c r="C72" i="17"/>
  <c r="B72" i="17"/>
  <c r="M71" i="17"/>
  <c r="N71" i="17" s="1"/>
  <c r="K71" i="17"/>
  <c r="J71" i="17"/>
  <c r="H71" i="17" s="1"/>
  <c r="I71" i="17"/>
  <c r="G71" i="17"/>
  <c r="E71" i="17"/>
  <c r="D71" i="17"/>
  <c r="C71" i="17"/>
  <c r="B71" i="17"/>
  <c r="M70" i="17"/>
  <c r="N70" i="17" s="1"/>
  <c r="K70" i="17"/>
  <c r="J70" i="17"/>
  <c r="H70" i="17" s="1"/>
  <c r="I70" i="17"/>
  <c r="G70" i="17"/>
  <c r="E70" i="17"/>
  <c r="F70" i="17" s="1"/>
  <c r="D70" i="17"/>
  <c r="C70" i="17"/>
  <c r="B70" i="17"/>
  <c r="M69" i="17"/>
  <c r="N69" i="17" s="1"/>
  <c r="K69" i="17"/>
  <c r="J69" i="17"/>
  <c r="H69" i="17" s="1"/>
  <c r="I69" i="17"/>
  <c r="G69" i="17"/>
  <c r="E69" i="17"/>
  <c r="D69" i="17"/>
  <c r="C69" i="17"/>
  <c r="B69" i="17"/>
  <c r="M68" i="17"/>
  <c r="N68" i="17" s="1"/>
  <c r="K68" i="17"/>
  <c r="J68" i="17"/>
  <c r="H68" i="17" s="1"/>
  <c r="I68" i="17"/>
  <c r="G68" i="17"/>
  <c r="E68" i="17"/>
  <c r="D68" i="17"/>
  <c r="C68" i="17"/>
  <c r="B68" i="17"/>
  <c r="X53" i="17"/>
  <c r="W53" i="17"/>
  <c r="M67" i="17"/>
  <c r="N67" i="17" s="1"/>
  <c r="K67" i="17"/>
  <c r="J67" i="17"/>
  <c r="H67" i="17" s="1"/>
  <c r="I67" i="17"/>
  <c r="G67" i="17"/>
  <c r="E67" i="17"/>
  <c r="D67" i="17"/>
  <c r="C67" i="17"/>
  <c r="B67" i="17"/>
  <c r="X52" i="17"/>
  <c r="W52" i="17"/>
  <c r="M66" i="17"/>
  <c r="N66" i="17" s="1"/>
  <c r="K66" i="17"/>
  <c r="J66" i="17"/>
  <c r="H66" i="17" s="1"/>
  <c r="I66" i="17"/>
  <c r="G66" i="17"/>
  <c r="E66" i="17"/>
  <c r="F66" i="17" s="1"/>
  <c r="D66" i="17"/>
  <c r="C66" i="17"/>
  <c r="B66" i="17"/>
  <c r="X51" i="17"/>
  <c r="W51" i="17"/>
  <c r="M65" i="17"/>
  <c r="N65" i="17" s="1"/>
  <c r="K65" i="17"/>
  <c r="J65" i="17"/>
  <c r="H65" i="17" s="1"/>
  <c r="I65" i="17"/>
  <c r="G65" i="17"/>
  <c r="E65" i="17"/>
  <c r="D65" i="17"/>
  <c r="C65" i="17"/>
  <c r="B65" i="17"/>
  <c r="X50" i="17"/>
  <c r="W50" i="17"/>
  <c r="M64" i="17"/>
  <c r="N64" i="17" s="1"/>
  <c r="K64" i="17"/>
  <c r="J64" i="17"/>
  <c r="H64" i="17" s="1"/>
  <c r="I64" i="17"/>
  <c r="G64" i="17"/>
  <c r="E64" i="17"/>
  <c r="D64" i="17"/>
  <c r="C64" i="17"/>
  <c r="B64" i="17"/>
  <c r="X49" i="17"/>
  <c r="W49" i="17"/>
  <c r="M63" i="17"/>
  <c r="N63" i="17" s="1"/>
  <c r="K63" i="17"/>
  <c r="J63" i="17"/>
  <c r="H63" i="17" s="1"/>
  <c r="I63" i="17"/>
  <c r="G63" i="17"/>
  <c r="E63" i="17"/>
  <c r="D63" i="17"/>
  <c r="C63" i="17"/>
  <c r="B63" i="17"/>
  <c r="X48" i="17"/>
  <c r="W48" i="17"/>
  <c r="M62" i="17"/>
  <c r="N62" i="17" s="1"/>
  <c r="K62" i="17"/>
  <c r="J62" i="17"/>
  <c r="H62" i="17" s="1"/>
  <c r="I62" i="17"/>
  <c r="G62" i="17"/>
  <c r="E62" i="17"/>
  <c r="D62" i="17"/>
  <c r="C62" i="17"/>
  <c r="B62" i="17"/>
  <c r="X47" i="17"/>
  <c r="W47" i="17"/>
  <c r="M61" i="17"/>
  <c r="N61" i="17" s="1"/>
  <c r="K61" i="17"/>
  <c r="J61" i="17"/>
  <c r="H61" i="17" s="1"/>
  <c r="I61" i="17"/>
  <c r="G61" i="17"/>
  <c r="E61" i="17"/>
  <c r="D61" i="17"/>
  <c r="C61" i="17"/>
  <c r="B61" i="17"/>
  <c r="X46" i="17"/>
  <c r="W46" i="17"/>
  <c r="M60" i="17"/>
  <c r="N60" i="17" s="1"/>
  <c r="K60" i="17"/>
  <c r="J60" i="17"/>
  <c r="H60" i="17" s="1"/>
  <c r="I60" i="17"/>
  <c r="G60" i="17"/>
  <c r="E60" i="17"/>
  <c r="F60" i="17" s="1"/>
  <c r="D60" i="17"/>
  <c r="C60" i="17"/>
  <c r="B60" i="17"/>
  <c r="X45" i="17"/>
  <c r="W45" i="17"/>
  <c r="M59" i="17"/>
  <c r="N59" i="17" s="1"/>
  <c r="K59" i="17"/>
  <c r="J59" i="17"/>
  <c r="H59" i="17" s="1"/>
  <c r="I59" i="17"/>
  <c r="G59" i="17"/>
  <c r="E59" i="17"/>
  <c r="D59" i="17"/>
  <c r="C59" i="17"/>
  <c r="B59" i="17"/>
  <c r="X44" i="17"/>
  <c r="W44" i="17"/>
  <c r="M58" i="17"/>
  <c r="N58" i="17" s="1"/>
  <c r="K58" i="17"/>
  <c r="J58" i="17"/>
  <c r="H58" i="17" s="1"/>
  <c r="I58" i="17"/>
  <c r="G58" i="17"/>
  <c r="E58" i="17"/>
  <c r="F58" i="17" s="1"/>
  <c r="D58" i="17"/>
  <c r="C58" i="17"/>
  <c r="B58" i="17"/>
  <c r="X43" i="17"/>
  <c r="W43" i="17"/>
  <c r="M57" i="17"/>
  <c r="N57" i="17" s="1"/>
  <c r="K57" i="17"/>
  <c r="J57" i="17"/>
  <c r="H57" i="17" s="1"/>
  <c r="I57" i="17"/>
  <c r="G57" i="17"/>
  <c r="E57" i="17"/>
  <c r="D57" i="17"/>
  <c r="C57" i="17"/>
  <c r="B57" i="17"/>
  <c r="X42" i="17"/>
  <c r="W42" i="17"/>
  <c r="M56" i="17"/>
  <c r="N56" i="17" s="1"/>
  <c r="K56" i="17"/>
  <c r="J56" i="17"/>
  <c r="H56" i="17" s="1"/>
  <c r="I56" i="17"/>
  <c r="G56" i="17"/>
  <c r="E56" i="17"/>
  <c r="F56" i="17" s="1"/>
  <c r="D56" i="17"/>
  <c r="C56" i="17"/>
  <c r="B56" i="17"/>
  <c r="X41" i="17"/>
  <c r="W41" i="17"/>
  <c r="M55" i="17"/>
  <c r="N55" i="17" s="1"/>
  <c r="K55" i="17"/>
  <c r="J55" i="17"/>
  <c r="H55" i="17" s="1"/>
  <c r="I55" i="17"/>
  <c r="G55" i="17"/>
  <c r="E55" i="17"/>
  <c r="D55" i="17"/>
  <c r="C55" i="17"/>
  <c r="B55" i="17"/>
  <c r="X40" i="17"/>
  <c r="W40" i="17"/>
  <c r="M54" i="17"/>
  <c r="N54" i="17" s="1"/>
  <c r="K54" i="17"/>
  <c r="J54" i="17"/>
  <c r="H54" i="17" s="1"/>
  <c r="I54" i="17"/>
  <c r="G54" i="17"/>
  <c r="E54" i="17"/>
  <c r="F54" i="17" s="1"/>
  <c r="D54" i="17"/>
  <c r="C54" i="17"/>
  <c r="B54" i="17"/>
  <c r="X39" i="17"/>
  <c r="W39" i="17"/>
  <c r="M53" i="17"/>
  <c r="N53" i="17" s="1"/>
  <c r="K53" i="17"/>
  <c r="J53" i="17"/>
  <c r="H53" i="17" s="1"/>
  <c r="I53" i="17"/>
  <c r="G53" i="17"/>
  <c r="E53" i="17"/>
  <c r="D53" i="17"/>
  <c r="C53" i="17"/>
  <c r="B53" i="17"/>
  <c r="X38" i="17"/>
  <c r="W38" i="17"/>
  <c r="M52" i="17"/>
  <c r="N52" i="17" s="1"/>
  <c r="K52" i="17"/>
  <c r="J52" i="17"/>
  <c r="H52" i="17" s="1"/>
  <c r="I52" i="17"/>
  <c r="G52" i="17"/>
  <c r="E52" i="17"/>
  <c r="F52" i="17" s="1"/>
  <c r="D52" i="17"/>
  <c r="C52" i="17"/>
  <c r="B52" i="17"/>
  <c r="X37" i="17"/>
  <c r="W37" i="17"/>
  <c r="M51" i="17"/>
  <c r="N51" i="17" s="1"/>
  <c r="K51" i="17"/>
  <c r="J51" i="17"/>
  <c r="H51" i="17" s="1"/>
  <c r="I51" i="17"/>
  <c r="G51" i="17"/>
  <c r="E51" i="17"/>
  <c r="D51" i="17"/>
  <c r="C51" i="17"/>
  <c r="B51" i="17"/>
  <c r="X36" i="17"/>
  <c r="W36" i="17"/>
  <c r="M50" i="17"/>
  <c r="N50" i="17" s="1"/>
  <c r="K50" i="17"/>
  <c r="J50" i="17"/>
  <c r="H50" i="17" s="1"/>
  <c r="I50" i="17"/>
  <c r="G50" i="17"/>
  <c r="E50" i="17"/>
  <c r="F50" i="17" s="1"/>
  <c r="D50" i="17"/>
  <c r="C50" i="17"/>
  <c r="B50" i="17"/>
  <c r="X35" i="17"/>
  <c r="W35" i="17"/>
  <c r="M49" i="17"/>
  <c r="N49" i="17" s="1"/>
  <c r="K49" i="17"/>
  <c r="J49" i="17"/>
  <c r="H49" i="17" s="1"/>
  <c r="I49" i="17"/>
  <c r="G49" i="17"/>
  <c r="E49" i="17"/>
  <c r="D49" i="17"/>
  <c r="C49" i="17"/>
  <c r="B49" i="17"/>
  <c r="X34" i="17"/>
  <c r="W34" i="17"/>
  <c r="M48" i="17"/>
  <c r="N48" i="17" s="1"/>
  <c r="K48" i="17"/>
  <c r="J48" i="17"/>
  <c r="H48" i="17" s="1"/>
  <c r="I48" i="17"/>
  <c r="G48" i="17"/>
  <c r="E48" i="17"/>
  <c r="F48" i="17" s="1"/>
  <c r="D48" i="17"/>
  <c r="C48" i="17"/>
  <c r="B48" i="17"/>
  <c r="X33" i="17"/>
  <c r="W33" i="17"/>
  <c r="M47" i="17"/>
  <c r="N47" i="17" s="1"/>
  <c r="K47" i="17"/>
  <c r="J47" i="17"/>
  <c r="H47" i="17" s="1"/>
  <c r="I47" i="17"/>
  <c r="G47" i="17"/>
  <c r="E47" i="17"/>
  <c r="D47" i="17"/>
  <c r="C47" i="17"/>
  <c r="B47" i="17"/>
  <c r="X32" i="17"/>
  <c r="W32" i="17"/>
  <c r="M46" i="17"/>
  <c r="N46" i="17" s="1"/>
  <c r="K46" i="17"/>
  <c r="J46" i="17"/>
  <c r="H46" i="17" s="1"/>
  <c r="I46" i="17"/>
  <c r="G46" i="17"/>
  <c r="E46" i="17"/>
  <c r="F46" i="17" s="1"/>
  <c r="D46" i="17"/>
  <c r="C46" i="17"/>
  <c r="B46" i="17"/>
  <c r="X31" i="17"/>
  <c r="W31" i="17"/>
  <c r="M45" i="17"/>
  <c r="N45" i="17" s="1"/>
  <c r="K45" i="17"/>
  <c r="J45" i="17"/>
  <c r="H45" i="17" s="1"/>
  <c r="I45" i="17"/>
  <c r="G45" i="17"/>
  <c r="E45" i="17"/>
  <c r="D45" i="17"/>
  <c r="C45" i="17"/>
  <c r="B45" i="17"/>
  <c r="X30" i="17"/>
  <c r="W30" i="17"/>
  <c r="M44" i="17"/>
  <c r="N44" i="17" s="1"/>
  <c r="K44" i="17"/>
  <c r="J44" i="17"/>
  <c r="H44" i="17" s="1"/>
  <c r="I44" i="17"/>
  <c r="G44" i="17"/>
  <c r="E44" i="17"/>
  <c r="F44" i="17" s="1"/>
  <c r="D44" i="17"/>
  <c r="C44" i="17"/>
  <c r="B44" i="17"/>
  <c r="X29" i="17"/>
  <c r="W29" i="17"/>
  <c r="M43" i="17"/>
  <c r="N43" i="17" s="1"/>
  <c r="K43" i="17"/>
  <c r="J43" i="17"/>
  <c r="H43" i="17" s="1"/>
  <c r="I43" i="17"/>
  <c r="G43" i="17"/>
  <c r="E43" i="17"/>
  <c r="O43" i="17" s="1"/>
  <c r="D43" i="17"/>
  <c r="C43" i="17"/>
  <c r="B43" i="17"/>
  <c r="X28" i="17"/>
  <c r="W28" i="17"/>
  <c r="M42" i="17"/>
  <c r="N42" i="17" s="1"/>
  <c r="K42" i="17"/>
  <c r="J42" i="17"/>
  <c r="H42" i="17" s="1"/>
  <c r="I42" i="17"/>
  <c r="G42" i="17"/>
  <c r="E42" i="17"/>
  <c r="F42" i="17" s="1"/>
  <c r="D42" i="17"/>
  <c r="C42" i="17"/>
  <c r="B42" i="17"/>
  <c r="X27" i="17"/>
  <c r="W27" i="17"/>
  <c r="M41" i="17"/>
  <c r="N41" i="17" s="1"/>
  <c r="K41" i="17"/>
  <c r="J41" i="17"/>
  <c r="H41" i="17" s="1"/>
  <c r="I41" i="17"/>
  <c r="G41" i="17"/>
  <c r="E41" i="17"/>
  <c r="D41" i="17"/>
  <c r="C41" i="17"/>
  <c r="L41" i="17" s="1"/>
  <c r="B41" i="17"/>
  <c r="X26" i="17"/>
  <c r="W26" i="17"/>
  <c r="M40" i="17"/>
  <c r="N40" i="17" s="1"/>
  <c r="K40" i="17"/>
  <c r="J40" i="17"/>
  <c r="H40" i="17" s="1"/>
  <c r="I40" i="17"/>
  <c r="G40" i="17"/>
  <c r="E40" i="17"/>
  <c r="D40" i="17"/>
  <c r="C40" i="17"/>
  <c r="B40" i="17"/>
  <c r="X25" i="17"/>
  <c r="W25" i="17"/>
  <c r="M39" i="17"/>
  <c r="N39" i="17" s="1"/>
  <c r="K39" i="17"/>
  <c r="J39" i="17"/>
  <c r="H39" i="17" s="1"/>
  <c r="I39" i="17"/>
  <c r="G39" i="17"/>
  <c r="E39" i="17"/>
  <c r="F39" i="17" s="1"/>
  <c r="D39" i="17"/>
  <c r="C39" i="17"/>
  <c r="B39" i="17"/>
  <c r="X24" i="17"/>
  <c r="W24" i="17"/>
  <c r="M38" i="17"/>
  <c r="N38" i="17" s="1"/>
  <c r="K38" i="17"/>
  <c r="J38" i="17"/>
  <c r="H38" i="17" s="1"/>
  <c r="I38" i="17"/>
  <c r="G38" i="17"/>
  <c r="E38" i="17"/>
  <c r="D38" i="17"/>
  <c r="C38" i="17"/>
  <c r="B38" i="17"/>
  <c r="X23" i="17"/>
  <c r="W23" i="17"/>
  <c r="M37" i="17"/>
  <c r="N37" i="17" s="1"/>
  <c r="K37" i="17"/>
  <c r="J37" i="17"/>
  <c r="H37" i="17" s="1"/>
  <c r="I37" i="17"/>
  <c r="G37" i="17"/>
  <c r="E37" i="17"/>
  <c r="F37" i="17" s="1"/>
  <c r="D37" i="17"/>
  <c r="C37" i="17"/>
  <c r="B37" i="17"/>
  <c r="M36" i="17"/>
  <c r="N36" i="17" s="1"/>
  <c r="K36" i="17"/>
  <c r="J36" i="17"/>
  <c r="H36" i="17" s="1"/>
  <c r="I36" i="17"/>
  <c r="G36" i="17"/>
  <c r="E36" i="17"/>
  <c r="F36" i="17" s="1"/>
  <c r="D36" i="17"/>
  <c r="C36" i="17"/>
  <c r="B36" i="17"/>
  <c r="M35" i="17"/>
  <c r="N35" i="17" s="1"/>
  <c r="K35" i="17"/>
  <c r="J35" i="17"/>
  <c r="H35" i="17" s="1"/>
  <c r="I35" i="17"/>
  <c r="G35" i="17"/>
  <c r="E35" i="17"/>
  <c r="D35" i="17"/>
  <c r="C35" i="17"/>
  <c r="B35" i="17"/>
  <c r="M34" i="17"/>
  <c r="N34" i="17" s="1"/>
  <c r="K34" i="17"/>
  <c r="J34" i="17"/>
  <c r="H34" i="17" s="1"/>
  <c r="I34" i="17"/>
  <c r="G34" i="17"/>
  <c r="E34" i="17"/>
  <c r="D34" i="17"/>
  <c r="C34" i="17"/>
  <c r="B34" i="17"/>
  <c r="M33" i="17"/>
  <c r="N33" i="17" s="1"/>
  <c r="K33" i="17"/>
  <c r="J33" i="17"/>
  <c r="H33" i="17" s="1"/>
  <c r="I33" i="17"/>
  <c r="G33" i="17"/>
  <c r="E33" i="17"/>
  <c r="D33" i="17"/>
  <c r="C33" i="17"/>
  <c r="B33" i="17"/>
  <c r="M32" i="17"/>
  <c r="N32" i="17" s="1"/>
  <c r="K32" i="17"/>
  <c r="J32" i="17"/>
  <c r="H32" i="17" s="1"/>
  <c r="I32" i="17"/>
  <c r="G32" i="17"/>
  <c r="E32" i="17"/>
  <c r="F32" i="17" s="1"/>
  <c r="D32" i="17"/>
  <c r="C32" i="17"/>
  <c r="B32" i="17"/>
  <c r="M31" i="17"/>
  <c r="N31" i="17" s="1"/>
  <c r="K31" i="17"/>
  <c r="J31" i="17"/>
  <c r="H31" i="17" s="1"/>
  <c r="I31" i="17"/>
  <c r="G31" i="17"/>
  <c r="E31" i="17"/>
  <c r="F31" i="17" s="1"/>
  <c r="D31" i="17"/>
  <c r="C31" i="17"/>
  <c r="B31" i="17"/>
  <c r="M30" i="17"/>
  <c r="N30" i="17" s="1"/>
  <c r="K30" i="17"/>
  <c r="J30" i="17"/>
  <c r="H30" i="17" s="1"/>
  <c r="I30" i="17"/>
  <c r="G30" i="17"/>
  <c r="E30" i="17"/>
  <c r="D30" i="17"/>
  <c r="C30" i="17"/>
  <c r="B30" i="17"/>
  <c r="M29" i="17"/>
  <c r="N29" i="17" s="1"/>
  <c r="K29" i="17"/>
  <c r="J29" i="17"/>
  <c r="H29" i="17" s="1"/>
  <c r="I29" i="17"/>
  <c r="G29" i="17"/>
  <c r="E29" i="17"/>
  <c r="F29" i="17" s="1"/>
  <c r="D29" i="17"/>
  <c r="C29" i="17"/>
  <c r="B29" i="17"/>
  <c r="M28" i="17"/>
  <c r="N28" i="17" s="1"/>
  <c r="K28" i="17"/>
  <c r="J28" i="17"/>
  <c r="H28" i="17" s="1"/>
  <c r="I28" i="17"/>
  <c r="G28" i="17"/>
  <c r="E28" i="17"/>
  <c r="F28" i="17" s="1"/>
  <c r="D28" i="17"/>
  <c r="C28" i="17"/>
  <c r="B28" i="17"/>
  <c r="M27" i="17"/>
  <c r="N27" i="17" s="1"/>
  <c r="K27" i="17"/>
  <c r="J27" i="17"/>
  <c r="H27" i="17" s="1"/>
  <c r="I27" i="17"/>
  <c r="G27" i="17"/>
  <c r="E27" i="17"/>
  <c r="F27" i="17" s="1"/>
  <c r="D27" i="17"/>
  <c r="C27" i="17"/>
  <c r="B27" i="17"/>
  <c r="M26" i="17"/>
  <c r="N26" i="17" s="1"/>
  <c r="K26" i="17"/>
  <c r="J26" i="17"/>
  <c r="H26" i="17" s="1"/>
  <c r="I26" i="17"/>
  <c r="G26" i="17"/>
  <c r="E26" i="17"/>
  <c r="D26" i="17"/>
  <c r="C26" i="17"/>
  <c r="B26" i="17"/>
  <c r="M25" i="17"/>
  <c r="N25" i="17" s="1"/>
  <c r="K25" i="17"/>
  <c r="J25" i="17"/>
  <c r="H25" i="17" s="1"/>
  <c r="I25" i="17"/>
  <c r="G25" i="17"/>
  <c r="E25" i="17"/>
  <c r="F25" i="17" s="1"/>
  <c r="D25" i="17"/>
  <c r="C25" i="17"/>
  <c r="B25" i="17"/>
  <c r="M24" i="17"/>
  <c r="N24" i="17" s="1"/>
  <c r="K24" i="17"/>
  <c r="J24" i="17"/>
  <c r="H24" i="17" s="1"/>
  <c r="I24" i="17"/>
  <c r="G24" i="17"/>
  <c r="E24" i="17"/>
  <c r="D24" i="17"/>
  <c r="C24" i="17"/>
  <c r="B24" i="17"/>
  <c r="M23" i="17"/>
  <c r="N23" i="17" s="1"/>
  <c r="K23" i="17"/>
  <c r="J23" i="17"/>
  <c r="H23" i="17" s="1"/>
  <c r="I23" i="17"/>
  <c r="G23" i="17"/>
  <c r="E23" i="17"/>
  <c r="F23" i="17" s="1"/>
  <c r="D23" i="17"/>
  <c r="C23" i="17"/>
  <c r="B23" i="17"/>
  <c r="M22" i="17"/>
  <c r="N22" i="17" s="1"/>
  <c r="K22" i="17"/>
  <c r="J22" i="17"/>
  <c r="H22" i="17" s="1"/>
  <c r="I22" i="17"/>
  <c r="G22" i="17"/>
  <c r="E22" i="17"/>
  <c r="D22" i="17"/>
  <c r="C22" i="17"/>
  <c r="B22" i="17"/>
  <c r="M21" i="17"/>
  <c r="N21" i="17" s="1"/>
  <c r="K21" i="17"/>
  <c r="J21" i="17"/>
  <c r="H21" i="17" s="1"/>
  <c r="I21" i="17"/>
  <c r="G21" i="17"/>
  <c r="E21" i="17"/>
  <c r="F21" i="17" s="1"/>
  <c r="D21" i="17"/>
  <c r="C21" i="17"/>
  <c r="B21" i="17"/>
  <c r="M20" i="17"/>
  <c r="N20" i="17" s="1"/>
  <c r="K20" i="17"/>
  <c r="J20" i="17"/>
  <c r="H20" i="17" s="1"/>
  <c r="I20" i="17"/>
  <c r="G20" i="17"/>
  <c r="E20" i="17"/>
  <c r="F20" i="17" s="1"/>
  <c r="D20" i="17"/>
  <c r="C20" i="17"/>
  <c r="B20" i="17"/>
  <c r="M19" i="17"/>
  <c r="N19" i="17" s="1"/>
  <c r="K19" i="17"/>
  <c r="J19" i="17"/>
  <c r="H19" i="17" s="1"/>
  <c r="I19" i="17"/>
  <c r="G19" i="17"/>
  <c r="E19" i="17"/>
  <c r="F19" i="17" s="1"/>
  <c r="D19" i="17"/>
  <c r="C19" i="17"/>
  <c r="B19" i="17"/>
  <c r="M18" i="17"/>
  <c r="N18" i="17" s="1"/>
  <c r="K18" i="17"/>
  <c r="J18" i="17"/>
  <c r="H18" i="17" s="1"/>
  <c r="I18" i="17"/>
  <c r="G18" i="17"/>
  <c r="E18" i="17"/>
  <c r="D18" i="17"/>
  <c r="C18" i="17"/>
  <c r="L18" i="17" s="1"/>
  <c r="B18" i="17"/>
  <c r="M17" i="17"/>
  <c r="N17" i="17" s="1"/>
  <c r="K17" i="17"/>
  <c r="J17" i="17"/>
  <c r="H17" i="17" s="1"/>
  <c r="I17" i="17"/>
  <c r="G17" i="17"/>
  <c r="E17" i="17"/>
  <c r="F17" i="17" s="1"/>
  <c r="D17" i="17"/>
  <c r="C17" i="17"/>
  <c r="L17" i="17" s="1"/>
  <c r="B17" i="17"/>
  <c r="M16" i="17"/>
  <c r="N16" i="17" s="1"/>
  <c r="K16" i="17"/>
  <c r="J16" i="17"/>
  <c r="H16" i="17" s="1"/>
  <c r="I16" i="17"/>
  <c r="G16" i="17"/>
  <c r="E16" i="17"/>
  <c r="D16" i="17"/>
  <c r="C16" i="17"/>
  <c r="B16" i="17"/>
  <c r="M15" i="17"/>
  <c r="N15" i="17" s="1"/>
  <c r="K15" i="17"/>
  <c r="J15" i="17"/>
  <c r="H15" i="17" s="1"/>
  <c r="I15" i="17"/>
  <c r="G15" i="17"/>
  <c r="E15" i="17"/>
  <c r="D15" i="17"/>
  <c r="C15" i="17"/>
  <c r="B15" i="17"/>
  <c r="M14" i="17"/>
  <c r="N14" i="17" s="1"/>
  <c r="K14" i="17"/>
  <c r="J14" i="17"/>
  <c r="H14" i="17" s="1"/>
  <c r="I14" i="17"/>
  <c r="G14" i="17"/>
  <c r="E14" i="17"/>
  <c r="F14" i="17" s="1"/>
  <c r="D14" i="17"/>
  <c r="C14" i="17"/>
  <c r="B14" i="17"/>
  <c r="M13" i="17"/>
  <c r="N13" i="17" s="1"/>
  <c r="K13" i="17"/>
  <c r="J13" i="17"/>
  <c r="H13" i="17" s="1"/>
  <c r="I13" i="17"/>
  <c r="G13" i="17"/>
  <c r="E13" i="17"/>
  <c r="F13" i="17" s="1"/>
  <c r="D13" i="17"/>
  <c r="C13" i="17"/>
  <c r="B13" i="17"/>
  <c r="M12" i="17"/>
  <c r="N12" i="17" s="1"/>
  <c r="K12" i="17"/>
  <c r="J12" i="17"/>
  <c r="H12" i="17" s="1"/>
  <c r="I12" i="17"/>
  <c r="G12" i="17"/>
  <c r="E12" i="17"/>
  <c r="D12" i="17"/>
  <c r="C12" i="17"/>
  <c r="B12" i="17"/>
  <c r="M11" i="17"/>
  <c r="N11" i="17" s="1"/>
  <c r="K11" i="17"/>
  <c r="J11" i="17"/>
  <c r="H11" i="17" s="1"/>
  <c r="I11" i="17"/>
  <c r="G11" i="17"/>
  <c r="E11" i="17"/>
  <c r="F11" i="17" s="1"/>
  <c r="D11" i="17"/>
  <c r="C11" i="17"/>
  <c r="L11" i="17" s="1"/>
  <c r="B11" i="17"/>
  <c r="M10" i="17"/>
  <c r="N10" i="17" s="1"/>
  <c r="K10" i="17"/>
  <c r="J10" i="17"/>
  <c r="H10" i="17" s="1"/>
  <c r="I10" i="17"/>
  <c r="G10" i="17"/>
  <c r="E10" i="17"/>
  <c r="F10" i="17" s="1"/>
  <c r="D10" i="17"/>
  <c r="C10" i="17"/>
  <c r="B10" i="17"/>
  <c r="M9" i="17"/>
  <c r="N9" i="17" s="1"/>
  <c r="K9" i="17"/>
  <c r="J9" i="17"/>
  <c r="H9" i="17" s="1"/>
  <c r="I9" i="17"/>
  <c r="G9" i="17"/>
  <c r="E9" i="17"/>
  <c r="D9" i="17"/>
  <c r="C9" i="17"/>
  <c r="B9" i="17"/>
  <c r="M8" i="17"/>
  <c r="N8" i="17" s="1"/>
  <c r="K8" i="17"/>
  <c r="J8" i="17"/>
  <c r="H8" i="17" s="1"/>
  <c r="I8" i="17"/>
  <c r="G8" i="17"/>
  <c r="E8" i="17"/>
  <c r="D8" i="17"/>
  <c r="C8" i="17"/>
  <c r="B8" i="17"/>
  <c r="M7" i="17"/>
  <c r="N7" i="17" s="1"/>
  <c r="K7" i="17"/>
  <c r="J7" i="17"/>
  <c r="H7" i="17" s="1"/>
  <c r="I7" i="17"/>
  <c r="G7" i="17"/>
  <c r="E7" i="17"/>
  <c r="F7" i="17" s="1"/>
  <c r="D7" i="17"/>
  <c r="C7" i="17"/>
  <c r="B7" i="17"/>
  <c r="M6" i="17"/>
  <c r="N6" i="17" s="1"/>
  <c r="K6" i="17"/>
  <c r="J6" i="17"/>
  <c r="H6" i="17" s="1"/>
  <c r="I6" i="17"/>
  <c r="G6" i="17"/>
  <c r="E6" i="17"/>
  <c r="F6" i="17" s="1"/>
  <c r="D6" i="17"/>
  <c r="C6" i="17"/>
  <c r="B6" i="17"/>
  <c r="M5" i="17"/>
  <c r="N5" i="17" s="1"/>
  <c r="K5" i="17"/>
  <c r="J5" i="17"/>
  <c r="H5" i="17" s="1"/>
  <c r="I5" i="17"/>
  <c r="G5" i="17"/>
  <c r="E5" i="17"/>
  <c r="F5" i="17" s="1"/>
  <c r="D5" i="17"/>
  <c r="C5" i="17"/>
  <c r="B5" i="17"/>
  <c r="M4" i="17"/>
  <c r="N4" i="17" s="1"/>
  <c r="K4" i="17"/>
  <c r="J4" i="17"/>
  <c r="H4" i="17" s="1"/>
  <c r="I4" i="17"/>
  <c r="G4" i="17"/>
  <c r="E4" i="17"/>
  <c r="F4" i="17" s="1"/>
  <c r="D4" i="17"/>
  <c r="C4" i="17"/>
  <c r="L4" i="17" s="1"/>
  <c r="B4" i="17"/>
  <c r="M3" i="17"/>
  <c r="K3" i="17"/>
  <c r="J3" i="17"/>
  <c r="I3" i="17"/>
  <c r="G3" i="17"/>
  <c r="E3" i="17"/>
  <c r="D3" i="17"/>
  <c r="C3" i="17"/>
  <c r="L3" i="17" s="1"/>
  <c r="B3" i="17"/>
  <c r="M2" i="17"/>
  <c r="N2" i="17" s="1"/>
  <c r="K2" i="17"/>
  <c r="J2" i="17"/>
  <c r="H2" i="17" s="1"/>
  <c r="I2" i="17"/>
  <c r="G2" i="17"/>
  <c r="E2" i="17"/>
  <c r="D2" i="17"/>
  <c r="C2" i="17"/>
  <c r="B2" i="17"/>
  <c r="L42" i="17" l="1"/>
  <c r="L70" i="17"/>
  <c r="L125" i="17"/>
  <c r="L227" i="17"/>
  <c r="O63" i="17"/>
  <c r="L71" i="17"/>
  <c r="L173" i="17"/>
  <c r="O187" i="17"/>
  <c r="O287" i="17"/>
  <c r="O294" i="17"/>
  <c r="L7" i="17"/>
  <c r="O272" i="17"/>
  <c r="L312" i="17"/>
  <c r="L360" i="17"/>
  <c r="L423" i="17"/>
  <c r="L431" i="17"/>
  <c r="L455" i="17"/>
  <c r="L25" i="17"/>
  <c r="L54" i="17"/>
  <c r="L355" i="17"/>
  <c r="L134" i="17"/>
  <c r="L236" i="17"/>
  <c r="L485" i="17"/>
  <c r="L619" i="17"/>
  <c r="L643" i="17"/>
  <c r="L651" i="17"/>
  <c r="L40" i="17"/>
  <c r="L96" i="17"/>
  <c r="L367" i="17"/>
  <c r="O476" i="17"/>
  <c r="O484" i="17"/>
  <c r="L518" i="17"/>
  <c r="O318" i="17"/>
  <c r="O517" i="17"/>
  <c r="L200" i="17"/>
  <c r="L223" i="17"/>
  <c r="O454" i="17"/>
  <c r="O167" i="17"/>
  <c r="O283" i="17"/>
  <c r="L561" i="17"/>
  <c r="L616" i="17"/>
  <c r="L623" i="17"/>
  <c r="L631" i="17"/>
  <c r="L655" i="17"/>
  <c r="L12" i="17"/>
  <c r="O615" i="17"/>
  <c r="O622" i="17"/>
  <c r="L680" i="17"/>
  <c r="L712" i="17"/>
  <c r="L752" i="17"/>
  <c r="L784" i="17"/>
  <c r="L808" i="17"/>
  <c r="L824" i="17"/>
  <c r="L801" i="17"/>
  <c r="L817" i="17"/>
  <c r="O303" i="17"/>
  <c r="O311" i="17"/>
  <c r="O334" i="17"/>
  <c r="L29" i="17"/>
  <c r="L60" i="17"/>
  <c r="L137" i="17"/>
  <c r="O215" i="17"/>
  <c r="L216" i="17"/>
  <c r="L247" i="17"/>
  <c r="L255" i="17"/>
  <c r="L284" i="17"/>
  <c r="O312" i="17"/>
  <c r="L401" i="17"/>
  <c r="L432" i="17"/>
  <c r="L503" i="17"/>
  <c r="L511" i="17"/>
  <c r="L628" i="17"/>
  <c r="L636" i="17"/>
  <c r="L692" i="17"/>
  <c r="L740" i="17"/>
  <c r="L772" i="17"/>
  <c r="L804" i="17"/>
  <c r="O239" i="17"/>
  <c r="O276" i="17"/>
  <c r="O360" i="17"/>
  <c r="O416" i="17"/>
  <c r="L465" i="17"/>
  <c r="O479" i="17"/>
  <c r="L496" i="17"/>
  <c r="L590" i="17"/>
  <c r="L637" i="17"/>
  <c r="O659" i="17"/>
  <c r="O707" i="17"/>
  <c r="O723" i="17"/>
  <c r="L757" i="17"/>
  <c r="L765" i="17"/>
  <c r="L797" i="17"/>
  <c r="O803" i="17"/>
  <c r="L805" i="17"/>
  <c r="O811" i="17"/>
  <c r="O130" i="17"/>
  <c r="L271" i="17"/>
  <c r="O464" i="17"/>
  <c r="L489" i="17"/>
  <c r="L575" i="17"/>
  <c r="L583" i="17"/>
  <c r="L599" i="17"/>
  <c r="L718" i="17"/>
  <c r="O756" i="17"/>
  <c r="O764" i="17"/>
  <c r="L774" i="17"/>
  <c r="L782" i="17"/>
  <c r="L790" i="17"/>
  <c r="L822" i="17"/>
  <c r="O835" i="17"/>
  <c r="L837" i="17"/>
  <c r="O843" i="17"/>
  <c r="L845" i="17"/>
  <c r="O69" i="17"/>
  <c r="O146" i="17"/>
  <c r="O441" i="17"/>
  <c r="O701" i="17"/>
  <c r="O717" i="17"/>
  <c r="L838" i="17"/>
  <c r="O844" i="17"/>
  <c r="L846" i="17"/>
  <c r="O845" i="17"/>
  <c r="O853" i="17"/>
  <c r="O24" i="17"/>
  <c r="L563" i="17"/>
  <c r="L649" i="17"/>
  <c r="L657" i="17"/>
  <c r="L673" i="17"/>
  <c r="L713" i="17"/>
  <c r="L729" i="17"/>
  <c r="L769" i="17"/>
  <c r="O807" i="17"/>
  <c r="O838" i="17"/>
  <c r="H18" i="18"/>
  <c r="L226" i="17"/>
  <c r="L262" i="17"/>
  <c r="O749" i="17"/>
  <c r="L750" i="17"/>
  <c r="L827" i="17"/>
  <c r="O752" i="17"/>
  <c r="F287" i="17"/>
  <c r="L677" i="17"/>
  <c r="O699" i="17"/>
  <c r="L787" i="17"/>
  <c r="L693" i="17"/>
  <c r="L766" i="17"/>
  <c r="H6" i="18"/>
  <c r="C17" i="18"/>
  <c r="G5" i="18"/>
  <c r="F19" i="18"/>
  <c r="H15" i="18"/>
  <c r="E25" i="18"/>
  <c r="F25" i="18"/>
  <c r="C13" i="18"/>
  <c r="D26" i="18"/>
  <c r="E3" i="18"/>
  <c r="E9" i="18" s="1"/>
  <c r="E13" i="18"/>
  <c r="E26" i="18"/>
  <c r="C7" i="18"/>
  <c r="G7" i="18" s="1"/>
  <c r="D24" i="18"/>
  <c r="F27" i="18"/>
  <c r="F24" i="18"/>
  <c r="F28" i="18"/>
  <c r="L79" i="17"/>
  <c r="L142" i="17"/>
  <c r="L343" i="17"/>
  <c r="L435" i="17"/>
  <c r="L442" i="17"/>
  <c r="L475" i="17"/>
  <c r="L506" i="17"/>
  <c r="L16" i="17"/>
  <c r="L9" i="17"/>
  <c r="O29" i="17"/>
  <c r="L52" i="17"/>
  <c r="L67" i="17"/>
  <c r="L81" i="17"/>
  <c r="L135" i="17"/>
  <c r="L239" i="17"/>
  <c r="L306" i="17"/>
  <c r="L379" i="17"/>
  <c r="L385" i="17"/>
  <c r="L415" i="17"/>
  <c r="O450" i="17"/>
  <c r="L469" i="17"/>
  <c r="F479" i="17"/>
  <c r="L520" i="17"/>
  <c r="L550" i="17"/>
  <c r="O555" i="17"/>
  <c r="L669" i="17"/>
  <c r="L691" i="17"/>
  <c r="L779" i="17"/>
  <c r="L791" i="17"/>
  <c r="L814" i="17"/>
  <c r="O8" i="17"/>
  <c r="O16" i="17"/>
  <c r="O22" i="17"/>
  <c r="O35" i="17"/>
  <c r="L47" i="17"/>
  <c r="O59" i="17"/>
  <c r="L73" i="17"/>
  <c r="L143" i="17"/>
  <c r="L252" i="17"/>
  <c r="O271" i="17"/>
  <c r="L307" i="17"/>
  <c r="L330" i="17"/>
  <c r="O335" i="17"/>
  <c r="L366" i="17"/>
  <c r="O378" i="17"/>
  <c r="O384" i="17"/>
  <c r="O391" i="17"/>
  <c r="L416" i="17"/>
  <c r="O435" i="17"/>
  <c r="L501" i="17"/>
  <c r="L514" i="17"/>
  <c r="O514" i="17"/>
  <c r="L537" i="17"/>
  <c r="L588" i="17"/>
  <c r="L618" i="17"/>
  <c r="O668" i="17"/>
  <c r="L748" i="17"/>
  <c r="L773" i="17"/>
  <c r="L807" i="17"/>
  <c r="L828" i="17"/>
  <c r="O833" i="17"/>
  <c r="L840" i="17"/>
  <c r="O86" i="17"/>
  <c r="O94" i="17"/>
  <c r="L97" i="17"/>
  <c r="O135" i="17"/>
  <c r="O251" i="17"/>
  <c r="O259" i="17"/>
  <c r="O260" i="17"/>
  <c r="O264" i="17"/>
  <c r="L287" i="17"/>
  <c r="O407" i="17"/>
  <c r="O513" i="17"/>
  <c r="O550" i="17"/>
  <c r="O655" i="17"/>
  <c r="N749" i="17"/>
  <c r="O806" i="17"/>
  <c r="O839" i="17"/>
  <c r="L605" i="17"/>
  <c r="L768" i="17"/>
  <c r="O773" i="17"/>
  <c r="L831" i="17"/>
  <c r="L836" i="17"/>
  <c r="F853" i="17"/>
  <c r="L15" i="17"/>
  <c r="L27" i="17"/>
  <c r="L38" i="17"/>
  <c r="L270" i="17"/>
  <c r="L283" i="17"/>
  <c r="O323" i="17"/>
  <c r="L389" i="17"/>
  <c r="L425" i="17"/>
  <c r="O430" i="17"/>
  <c r="L434" i="17"/>
  <c r="L453" i="17"/>
  <c r="F464" i="17"/>
  <c r="O466" i="17"/>
  <c r="L505" i="17"/>
  <c r="L531" i="17"/>
  <c r="O679" i="17"/>
  <c r="L723" i="17"/>
  <c r="O804" i="17"/>
  <c r="L6" i="17"/>
  <c r="O12" i="17"/>
  <c r="O33" i="17"/>
  <c r="L34" i="17"/>
  <c r="O40" i="17"/>
  <c r="L77" i="17"/>
  <c r="L174" i="17"/>
  <c r="L188" i="17"/>
  <c r="L238" i="17"/>
  <c r="O247" i="17"/>
  <c r="L250" i="17"/>
  <c r="L258" i="17"/>
  <c r="L311" i="17"/>
  <c r="L319" i="17"/>
  <c r="L404" i="17"/>
  <c r="L525" i="17"/>
  <c r="L607" i="17"/>
  <c r="O829" i="17"/>
  <c r="L645" i="17"/>
  <c r="O850" i="17"/>
  <c r="L43" i="17"/>
  <c r="L53" i="17"/>
  <c r="L55" i="17"/>
  <c r="L58" i="17"/>
  <c r="O64" i="17"/>
  <c r="L83" i="17"/>
  <c r="O96" i="17"/>
  <c r="L107" i="17"/>
  <c r="L155" i="17"/>
  <c r="L162" i="17"/>
  <c r="L19" i="17"/>
  <c r="O95" i="17"/>
  <c r="L102" i="17"/>
  <c r="L114" i="17"/>
  <c r="O117" i="17"/>
  <c r="L119" i="17"/>
  <c r="L126" i="17"/>
  <c r="O144" i="17"/>
  <c r="L145" i="17"/>
  <c r="L149" i="17"/>
  <c r="L163" i="17"/>
  <c r="L176" i="17"/>
  <c r="L224" i="17"/>
  <c r="L411" i="17"/>
  <c r="L477" i="17"/>
  <c r="F555" i="17"/>
  <c r="O26" i="17"/>
  <c r="L46" i="17"/>
  <c r="O77" i="17"/>
  <c r="L91" i="17"/>
  <c r="L103" i="17"/>
  <c r="L133" i="17"/>
  <c r="O162" i="17"/>
  <c r="F318" i="17"/>
  <c r="L363" i="17"/>
  <c r="N433" i="17"/>
  <c r="O433" i="17"/>
  <c r="F550" i="17"/>
  <c r="O674" i="17"/>
  <c r="F674" i="17"/>
  <c r="L732" i="17"/>
  <c r="L861" i="17"/>
  <c r="O526" i="17"/>
  <c r="F526" i="17"/>
  <c r="L28" i="17"/>
  <c r="L32" i="17"/>
  <c r="F35" i="17"/>
  <c r="L61" i="17"/>
  <c r="L63" i="17"/>
  <c r="O65" i="17"/>
  <c r="O72" i="17"/>
  <c r="O102" i="17"/>
  <c r="L280" i="17"/>
  <c r="O4" i="17"/>
  <c r="O9" i="17"/>
  <c r="L24" i="17"/>
  <c r="L33" i="17"/>
  <c r="O51" i="17"/>
  <c r="L74" i="17"/>
  <c r="O74" i="17"/>
  <c r="O79" i="17"/>
  <c r="L80" i="17"/>
  <c r="L93" i="17"/>
  <c r="L105" i="17"/>
  <c r="L110" i="17"/>
  <c r="F119" i="17"/>
  <c r="L158" i="17"/>
  <c r="O164" i="17"/>
  <c r="O491" i="17"/>
  <c r="L504" i="17"/>
  <c r="O765" i="17"/>
  <c r="O769" i="17"/>
  <c r="F769" i="17"/>
  <c r="N804" i="17"/>
  <c r="L50" i="17"/>
  <c r="O68" i="17"/>
  <c r="L69" i="17"/>
  <c r="O73" i="17"/>
  <c r="O98" i="17"/>
  <c r="O116" i="17"/>
  <c r="L122" i="17"/>
  <c r="L129" i="17"/>
  <c r="L141" i="17"/>
  <c r="O151" i="17"/>
  <c r="L207" i="17"/>
  <c r="L351" i="17"/>
  <c r="L427" i="17"/>
  <c r="L720" i="17"/>
  <c r="F299" i="17"/>
  <c r="O299" i="17"/>
  <c r="O612" i="17"/>
  <c r="F612" i="17"/>
  <c r="L219" i="17"/>
  <c r="L256" i="17"/>
  <c r="L267" i="17"/>
  <c r="O284" i="17"/>
  <c r="L295" i="17"/>
  <c r="L309" i="17"/>
  <c r="O319" i="17"/>
  <c r="L332" i="17"/>
  <c r="L339" i="17"/>
  <c r="L345" i="17"/>
  <c r="L419" i="17"/>
  <c r="L433" i="17"/>
  <c r="L438" i="17"/>
  <c r="L462" i="17"/>
  <c r="L498" i="17"/>
  <c r="O509" i="17"/>
  <c r="L510" i="17"/>
  <c r="L542" i="17"/>
  <c r="L547" i="17"/>
  <c r="L577" i="17"/>
  <c r="L658" i="17"/>
  <c r="L676" i="17"/>
  <c r="L715" i="17"/>
  <c r="L738" i="17"/>
  <c r="L743" i="17"/>
  <c r="L786" i="17"/>
  <c r="L809" i="17"/>
  <c r="L815" i="17"/>
  <c r="L820" i="17"/>
  <c r="L826" i="17"/>
  <c r="L847" i="17"/>
  <c r="L852" i="17"/>
  <c r="L856" i="17"/>
  <c r="L208" i="17"/>
  <c r="L214" i="17"/>
  <c r="O224" i="17"/>
  <c r="L231" i="17"/>
  <c r="O236" i="17"/>
  <c r="O248" i="17"/>
  <c r="L268" i="17"/>
  <c r="O280" i="17"/>
  <c r="F284" i="17"/>
  <c r="L290" i="17"/>
  <c r="O300" i="17"/>
  <c r="O309" i="17"/>
  <c r="O314" i="17"/>
  <c r="L327" i="17"/>
  <c r="L340" i="17"/>
  <c r="L346" i="17"/>
  <c r="O351" i="17"/>
  <c r="L364" i="17"/>
  <c r="O368" i="17"/>
  <c r="L382" i="17"/>
  <c r="L393" i="17"/>
  <c r="L399" i="17"/>
  <c r="O404" i="17"/>
  <c r="L412" i="17"/>
  <c r="O418" i="17"/>
  <c r="O423" i="17"/>
  <c r="L428" i="17"/>
  <c r="O461" i="17"/>
  <c r="L473" i="17"/>
  <c r="L487" i="17"/>
  <c r="O487" i="17"/>
  <c r="O497" i="17"/>
  <c r="F509" i="17"/>
  <c r="L543" i="17"/>
  <c r="O551" i="17"/>
  <c r="L559" i="17"/>
  <c r="L571" i="17"/>
  <c r="L578" i="17"/>
  <c r="O584" i="17"/>
  <c r="O591" i="17"/>
  <c r="L592" i="17"/>
  <c r="L596" i="17"/>
  <c r="L603" i="17"/>
  <c r="L620" i="17"/>
  <c r="L625" i="17"/>
  <c r="O651" i="17"/>
  <c r="L653" i="17"/>
  <c r="O675" i="17"/>
  <c r="L687" i="17"/>
  <c r="O692" i="17"/>
  <c r="L703" i="17"/>
  <c r="L710" i="17"/>
  <c r="L716" i="17"/>
  <c r="L726" i="17"/>
  <c r="L733" i="17"/>
  <c r="L739" i="17"/>
  <c r="O742" i="17"/>
  <c r="L744" i="17"/>
  <c r="L799" i="17"/>
  <c r="L821" i="17"/>
  <c r="O825" i="17"/>
  <c r="L832" i="17"/>
  <c r="O852" i="17"/>
  <c r="O855" i="17"/>
  <c r="O861" i="17"/>
  <c r="L177" i="17"/>
  <c r="O182" i="17"/>
  <c r="L184" i="17"/>
  <c r="L191" i="17"/>
  <c r="L209" i="17"/>
  <c r="O209" i="17"/>
  <c r="F224" i="17"/>
  <c r="L243" i="17"/>
  <c r="O256" i="17"/>
  <c r="L296" i="17"/>
  <c r="L303" i="17"/>
  <c r="L321" i="17"/>
  <c r="O326" i="17"/>
  <c r="F351" i="17"/>
  <c r="L352" i="17"/>
  <c r="L359" i="17"/>
  <c r="O375" i="17"/>
  <c r="L383" i="17"/>
  <c r="L384" i="17"/>
  <c r="O387" i="17"/>
  <c r="O398" i="17"/>
  <c r="L420" i="17"/>
  <c r="F423" i="17"/>
  <c r="O438" i="17"/>
  <c r="L446" i="17"/>
  <c r="O462" i="17"/>
  <c r="L482" i="17"/>
  <c r="O486" i="17"/>
  <c r="L493" i="17"/>
  <c r="L536" i="17"/>
  <c r="O543" i="17"/>
  <c r="F551" i="17"/>
  <c r="O558" i="17"/>
  <c r="F584" i="17"/>
  <c r="O602" i="17"/>
  <c r="L611" i="17"/>
  <c r="L622" i="17"/>
  <c r="L641" i="17"/>
  <c r="L659" i="17"/>
  <c r="O663" i="17"/>
  <c r="L664" i="17"/>
  <c r="O676" i="17"/>
  <c r="O681" i="17"/>
  <c r="L683" i="17"/>
  <c r="L700" i="17"/>
  <c r="L704" i="17"/>
  <c r="O709" i="17"/>
  <c r="O715" i="17"/>
  <c r="L721" i="17"/>
  <c r="O743" i="17"/>
  <c r="O753" i="17"/>
  <c r="L754" i="17"/>
  <c r="L761" i="17"/>
  <c r="L783" i="17"/>
  <c r="O786" i="17"/>
  <c r="L794" i="17"/>
  <c r="O820" i="17"/>
  <c r="O826" i="17"/>
  <c r="O841" i="17"/>
  <c r="L842" i="17"/>
  <c r="F861" i="17"/>
  <c r="L203" i="17"/>
  <c r="O208" i="17"/>
  <c r="L244" i="17"/>
  <c r="L251" i="17"/>
  <c r="O268" i="17"/>
  <c r="L292" i="17"/>
  <c r="L297" i="17"/>
  <c r="L323" i="17"/>
  <c r="O340" i="17"/>
  <c r="L348" i="17"/>
  <c r="L371" i="17"/>
  <c r="L414" i="17"/>
  <c r="L441" i="17"/>
  <c r="O445" i="17"/>
  <c r="O478" i="17"/>
  <c r="O492" i="17"/>
  <c r="O505" i="17"/>
  <c r="L554" i="17"/>
  <c r="L567" i="17"/>
  <c r="L572" i="17"/>
  <c r="L598" i="17"/>
  <c r="O671" i="17"/>
  <c r="L678" i="17"/>
  <c r="O687" i="17"/>
  <c r="L689" i="17"/>
  <c r="O695" i="17"/>
  <c r="L705" i="17"/>
  <c r="L717" i="17"/>
  <c r="L728" i="17"/>
  <c r="F753" i="17"/>
  <c r="L833" i="17"/>
  <c r="F841" i="17"/>
  <c r="L843" i="17"/>
  <c r="O848" i="17"/>
  <c r="L850" i="17"/>
  <c r="O857" i="17"/>
  <c r="L863" i="17"/>
  <c r="O220" i="17"/>
  <c r="O243" i="17"/>
  <c r="L279" i="17"/>
  <c r="O336" i="17"/>
  <c r="L362" i="17"/>
  <c r="O549" i="17"/>
  <c r="O700" i="17"/>
  <c r="O842" i="17"/>
  <c r="L260" i="17"/>
  <c r="F745" i="17"/>
  <c r="L819" i="17"/>
  <c r="L825" i="17"/>
  <c r="L851" i="17"/>
  <c r="L855" i="17"/>
  <c r="L865" i="17"/>
  <c r="O120" i="17"/>
  <c r="O131" i="17"/>
  <c r="O132" i="17"/>
  <c r="F135" i="17"/>
  <c r="O139" i="17"/>
  <c r="L140" i="17"/>
  <c r="O153" i="17"/>
  <c r="L169" i="17"/>
  <c r="O169" i="17"/>
  <c r="L175" i="17"/>
  <c r="L205" i="17"/>
  <c r="F208" i="17"/>
  <c r="L215" i="17"/>
  <c r="O219" i="17"/>
  <c r="O223" i="17"/>
  <c r="L230" i="17"/>
  <c r="L240" i="17"/>
  <c r="L275" i="17"/>
  <c r="F283" i="17"/>
  <c r="F303" i="17"/>
  <c r="L331" i="17"/>
  <c r="O331" i="17"/>
  <c r="L335" i="17"/>
  <c r="O343" i="17"/>
  <c r="L350" i="17"/>
  <c r="O363" i="17"/>
  <c r="O366" i="17"/>
  <c r="O382" i="17"/>
  <c r="F420" i="17"/>
  <c r="O427" i="17"/>
  <c r="L466" i="17"/>
  <c r="N477" i="17"/>
  <c r="O477" i="17"/>
  <c r="L526" i="17"/>
  <c r="O619" i="17"/>
  <c r="F619" i="17"/>
  <c r="F668" i="17"/>
  <c r="F709" i="17"/>
  <c r="O725" i="17"/>
  <c r="F725" i="17"/>
  <c r="L854" i="17"/>
  <c r="O500" i="17"/>
  <c r="F500" i="17"/>
  <c r="O741" i="17"/>
  <c r="F741" i="17"/>
  <c r="F16" i="17"/>
  <c r="L14" i="17"/>
  <c r="L26" i="17"/>
  <c r="L51" i="17"/>
  <c r="O67" i="17"/>
  <c r="L75" i="17"/>
  <c r="L95" i="17"/>
  <c r="L99" i="17"/>
  <c r="O104" i="17"/>
  <c r="O107" i="17"/>
  <c r="L109" i="17"/>
  <c r="L117" i="17"/>
  <c r="O126" i="17"/>
  <c r="L136" i="17"/>
  <c r="O136" i="17"/>
  <c r="O158" i="17"/>
  <c r="L159" i="17"/>
  <c r="O181" i="17"/>
  <c r="L186" i="17"/>
  <c r="L196" i="17"/>
  <c r="O200" i="17"/>
  <c r="L210" i="17"/>
  <c r="F219" i="17"/>
  <c r="O244" i="17"/>
  <c r="O263" i="17"/>
  <c r="F280" i="17"/>
  <c r="O295" i="17"/>
  <c r="L300" i="17"/>
  <c r="L305" i="17"/>
  <c r="O315" i="17"/>
  <c r="L316" i="17"/>
  <c r="F324" i="17"/>
  <c r="L326" i="17"/>
  <c r="F334" i="17"/>
  <c r="F363" i="17"/>
  <c r="O372" i="17"/>
  <c r="O383" i="17"/>
  <c r="O392" i="17"/>
  <c r="O402" i="17"/>
  <c r="F407" i="17"/>
  <c r="L408" i="17"/>
  <c r="L418" i="17"/>
  <c r="L421" i="17"/>
  <c r="O421" i="17"/>
  <c r="L422" i="17"/>
  <c r="F427" i="17"/>
  <c r="O432" i="17"/>
  <c r="F435" i="17"/>
  <c r="F580" i="17"/>
  <c r="O580" i="17"/>
  <c r="L648" i="17"/>
  <c r="O733" i="17"/>
  <c r="F733" i="17"/>
  <c r="L830" i="17"/>
  <c r="N471" i="17"/>
  <c r="O471" i="17"/>
  <c r="F2" i="17"/>
  <c r="O2" i="17"/>
  <c r="L35" i="17"/>
  <c r="O80" i="17"/>
  <c r="F102" i="17"/>
  <c r="O14" i="17"/>
  <c r="L22" i="17"/>
  <c r="O38" i="17"/>
  <c r="O41" i="17"/>
  <c r="L44" i="17"/>
  <c r="L49" i="17"/>
  <c r="L56" i="17"/>
  <c r="L72" i="17"/>
  <c r="L86" i="17"/>
  <c r="O89" i="17"/>
  <c r="L108" i="17"/>
  <c r="L113" i="17"/>
  <c r="L118" i="17"/>
  <c r="L121" i="17"/>
  <c r="L146" i="17"/>
  <c r="O150" i="17"/>
  <c r="F158" i="17"/>
  <c r="O160" i="17"/>
  <c r="L161" i="17"/>
  <c r="O190" i="17"/>
  <c r="O339" i="17"/>
  <c r="O355" i="17"/>
  <c r="L660" i="17"/>
  <c r="O680" i="17"/>
  <c r="L789" i="17"/>
  <c r="O809" i="17"/>
  <c r="F809" i="17"/>
  <c r="L841" i="17"/>
  <c r="O155" i="17"/>
  <c r="O11" i="17"/>
  <c r="F26" i="17"/>
  <c r="O27" i="17"/>
  <c r="F33" i="17"/>
  <c r="L36" i="17"/>
  <c r="L39" i="17"/>
  <c r="F40" i="17"/>
  <c r="L64" i="17"/>
  <c r="L78" i="17"/>
  <c r="L115" i="17"/>
  <c r="O133" i="17"/>
  <c r="L138" i="17"/>
  <c r="L147" i="17"/>
  <c r="O152" i="17"/>
  <c r="L153" i="17"/>
  <c r="L178" i="17"/>
  <c r="O188" i="17"/>
  <c r="L193" i="17"/>
  <c r="L198" i="17"/>
  <c r="O257" i="17"/>
  <c r="L272" i="17"/>
  <c r="L298" i="17"/>
  <c r="L313" i="17"/>
  <c r="O313" i="17"/>
  <c r="L318" i="17"/>
  <c r="L322" i="17"/>
  <c r="O327" i="17"/>
  <c r="O332" i="17"/>
  <c r="L341" i="17"/>
  <c r="L356" i="17"/>
  <c r="O356" i="17"/>
  <c r="F360" i="17"/>
  <c r="L361" i="17"/>
  <c r="O365" i="17"/>
  <c r="L370" i="17"/>
  <c r="L375" i="17"/>
  <c r="O379" i="17"/>
  <c r="F404" i="17"/>
  <c r="L405" i="17"/>
  <c r="O414" i="17"/>
  <c r="L479" i="17"/>
  <c r="F497" i="17"/>
  <c r="F676" i="17"/>
  <c r="L724" i="17"/>
  <c r="L736" i="17"/>
  <c r="O740" i="17"/>
  <c r="F740" i="17"/>
  <c r="F800" i="17"/>
  <c r="O805" i="17"/>
  <c r="F805" i="17"/>
  <c r="O457" i="17"/>
  <c r="F457" i="17"/>
  <c r="L612" i="17"/>
  <c r="O690" i="17"/>
  <c r="F690" i="17"/>
  <c r="O788" i="17"/>
  <c r="F788" i="17"/>
  <c r="O39" i="17"/>
  <c r="L45" i="17"/>
  <c r="L59" i="17"/>
  <c r="O82" i="17"/>
  <c r="O105" i="17"/>
  <c r="O109" i="17"/>
  <c r="O114" i="17"/>
  <c r="L124" i="17"/>
  <c r="L130" i="17"/>
  <c r="O142" i="17"/>
  <c r="O171" i="17"/>
  <c r="L172" i="17"/>
  <c r="O212" i="17"/>
  <c r="O231" i="17"/>
  <c r="L294" i="17"/>
  <c r="O302" i="17"/>
  <c r="L329" i="17"/>
  <c r="L337" i="17"/>
  <c r="O399" i="17"/>
  <c r="O410" i="17"/>
  <c r="O415" i="17"/>
  <c r="L426" i="17"/>
  <c r="L430" i="17"/>
  <c r="L437" i="17"/>
  <c r="F527" i="17"/>
  <c r="O527" i="17"/>
  <c r="O586" i="17"/>
  <c r="F600" i="17"/>
  <c r="F582" i="17"/>
  <c r="O582" i="17"/>
  <c r="O19" i="17"/>
  <c r="L48" i="17"/>
  <c r="L57" i="17"/>
  <c r="O78" i="17"/>
  <c r="O88" i="17"/>
  <c r="L98" i="17"/>
  <c r="O123" i="17"/>
  <c r="O129" i="17"/>
  <c r="O189" i="17"/>
  <c r="L235" i="17"/>
  <c r="F248" i="17"/>
  <c r="L291" i="17"/>
  <c r="O298" i="17"/>
  <c r="F302" i="17"/>
  <c r="O308" i="17"/>
  <c r="L324" i="17"/>
  <c r="O347" i="17"/>
  <c r="L376" i="17"/>
  <c r="L396" i="17"/>
  <c r="L403" i="17"/>
  <c r="L407" i="17"/>
  <c r="O411" i="17"/>
  <c r="O442" i="17"/>
  <c r="F442" i="17"/>
  <c r="L449" i="17"/>
  <c r="O636" i="17"/>
  <c r="F636" i="17"/>
  <c r="F672" i="17"/>
  <c r="O720" i="17"/>
  <c r="N720" i="17"/>
  <c r="L737" i="17"/>
  <c r="O822" i="17"/>
  <c r="F822" i="17"/>
  <c r="L456" i="17"/>
  <c r="L481" i="17"/>
  <c r="L499" i="17"/>
  <c r="L512" i="17"/>
  <c r="L530" i="17"/>
  <c r="O533" i="17"/>
  <c r="L534" i="17"/>
  <c r="L539" i="17"/>
  <c r="L551" i="17"/>
  <c r="L569" i="17"/>
  <c r="L573" i="17"/>
  <c r="L579" i="17"/>
  <c r="L584" i="17"/>
  <c r="O592" i="17"/>
  <c r="L610" i="17"/>
  <c r="L614" i="17"/>
  <c r="L626" i="17"/>
  <c r="O631" i="17"/>
  <c r="L632" i="17"/>
  <c r="L644" i="17"/>
  <c r="O664" i="17"/>
  <c r="L665" i="17"/>
  <c r="L674" i="17"/>
  <c r="L685" i="17"/>
  <c r="O697" i="17"/>
  <c r="L701" i="17"/>
  <c r="O737" i="17"/>
  <c r="L745" i="17"/>
  <c r="L759" i="17"/>
  <c r="L760" i="17"/>
  <c r="L764" i="17"/>
  <c r="L770" i="17"/>
  <c r="L775" i="17"/>
  <c r="L780" i="17"/>
  <c r="L785" i="17"/>
  <c r="L793" i="17"/>
  <c r="O797" i="17"/>
  <c r="O814" i="17"/>
  <c r="O818" i="17"/>
  <c r="L823" i="17"/>
  <c r="L835" i="17"/>
  <c r="O837" i="17"/>
  <c r="O849" i="17"/>
  <c r="L859" i="17"/>
  <c r="L864" i="17"/>
  <c r="O446" i="17"/>
  <c r="L447" i="17"/>
  <c r="L457" i="17"/>
  <c r="O460" i="17"/>
  <c r="L467" i="17"/>
  <c r="L476" i="17"/>
  <c r="O485" i="17"/>
  <c r="L486" i="17"/>
  <c r="L490" i="17"/>
  <c r="L495" i="17"/>
  <c r="O498" i="17"/>
  <c r="L522" i="17"/>
  <c r="F533" i="17"/>
  <c r="O554" i="17"/>
  <c r="O559" i="17"/>
  <c r="L580" i="17"/>
  <c r="O583" i="17"/>
  <c r="O588" i="17"/>
  <c r="L602" i="17"/>
  <c r="L615" i="17"/>
  <c r="O618" i="17"/>
  <c r="L627" i="17"/>
  <c r="L633" i="17"/>
  <c r="O660" i="17"/>
  <c r="L661" i="17"/>
  <c r="F664" i="17"/>
  <c r="L666" i="17"/>
  <c r="L667" i="17"/>
  <c r="L681" i="17"/>
  <c r="L686" i="17"/>
  <c r="O705" i="17"/>
  <c r="O758" i="17"/>
  <c r="O774" i="17"/>
  <c r="L776" i="17"/>
  <c r="O801" i="17"/>
  <c r="L803" i="17"/>
  <c r="L810" i="17"/>
  <c r="L812" i="17"/>
  <c r="L839" i="17"/>
  <c r="F845" i="17"/>
  <c r="L860" i="17"/>
  <c r="O443" i="17"/>
  <c r="O494" i="17"/>
  <c r="O539" i="17"/>
  <c r="L557" i="17"/>
  <c r="L566" i="17"/>
  <c r="O579" i="17"/>
  <c r="L629" i="17"/>
  <c r="O685" i="17"/>
  <c r="L702" i="17"/>
  <c r="L708" i="17"/>
  <c r="O759" i="17"/>
  <c r="O794" i="17"/>
  <c r="O816" i="17"/>
  <c r="O790" i="17"/>
  <c r="L458" i="17"/>
  <c r="L474" i="17"/>
  <c r="L502" i="17"/>
  <c r="L507" i="17"/>
  <c r="L519" i="17"/>
  <c r="L553" i="17"/>
  <c r="L591" i="17"/>
  <c r="L595" i="17"/>
  <c r="L604" i="17"/>
  <c r="L624" i="17"/>
  <c r="L668" i="17"/>
  <c r="L688" i="17"/>
  <c r="O754" i="17"/>
  <c r="L756" i="17"/>
  <c r="O760" i="17"/>
  <c r="O777" i="17"/>
  <c r="L800" i="17"/>
  <c r="L813" i="17"/>
  <c r="F817" i="17"/>
  <c r="O828" i="17"/>
  <c r="O832" i="17"/>
  <c r="L853" i="17"/>
  <c r="L857" i="17"/>
  <c r="O449" i="17"/>
  <c r="L459" i="17"/>
  <c r="F462" i="17"/>
  <c r="O469" i="17"/>
  <c r="L470" i="17"/>
  <c r="O473" i="17"/>
  <c r="L480" i="17"/>
  <c r="L483" i="17"/>
  <c r="O510" i="17"/>
  <c r="L515" i="17"/>
  <c r="L524" i="17"/>
  <c r="O546" i="17"/>
  <c r="L558" i="17"/>
  <c r="L568" i="17"/>
  <c r="L587" i="17"/>
  <c r="O590" i="17"/>
  <c r="O599" i="17"/>
  <c r="O608" i="17"/>
  <c r="L630" i="17"/>
  <c r="O650" i="17"/>
  <c r="O658" i="17"/>
  <c r="O667" i="17"/>
  <c r="L679" i="17"/>
  <c r="O683" i="17"/>
  <c r="L684" i="17"/>
  <c r="L696" i="17"/>
  <c r="L749" i="17"/>
  <c r="O761" i="17"/>
  <c r="L778" i="17"/>
  <c r="L796" i="17"/>
  <c r="O824" i="17"/>
  <c r="O836" i="17"/>
  <c r="L844" i="17"/>
  <c r="O846" i="17"/>
  <c r="L848" i="17"/>
  <c r="O118" i="17"/>
  <c r="F118" i="17"/>
  <c r="O115" i="17"/>
  <c r="O23" i="17"/>
  <c r="L30" i="17"/>
  <c r="F38" i="17"/>
  <c r="O100" i="17"/>
  <c r="O156" i="17"/>
  <c r="O203" i="17"/>
  <c r="O207" i="17"/>
  <c r="F207" i="17"/>
  <c r="O736" i="17"/>
  <c r="F736" i="17"/>
  <c r="Z26" i="17"/>
  <c r="F12" i="17"/>
  <c r="O20" i="17"/>
  <c r="O25" i="17"/>
  <c r="O37" i="17"/>
  <c r="L66" i="17"/>
  <c r="O66" i="17"/>
  <c r="L68" i="17"/>
  <c r="O83" i="17"/>
  <c r="L84" i="17"/>
  <c r="O84" i="17"/>
  <c r="L127" i="17"/>
  <c r="O127" i="17"/>
  <c r="N127" i="17"/>
  <c r="F131" i="17"/>
  <c r="O149" i="17"/>
  <c r="L170" i="17"/>
  <c r="O175" i="17"/>
  <c r="O195" i="17"/>
  <c r="F195" i="17"/>
  <c r="O211" i="17"/>
  <c r="O217" i="17"/>
  <c r="O228" i="17"/>
  <c r="F228" i="17"/>
  <c r="N249" i="17"/>
  <c r="O249" i="17"/>
  <c r="F312" i="17"/>
  <c r="F345" i="17"/>
  <c r="O345" i="17"/>
  <c r="F357" i="17"/>
  <c r="O357" i="17"/>
  <c r="O511" i="17"/>
  <c r="N511" i="17"/>
  <c r="O519" i="17"/>
  <c r="F519" i="17"/>
  <c r="O567" i="17"/>
  <c r="F567" i="17"/>
  <c r="Y34" i="17"/>
  <c r="F22" i="17"/>
  <c r="O111" i="17"/>
  <c r="N111" i="17"/>
  <c r="N417" i="17"/>
  <c r="O417" i="17"/>
  <c r="N3" i="17"/>
  <c r="L8" i="17"/>
  <c r="L100" i="17"/>
  <c r="L212" i="17"/>
  <c r="L220" i="17"/>
  <c r="O252" i="17"/>
  <c r="F252" i="17"/>
  <c r="S27" i="17"/>
  <c r="Y30" i="17"/>
  <c r="O15" i="17"/>
  <c r="O30" i="17"/>
  <c r="L31" i="17"/>
  <c r="L101" i="17"/>
  <c r="L106" i="17"/>
  <c r="O138" i="17"/>
  <c r="L157" i="17"/>
  <c r="L166" i="17"/>
  <c r="L180" i="17"/>
  <c r="O183" i="17"/>
  <c r="F183" i="17"/>
  <c r="N188" i="17"/>
  <c r="O191" i="17"/>
  <c r="L192" i="17"/>
  <c r="O225" i="17"/>
  <c r="L639" i="17"/>
  <c r="O90" i="17"/>
  <c r="F90" i="17"/>
  <c r="O163" i="17"/>
  <c r="N163" i="17"/>
  <c r="F265" i="17"/>
  <c r="O265" i="17"/>
  <c r="O32" i="17"/>
  <c r="F86" i="17"/>
  <c r="L228" i="17"/>
  <c r="F349" i="17"/>
  <c r="O349" i="17"/>
  <c r="O108" i="17"/>
  <c r="F148" i="17"/>
  <c r="O148" i="17"/>
  <c r="L156" i="17"/>
  <c r="L183" i="17"/>
  <c r="N409" i="17"/>
  <c r="O409" i="17"/>
  <c r="O6" i="17"/>
  <c r="F8" i="17"/>
  <c r="L13" i="17"/>
  <c r="L21" i="17"/>
  <c r="O31" i="17"/>
  <c r="L85" i="17"/>
  <c r="F92" i="17"/>
  <c r="O92" i="17"/>
  <c r="L94" i="17"/>
  <c r="F112" i="17"/>
  <c r="O112" i="17"/>
  <c r="L120" i="17"/>
  <c r="O124" i="17"/>
  <c r="O143" i="17"/>
  <c r="N143" i="17"/>
  <c r="O154" i="17"/>
  <c r="F154" i="17"/>
  <c r="O180" i="17"/>
  <c r="L304" i="17"/>
  <c r="F369" i="17"/>
  <c r="O369" i="17"/>
  <c r="F185" i="17"/>
  <c r="O185" i="17"/>
  <c r="O507" i="17"/>
  <c r="F507" i="17"/>
  <c r="L10" i="17"/>
  <c r="L23" i="17"/>
  <c r="O10" i="17"/>
  <c r="L20" i="17"/>
  <c r="L87" i="17"/>
  <c r="O99" i="17"/>
  <c r="O122" i="17"/>
  <c r="O134" i="17"/>
  <c r="F134" i="17"/>
  <c r="L217" i="17"/>
  <c r="L285" i="17"/>
  <c r="T20" i="17"/>
  <c r="O5" i="17"/>
  <c r="F62" i="17"/>
  <c r="O62" i="17"/>
  <c r="F76" i="17"/>
  <c r="O76" i="17"/>
  <c r="L90" i="17"/>
  <c r="O93" i="17"/>
  <c r="O106" i="17"/>
  <c r="F106" i="17"/>
  <c r="O113" i="17"/>
  <c r="O147" i="17"/>
  <c r="N147" i="17"/>
  <c r="F151" i="17"/>
  <c r="F213" i="17"/>
  <c r="O213" i="17"/>
  <c r="F221" i="17"/>
  <c r="O221" i="17"/>
  <c r="O240" i="17"/>
  <c r="F240" i="17"/>
  <c r="N301" i="17"/>
  <c r="O301" i="17"/>
  <c r="F329" i="17"/>
  <c r="O329" i="17"/>
  <c r="F337" i="17"/>
  <c r="O337" i="17"/>
  <c r="O523" i="17"/>
  <c r="O531" i="17"/>
  <c r="N531" i="17"/>
  <c r="N261" i="17"/>
  <c r="O261" i="17"/>
  <c r="O292" i="17"/>
  <c r="F292" i="17"/>
  <c r="L111" i="17"/>
  <c r="L195" i="17"/>
  <c r="F416" i="17"/>
  <c r="L5" i="17"/>
  <c r="L37" i="17"/>
  <c r="L150" i="17"/>
  <c r="O70" i="17"/>
  <c r="F128" i="17"/>
  <c r="O128" i="17"/>
  <c r="O140" i="17"/>
  <c r="O177" i="17"/>
  <c r="F197" i="17"/>
  <c r="O197" i="17"/>
  <c r="N237" i="17"/>
  <c r="O237" i="17"/>
  <c r="O291" i="17"/>
  <c r="F291" i="17"/>
  <c r="F425" i="17"/>
  <c r="O425" i="17"/>
  <c r="O428" i="17"/>
  <c r="F428" i="17"/>
  <c r="O465" i="17"/>
  <c r="F465" i="17"/>
  <c r="F566" i="17"/>
  <c r="O566" i="17"/>
  <c r="O45" i="17"/>
  <c r="O53" i="17"/>
  <c r="O61" i="17"/>
  <c r="L167" i="17"/>
  <c r="O172" i="17"/>
  <c r="O173" i="17"/>
  <c r="L201" i="17"/>
  <c r="O201" i="17"/>
  <c r="L204" i="17"/>
  <c r="O214" i="17"/>
  <c r="L232" i="17"/>
  <c r="L301" i="17"/>
  <c r="O346" i="17"/>
  <c r="F346" i="17"/>
  <c r="L380" i="17"/>
  <c r="L400" i="17"/>
  <c r="O405" i="17"/>
  <c r="L406" i="17"/>
  <c r="L409" i="17"/>
  <c r="L417" i="17"/>
  <c r="L436" i="17"/>
  <c r="L450" i="17"/>
  <c r="O515" i="17"/>
  <c r="F515" i="17"/>
  <c r="O571" i="17"/>
  <c r="F571" i="17"/>
  <c r="O638" i="17"/>
  <c r="F638" i="17"/>
  <c r="O644" i="17"/>
  <c r="L849" i="17"/>
  <c r="O71" i="17"/>
  <c r="O81" i="17"/>
  <c r="O87" i="17"/>
  <c r="L88" i="17"/>
  <c r="O97" i="17"/>
  <c r="O103" i="17"/>
  <c r="L104" i="17"/>
  <c r="L116" i="17"/>
  <c r="O125" i="17"/>
  <c r="L132" i="17"/>
  <c r="O141" i="17"/>
  <c r="O145" i="17"/>
  <c r="L152" i="17"/>
  <c r="O161" i="17"/>
  <c r="O178" i="17"/>
  <c r="L181" i="17"/>
  <c r="L189" i="17"/>
  <c r="O192" i="17"/>
  <c r="L218" i="17"/>
  <c r="F245" i="17"/>
  <c r="O245" i="17"/>
  <c r="L259" i="17"/>
  <c r="O275" i="17"/>
  <c r="L276" i="17"/>
  <c r="O285" i="17"/>
  <c r="F285" i="17"/>
  <c r="O296" i="17"/>
  <c r="L310" i="17"/>
  <c r="O367" i="17"/>
  <c r="F367" i="17"/>
  <c r="O408" i="17"/>
  <c r="O447" i="17"/>
  <c r="L816" i="17"/>
  <c r="O47" i="17"/>
  <c r="O55" i="17"/>
  <c r="F68" i="17"/>
  <c r="F78" i="17"/>
  <c r="F94" i="17"/>
  <c r="F114" i="17"/>
  <c r="F130" i="17"/>
  <c r="F150" i="17"/>
  <c r="L168" i="17"/>
  <c r="F178" i="17"/>
  <c r="F187" i="17"/>
  <c r="O193" i="17"/>
  <c r="O199" i="17"/>
  <c r="L202" i="17"/>
  <c r="O204" i="17"/>
  <c r="O205" i="17"/>
  <c r="F212" i="17"/>
  <c r="F220" i="17"/>
  <c r="O229" i="17"/>
  <c r="O232" i="17"/>
  <c r="F232" i="17"/>
  <c r="F319" i="17"/>
  <c r="L333" i="17"/>
  <c r="F335" i="17"/>
  <c r="F343" i="17"/>
  <c r="O361" i="17"/>
  <c r="O376" i="17"/>
  <c r="O385" i="17"/>
  <c r="O389" i="17"/>
  <c r="O393" i="17"/>
  <c r="F396" i="17"/>
  <c r="O400" i="17"/>
  <c r="F441" i="17"/>
  <c r="N495" i="17"/>
  <c r="O495" i="17"/>
  <c r="O547" i="17"/>
  <c r="L548" i="17"/>
  <c r="O604" i="17"/>
  <c r="L62" i="17"/>
  <c r="F63" i="17"/>
  <c r="O75" i="17"/>
  <c r="L76" i="17"/>
  <c r="O85" i="17"/>
  <c r="O91" i="17"/>
  <c r="L92" i="17"/>
  <c r="O101" i="17"/>
  <c r="L112" i="17"/>
  <c r="O121" i="17"/>
  <c r="F123" i="17"/>
  <c r="L128" i="17"/>
  <c r="O137" i="17"/>
  <c r="F139" i="17"/>
  <c r="L144" i="17"/>
  <c r="L148" i="17"/>
  <c r="O157" i="17"/>
  <c r="F159" i="17"/>
  <c r="L164" i="17"/>
  <c r="O176" i="17"/>
  <c r="L182" i="17"/>
  <c r="L185" i="17"/>
  <c r="L190" i="17"/>
  <c r="L197" i="17"/>
  <c r="O210" i="17"/>
  <c r="F215" i="17"/>
  <c r="F233" i="17"/>
  <c r="O233" i="17"/>
  <c r="O255" i="17"/>
  <c r="L264" i="17"/>
  <c r="O269" i="17"/>
  <c r="F272" i="17"/>
  <c r="O281" i="17"/>
  <c r="F297" i="17"/>
  <c r="O297" i="17"/>
  <c r="N317" i="17"/>
  <c r="O317" i="17"/>
  <c r="O333" i="17"/>
  <c r="L336" i="17"/>
  <c r="N353" i="17"/>
  <c r="O353" i="17"/>
  <c r="L373" i="17"/>
  <c r="O373" i="17"/>
  <c r="N377" i="17"/>
  <c r="O377" i="17"/>
  <c r="N397" i="17"/>
  <c r="O397" i="17"/>
  <c r="F401" i="17"/>
  <c r="O401" i="17"/>
  <c r="L424" i="17"/>
  <c r="O431" i="17"/>
  <c r="F431" i="17"/>
  <c r="L444" i="17"/>
  <c r="O481" i="17"/>
  <c r="F481" i="17"/>
  <c r="F499" i="17"/>
  <c r="O499" i="17"/>
  <c r="O596" i="17"/>
  <c r="O772" i="17"/>
  <c r="F772" i="17"/>
  <c r="F786" i="17"/>
  <c r="O49" i="17"/>
  <c r="O57" i="17"/>
  <c r="L65" i="17"/>
  <c r="F72" i="17"/>
  <c r="F82" i="17"/>
  <c r="F98" i="17"/>
  <c r="F107" i="17"/>
  <c r="O110" i="17"/>
  <c r="F126" i="17"/>
  <c r="F142" i="17"/>
  <c r="F146" i="17"/>
  <c r="F162" i="17"/>
  <c r="L165" i="17"/>
  <c r="O168" i="17"/>
  <c r="F171" i="17"/>
  <c r="O179" i="17"/>
  <c r="O184" i="17"/>
  <c r="L194" i="17"/>
  <c r="O196" i="17"/>
  <c r="O202" i="17"/>
  <c r="L206" i="17"/>
  <c r="F210" i="17"/>
  <c r="L213" i="17"/>
  <c r="L221" i="17"/>
  <c r="L222" i="17"/>
  <c r="O227" i="17"/>
  <c r="F277" i="17"/>
  <c r="O277" i="17"/>
  <c r="L299" i="17"/>
  <c r="O307" i="17"/>
  <c r="F307" i="17"/>
  <c r="O316" i="17"/>
  <c r="L317" i="17"/>
  <c r="N341" i="17"/>
  <c r="O341" i="17"/>
  <c r="L353" i="17"/>
  <c r="O419" i="17"/>
  <c r="F437" i="17"/>
  <c r="O437" i="17"/>
  <c r="O490" i="17"/>
  <c r="O235" i="17"/>
  <c r="O267" i="17"/>
  <c r="L286" i="17"/>
  <c r="L288" i="17"/>
  <c r="L293" i="17"/>
  <c r="O293" i="17"/>
  <c r="L314" i="17"/>
  <c r="L328" i="17"/>
  <c r="O338" i="17"/>
  <c r="L344" i="17"/>
  <c r="L347" i="17"/>
  <c r="O352" i="17"/>
  <c r="O370" i="17"/>
  <c r="L377" i="17"/>
  <c r="O380" i="17"/>
  <c r="L386" i="17"/>
  <c r="L390" i="17"/>
  <c r="L394" i="17"/>
  <c r="L397" i="17"/>
  <c r="O403" i="17"/>
  <c r="O426" i="17"/>
  <c r="L439" i="17"/>
  <c r="L448" i="17"/>
  <c r="O474" i="17"/>
  <c r="O482" i="17"/>
  <c r="L497" i="17"/>
  <c r="O564" i="17"/>
  <c r="O572" i="17"/>
  <c r="N572" i="17"/>
  <c r="O620" i="17"/>
  <c r="O628" i="17"/>
  <c r="F628" i="17"/>
  <c r="O634" i="17"/>
  <c r="F634" i="17"/>
  <c r="L635" i="17"/>
  <c r="L640" i="17"/>
  <c r="L698" i="17"/>
  <c r="O830" i="17"/>
  <c r="N830" i="17"/>
  <c r="O241" i="17"/>
  <c r="L242" i="17"/>
  <c r="F264" i="17"/>
  <c r="O273" i="17"/>
  <c r="L274" i="17"/>
  <c r="O279" i="17"/>
  <c r="L282" i="17"/>
  <c r="L289" i="17"/>
  <c r="L302" i="17"/>
  <c r="O304" i="17"/>
  <c r="L320" i="17"/>
  <c r="F323" i="17"/>
  <c r="L325" i="17"/>
  <c r="O325" i="17"/>
  <c r="O328" i="17"/>
  <c r="N331" i="17"/>
  <c r="L334" i="17"/>
  <c r="N336" i="17"/>
  <c r="O344" i="17"/>
  <c r="N356" i="17"/>
  <c r="O359" i="17"/>
  <c r="O364" i="17"/>
  <c r="L365" i="17"/>
  <c r="L368" i="17"/>
  <c r="O371" i="17"/>
  <c r="L374" i="17"/>
  <c r="L381" i="17"/>
  <c r="O381" i="17"/>
  <c r="F384" i="17"/>
  <c r="L387" i="17"/>
  <c r="L391" i="17"/>
  <c r="L395" i="17"/>
  <c r="F400" i="17"/>
  <c r="O406" i="17"/>
  <c r="O412" i="17"/>
  <c r="L413" i="17"/>
  <c r="F415" i="17"/>
  <c r="O424" i="17"/>
  <c r="L429" i="17"/>
  <c r="O429" i="17"/>
  <c r="O436" i="17"/>
  <c r="O444" i="17"/>
  <c r="L445" i="17"/>
  <c r="L452" i="17"/>
  <c r="L521" i="17"/>
  <c r="O541" i="17"/>
  <c r="O568" i="17"/>
  <c r="F568" i="17"/>
  <c r="L586" i="17"/>
  <c r="O624" i="17"/>
  <c r="F624" i="17"/>
  <c r="O666" i="17"/>
  <c r="F666" i="17"/>
  <c r="F729" i="17"/>
  <c r="O729" i="17"/>
  <c r="O757" i="17"/>
  <c r="F244" i="17"/>
  <c r="O253" i="17"/>
  <c r="L254" i="17"/>
  <c r="F276" i="17"/>
  <c r="O286" i="17"/>
  <c r="O288" i="17"/>
  <c r="O289" i="17"/>
  <c r="O305" i="17"/>
  <c r="L308" i="17"/>
  <c r="L342" i="17"/>
  <c r="L378" i="17"/>
  <c r="O386" i="17"/>
  <c r="O390" i="17"/>
  <c r="O394" i="17"/>
  <c r="L398" i="17"/>
  <c r="L410" i="17"/>
  <c r="O413" i="17"/>
  <c r="O422" i="17"/>
  <c r="O434" i="17"/>
  <c r="L440" i="17"/>
  <c r="F451" i="17"/>
  <c r="O451" i="17"/>
  <c r="L461" i="17"/>
  <c r="O467" i="17"/>
  <c r="O654" i="17"/>
  <c r="F654" i="17"/>
  <c r="O662" i="17"/>
  <c r="F662" i="17"/>
  <c r="L663" i="17"/>
  <c r="L675" i="17"/>
  <c r="L234" i="17"/>
  <c r="F256" i="17"/>
  <c r="L266" i="17"/>
  <c r="F314" i="17"/>
  <c r="L315" i="17"/>
  <c r="O320" i="17"/>
  <c r="O321" i="17"/>
  <c r="F339" i="17"/>
  <c r="L369" i="17"/>
  <c r="L372" i="17"/>
  <c r="O374" i="17"/>
  <c r="L388" i="17"/>
  <c r="L392" i="17"/>
  <c r="L402" i="17"/>
  <c r="F614" i="17"/>
  <c r="O614" i="17"/>
  <c r="O646" i="17"/>
  <c r="F646" i="17"/>
  <c r="F236" i="17"/>
  <c r="L246" i="17"/>
  <c r="F268" i="17"/>
  <c r="L278" i="17"/>
  <c r="L358" i="17"/>
  <c r="O475" i="17"/>
  <c r="F475" i="17"/>
  <c r="O489" i="17"/>
  <c r="F489" i="17"/>
  <c r="O587" i="17"/>
  <c r="F587" i="17"/>
  <c r="O611" i="17"/>
  <c r="F611" i="17"/>
  <c r="O642" i="17"/>
  <c r="F642" i="17"/>
  <c r="O731" i="17"/>
  <c r="F731" i="17"/>
  <c r="O768" i="17"/>
  <c r="F768" i="17"/>
  <c r="O821" i="17"/>
  <c r="F821" i="17"/>
  <c r="O455" i="17"/>
  <c r="L463" i="17"/>
  <c r="O463" i="17"/>
  <c r="L468" i="17"/>
  <c r="O480" i="17"/>
  <c r="L488" i="17"/>
  <c r="L500" i="17"/>
  <c r="O506" i="17"/>
  <c r="L509" i="17"/>
  <c r="O518" i="17"/>
  <c r="L528" i="17"/>
  <c r="O534" i="17"/>
  <c r="L544" i="17"/>
  <c r="O553" i="17"/>
  <c r="L556" i="17"/>
  <c r="L570" i="17"/>
  <c r="O575" i="17"/>
  <c r="L600" i="17"/>
  <c r="L606" i="17"/>
  <c r="L613" i="17"/>
  <c r="O623" i="17"/>
  <c r="O626" i="17"/>
  <c r="O648" i="17"/>
  <c r="L652" i="17"/>
  <c r="L656" i="17"/>
  <c r="O670" i="17"/>
  <c r="F670" i="17"/>
  <c r="L671" i="17"/>
  <c r="O684" i="17"/>
  <c r="F684" i="17"/>
  <c r="L727" i="17"/>
  <c r="L798" i="17"/>
  <c r="O854" i="17"/>
  <c r="F854" i="17"/>
  <c r="L858" i="17"/>
  <c r="L862" i="17"/>
  <c r="O452" i="17"/>
  <c r="O458" i="17"/>
  <c r="O470" i="17"/>
  <c r="F485" i="17"/>
  <c r="F490" i="17"/>
  <c r="O493" i="17"/>
  <c r="L494" i="17"/>
  <c r="O503" i="17"/>
  <c r="O521" i="17"/>
  <c r="L549" i="17"/>
  <c r="O578" i="17"/>
  <c r="L581" i="17"/>
  <c r="L594" i="17"/>
  <c r="O632" i="17"/>
  <c r="O637" i="17"/>
  <c r="O640" i="17"/>
  <c r="O645" i="17"/>
  <c r="L755" i="17"/>
  <c r="O784" i="17"/>
  <c r="O793" i="17"/>
  <c r="O808" i="17"/>
  <c r="F808" i="17"/>
  <c r="L464" i="17"/>
  <c r="O468" i="17"/>
  <c r="L471" i="17"/>
  <c r="F473" i="17"/>
  <c r="O483" i="17"/>
  <c r="L516" i="17"/>
  <c r="L517" i="17"/>
  <c r="F521" i="17"/>
  <c r="F539" i="17"/>
  <c r="O542" i="17"/>
  <c r="L545" i="17"/>
  <c r="O545" i="17"/>
  <c r="F559" i="17"/>
  <c r="L576" i="17"/>
  <c r="L582" i="17"/>
  <c r="F588" i="17"/>
  <c r="L597" i="17"/>
  <c r="O606" i="17"/>
  <c r="L609" i="17"/>
  <c r="F616" i="17"/>
  <c r="L621" i="17"/>
  <c r="O652" i="17"/>
  <c r="O656" i="17"/>
  <c r="L672" i="17"/>
  <c r="L682" i="17"/>
  <c r="F688" i="17"/>
  <c r="F715" i="17"/>
  <c r="O798" i="17"/>
  <c r="F798" i="17"/>
  <c r="L802" i="17"/>
  <c r="O812" i="17"/>
  <c r="O815" i="17"/>
  <c r="L834" i="17"/>
  <c r="O840" i="17"/>
  <c r="F840" i="17"/>
  <c r="O858" i="17"/>
  <c r="L451" i="17"/>
  <c r="O453" i="17"/>
  <c r="L454" i="17"/>
  <c r="O459" i="17"/>
  <c r="O522" i="17"/>
  <c r="L527" i="17"/>
  <c r="O529" i="17"/>
  <c r="L533" i="17"/>
  <c r="O535" i="17"/>
  <c r="L555" i="17"/>
  <c r="L560" i="17"/>
  <c r="O576" i="17"/>
  <c r="L589" i="17"/>
  <c r="L601" i="17"/>
  <c r="O607" i="17"/>
  <c r="L617" i="17"/>
  <c r="O627" i="17"/>
  <c r="L647" i="17"/>
  <c r="O686" i="17"/>
  <c r="O802" i="17"/>
  <c r="F802" i="17"/>
  <c r="O813" i="17"/>
  <c r="O834" i="17"/>
  <c r="F834" i="17"/>
  <c r="O847" i="17"/>
  <c r="O856" i="17"/>
  <c r="O864" i="17"/>
  <c r="F864" i="17"/>
  <c r="F469" i="17"/>
  <c r="L472" i="17"/>
  <c r="L478" i="17"/>
  <c r="L492" i="17"/>
  <c r="O502" i="17"/>
  <c r="L513" i="17"/>
  <c r="F538" i="17"/>
  <c r="L541" i="17"/>
  <c r="F547" i="17"/>
  <c r="L552" i="17"/>
  <c r="L574" i="17"/>
  <c r="L585" i="17"/>
  <c r="F592" i="17"/>
  <c r="O595" i="17"/>
  <c r="F604" i="17"/>
  <c r="O633" i="17"/>
  <c r="L634" i="17"/>
  <c r="O641" i="17"/>
  <c r="L642" i="17"/>
  <c r="O713" i="17"/>
  <c r="F713" i="17"/>
  <c r="O732" i="17"/>
  <c r="F732" i="17"/>
  <c r="L741" i="17"/>
  <c r="F761" i="17"/>
  <c r="O782" i="17"/>
  <c r="F782" i="17"/>
  <c r="L806" i="17"/>
  <c r="F813" i="17"/>
  <c r="F826" i="17"/>
  <c r="L829" i="17"/>
  <c r="O860" i="17"/>
  <c r="F860" i="17"/>
  <c r="O653" i="17"/>
  <c r="L654" i="17"/>
  <c r="O661" i="17"/>
  <c r="L662" i="17"/>
  <c r="O669" i="17"/>
  <c r="L670" i="17"/>
  <c r="O682" i="17"/>
  <c r="O691" i="17"/>
  <c r="O693" i="17"/>
  <c r="L694" i="17"/>
  <c r="L699" i="17"/>
  <c r="O708" i="17"/>
  <c r="L711" i="17"/>
  <c r="O716" i="17"/>
  <c r="L719" i="17"/>
  <c r="O724" i="17"/>
  <c r="O727" i="17"/>
  <c r="L734" i="17"/>
  <c r="O746" i="17"/>
  <c r="L747" i="17"/>
  <c r="O755" i="17"/>
  <c r="L762" i="17"/>
  <c r="L771" i="17"/>
  <c r="O775" i="17"/>
  <c r="O780" i="17"/>
  <c r="L792" i="17"/>
  <c r="O796" i="17"/>
  <c r="O819" i="17"/>
  <c r="F849" i="17"/>
  <c r="F858" i="17"/>
  <c r="O862" i="17"/>
  <c r="O677" i="17"/>
  <c r="O696" i="17"/>
  <c r="O703" i="17"/>
  <c r="F705" i="17"/>
  <c r="O721" i="17"/>
  <c r="L725" i="17"/>
  <c r="L730" i="17"/>
  <c r="O739" i="17"/>
  <c r="O744" i="17"/>
  <c r="L753" i="17"/>
  <c r="F755" i="17"/>
  <c r="F757" i="17"/>
  <c r="F760" i="17"/>
  <c r="L763" i="17"/>
  <c r="O770" i="17"/>
  <c r="O778" i="17"/>
  <c r="N794" i="17"/>
  <c r="F806" i="17"/>
  <c r="F812" i="17"/>
  <c r="O823" i="17"/>
  <c r="F825" i="17"/>
  <c r="F838" i="17"/>
  <c r="F844" i="17"/>
  <c r="O851" i="17"/>
  <c r="F862" i="17"/>
  <c r="O689" i="17"/>
  <c r="O694" i="17"/>
  <c r="L697" i="17"/>
  <c r="L709" i="17"/>
  <c r="O711" i="17"/>
  <c r="L714" i="17"/>
  <c r="O719" i="17"/>
  <c r="L735" i="17"/>
  <c r="O747" i="17"/>
  <c r="L751" i="17"/>
  <c r="O762" i="17"/>
  <c r="L767" i="17"/>
  <c r="O771" i="17"/>
  <c r="O776" i="17"/>
  <c r="L781" i="17"/>
  <c r="O785" i="17"/>
  <c r="O792" i="17"/>
  <c r="F810" i="17"/>
  <c r="F816" i="17"/>
  <c r="O827" i="17"/>
  <c r="F829" i="17"/>
  <c r="F842" i="17"/>
  <c r="F848" i="17"/>
  <c r="O678" i="17"/>
  <c r="F694" i="17"/>
  <c r="L695" i="17"/>
  <c r="F701" i="17"/>
  <c r="F704" i="17"/>
  <c r="L706" i="17"/>
  <c r="L722" i="17"/>
  <c r="L731" i="17"/>
  <c r="N737" i="17"/>
  <c r="O748" i="17"/>
  <c r="O750" i="17"/>
  <c r="F756" i="17"/>
  <c r="L758" i="17"/>
  <c r="O766" i="17"/>
  <c r="F771" i="17"/>
  <c r="F773" i="17"/>
  <c r="L777" i="17"/>
  <c r="F801" i="17"/>
  <c r="F814" i="17"/>
  <c r="F820" i="17"/>
  <c r="O831" i="17"/>
  <c r="F833" i="17"/>
  <c r="F846" i="17"/>
  <c r="F857" i="17"/>
  <c r="O865" i="17"/>
  <c r="O649" i="17"/>
  <c r="O657" i="17"/>
  <c r="O665" i="17"/>
  <c r="O673" i="17"/>
  <c r="F692" i="17"/>
  <c r="L707" i="17"/>
  <c r="F717" i="17"/>
  <c r="O735" i="17"/>
  <c r="L742" i="17"/>
  <c r="O781" i="17"/>
  <c r="F818" i="17"/>
  <c r="F824" i="17"/>
  <c r="O859" i="17"/>
  <c r="O863" i="17"/>
  <c r="C15" i="18"/>
  <c r="H16" i="18"/>
  <c r="H26" i="18" s="1"/>
  <c r="E17" i="18"/>
  <c r="E27" i="18" s="1"/>
  <c r="D23" i="18"/>
  <c r="H3" i="18"/>
  <c r="H4" i="18"/>
  <c r="D9" i="18"/>
  <c r="D25" i="18"/>
  <c r="F26" i="18"/>
  <c r="C6" i="18"/>
  <c r="G6" i="18" s="1"/>
  <c r="H7" i="18"/>
  <c r="H8" i="18"/>
  <c r="H13" i="18"/>
  <c r="H14" i="18"/>
  <c r="D19" i="18"/>
  <c r="F23" i="18"/>
  <c r="D28" i="18"/>
  <c r="F9" i="18"/>
  <c r="C16" i="18"/>
  <c r="H17" i="18"/>
  <c r="C3" i="18"/>
  <c r="H5" i="18"/>
  <c r="H25" i="18" s="1"/>
  <c r="D27" i="18"/>
  <c r="Z25" i="17"/>
  <c r="Y29" i="17"/>
  <c r="S34" i="17"/>
  <c r="Z49" i="17"/>
  <c r="Z53" i="17"/>
  <c r="Y28" i="17"/>
  <c r="Y35" i="17"/>
  <c r="Z48" i="17"/>
  <c r="S23" i="17"/>
  <c r="H3" i="17"/>
  <c r="O34" i="17"/>
  <c r="S32" i="17"/>
  <c r="Z23" i="17"/>
  <c r="F34" i="17"/>
  <c r="T25" i="17"/>
  <c r="T23" i="17"/>
  <c r="T35" i="17"/>
  <c r="T47" i="17"/>
  <c r="T45" i="17"/>
  <c r="T43" i="17"/>
  <c r="T41" i="17"/>
  <c r="T39" i="17"/>
  <c r="T37" i="17"/>
  <c r="T29" i="17"/>
  <c r="T27" i="17"/>
  <c r="T24" i="17"/>
  <c r="T46" i="17"/>
  <c r="T44" i="17"/>
  <c r="T42" i="17"/>
  <c r="T40" i="17"/>
  <c r="T38" i="17"/>
  <c r="T36" i="17"/>
  <c r="T34" i="17"/>
  <c r="T32" i="17"/>
  <c r="T30" i="17"/>
  <c r="T28" i="17"/>
  <c r="T33" i="17"/>
  <c r="T31" i="17"/>
  <c r="S47" i="17"/>
  <c r="S45" i="17"/>
  <c r="S43" i="17"/>
  <c r="S41" i="17"/>
  <c r="S39" i="17"/>
  <c r="S37" i="17"/>
  <c r="S35" i="17"/>
  <c r="S24" i="17"/>
  <c r="S26" i="17"/>
  <c r="S46" i="17"/>
  <c r="S44" i="17"/>
  <c r="S42" i="17"/>
  <c r="S40" i="17"/>
  <c r="S38" i="17"/>
  <c r="S36" i="17"/>
  <c r="S20" i="17"/>
  <c r="Y24" i="17"/>
  <c r="S31" i="17"/>
  <c r="F9" i="17"/>
  <c r="O13" i="17"/>
  <c r="F15" i="17"/>
  <c r="F30" i="17"/>
  <c r="Y27" i="17"/>
  <c r="L2" i="17"/>
  <c r="Y38" i="17"/>
  <c r="Y36" i="17"/>
  <c r="Y25" i="17"/>
  <c r="Y23" i="17"/>
  <c r="Y37" i="17"/>
  <c r="O17" i="17"/>
  <c r="O36" i="17"/>
  <c r="S30" i="17"/>
  <c r="Y33" i="17"/>
  <c r="Z52" i="17"/>
  <c r="O18" i="17"/>
  <c r="S33" i="17"/>
  <c r="O21" i="17"/>
  <c r="Y26" i="17"/>
  <c r="Y46" i="17"/>
  <c r="S29" i="17"/>
  <c r="Y32" i="17"/>
  <c r="Y50" i="17"/>
  <c r="F18" i="17"/>
  <c r="Z24" i="17"/>
  <c r="Z34" i="17"/>
  <c r="Z28" i="17"/>
  <c r="Z36" i="17"/>
  <c r="Z33" i="17"/>
  <c r="Z29" i="17"/>
  <c r="Z27" i="17"/>
  <c r="O3" i="17"/>
  <c r="Z35" i="17"/>
  <c r="Z31" i="17"/>
  <c r="Z32" i="17"/>
  <c r="Z30" i="17"/>
  <c r="F3" i="17"/>
  <c r="O7" i="17"/>
  <c r="F24" i="17"/>
  <c r="O28" i="17"/>
  <c r="S28" i="17"/>
  <c r="Y31" i="17"/>
  <c r="S25" i="17"/>
  <c r="O42" i="17"/>
  <c r="O44" i="17"/>
  <c r="O46" i="17"/>
  <c r="O48" i="17"/>
  <c r="O50" i="17"/>
  <c r="O52" i="17"/>
  <c r="O54" i="17"/>
  <c r="O56" i="17"/>
  <c r="O58" i="17"/>
  <c r="O60" i="17"/>
  <c r="Z50" i="17"/>
  <c r="Y39" i="17"/>
  <c r="Y41" i="17"/>
  <c r="Y43" i="17"/>
  <c r="Y45" i="17"/>
  <c r="Y47" i="17"/>
  <c r="Y51" i="17"/>
  <c r="F67" i="17"/>
  <c r="F69" i="17"/>
  <c r="F73" i="17"/>
  <c r="F75" i="17"/>
  <c r="F79" i="17"/>
  <c r="F83" i="17"/>
  <c r="F87" i="17"/>
  <c r="F91" i="17"/>
  <c r="F95" i="17"/>
  <c r="F99" i="17"/>
  <c r="F103" i="17"/>
  <c r="O222" i="17"/>
  <c r="F222" i="17"/>
  <c r="O226" i="17"/>
  <c r="F226" i="17"/>
  <c r="O230" i="17"/>
  <c r="F230" i="17"/>
  <c r="O234" i="17"/>
  <c r="F234" i="17"/>
  <c r="O238" i="17"/>
  <c r="F238" i="17"/>
  <c r="O242" i="17"/>
  <c r="F242" i="17"/>
  <c r="O246" i="17"/>
  <c r="F246" i="17"/>
  <c r="O250" i="17"/>
  <c r="F250" i="17"/>
  <c r="O254" i="17"/>
  <c r="F254" i="17"/>
  <c r="O258" i="17"/>
  <c r="F258" i="17"/>
  <c r="O262" i="17"/>
  <c r="F262" i="17"/>
  <c r="O266" i="17"/>
  <c r="F266" i="17"/>
  <c r="O270" i="17"/>
  <c r="F270" i="17"/>
  <c r="O274" i="17"/>
  <c r="F274" i="17"/>
  <c r="O278" i="17"/>
  <c r="F278" i="17"/>
  <c r="O282" i="17"/>
  <c r="F282" i="17"/>
  <c r="Z37" i="17"/>
  <c r="Z39" i="17"/>
  <c r="Z41" i="17"/>
  <c r="Z43" i="17"/>
  <c r="Z45" i="17"/>
  <c r="Z47" i="17"/>
  <c r="Z51" i="17"/>
  <c r="F168" i="17"/>
  <c r="O170" i="17"/>
  <c r="F190" i="17"/>
  <c r="F41" i="17"/>
  <c r="F43" i="17"/>
  <c r="F45" i="17"/>
  <c r="F47" i="17"/>
  <c r="F49" i="17"/>
  <c r="F51" i="17"/>
  <c r="F53" i="17"/>
  <c r="F55" i="17"/>
  <c r="F57" i="17"/>
  <c r="F59" i="17"/>
  <c r="F61" i="17"/>
  <c r="Y48" i="17"/>
  <c r="F64" i="17"/>
  <c r="Y52" i="17"/>
  <c r="O165" i="17"/>
  <c r="F167" i="17"/>
  <c r="F182" i="17"/>
  <c r="F192" i="17"/>
  <c r="O194" i="17"/>
  <c r="F199" i="17"/>
  <c r="F214" i="17"/>
  <c r="F223" i="17"/>
  <c r="L225" i="17"/>
  <c r="F227" i="17"/>
  <c r="L229" i="17"/>
  <c r="F231" i="17"/>
  <c r="L233" i="17"/>
  <c r="F235" i="17"/>
  <c r="L237" i="17"/>
  <c r="F239" i="17"/>
  <c r="L241" i="17"/>
  <c r="F243" i="17"/>
  <c r="L245" i="17"/>
  <c r="F247" i="17"/>
  <c r="L249" i="17"/>
  <c r="F251" i="17"/>
  <c r="L253" i="17"/>
  <c r="F255" i="17"/>
  <c r="L257" i="17"/>
  <c r="F259" i="17"/>
  <c r="L261" i="17"/>
  <c r="F263" i="17"/>
  <c r="L265" i="17"/>
  <c r="F267" i="17"/>
  <c r="L269" i="17"/>
  <c r="F271" i="17"/>
  <c r="L273" i="17"/>
  <c r="F275" i="17"/>
  <c r="L277" i="17"/>
  <c r="F279" i="17"/>
  <c r="L281" i="17"/>
  <c r="Y40" i="17"/>
  <c r="Y42" i="17"/>
  <c r="Y44" i="17"/>
  <c r="Y49" i="17"/>
  <c r="F65" i="17"/>
  <c r="Y53" i="17"/>
  <c r="F71" i="17"/>
  <c r="F77" i="17"/>
  <c r="F81" i="17"/>
  <c r="F85" i="17"/>
  <c r="F89" i="17"/>
  <c r="F93" i="17"/>
  <c r="F97" i="17"/>
  <c r="F101" i="17"/>
  <c r="F105" i="17"/>
  <c r="F109" i="17"/>
  <c r="F113" i="17"/>
  <c r="F117" i="17"/>
  <c r="F121" i="17"/>
  <c r="F125" i="17"/>
  <c r="F129" i="17"/>
  <c r="F133" i="17"/>
  <c r="F137" i="17"/>
  <c r="F141" i="17"/>
  <c r="F145" i="17"/>
  <c r="F149" i="17"/>
  <c r="F153" i="17"/>
  <c r="F157" i="17"/>
  <c r="F161" i="17"/>
  <c r="F172" i="17"/>
  <c r="O174" i="17"/>
  <c r="F179" i="17"/>
  <c r="F194" i="17"/>
  <c r="F204" i="17"/>
  <c r="O206" i="17"/>
  <c r="F211" i="17"/>
  <c r="Z38" i="17"/>
  <c r="Z40" i="17"/>
  <c r="Z42" i="17"/>
  <c r="Z44" i="17"/>
  <c r="Z46" i="17"/>
  <c r="F174" i="17"/>
  <c r="F184" i="17"/>
  <c r="O186" i="17"/>
  <c r="F191" i="17"/>
  <c r="F206" i="17"/>
  <c r="F216" i="17"/>
  <c r="O218" i="17"/>
  <c r="F164" i="17"/>
  <c r="O166" i="17"/>
  <c r="F186" i="17"/>
  <c r="F196" i="17"/>
  <c r="O198" i="17"/>
  <c r="F218" i="17"/>
  <c r="F294" i="17"/>
  <c r="F304" i="17"/>
  <c r="O306" i="17"/>
  <c r="F311" i="17"/>
  <c r="F326" i="17"/>
  <c r="F306" i="17"/>
  <c r="F316" i="17"/>
  <c r="F338" i="17"/>
  <c r="F348" i="17"/>
  <c r="O350" i="17"/>
  <c r="L357" i="17"/>
  <c r="F359" i="17"/>
  <c r="F380" i="17"/>
  <c r="F392" i="17"/>
  <c r="F403" i="17"/>
  <c r="F388" i="17"/>
  <c r="F399" i="17"/>
  <c r="F298" i="17"/>
  <c r="F308" i="17"/>
  <c r="O310" i="17"/>
  <c r="F315" i="17"/>
  <c r="F330" i="17"/>
  <c r="F340" i="17"/>
  <c r="O342" i="17"/>
  <c r="F347" i="17"/>
  <c r="F372" i="17"/>
  <c r="F383" i="17"/>
  <c r="F395" i="17"/>
  <c r="F288" i="17"/>
  <c r="O290" i="17"/>
  <c r="F295" i="17"/>
  <c r="F310" i="17"/>
  <c r="F320" i="17"/>
  <c r="O322" i="17"/>
  <c r="F327" i="17"/>
  <c r="F342" i="17"/>
  <c r="F352" i="17"/>
  <c r="O354" i="17"/>
  <c r="F368" i="17"/>
  <c r="F379" i="17"/>
  <c r="F391" i="17"/>
  <c r="F412" i="17"/>
  <c r="F290" i="17"/>
  <c r="F300" i="17"/>
  <c r="F322" i="17"/>
  <c r="F332" i="17"/>
  <c r="F354" i="17"/>
  <c r="F364" i="17"/>
  <c r="F375" i="17"/>
  <c r="F387" i="17"/>
  <c r="F408" i="17"/>
  <c r="O358" i="17"/>
  <c r="F358" i="17"/>
  <c r="O557" i="17"/>
  <c r="F557" i="17"/>
  <c r="O439" i="17"/>
  <c r="F444" i="17"/>
  <c r="F454" i="17"/>
  <c r="O456" i="17"/>
  <c r="F461" i="17"/>
  <c r="N466" i="17"/>
  <c r="F492" i="17"/>
  <c r="O524" i="17"/>
  <c r="F524" i="17"/>
  <c r="O528" i="17"/>
  <c r="F528" i="17"/>
  <c r="N545" i="17"/>
  <c r="O548" i="17"/>
  <c r="F548" i="17"/>
  <c r="O501" i="17"/>
  <c r="L529" i="17"/>
  <c r="O562" i="17"/>
  <c r="O574" i="17"/>
  <c r="F446" i="17"/>
  <c r="O448" i="17"/>
  <c r="F453" i="17"/>
  <c r="N458" i="17"/>
  <c r="F468" i="17"/>
  <c r="F476" i="17"/>
  <c r="F484" i="17"/>
  <c r="F494" i="17"/>
  <c r="O496" i="17"/>
  <c r="F506" i="17"/>
  <c r="F518" i="17"/>
  <c r="L523" i="17"/>
  <c r="O525" i="17"/>
  <c r="F525" i="17"/>
  <c r="L532" i="17"/>
  <c r="O536" i="17"/>
  <c r="F536" i="17"/>
  <c r="L565" i="17"/>
  <c r="F579" i="17"/>
  <c r="F362" i="17"/>
  <c r="F366" i="17"/>
  <c r="F370" i="17"/>
  <c r="F374" i="17"/>
  <c r="F378" i="17"/>
  <c r="F382" i="17"/>
  <c r="F386" i="17"/>
  <c r="F390" i="17"/>
  <c r="F394" i="17"/>
  <c r="F398" i="17"/>
  <c r="F402" i="17"/>
  <c r="F406" i="17"/>
  <c r="F410" i="17"/>
  <c r="F414" i="17"/>
  <c r="F418" i="17"/>
  <c r="F422" i="17"/>
  <c r="F426" i="17"/>
  <c r="F430" i="17"/>
  <c r="F434" i="17"/>
  <c r="F438" i="17"/>
  <c r="F448" i="17"/>
  <c r="F496" i="17"/>
  <c r="O516" i="17"/>
  <c r="F516" i="17"/>
  <c r="F558" i="17"/>
  <c r="O440" i="17"/>
  <c r="F445" i="17"/>
  <c r="N450" i="17"/>
  <c r="F460" i="17"/>
  <c r="F470" i="17"/>
  <c r="O472" i="17"/>
  <c r="F478" i="17"/>
  <c r="F486" i="17"/>
  <c r="O488" i="17"/>
  <c r="F493" i="17"/>
  <c r="F513" i="17"/>
  <c r="O530" i="17"/>
  <c r="F530" i="17"/>
  <c r="L535" i="17"/>
  <c r="O537" i="17"/>
  <c r="O570" i="17"/>
  <c r="F440" i="17"/>
  <c r="F488" i="17"/>
  <c r="F498" i="17"/>
  <c r="O504" i="17"/>
  <c r="F504" i="17"/>
  <c r="O556" i="17"/>
  <c r="F556" i="17"/>
  <c r="O560" i="17"/>
  <c r="F560" i="17"/>
  <c r="O597" i="17"/>
  <c r="F597" i="17"/>
  <c r="O601" i="17"/>
  <c r="F601" i="17"/>
  <c r="O621" i="17"/>
  <c r="F621" i="17"/>
  <c r="F618" i="17"/>
  <c r="O639" i="17"/>
  <c r="F639" i="17"/>
  <c r="F591" i="17"/>
  <c r="O598" i="17"/>
  <c r="F598" i="17"/>
  <c r="O609" i="17"/>
  <c r="F609" i="17"/>
  <c r="O508" i="17"/>
  <c r="F508" i="17"/>
  <c r="O540" i="17"/>
  <c r="F540" i="17"/>
  <c r="N586" i="17"/>
  <c r="O589" i="17"/>
  <c r="F589" i="17"/>
  <c r="O603" i="17"/>
  <c r="F603" i="17"/>
  <c r="L608" i="17"/>
  <c r="O610" i="17"/>
  <c r="F505" i="17"/>
  <c r="F510" i="17"/>
  <c r="O520" i="17"/>
  <c r="F520" i="17"/>
  <c r="F537" i="17"/>
  <c r="F542" i="17"/>
  <c r="O552" i="17"/>
  <c r="F552" i="17"/>
  <c r="O565" i="17"/>
  <c r="F565" i="17"/>
  <c r="O594" i="17"/>
  <c r="O630" i="17"/>
  <c r="F517" i="17"/>
  <c r="F522" i="17"/>
  <c r="O532" i="17"/>
  <c r="F532" i="17"/>
  <c r="F549" i="17"/>
  <c r="F554" i="17"/>
  <c r="O561" i="17"/>
  <c r="O563" i="17"/>
  <c r="F563" i="17"/>
  <c r="O577" i="17"/>
  <c r="F577" i="17"/>
  <c r="F599" i="17"/>
  <c r="F623" i="17"/>
  <c r="O512" i="17"/>
  <c r="F512" i="17"/>
  <c r="F529" i="17"/>
  <c r="O544" i="17"/>
  <c r="F544" i="17"/>
  <c r="F561" i="17"/>
  <c r="L564" i="17"/>
  <c r="O569" i="17"/>
  <c r="F569" i="17"/>
  <c r="O647" i="17"/>
  <c r="F647" i="17"/>
  <c r="O581" i="17"/>
  <c r="F581" i="17"/>
  <c r="O613" i="17"/>
  <c r="F613" i="17"/>
  <c r="L638" i="17"/>
  <c r="L646" i="17"/>
  <c r="F578" i="17"/>
  <c r="F583" i="17"/>
  <c r="O593" i="17"/>
  <c r="F593" i="17"/>
  <c r="F610" i="17"/>
  <c r="F615" i="17"/>
  <c r="O625" i="17"/>
  <c r="F625" i="17"/>
  <c r="F627" i="17"/>
  <c r="O635" i="17"/>
  <c r="F635" i="17"/>
  <c r="O643" i="17"/>
  <c r="F643" i="17"/>
  <c r="O573" i="17"/>
  <c r="F573" i="17"/>
  <c r="F590" i="17"/>
  <c r="F595" i="17"/>
  <c r="O605" i="17"/>
  <c r="F605" i="17"/>
  <c r="F622" i="17"/>
  <c r="F570" i="17"/>
  <c r="O585" i="17"/>
  <c r="F585" i="17"/>
  <c r="F602" i="17"/>
  <c r="O617" i="17"/>
  <c r="F617" i="17"/>
  <c r="O629" i="17"/>
  <c r="F629" i="17"/>
  <c r="F631" i="17"/>
  <c r="O710" i="17"/>
  <c r="F710" i="17"/>
  <c r="F651" i="17"/>
  <c r="F655" i="17"/>
  <c r="F659" i="17"/>
  <c r="F663" i="17"/>
  <c r="F667" i="17"/>
  <c r="F671" i="17"/>
  <c r="F675" i="17"/>
  <c r="F679" i="17"/>
  <c r="F683" i="17"/>
  <c r="F687" i="17"/>
  <c r="F691" i="17"/>
  <c r="F707" i="17"/>
  <c r="F712" i="17"/>
  <c r="O722" i="17"/>
  <c r="F722" i="17"/>
  <c r="F743" i="17"/>
  <c r="F775" i="17"/>
  <c r="N699" i="17"/>
  <c r="O702" i="17"/>
  <c r="F702" i="17"/>
  <c r="F719" i="17"/>
  <c r="F724" i="17"/>
  <c r="O734" i="17"/>
  <c r="F734" i="17"/>
  <c r="F747" i="17"/>
  <c r="O751" i="17"/>
  <c r="F764" i="17"/>
  <c r="O714" i="17"/>
  <c r="F714" i="17"/>
  <c r="F751" i="17"/>
  <c r="F711" i="17"/>
  <c r="F716" i="17"/>
  <c r="O726" i="17"/>
  <c r="F726" i="17"/>
  <c r="O779" i="17"/>
  <c r="F779" i="17"/>
  <c r="O789" i="17"/>
  <c r="F789" i="17"/>
  <c r="F633" i="17"/>
  <c r="F637" i="17"/>
  <c r="F641" i="17"/>
  <c r="F645" i="17"/>
  <c r="F649" i="17"/>
  <c r="F653" i="17"/>
  <c r="F657" i="17"/>
  <c r="F661" i="17"/>
  <c r="F665" i="17"/>
  <c r="F669" i="17"/>
  <c r="F673" i="17"/>
  <c r="F677" i="17"/>
  <c r="F681" i="17"/>
  <c r="F685" i="17"/>
  <c r="F689" i="17"/>
  <c r="F693" i="17"/>
  <c r="F696" i="17"/>
  <c r="O706" i="17"/>
  <c r="F706" i="17"/>
  <c r="F723" i="17"/>
  <c r="F728" i="17"/>
  <c r="O738" i="17"/>
  <c r="F738" i="17"/>
  <c r="F744" i="17"/>
  <c r="F759" i="17"/>
  <c r="O763" i="17"/>
  <c r="F776" i="17"/>
  <c r="F781" i="17"/>
  <c r="O783" i="17"/>
  <c r="F783" i="17"/>
  <c r="F785" i="17"/>
  <c r="F703" i="17"/>
  <c r="O718" i="17"/>
  <c r="F718" i="17"/>
  <c r="F735" i="17"/>
  <c r="F763" i="17"/>
  <c r="O767" i="17"/>
  <c r="L788" i="17"/>
  <c r="O698" i="17"/>
  <c r="F698" i="17"/>
  <c r="O730" i="17"/>
  <c r="F730" i="17"/>
  <c r="O787" i="17"/>
  <c r="F787" i="17"/>
  <c r="F742" i="17"/>
  <c r="F746" i="17"/>
  <c r="F750" i="17"/>
  <c r="F754" i="17"/>
  <c r="F758" i="17"/>
  <c r="F762" i="17"/>
  <c r="F766" i="17"/>
  <c r="F770" i="17"/>
  <c r="F774" i="17"/>
  <c r="O791" i="17"/>
  <c r="F791" i="17"/>
  <c r="F793" i="17"/>
  <c r="O795" i="17"/>
  <c r="F795" i="17"/>
  <c r="F797" i="17"/>
  <c r="O799" i="17"/>
  <c r="F799" i="17"/>
  <c r="F803" i="17"/>
  <c r="F807" i="17"/>
  <c r="F811" i="17"/>
  <c r="F815" i="17"/>
  <c r="F819" i="17"/>
  <c r="F823" i="17"/>
  <c r="F827" i="17"/>
  <c r="F831" i="17"/>
  <c r="F835" i="17"/>
  <c r="F839" i="17"/>
  <c r="F843" i="17"/>
  <c r="F847" i="17"/>
  <c r="F851" i="17"/>
  <c r="F855" i="17"/>
  <c r="F859" i="17"/>
  <c r="F863" i="17"/>
  <c r="D3" i="14"/>
  <c r="D4" i="14"/>
  <c r="D5" i="14"/>
  <c r="D6" i="14"/>
  <c r="D7" i="14"/>
  <c r="E7" i="14" s="1"/>
  <c r="D8" i="14"/>
  <c r="E8" i="14" s="1"/>
  <c r="D9" i="14"/>
  <c r="E9" i="14" s="1"/>
  <c r="D10" i="14"/>
  <c r="E10" i="14" s="1"/>
  <c r="D11" i="14"/>
  <c r="E11" i="14" s="1"/>
  <c r="D12" i="14"/>
  <c r="E12" i="14" s="1"/>
  <c r="D13" i="14"/>
  <c r="E13" i="14" s="1"/>
  <c r="D14" i="14"/>
  <c r="E14" i="14" s="1"/>
  <c r="D15" i="14"/>
  <c r="E15" i="14" s="1"/>
  <c r="D16" i="14"/>
  <c r="E16" i="14" s="1"/>
  <c r="D17" i="14"/>
  <c r="E17" i="14" s="1"/>
  <c r="D18" i="14"/>
  <c r="E18" i="14" s="1"/>
  <c r="D19" i="14"/>
  <c r="D20" i="14"/>
  <c r="D21" i="14"/>
  <c r="D22" i="14"/>
  <c r="D23" i="14"/>
  <c r="E23" i="14" s="1"/>
  <c r="D24" i="14"/>
  <c r="E24" i="14" s="1"/>
  <c r="D25" i="14"/>
  <c r="E25" i="14" s="1"/>
  <c r="D26" i="14"/>
  <c r="E26" i="14" s="1"/>
  <c r="D27" i="14"/>
  <c r="E27" i="14" s="1"/>
  <c r="D28" i="14"/>
  <c r="E28" i="14" s="1"/>
  <c r="D29" i="14"/>
  <c r="E29" i="14" s="1"/>
  <c r="D30" i="14"/>
  <c r="E30" i="14" s="1"/>
  <c r="D31" i="14"/>
  <c r="E31" i="14" s="1"/>
  <c r="D32" i="14"/>
  <c r="E32" i="14" s="1"/>
  <c r="D33" i="14"/>
  <c r="E33" i="14" s="1"/>
  <c r="D34" i="14"/>
  <c r="E34" i="14" s="1"/>
  <c r="D35" i="14"/>
  <c r="D36" i="14"/>
  <c r="D37" i="14"/>
  <c r="D38" i="14"/>
  <c r="D39" i="14"/>
  <c r="E39" i="14" s="1"/>
  <c r="D40" i="14"/>
  <c r="E40" i="14" s="1"/>
  <c r="D41" i="14"/>
  <c r="E41" i="14" s="1"/>
  <c r="D42" i="14"/>
  <c r="E42" i="14" s="1"/>
  <c r="D43" i="14"/>
  <c r="E43" i="14" s="1"/>
  <c r="D44" i="14"/>
  <c r="E44" i="14" s="1"/>
  <c r="D45" i="14"/>
  <c r="E45" i="14" s="1"/>
  <c r="D46" i="14"/>
  <c r="E46" i="14" s="1"/>
  <c r="D47" i="14"/>
  <c r="E47" i="14" s="1"/>
  <c r="D48" i="14"/>
  <c r="E48" i="14" s="1"/>
  <c r="D49" i="14"/>
  <c r="E49" i="14" s="1"/>
  <c r="D50" i="14"/>
  <c r="E50" i="14" s="1"/>
  <c r="D51" i="14"/>
  <c r="D52" i="14"/>
  <c r="D53" i="14"/>
  <c r="D54" i="14"/>
  <c r="D55" i="14"/>
  <c r="E55" i="14" s="1"/>
  <c r="D56" i="14"/>
  <c r="E56" i="14" s="1"/>
  <c r="D57" i="14"/>
  <c r="E57" i="14" s="1"/>
  <c r="D58" i="14"/>
  <c r="E58" i="14" s="1"/>
  <c r="D59" i="14"/>
  <c r="E59" i="14" s="1"/>
  <c r="D60" i="14"/>
  <c r="E60" i="14" s="1"/>
  <c r="D61" i="14"/>
  <c r="E61" i="14" s="1"/>
  <c r="D62" i="14"/>
  <c r="E62" i="14" s="1"/>
  <c r="D63" i="14"/>
  <c r="E63" i="14" s="1"/>
  <c r="D64" i="14"/>
  <c r="E64" i="14" s="1"/>
  <c r="D65" i="14"/>
  <c r="E65" i="14" s="1"/>
  <c r="D66" i="14"/>
  <c r="E66" i="14" s="1"/>
  <c r="D67" i="14"/>
  <c r="D68" i="14"/>
  <c r="D69" i="14"/>
  <c r="D70" i="14"/>
  <c r="D71" i="14"/>
  <c r="E71" i="14" s="1"/>
  <c r="D72" i="14"/>
  <c r="E72" i="14" s="1"/>
  <c r="D73" i="14"/>
  <c r="E73" i="14" s="1"/>
  <c r="D74" i="14"/>
  <c r="E74" i="14" s="1"/>
  <c r="D75" i="14"/>
  <c r="E75" i="14" s="1"/>
  <c r="D76" i="14"/>
  <c r="E76" i="14" s="1"/>
  <c r="D77" i="14"/>
  <c r="E77" i="14" s="1"/>
  <c r="D78" i="14"/>
  <c r="E78" i="14" s="1"/>
  <c r="D79" i="14"/>
  <c r="E79" i="14" s="1"/>
  <c r="D80" i="14"/>
  <c r="E80" i="14" s="1"/>
  <c r="D81" i="14"/>
  <c r="E81" i="14" s="1"/>
  <c r="D82" i="14"/>
  <c r="E82" i="14" s="1"/>
  <c r="D83" i="14"/>
  <c r="D84" i="14"/>
  <c r="D85" i="14"/>
  <c r="D86" i="14"/>
  <c r="D87" i="14"/>
  <c r="E87" i="14" s="1"/>
  <c r="D88" i="14"/>
  <c r="E88" i="14" s="1"/>
  <c r="D89" i="14"/>
  <c r="E89" i="14" s="1"/>
  <c r="D90" i="14"/>
  <c r="E90" i="14" s="1"/>
  <c r="D91" i="14"/>
  <c r="E91" i="14" s="1"/>
  <c r="D92" i="14"/>
  <c r="E92" i="14" s="1"/>
  <c r="D93" i="14"/>
  <c r="E93" i="14" s="1"/>
  <c r="D94" i="14"/>
  <c r="E94" i="14" s="1"/>
  <c r="B3" i="14"/>
  <c r="C3" i="14" s="1"/>
  <c r="B4" i="14"/>
  <c r="C4" i="14" s="1"/>
  <c r="B5" i="14"/>
  <c r="C5" i="14" s="1"/>
  <c r="B6" i="14"/>
  <c r="C6" i="14" s="1"/>
  <c r="B7" i="14"/>
  <c r="C7" i="14" s="1"/>
  <c r="B8" i="14"/>
  <c r="C8" i="14" s="1"/>
  <c r="B9" i="14"/>
  <c r="C9" i="14" s="1"/>
  <c r="B10" i="14"/>
  <c r="C10" i="14" s="1"/>
  <c r="B11" i="14"/>
  <c r="C11" i="14" s="1"/>
  <c r="B12" i="14"/>
  <c r="C12" i="14" s="1"/>
  <c r="B13" i="14"/>
  <c r="C13" i="14" s="1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C19" i="14" s="1"/>
  <c r="B20" i="14"/>
  <c r="C20" i="14" s="1"/>
  <c r="B21" i="14"/>
  <c r="C21" i="14" s="1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C27" i="14" s="1"/>
  <c r="B28" i="14"/>
  <c r="C28" i="14" s="1"/>
  <c r="B29" i="14"/>
  <c r="C29" i="14" s="1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C35" i="14" s="1"/>
  <c r="B36" i="14"/>
  <c r="C36" i="14" s="1"/>
  <c r="B37" i="14"/>
  <c r="C37" i="14" s="1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C43" i="14" s="1"/>
  <c r="B44" i="14"/>
  <c r="C44" i="14" s="1"/>
  <c r="B45" i="14"/>
  <c r="C45" i="14" s="1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C51" i="14" s="1"/>
  <c r="B52" i="14"/>
  <c r="C52" i="14" s="1"/>
  <c r="B53" i="14"/>
  <c r="C53" i="14" s="1"/>
  <c r="B54" i="14"/>
  <c r="C54" i="14" s="1"/>
  <c r="B55" i="14"/>
  <c r="C55" i="14" s="1"/>
  <c r="B56" i="14"/>
  <c r="C56" i="14" s="1"/>
  <c r="B57" i="14"/>
  <c r="C57" i="14" s="1"/>
  <c r="B58" i="14"/>
  <c r="C58" i="14" s="1"/>
  <c r="B59" i="14"/>
  <c r="C59" i="14" s="1"/>
  <c r="B60" i="14"/>
  <c r="C60" i="14" s="1"/>
  <c r="B61" i="14"/>
  <c r="C61" i="14" s="1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C67" i="14" s="1"/>
  <c r="B68" i="14"/>
  <c r="C68" i="14" s="1"/>
  <c r="B69" i="14"/>
  <c r="C69" i="14" s="1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C75" i="14" s="1"/>
  <c r="B76" i="14"/>
  <c r="C76" i="14" s="1"/>
  <c r="B77" i="14"/>
  <c r="C77" i="14" s="1"/>
  <c r="B78" i="14"/>
  <c r="C78" i="14" s="1"/>
  <c r="B79" i="14"/>
  <c r="C79" i="14" s="1"/>
  <c r="B80" i="14"/>
  <c r="C80" i="14" s="1"/>
  <c r="B81" i="14"/>
  <c r="C81" i="14" s="1"/>
  <c r="B82" i="14"/>
  <c r="C82" i="14" s="1"/>
  <c r="B83" i="14"/>
  <c r="C83" i="14" s="1"/>
  <c r="B84" i="14"/>
  <c r="C84" i="14" s="1"/>
  <c r="B85" i="14"/>
  <c r="C85" i="14" s="1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C91" i="14" s="1"/>
  <c r="B92" i="14"/>
  <c r="C92" i="14" s="1"/>
  <c r="B93" i="14"/>
  <c r="C93" i="14" s="1"/>
  <c r="B94" i="14"/>
  <c r="C94" i="14" s="1"/>
  <c r="F29" i="18" l="1"/>
  <c r="C23" i="18"/>
  <c r="G13" i="18"/>
  <c r="E23" i="18"/>
  <c r="H24" i="18"/>
  <c r="C19" i="18"/>
  <c r="C27" i="18"/>
  <c r="R2" i="17"/>
  <c r="R6" i="17"/>
  <c r="R4" i="17"/>
  <c r="X4" i="17"/>
  <c r="X2" i="17"/>
  <c r="X6" i="17"/>
  <c r="Z20" i="17"/>
  <c r="Y20" i="17"/>
  <c r="H9" i="18"/>
  <c r="C9" i="18"/>
  <c r="G3" i="18"/>
  <c r="G15" i="18"/>
  <c r="G25" i="18" s="1"/>
  <c r="C25" i="18"/>
  <c r="E19" i="18"/>
  <c r="E29" i="18" s="1"/>
  <c r="H27" i="18"/>
  <c r="D29" i="18"/>
  <c r="H19" i="18"/>
  <c r="C26" i="18"/>
  <c r="G16" i="18"/>
  <c r="G26" i="18" s="1"/>
  <c r="H28" i="18"/>
  <c r="H23" i="18"/>
  <c r="G17" i="18"/>
  <c r="G27" i="18" s="1"/>
  <c r="F94" i="14"/>
  <c r="F86" i="14"/>
  <c r="F78" i="14"/>
  <c r="F70" i="14"/>
  <c r="F62" i="14"/>
  <c r="F54" i="14"/>
  <c r="F46" i="14"/>
  <c r="F38" i="14"/>
  <c r="F30" i="14"/>
  <c r="F22" i="14"/>
  <c r="F14" i="14"/>
  <c r="F6" i="14"/>
  <c r="E86" i="14"/>
  <c r="E70" i="14"/>
  <c r="E54" i="14"/>
  <c r="E38" i="14"/>
  <c r="E22" i="14"/>
  <c r="E6" i="14"/>
  <c r="F93" i="14"/>
  <c r="F85" i="14"/>
  <c r="F77" i="14"/>
  <c r="F69" i="14"/>
  <c r="F61" i="14"/>
  <c r="F53" i="14"/>
  <c r="F45" i="14"/>
  <c r="F37" i="14"/>
  <c r="F29" i="14"/>
  <c r="F21" i="14"/>
  <c r="F13" i="14"/>
  <c r="F5" i="14"/>
  <c r="E85" i="14"/>
  <c r="E69" i="14"/>
  <c r="E53" i="14"/>
  <c r="E37" i="14"/>
  <c r="E21" i="14"/>
  <c r="E5" i="14"/>
  <c r="F92" i="14"/>
  <c r="F84" i="14"/>
  <c r="F76" i="14"/>
  <c r="F68" i="14"/>
  <c r="F60" i="14"/>
  <c r="F52" i="14"/>
  <c r="F44" i="14"/>
  <c r="F36" i="14"/>
  <c r="F28" i="14"/>
  <c r="F20" i="14"/>
  <c r="F12" i="14"/>
  <c r="F4" i="14"/>
  <c r="E84" i="14"/>
  <c r="E68" i="14"/>
  <c r="E52" i="14"/>
  <c r="E36" i="14"/>
  <c r="E20" i="14"/>
  <c r="E4" i="14"/>
  <c r="F91" i="14"/>
  <c r="F83" i="14"/>
  <c r="F75" i="14"/>
  <c r="F67" i="14"/>
  <c r="F59" i="14"/>
  <c r="F51" i="14"/>
  <c r="F43" i="14"/>
  <c r="F35" i="14"/>
  <c r="F27" i="14"/>
  <c r="F19" i="14"/>
  <c r="F11" i="14"/>
  <c r="F3" i="14"/>
  <c r="E83" i="14"/>
  <c r="E67" i="14"/>
  <c r="E51" i="14"/>
  <c r="E35" i="14"/>
  <c r="E19" i="14"/>
  <c r="E3" i="14"/>
  <c r="F90" i="14"/>
  <c r="F82" i="14"/>
  <c r="F74" i="14"/>
  <c r="F66" i="14"/>
  <c r="F58" i="14"/>
  <c r="F50" i="14"/>
  <c r="F42" i="14"/>
  <c r="F34" i="14"/>
  <c r="F26" i="14"/>
  <c r="F18" i="14"/>
  <c r="F10" i="14"/>
  <c r="F89" i="14"/>
  <c r="F81" i="14"/>
  <c r="F73" i="14"/>
  <c r="F65" i="14"/>
  <c r="F57" i="14"/>
  <c r="F49" i="14"/>
  <c r="F41" i="14"/>
  <c r="F33" i="14"/>
  <c r="F25" i="14"/>
  <c r="F17" i="14"/>
  <c r="F9" i="14"/>
  <c r="F88" i="14"/>
  <c r="F80" i="14"/>
  <c r="F72" i="14"/>
  <c r="F64" i="14"/>
  <c r="F56" i="14"/>
  <c r="F48" i="14"/>
  <c r="F40" i="14"/>
  <c r="F32" i="14"/>
  <c r="F24" i="14"/>
  <c r="F16" i="14"/>
  <c r="F8" i="14"/>
  <c r="F87" i="14"/>
  <c r="F79" i="14"/>
  <c r="F71" i="14"/>
  <c r="F63" i="14"/>
  <c r="F55" i="14"/>
  <c r="F47" i="14"/>
  <c r="F39" i="14"/>
  <c r="F31" i="14"/>
  <c r="F23" i="14"/>
  <c r="F15" i="14"/>
  <c r="F7" i="14"/>
  <c r="C29" i="18" l="1"/>
  <c r="H29" i="18"/>
  <c r="Y2" i="17"/>
  <c r="AA3" i="17"/>
  <c r="Y4" i="17"/>
  <c r="AA5" i="17"/>
  <c r="S4" i="17"/>
  <c r="U5" i="17"/>
  <c r="U7" i="17"/>
  <c r="S6" i="17"/>
  <c r="Y6" i="17"/>
  <c r="AA7" i="17"/>
  <c r="S2" i="17"/>
  <c r="U3" i="17"/>
  <c r="G19" i="18"/>
  <c r="G9" i="18"/>
  <c r="G23" i="18"/>
  <c r="G29" i="18" l="1"/>
  <c r="D2" i="14" l="1"/>
  <c r="B2" i="14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2" i="1"/>
  <c r="L3" i="1" l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2" i="1"/>
  <c r="M2" i="1" s="1"/>
  <c r="J22" i="14" l="1"/>
  <c r="I23" i="14" s="1"/>
  <c r="J23" i="14"/>
  <c r="I24" i="14" s="1"/>
  <c r="J24" i="14"/>
  <c r="I25" i="14" s="1"/>
  <c r="J25" i="14"/>
  <c r="I26" i="14" s="1"/>
  <c r="J26" i="14"/>
  <c r="I27" i="14" s="1"/>
  <c r="J27" i="14"/>
  <c r="I28" i="14" s="1"/>
  <c r="J28" i="14"/>
  <c r="I29" i="14" s="1"/>
  <c r="J29" i="14"/>
  <c r="I30" i="14" s="1"/>
  <c r="J30" i="14"/>
  <c r="I31" i="14" s="1"/>
  <c r="J31" i="14"/>
  <c r="J21" i="14"/>
  <c r="I22" i="14" s="1"/>
  <c r="J20" i="14"/>
  <c r="C2" i="14"/>
  <c r="I21" i="14" l="1"/>
  <c r="K29" i="14"/>
  <c r="F2" i="14"/>
  <c r="K31" i="14" s="1"/>
  <c r="E2" i="14"/>
  <c r="K28" i="14" l="1"/>
  <c r="K24" i="14"/>
  <c r="K27" i="14"/>
  <c r="K22" i="14"/>
  <c r="K30" i="14"/>
  <c r="K25" i="14"/>
  <c r="K26" i="14"/>
  <c r="K20" i="14"/>
  <c r="K23" i="14"/>
  <c r="K21" i="14"/>
  <c r="N19" i="14"/>
  <c r="N20" i="14"/>
  <c r="J861" i="1"/>
  <c r="J860" i="1"/>
  <c r="J858" i="1"/>
  <c r="J853" i="1"/>
  <c r="J852" i="1"/>
  <c r="J850" i="1"/>
  <c r="J845" i="1"/>
  <c r="J844" i="1"/>
  <c r="J842" i="1"/>
  <c r="J837" i="1"/>
  <c r="J836" i="1"/>
  <c r="J834" i="1"/>
  <c r="J829" i="1"/>
  <c r="J828" i="1"/>
  <c r="J826" i="1"/>
  <c r="J821" i="1"/>
  <c r="J820" i="1"/>
  <c r="J818" i="1"/>
  <c r="J813" i="1"/>
  <c r="J812" i="1"/>
  <c r="J810" i="1"/>
  <c r="J805" i="1"/>
  <c r="J804" i="1"/>
  <c r="J802" i="1"/>
  <c r="J797" i="1"/>
  <c r="J796" i="1"/>
  <c r="J795" i="1"/>
  <c r="J789" i="1"/>
  <c r="J788" i="1"/>
  <c r="J787" i="1"/>
  <c r="J786" i="1"/>
  <c r="J781" i="1"/>
  <c r="J780" i="1"/>
  <c r="J779" i="1"/>
  <c r="J778" i="1"/>
  <c r="J773" i="1"/>
  <c r="J772" i="1"/>
  <c r="J771" i="1"/>
  <c r="J770" i="1"/>
  <c r="J764" i="1"/>
  <c r="J763" i="1"/>
  <c r="J762" i="1"/>
  <c r="J757" i="1"/>
  <c r="J755" i="1"/>
  <c r="J754" i="1"/>
  <c r="J749" i="1"/>
  <c r="J748" i="1"/>
  <c r="J747" i="1"/>
  <c r="J746" i="1"/>
  <c r="J741" i="1"/>
  <c r="J740" i="1"/>
  <c r="J739" i="1"/>
  <c r="J738" i="1"/>
  <c r="J732" i="1"/>
  <c r="J731" i="1"/>
  <c r="J730" i="1"/>
  <c r="J724" i="1"/>
  <c r="J723" i="1"/>
  <c r="J722" i="1"/>
  <c r="J718" i="1"/>
  <c r="J715" i="1"/>
  <c r="J714" i="1"/>
  <c r="J710" i="1"/>
  <c r="J709" i="1"/>
  <c r="J708" i="1"/>
  <c r="J707" i="1"/>
  <c r="J701" i="1"/>
  <c r="J700" i="1"/>
  <c r="J699" i="1"/>
  <c r="J698" i="1"/>
  <c r="J692" i="1"/>
  <c r="J691" i="1"/>
  <c r="J690" i="1"/>
  <c r="J683" i="1"/>
  <c r="J682" i="1"/>
  <c r="J678" i="1"/>
  <c r="J675" i="1"/>
  <c r="J674" i="1"/>
  <c r="J670" i="1"/>
  <c r="J669" i="1"/>
  <c r="J667" i="1"/>
  <c r="J666" i="1"/>
  <c r="J662" i="1"/>
  <c r="J661" i="1"/>
  <c r="J660" i="1"/>
  <c r="J659" i="1"/>
  <c r="J654" i="1"/>
  <c r="J653" i="1"/>
  <c r="J652" i="1"/>
  <c r="J651" i="1"/>
  <c r="J650" i="1"/>
  <c r="J645" i="1"/>
  <c r="J644" i="1"/>
  <c r="J643" i="1"/>
  <c r="J642" i="1"/>
  <c r="J636" i="1"/>
  <c r="J635" i="1"/>
  <c r="J634" i="1"/>
  <c r="J630" i="1"/>
  <c r="J629" i="1"/>
  <c r="J627" i="1"/>
  <c r="J626" i="1"/>
  <c r="J621" i="1"/>
  <c r="J620" i="1"/>
  <c r="J619" i="1"/>
  <c r="J618" i="1"/>
  <c r="J613" i="1"/>
  <c r="J612" i="1"/>
  <c r="J611" i="1"/>
  <c r="J610" i="1"/>
  <c r="J604" i="1"/>
  <c r="J603" i="1"/>
  <c r="J602" i="1"/>
  <c r="J596" i="1"/>
  <c r="J595" i="1"/>
  <c r="J594" i="1"/>
  <c r="J590" i="1"/>
  <c r="J587" i="1"/>
  <c r="J586" i="1"/>
  <c r="J582" i="1"/>
  <c r="J581" i="1"/>
  <c r="J580" i="1"/>
  <c r="J579" i="1"/>
  <c r="J573" i="1"/>
  <c r="J572" i="1"/>
  <c r="J571" i="1"/>
  <c r="J570" i="1"/>
  <c r="J564" i="1"/>
  <c r="J563" i="1"/>
  <c r="J562" i="1"/>
  <c r="J555" i="1"/>
  <c r="J554" i="1"/>
  <c r="J550" i="1"/>
  <c r="J547" i="1"/>
  <c r="J546" i="1"/>
  <c r="J542" i="1"/>
  <c r="J541" i="1"/>
  <c r="J539" i="1"/>
  <c r="J538" i="1"/>
  <c r="J534" i="1"/>
  <c r="J533" i="1"/>
  <c r="J532" i="1"/>
  <c r="J531" i="1"/>
  <c r="J526" i="1"/>
  <c r="J525" i="1"/>
  <c r="J524" i="1"/>
  <c r="J523" i="1"/>
  <c r="J522" i="1"/>
  <c r="J517" i="1"/>
  <c r="J516" i="1"/>
  <c r="J515" i="1"/>
  <c r="J514" i="1"/>
  <c r="J508" i="1"/>
  <c r="J507" i="1"/>
  <c r="J506" i="1"/>
  <c r="J502" i="1"/>
  <c r="J501" i="1"/>
  <c r="J499" i="1"/>
  <c r="J498" i="1"/>
  <c r="J493" i="1"/>
  <c r="J492" i="1"/>
  <c r="J491" i="1"/>
  <c r="J490" i="1"/>
  <c r="J485" i="1"/>
  <c r="J484" i="1"/>
  <c r="J483" i="1"/>
  <c r="J482" i="1"/>
  <c r="J476" i="1"/>
  <c r="J475" i="1"/>
  <c r="J474" i="1"/>
  <c r="J468" i="1"/>
  <c r="J467" i="1"/>
  <c r="J466" i="1"/>
  <c r="J462" i="1"/>
  <c r="J459" i="1"/>
  <c r="J458" i="1"/>
  <c r="J454" i="1"/>
  <c r="J453" i="1"/>
  <c r="J452" i="1"/>
  <c r="J451" i="1"/>
  <c r="J445" i="1"/>
  <c r="J444" i="1"/>
  <c r="J443" i="1"/>
  <c r="J442" i="1"/>
  <c r="J437" i="1"/>
  <c r="J436" i="1"/>
  <c r="J435" i="1"/>
  <c r="J434" i="1"/>
  <c r="J430" i="1"/>
  <c r="J428" i="1"/>
  <c r="J427" i="1"/>
  <c r="J426" i="1"/>
  <c r="J422" i="1"/>
  <c r="J421" i="1"/>
  <c r="J420" i="1"/>
  <c r="J419" i="1"/>
  <c r="J418" i="1"/>
  <c r="J413" i="1"/>
  <c r="J412" i="1"/>
  <c r="J411" i="1"/>
  <c r="J410" i="1"/>
  <c r="J404" i="1"/>
  <c r="J403" i="1"/>
  <c r="J402" i="1"/>
  <c r="J398" i="1"/>
  <c r="J395" i="1"/>
  <c r="J394" i="1"/>
  <c r="J390" i="1"/>
  <c r="J389" i="1"/>
  <c r="J388" i="1"/>
  <c r="J387" i="1"/>
  <c r="J382" i="1"/>
  <c r="J381" i="1"/>
  <c r="J380" i="1"/>
  <c r="J379" i="1"/>
  <c r="J378" i="1"/>
  <c r="J373" i="1"/>
  <c r="J372" i="1"/>
  <c r="J371" i="1"/>
  <c r="J370" i="1"/>
  <c r="J365" i="1"/>
  <c r="J364" i="1"/>
  <c r="J363" i="1"/>
  <c r="J362" i="1"/>
  <c r="J356" i="1"/>
  <c r="J355" i="1"/>
  <c r="J354" i="1"/>
  <c r="J350" i="1"/>
  <c r="J347" i="1"/>
  <c r="J346" i="1"/>
  <c r="J342" i="1"/>
  <c r="J341" i="1"/>
  <c r="J339" i="1"/>
  <c r="J338" i="1"/>
  <c r="J334" i="1"/>
  <c r="J333" i="1"/>
  <c r="J332" i="1"/>
  <c r="J331" i="1"/>
  <c r="J330" i="1"/>
  <c r="J326" i="1"/>
  <c r="J325" i="1"/>
  <c r="J324" i="1"/>
  <c r="J323" i="1"/>
  <c r="J322" i="1"/>
  <c r="J318" i="1"/>
  <c r="J317" i="1"/>
  <c r="J316" i="1"/>
  <c r="J315" i="1"/>
  <c r="J309" i="1"/>
  <c r="J308" i="1"/>
  <c r="J307" i="1"/>
  <c r="J306" i="1"/>
  <c r="J300" i="1"/>
  <c r="J299" i="1"/>
  <c r="J298" i="1"/>
  <c r="J294" i="1"/>
  <c r="J293" i="1"/>
  <c r="J292" i="1"/>
  <c r="J291" i="1"/>
  <c r="J290" i="1"/>
  <c r="J285" i="1"/>
  <c r="J284" i="1"/>
  <c r="J283" i="1"/>
  <c r="J282" i="1"/>
  <c r="J276" i="1"/>
  <c r="J275" i="1"/>
  <c r="J274" i="1"/>
  <c r="J270" i="1"/>
  <c r="J267" i="1"/>
  <c r="J266" i="1"/>
  <c r="J262" i="1"/>
  <c r="J261" i="1"/>
  <c r="J260" i="1"/>
  <c r="J259" i="1"/>
  <c r="J254" i="1"/>
  <c r="J253" i="1"/>
  <c r="J252" i="1"/>
  <c r="J251" i="1"/>
  <c r="J250" i="1"/>
  <c r="J245" i="1"/>
  <c r="J244" i="1"/>
  <c r="J243" i="1"/>
  <c r="J242" i="1"/>
  <c r="J237" i="1"/>
  <c r="J236" i="1"/>
  <c r="J235" i="1"/>
  <c r="J234" i="1"/>
  <c r="J228" i="1"/>
  <c r="J227" i="1"/>
  <c r="J226" i="1"/>
  <c r="J222" i="1"/>
  <c r="J219" i="1"/>
  <c r="J218" i="1"/>
  <c r="J214" i="1"/>
  <c r="J213" i="1"/>
  <c r="J211" i="1"/>
  <c r="J210" i="1"/>
  <c r="J206" i="1"/>
  <c r="J205" i="1"/>
  <c r="J204" i="1"/>
  <c r="J203" i="1"/>
  <c r="J202" i="1"/>
  <c r="J198" i="1"/>
  <c r="J197" i="1"/>
  <c r="J196" i="1"/>
  <c r="J195" i="1"/>
  <c r="J194" i="1"/>
  <c r="J190" i="1"/>
  <c r="J189" i="1"/>
  <c r="J188" i="1"/>
  <c r="J187" i="1"/>
  <c r="J181" i="1"/>
  <c r="J180" i="1"/>
  <c r="J179" i="1"/>
  <c r="J178" i="1"/>
  <c r="J172" i="1"/>
  <c r="J171" i="1"/>
  <c r="J170" i="1"/>
  <c r="J166" i="1"/>
  <c r="J165" i="1"/>
  <c r="J164" i="1"/>
  <c r="J163" i="1"/>
  <c r="J162" i="1"/>
  <c r="J157" i="1"/>
  <c r="J156" i="1"/>
  <c r="J155" i="1"/>
  <c r="J154" i="1"/>
  <c r="J148" i="1"/>
  <c r="J147" i="1"/>
  <c r="J146" i="1"/>
  <c r="J142" i="1"/>
  <c r="J139" i="1"/>
  <c r="J138" i="1"/>
  <c r="J134" i="1"/>
  <c r="J133" i="1"/>
  <c r="J132" i="1"/>
  <c r="J131" i="1"/>
  <c r="J126" i="1"/>
  <c r="J125" i="1"/>
  <c r="J124" i="1"/>
  <c r="J123" i="1"/>
  <c r="J122" i="1"/>
  <c r="J117" i="1"/>
  <c r="J116" i="1"/>
  <c r="J115" i="1"/>
  <c r="J114" i="1"/>
  <c r="J109" i="1"/>
  <c r="J108" i="1"/>
  <c r="J107" i="1"/>
  <c r="J106" i="1"/>
  <c r="J100" i="1"/>
  <c r="J99" i="1"/>
  <c r="J98" i="1"/>
  <c r="J94" i="1"/>
  <c r="J91" i="1"/>
  <c r="J90" i="1"/>
  <c r="J86" i="1"/>
  <c r="J85" i="1"/>
  <c r="J83" i="1"/>
  <c r="J82" i="1"/>
  <c r="J78" i="1"/>
  <c r="J77" i="1"/>
  <c r="J76" i="1"/>
  <c r="J75" i="1"/>
  <c r="J74" i="1"/>
  <c r="J70" i="1"/>
  <c r="J69" i="1"/>
  <c r="J68" i="1"/>
  <c r="J67" i="1"/>
  <c r="J66" i="1"/>
  <c r="J62" i="1"/>
  <c r="J61" i="1"/>
  <c r="J60" i="1"/>
  <c r="J59" i="1"/>
  <c r="J53" i="1"/>
  <c r="J52" i="1"/>
  <c r="J51" i="1"/>
  <c r="J50" i="1"/>
  <c r="J44" i="1"/>
  <c r="J43" i="1"/>
  <c r="J42" i="1"/>
  <c r="J38" i="1"/>
  <c r="J37" i="1"/>
  <c r="J36" i="1"/>
  <c r="J35" i="1"/>
  <c r="J34" i="1"/>
  <c r="J29" i="1"/>
  <c r="J28" i="1"/>
  <c r="J27" i="1"/>
  <c r="J26" i="1"/>
  <c r="J20" i="1"/>
  <c r="J19" i="1"/>
  <c r="J18" i="1"/>
  <c r="J14" i="1"/>
  <c r="J11" i="1"/>
  <c r="J10" i="1"/>
  <c r="J6" i="1"/>
  <c r="J5" i="1"/>
  <c r="J4" i="1"/>
  <c r="J3" i="1"/>
  <c r="J7" i="1"/>
  <c r="J8" i="1"/>
  <c r="J9" i="1"/>
  <c r="J12" i="1"/>
  <c r="J13" i="1"/>
  <c r="J15" i="1"/>
  <c r="J16" i="1"/>
  <c r="J17" i="1"/>
  <c r="J21" i="1"/>
  <c r="J22" i="1"/>
  <c r="J23" i="1"/>
  <c r="J24" i="1"/>
  <c r="J25" i="1"/>
  <c r="J30" i="1"/>
  <c r="J31" i="1"/>
  <c r="J32" i="1"/>
  <c r="J33" i="1"/>
  <c r="J39" i="1"/>
  <c r="J40" i="1"/>
  <c r="J41" i="1"/>
  <c r="J45" i="1"/>
  <c r="J46" i="1"/>
  <c r="J47" i="1"/>
  <c r="J48" i="1"/>
  <c r="J49" i="1"/>
  <c r="J54" i="1"/>
  <c r="J55" i="1"/>
  <c r="J56" i="1"/>
  <c r="J57" i="1"/>
  <c r="J58" i="1"/>
  <c r="J63" i="1"/>
  <c r="J64" i="1"/>
  <c r="J65" i="1"/>
  <c r="J71" i="1"/>
  <c r="J72" i="1"/>
  <c r="J73" i="1"/>
  <c r="J79" i="1"/>
  <c r="J80" i="1"/>
  <c r="J81" i="1"/>
  <c r="J84" i="1"/>
  <c r="J87" i="1"/>
  <c r="J88" i="1"/>
  <c r="J89" i="1"/>
  <c r="J92" i="1"/>
  <c r="J93" i="1"/>
  <c r="J95" i="1"/>
  <c r="J96" i="1"/>
  <c r="J97" i="1"/>
  <c r="J101" i="1"/>
  <c r="J102" i="1"/>
  <c r="J103" i="1"/>
  <c r="J104" i="1"/>
  <c r="J105" i="1"/>
  <c r="J110" i="1"/>
  <c r="J111" i="1"/>
  <c r="J112" i="1"/>
  <c r="J113" i="1"/>
  <c r="J118" i="1"/>
  <c r="J119" i="1"/>
  <c r="J120" i="1"/>
  <c r="J121" i="1"/>
  <c r="J127" i="1"/>
  <c r="J128" i="1"/>
  <c r="J129" i="1"/>
  <c r="J130" i="1"/>
  <c r="J135" i="1"/>
  <c r="J136" i="1"/>
  <c r="J137" i="1"/>
  <c r="J140" i="1"/>
  <c r="J141" i="1"/>
  <c r="J143" i="1"/>
  <c r="J144" i="1"/>
  <c r="J145" i="1"/>
  <c r="J149" i="1"/>
  <c r="J150" i="1"/>
  <c r="J151" i="1"/>
  <c r="J152" i="1"/>
  <c r="J153" i="1"/>
  <c r="J158" i="1"/>
  <c r="J159" i="1"/>
  <c r="J160" i="1"/>
  <c r="J161" i="1"/>
  <c r="J167" i="1"/>
  <c r="J168" i="1"/>
  <c r="J169" i="1"/>
  <c r="J173" i="1"/>
  <c r="J174" i="1"/>
  <c r="J175" i="1"/>
  <c r="J176" i="1"/>
  <c r="J177" i="1"/>
  <c r="J182" i="1"/>
  <c r="J183" i="1"/>
  <c r="J184" i="1"/>
  <c r="J185" i="1"/>
  <c r="J186" i="1"/>
  <c r="J191" i="1"/>
  <c r="J192" i="1"/>
  <c r="J193" i="1"/>
  <c r="J199" i="1"/>
  <c r="J200" i="1"/>
  <c r="J201" i="1"/>
  <c r="J207" i="1"/>
  <c r="J208" i="1"/>
  <c r="J209" i="1"/>
  <c r="J212" i="1"/>
  <c r="J215" i="1"/>
  <c r="J216" i="1"/>
  <c r="J217" i="1"/>
  <c r="J220" i="1"/>
  <c r="J221" i="1"/>
  <c r="J223" i="1"/>
  <c r="J224" i="1"/>
  <c r="J225" i="1"/>
  <c r="J229" i="1"/>
  <c r="J230" i="1"/>
  <c r="J231" i="1"/>
  <c r="J232" i="1"/>
  <c r="J233" i="1"/>
  <c r="J238" i="1"/>
  <c r="J239" i="1"/>
  <c r="J240" i="1"/>
  <c r="J241" i="1"/>
  <c r="J246" i="1"/>
  <c r="J247" i="1"/>
  <c r="J248" i="1"/>
  <c r="J249" i="1"/>
  <c r="J255" i="1"/>
  <c r="J256" i="1"/>
  <c r="J257" i="1"/>
  <c r="J258" i="1"/>
  <c r="J263" i="1"/>
  <c r="J264" i="1"/>
  <c r="J265" i="1"/>
  <c r="J268" i="1"/>
  <c r="J269" i="1"/>
  <c r="J271" i="1"/>
  <c r="J272" i="1"/>
  <c r="J273" i="1"/>
  <c r="J277" i="1"/>
  <c r="J278" i="1"/>
  <c r="J279" i="1"/>
  <c r="J280" i="1"/>
  <c r="J281" i="1"/>
  <c r="J286" i="1"/>
  <c r="J287" i="1"/>
  <c r="J288" i="1"/>
  <c r="J289" i="1"/>
  <c r="J295" i="1"/>
  <c r="J296" i="1"/>
  <c r="J297" i="1"/>
  <c r="J301" i="1"/>
  <c r="J302" i="1"/>
  <c r="J303" i="1"/>
  <c r="J304" i="1"/>
  <c r="J305" i="1"/>
  <c r="J310" i="1"/>
  <c r="J311" i="1"/>
  <c r="J312" i="1"/>
  <c r="J313" i="1"/>
  <c r="J314" i="1"/>
  <c r="J319" i="1"/>
  <c r="J320" i="1"/>
  <c r="J321" i="1"/>
  <c r="J327" i="1"/>
  <c r="J328" i="1"/>
  <c r="J329" i="1"/>
  <c r="J335" i="1"/>
  <c r="J336" i="1"/>
  <c r="J337" i="1"/>
  <c r="J340" i="1"/>
  <c r="J343" i="1"/>
  <c r="J344" i="1"/>
  <c r="J345" i="1"/>
  <c r="J348" i="1"/>
  <c r="J349" i="1"/>
  <c r="J351" i="1"/>
  <c r="J352" i="1"/>
  <c r="J353" i="1"/>
  <c r="J357" i="1"/>
  <c r="J358" i="1"/>
  <c r="J359" i="1"/>
  <c r="J360" i="1"/>
  <c r="J361" i="1"/>
  <c r="J366" i="1"/>
  <c r="J367" i="1"/>
  <c r="J368" i="1"/>
  <c r="J369" i="1"/>
  <c r="J374" i="1"/>
  <c r="J375" i="1"/>
  <c r="J376" i="1"/>
  <c r="J377" i="1"/>
  <c r="J383" i="1"/>
  <c r="J384" i="1"/>
  <c r="J385" i="1"/>
  <c r="J386" i="1"/>
  <c r="J391" i="1"/>
  <c r="J392" i="1"/>
  <c r="J393" i="1"/>
  <c r="J396" i="1"/>
  <c r="J397" i="1"/>
  <c r="J399" i="1"/>
  <c r="J400" i="1"/>
  <c r="J401" i="1"/>
  <c r="J405" i="1"/>
  <c r="J406" i="1"/>
  <c r="J407" i="1"/>
  <c r="J408" i="1"/>
  <c r="J409" i="1"/>
  <c r="J414" i="1"/>
  <c r="J415" i="1"/>
  <c r="J416" i="1"/>
  <c r="J417" i="1"/>
  <c r="J423" i="1"/>
  <c r="J424" i="1"/>
  <c r="J425" i="1"/>
  <c r="J429" i="1"/>
  <c r="J431" i="1"/>
  <c r="J432" i="1"/>
  <c r="J433" i="1"/>
  <c r="J438" i="1"/>
  <c r="J439" i="1"/>
  <c r="J440" i="1"/>
  <c r="J441" i="1"/>
  <c r="J446" i="1"/>
  <c r="J447" i="1"/>
  <c r="J448" i="1"/>
  <c r="J449" i="1"/>
  <c r="J450" i="1"/>
  <c r="J455" i="1"/>
  <c r="J456" i="1"/>
  <c r="J457" i="1"/>
  <c r="J460" i="1"/>
  <c r="J461" i="1"/>
  <c r="J463" i="1"/>
  <c r="J464" i="1"/>
  <c r="J465" i="1"/>
  <c r="J469" i="1"/>
  <c r="J470" i="1"/>
  <c r="J471" i="1"/>
  <c r="J472" i="1"/>
  <c r="J473" i="1"/>
  <c r="J477" i="1"/>
  <c r="J478" i="1"/>
  <c r="J479" i="1"/>
  <c r="J480" i="1"/>
  <c r="J481" i="1"/>
  <c r="J486" i="1"/>
  <c r="J487" i="1"/>
  <c r="J488" i="1"/>
  <c r="J489" i="1"/>
  <c r="J494" i="1"/>
  <c r="J495" i="1"/>
  <c r="J496" i="1"/>
  <c r="J497" i="1"/>
  <c r="J500" i="1"/>
  <c r="J503" i="1"/>
  <c r="J504" i="1"/>
  <c r="J505" i="1"/>
  <c r="J509" i="1"/>
  <c r="J510" i="1"/>
  <c r="J511" i="1"/>
  <c r="J512" i="1"/>
  <c r="J513" i="1"/>
  <c r="J518" i="1"/>
  <c r="J519" i="1"/>
  <c r="J520" i="1"/>
  <c r="J521" i="1"/>
  <c r="J527" i="1"/>
  <c r="J528" i="1"/>
  <c r="J529" i="1"/>
  <c r="J530" i="1"/>
  <c r="J535" i="1"/>
  <c r="J536" i="1"/>
  <c r="J537" i="1"/>
  <c r="J540" i="1"/>
  <c r="J543" i="1"/>
  <c r="J544" i="1"/>
  <c r="J545" i="1"/>
  <c r="J548" i="1"/>
  <c r="J549" i="1"/>
  <c r="J551" i="1"/>
  <c r="J552" i="1"/>
  <c r="J553" i="1"/>
  <c r="J556" i="1"/>
  <c r="J557" i="1"/>
  <c r="J558" i="1"/>
  <c r="J559" i="1"/>
  <c r="J560" i="1"/>
  <c r="J561" i="1"/>
  <c r="J565" i="1"/>
  <c r="J566" i="1"/>
  <c r="J567" i="1"/>
  <c r="J568" i="1"/>
  <c r="J569" i="1"/>
  <c r="J574" i="1"/>
  <c r="J575" i="1"/>
  <c r="J576" i="1"/>
  <c r="J577" i="1"/>
  <c r="J578" i="1"/>
  <c r="J583" i="1"/>
  <c r="J584" i="1"/>
  <c r="J585" i="1"/>
  <c r="J588" i="1"/>
  <c r="J589" i="1"/>
  <c r="J591" i="1"/>
  <c r="J592" i="1"/>
  <c r="J593" i="1"/>
  <c r="J597" i="1"/>
  <c r="J598" i="1"/>
  <c r="J599" i="1"/>
  <c r="J600" i="1"/>
  <c r="J601" i="1"/>
  <c r="J605" i="1"/>
  <c r="J606" i="1"/>
  <c r="J607" i="1"/>
  <c r="J608" i="1"/>
  <c r="J609" i="1"/>
  <c r="J614" i="1"/>
  <c r="J615" i="1"/>
  <c r="J616" i="1"/>
  <c r="J617" i="1"/>
  <c r="J622" i="1"/>
  <c r="J623" i="1"/>
  <c r="J624" i="1"/>
  <c r="J625" i="1"/>
  <c r="J628" i="1"/>
  <c r="J631" i="1"/>
  <c r="J632" i="1"/>
  <c r="J633" i="1"/>
  <c r="J637" i="1"/>
  <c r="J638" i="1"/>
  <c r="J639" i="1"/>
  <c r="J640" i="1"/>
  <c r="J641" i="1"/>
  <c r="J646" i="1"/>
  <c r="J647" i="1"/>
  <c r="J648" i="1"/>
  <c r="J649" i="1"/>
  <c r="J655" i="1"/>
  <c r="J656" i="1"/>
  <c r="J657" i="1"/>
  <c r="J658" i="1"/>
  <c r="J663" i="1"/>
  <c r="J664" i="1"/>
  <c r="J665" i="1"/>
  <c r="J668" i="1"/>
  <c r="J671" i="1"/>
  <c r="J672" i="1"/>
  <c r="J673" i="1"/>
  <c r="J676" i="1"/>
  <c r="J677" i="1"/>
  <c r="J679" i="1"/>
  <c r="J680" i="1"/>
  <c r="J681" i="1"/>
  <c r="J684" i="1"/>
  <c r="J685" i="1"/>
  <c r="J686" i="1"/>
  <c r="J687" i="1"/>
  <c r="J688" i="1"/>
  <c r="J689" i="1"/>
  <c r="J693" i="1"/>
  <c r="J694" i="1"/>
  <c r="J695" i="1"/>
  <c r="J696" i="1"/>
  <c r="J697" i="1"/>
  <c r="J702" i="1"/>
  <c r="J703" i="1"/>
  <c r="J704" i="1"/>
  <c r="J705" i="1"/>
  <c r="J706" i="1"/>
  <c r="J711" i="1"/>
  <c r="J712" i="1"/>
  <c r="J713" i="1"/>
  <c r="J716" i="1"/>
  <c r="J717" i="1"/>
  <c r="J719" i="1"/>
  <c r="J720" i="1"/>
  <c r="J721" i="1"/>
  <c r="J725" i="1"/>
  <c r="J726" i="1"/>
  <c r="J727" i="1"/>
  <c r="J728" i="1"/>
  <c r="J729" i="1"/>
  <c r="J733" i="1"/>
  <c r="J734" i="1"/>
  <c r="J735" i="1"/>
  <c r="J736" i="1"/>
  <c r="J737" i="1"/>
  <c r="J742" i="1"/>
  <c r="J743" i="1"/>
  <c r="J744" i="1"/>
  <c r="J745" i="1"/>
  <c r="J750" i="1"/>
  <c r="J751" i="1"/>
  <c r="J752" i="1"/>
  <c r="J753" i="1"/>
  <c r="J756" i="1"/>
  <c r="J758" i="1"/>
  <c r="J759" i="1"/>
  <c r="J760" i="1"/>
  <c r="J761" i="1"/>
  <c r="J765" i="1"/>
  <c r="J766" i="1"/>
  <c r="J767" i="1"/>
  <c r="J768" i="1"/>
  <c r="J769" i="1"/>
  <c r="J774" i="1"/>
  <c r="J775" i="1"/>
  <c r="J776" i="1"/>
  <c r="J777" i="1"/>
  <c r="J782" i="1"/>
  <c r="J783" i="1"/>
  <c r="J784" i="1"/>
  <c r="J785" i="1"/>
  <c r="J790" i="1"/>
  <c r="J791" i="1"/>
  <c r="J792" i="1"/>
  <c r="J793" i="1"/>
  <c r="J794" i="1"/>
  <c r="J798" i="1"/>
  <c r="J799" i="1"/>
  <c r="J800" i="1"/>
  <c r="J801" i="1"/>
  <c r="J803" i="1"/>
  <c r="J806" i="1"/>
  <c r="J807" i="1"/>
  <c r="J808" i="1"/>
  <c r="J809" i="1"/>
  <c r="J811" i="1"/>
  <c r="J814" i="1"/>
  <c r="J815" i="1"/>
  <c r="J816" i="1"/>
  <c r="J817" i="1"/>
  <c r="J819" i="1"/>
  <c r="J822" i="1"/>
  <c r="J823" i="1"/>
  <c r="J824" i="1"/>
  <c r="J825" i="1"/>
  <c r="J827" i="1"/>
  <c r="J830" i="1"/>
  <c r="J831" i="1"/>
  <c r="J832" i="1"/>
  <c r="J833" i="1"/>
  <c r="J835" i="1"/>
  <c r="J838" i="1"/>
  <c r="J839" i="1"/>
  <c r="J840" i="1"/>
  <c r="J841" i="1"/>
  <c r="J843" i="1"/>
  <c r="J846" i="1"/>
  <c r="J847" i="1"/>
  <c r="J848" i="1"/>
  <c r="J849" i="1"/>
  <c r="J851" i="1"/>
  <c r="J854" i="1"/>
  <c r="J855" i="1"/>
  <c r="J856" i="1"/>
  <c r="J857" i="1"/>
  <c r="J859" i="1"/>
  <c r="J862" i="1"/>
  <c r="J863" i="1"/>
  <c r="J864" i="1"/>
  <c r="J865" i="1"/>
  <c r="I865" i="1"/>
  <c r="H865" i="1" s="1"/>
  <c r="I864" i="1"/>
  <c r="H864" i="1" s="1"/>
  <c r="I863" i="1"/>
  <c r="H863" i="1" s="1"/>
  <c r="I862" i="1"/>
  <c r="H862" i="1" s="1"/>
  <c r="I861" i="1"/>
  <c r="H861" i="1" s="1"/>
  <c r="I860" i="1"/>
  <c r="H860" i="1" s="1"/>
  <c r="I859" i="1"/>
  <c r="H859" i="1" s="1"/>
  <c r="I858" i="1"/>
  <c r="H858" i="1" s="1"/>
  <c r="I857" i="1"/>
  <c r="H857" i="1" s="1"/>
  <c r="I856" i="1"/>
  <c r="H856" i="1" s="1"/>
  <c r="I855" i="1"/>
  <c r="H855" i="1" s="1"/>
  <c r="I854" i="1"/>
  <c r="H854" i="1" s="1"/>
  <c r="I853" i="1"/>
  <c r="H853" i="1" s="1"/>
  <c r="I852" i="1"/>
  <c r="H852" i="1" s="1"/>
  <c r="I851" i="1"/>
  <c r="H851" i="1" s="1"/>
  <c r="I850" i="1"/>
  <c r="H850" i="1" s="1"/>
  <c r="I849" i="1"/>
  <c r="H849" i="1" s="1"/>
  <c r="I848" i="1"/>
  <c r="H848" i="1" s="1"/>
  <c r="I847" i="1"/>
  <c r="H847" i="1" s="1"/>
  <c r="I846" i="1"/>
  <c r="H846" i="1" s="1"/>
  <c r="I845" i="1"/>
  <c r="H845" i="1" s="1"/>
  <c r="I844" i="1"/>
  <c r="H844" i="1" s="1"/>
  <c r="I843" i="1"/>
  <c r="H843" i="1" s="1"/>
  <c r="I842" i="1"/>
  <c r="H842" i="1" s="1"/>
  <c r="I841" i="1"/>
  <c r="H841" i="1" s="1"/>
  <c r="I840" i="1"/>
  <c r="H840" i="1" s="1"/>
  <c r="I839" i="1"/>
  <c r="H839" i="1" s="1"/>
  <c r="I838" i="1"/>
  <c r="H838" i="1" s="1"/>
  <c r="I837" i="1"/>
  <c r="H837" i="1" s="1"/>
  <c r="I836" i="1"/>
  <c r="H836" i="1" s="1"/>
  <c r="I835" i="1"/>
  <c r="H835" i="1" s="1"/>
  <c r="I834" i="1"/>
  <c r="H834" i="1" s="1"/>
  <c r="I833" i="1"/>
  <c r="H833" i="1" s="1"/>
  <c r="I832" i="1"/>
  <c r="H832" i="1" s="1"/>
  <c r="I831" i="1"/>
  <c r="H831" i="1" s="1"/>
  <c r="I830" i="1"/>
  <c r="H830" i="1" s="1"/>
  <c r="I829" i="1"/>
  <c r="H829" i="1" s="1"/>
  <c r="I828" i="1"/>
  <c r="H828" i="1" s="1"/>
  <c r="I827" i="1"/>
  <c r="H827" i="1" s="1"/>
  <c r="I826" i="1"/>
  <c r="H826" i="1" s="1"/>
  <c r="I825" i="1"/>
  <c r="H825" i="1" s="1"/>
  <c r="I824" i="1"/>
  <c r="H824" i="1" s="1"/>
  <c r="I823" i="1"/>
  <c r="H823" i="1" s="1"/>
  <c r="I822" i="1"/>
  <c r="H822" i="1" s="1"/>
  <c r="I821" i="1"/>
  <c r="H821" i="1" s="1"/>
  <c r="I820" i="1"/>
  <c r="H820" i="1" s="1"/>
  <c r="I819" i="1"/>
  <c r="H819" i="1" s="1"/>
  <c r="I818" i="1"/>
  <c r="H818" i="1" s="1"/>
  <c r="I817" i="1"/>
  <c r="H817" i="1" s="1"/>
  <c r="I816" i="1"/>
  <c r="H816" i="1" s="1"/>
  <c r="I815" i="1"/>
  <c r="H815" i="1" s="1"/>
  <c r="I814" i="1"/>
  <c r="H814" i="1" s="1"/>
  <c r="I813" i="1"/>
  <c r="H813" i="1" s="1"/>
  <c r="I812" i="1"/>
  <c r="H812" i="1" s="1"/>
  <c r="I811" i="1"/>
  <c r="H811" i="1" s="1"/>
  <c r="I810" i="1"/>
  <c r="H810" i="1" s="1"/>
  <c r="I809" i="1"/>
  <c r="H809" i="1" s="1"/>
  <c r="I808" i="1"/>
  <c r="H808" i="1" s="1"/>
  <c r="I807" i="1"/>
  <c r="H807" i="1" s="1"/>
  <c r="I806" i="1"/>
  <c r="H806" i="1" s="1"/>
  <c r="I805" i="1"/>
  <c r="H805" i="1" s="1"/>
  <c r="I804" i="1"/>
  <c r="H804" i="1" s="1"/>
  <c r="I803" i="1"/>
  <c r="H803" i="1" s="1"/>
  <c r="I802" i="1"/>
  <c r="H802" i="1" s="1"/>
  <c r="I801" i="1"/>
  <c r="H801" i="1" s="1"/>
  <c r="I800" i="1"/>
  <c r="H800" i="1" s="1"/>
  <c r="I799" i="1"/>
  <c r="H799" i="1" s="1"/>
  <c r="I798" i="1"/>
  <c r="H798" i="1" s="1"/>
  <c r="I797" i="1"/>
  <c r="H797" i="1" s="1"/>
  <c r="I796" i="1"/>
  <c r="H796" i="1" s="1"/>
  <c r="I795" i="1"/>
  <c r="H795" i="1" s="1"/>
  <c r="I794" i="1"/>
  <c r="H794" i="1" s="1"/>
  <c r="I793" i="1"/>
  <c r="H793" i="1" s="1"/>
  <c r="I792" i="1"/>
  <c r="H792" i="1" s="1"/>
  <c r="I791" i="1"/>
  <c r="H791" i="1" s="1"/>
  <c r="I790" i="1"/>
  <c r="H790" i="1" s="1"/>
  <c r="I789" i="1"/>
  <c r="H789" i="1" s="1"/>
  <c r="I788" i="1"/>
  <c r="H788" i="1" s="1"/>
  <c r="I787" i="1"/>
  <c r="H787" i="1" s="1"/>
  <c r="I786" i="1"/>
  <c r="H786" i="1" s="1"/>
  <c r="I785" i="1"/>
  <c r="H785" i="1" s="1"/>
  <c r="I784" i="1"/>
  <c r="H784" i="1" s="1"/>
  <c r="I783" i="1"/>
  <c r="H783" i="1" s="1"/>
  <c r="I782" i="1"/>
  <c r="H782" i="1" s="1"/>
  <c r="I781" i="1"/>
  <c r="H781" i="1" s="1"/>
  <c r="I780" i="1"/>
  <c r="H780" i="1" s="1"/>
  <c r="I779" i="1"/>
  <c r="H779" i="1" s="1"/>
  <c r="I778" i="1"/>
  <c r="H778" i="1" s="1"/>
  <c r="I777" i="1"/>
  <c r="H777" i="1" s="1"/>
  <c r="I776" i="1"/>
  <c r="H776" i="1" s="1"/>
  <c r="I775" i="1"/>
  <c r="H775" i="1" s="1"/>
  <c r="I774" i="1"/>
  <c r="H774" i="1" s="1"/>
  <c r="I773" i="1"/>
  <c r="H773" i="1" s="1"/>
  <c r="I772" i="1"/>
  <c r="H772" i="1" s="1"/>
  <c r="I771" i="1"/>
  <c r="H771" i="1" s="1"/>
  <c r="I770" i="1"/>
  <c r="H770" i="1" s="1"/>
  <c r="I769" i="1"/>
  <c r="H769" i="1" s="1"/>
  <c r="I768" i="1"/>
  <c r="H768" i="1" s="1"/>
  <c r="I767" i="1"/>
  <c r="H767" i="1" s="1"/>
  <c r="I766" i="1"/>
  <c r="H766" i="1" s="1"/>
  <c r="I765" i="1"/>
  <c r="H765" i="1" s="1"/>
  <c r="I764" i="1"/>
  <c r="H764" i="1" s="1"/>
  <c r="I763" i="1"/>
  <c r="H763" i="1" s="1"/>
  <c r="I762" i="1"/>
  <c r="H762" i="1" s="1"/>
  <c r="I761" i="1"/>
  <c r="H761" i="1" s="1"/>
  <c r="I760" i="1"/>
  <c r="H760" i="1" s="1"/>
  <c r="I759" i="1"/>
  <c r="H759" i="1" s="1"/>
  <c r="I758" i="1"/>
  <c r="H758" i="1" s="1"/>
  <c r="I757" i="1"/>
  <c r="H757" i="1" s="1"/>
  <c r="I756" i="1"/>
  <c r="H756" i="1" s="1"/>
  <c r="I755" i="1"/>
  <c r="H755" i="1" s="1"/>
  <c r="I754" i="1"/>
  <c r="H754" i="1" s="1"/>
  <c r="I753" i="1"/>
  <c r="H753" i="1" s="1"/>
  <c r="I752" i="1"/>
  <c r="H752" i="1" s="1"/>
  <c r="I751" i="1"/>
  <c r="H751" i="1" s="1"/>
  <c r="I750" i="1"/>
  <c r="H750" i="1" s="1"/>
  <c r="I749" i="1"/>
  <c r="H749" i="1" s="1"/>
  <c r="I748" i="1"/>
  <c r="H748" i="1" s="1"/>
  <c r="I747" i="1"/>
  <c r="H747" i="1" s="1"/>
  <c r="I746" i="1"/>
  <c r="H746" i="1" s="1"/>
  <c r="I745" i="1"/>
  <c r="H745" i="1" s="1"/>
  <c r="I744" i="1"/>
  <c r="H744" i="1" s="1"/>
  <c r="I743" i="1"/>
  <c r="H743" i="1" s="1"/>
  <c r="I742" i="1"/>
  <c r="H742" i="1" s="1"/>
  <c r="I741" i="1"/>
  <c r="H741" i="1" s="1"/>
  <c r="I740" i="1"/>
  <c r="H740" i="1" s="1"/>
  <c r="I739" i="1"/>
  <c r="H739" i="1" s="1"/>
  <c r="I738" i="1"/>
  <c r="H738" i="1" s="1"/>
  <c r="I737" i="1"/>
  <c r="H737" i="1" s="1"/>
  <c r="I736" i="1"/>
  <c r="H736" i="1" s="1"/>
  <c r="I735" i="1"/>
  <c r="H735" i="1" s="1"/>
  <c r="I734" i="1"/>
  <c r="H734" i="1" s="1"/>
  <c r="I733" i="1"/>
  <c r="H733" i="1" s="1"/>
  <c r="I732" i="1"/>
  <c r="H732" i="1" s="1"/>
  <c r="I731" i="1"/>
  <c r="H731" i="1" s="1"/>
  <c r="I730" i="1"/>
  <c r="H730" i="1" s="1"/>
  <c r="I729" i="1"/>
  <c r="H729" i="1" s="1"/>
  <c r="I728" i="1"/>
  <c r="H728" i="1" s="1"/>
  <c r="I727" i="1"/>
  <c r="H727" i="1" s="1"/>
  <c r="I726" i="1"/>
  <c r="H726" i="1" s="1"/>
  <c r="I725" i="1"/>
  <c r="H725" i="1" s="1"/>
  <c r="I724" i="1"/>
  <c r="H724" i="1" s="1"/>
  <c r="I723" i="1"/>
  <c r="H723" i="1" s="1"/>
  <c r="I722" i="1"/>
  <c r="H722" i="1" s="1"/>
  <c r="I721" i="1"/>
  <c r="H721" i="1" s="1"/>
  <c r="I720" i="1"/>
  <c r="H720" i="1" s="1"/>
  <c r="I719" i="1"/>
  <c r="H719" i="1" s="1"/>
  <c r="I718" i="1"/>
  <c r="H718" i="1" s="1"/>
  <c r="I717" i="1"/>
  <c r="H717" i="1" s="1"/>
  <c r="I716" i="1"/>
  <c r="H716" i="1" s="1"/>
  <c r="I715" i="1"/>
  <c r="H715" i="1" s="1"/>
  <c r="I714" i="1"/>
  <c r="H714" i="1" s="1"/>
  <c r="I713" i="1"/>
  <c r="H713" i="1" s="1"/>
  <c r="I712" i="1"/>
  <c r="H712" i="1" s="1"/>
  <c r="I711" i="1"/>
  <c r="H711" i="1" s="1"/>
  <c r="I710" i="1"/>
  <c r="H710" i="1" s="1"/>
  <c r="I709" i="1"/>
  <c r="H709" i="1" s="1"/>
  <c r="I708" i="1"/>
  <c r="H708" i="1" s="1"/>
  <c r="I707" i="1"/>
  <c r="H707" i="1" s="1"/>
  <c r="I706" i="1"/>
  <c r="H706" i="1" s="1"/>
  <c r="I705" i="1"/>
  <c r="H705" i="1" s="1"/>
  <c r="I704" i="1"/>
  <c r="H704" i="1" s="1"/>
  <c r="I703" i="1"/>
  <c r="H703" i="1" s="1"/>
  <c r="I702" i="1"/>
  <c r="H702" i="1" s="1"/>
  <c r="I701" i="1"/>
  <c r="H701" i="1" s="1"/>
  <c r="I700" i="1"/>
  <c r="H700" i="1" s="1"/>
  <c r="I699" i="1"/>
  <c r="H699" i="1" s="1"/>
  <c r="I698" i="1"/>
  <c r="H698" i="1" s="1"/>
  <c r="I697" i="1"/>
  <c r="H697" i="1" s="1"/>
  <c r="I696" i="1"/>
  <c r="H696" i="1" s="1"/>
  <c r="I695" i="1"/>
  <c r="H695" i="1" s="1"/>
  <c r="I694" i="1"/>
  <c r="H694" i="1" s="1"/>
  <c r="I693" i="1"/>
  <c r="H693" i="1" s="1"/>
  <c r="I692" i="1"/>
  <c r="H692" i="1" s="1"/>
  <c r="I691" i="1"/>
  <c r="H691" i="1" s="1"/>
  <c r="I690" i="1"/>
  <c r="H690" i="1" s="1"/>
  <c r="I689" i="1"/>
  <c r="H689" i="1" s="1"/>
  <c r="I688" i="1"/>
  <c r="H688" i="1" s="1"/>
  <c r="I687" i="1"/>
  <c r="H687" i="1" s="1"/>
  <c r="I686" i="1"/>
  <c r="H686" i="1" s="1"/>
  <c r="I685" i="1"/>
  <c r="H685" i="1" s="1"/>
  <c r="I684" i="1"/>
  <c r="H684" i="1" s="1"/>
  <c r="I683" i="1"/>
  <c r="H683" i="1" s="1"/>
  <c r="I682" i="1"/>
  <c r="H682" i="1" s="1"/>
  <c r="I681" i="1"/>
  <c r="H681" i="1" s="1"/>
  <c r="I680" i="1"/>
  <c r="H680" i="1" s="1"/>
  <c r="I679" i="1"/>
  <c r="H679" i="1" s="1"/>
  <c r="I678" i="1"/>
  <c r="H678" i="1" s="1"/>
  <c r="I677" i="1"/>
  <c r="H677" i="1" s="1"/>
  <c r="I676" i="1"/>
  <c r="H676" i="1" s="1"/>
  <c r="I675" i="1"/>
  <c r="H675" i="1" s="1"/>
  <c r="I674" i="1"/>
  <c r="H674" i="1" s="1"/>
  <c r="I673" i="1"/>
  <c r="H673" i="1" s="1"/>
  <c r="I672" i="1"/>
  <c r="H672" i="1" s="1"/>
  <c r="I671" i="1"/>
  <c r="H671" i="1" s="1"/>
  <c r="I670" i="1"/>
  <c r="H670" i="1" s="1"/>
  <c r="I669" i="1"/>
  <c r="H669" i="1" s="1"/>
  <c r="I668" i="1"/>
  <c r="H668" i="1" s="1"/>
  <c r="I667" i="1"/>
  <c r="H667" i="1" s="1"/>
  <c r="I666" i="1"/>
  <c r="H666" i="1" s="1"/>
  <c r="I665" i="1"/>
  <c r="H665" i="1" s="1"/>
  <c r="I664" i="1"/>
  <c r="H664" i="1" s="1"/>
  <c r="I663" i="1"/>
  <c r="H663" i="1" s="1"/>
  <c r="I662" i="1"/>
  <c r="H662" i="1" s="1"/>
  <c r="I661" i="1"/>
  <c r="H661" i="1" s="1"/>
  <c r="I660" i="1"/>
  <c r="H660" i="1" s="1"/>
  <c r="I659" i="1"/>
  <c r="H659" i="1" s="1"/>
  <c r="I658" i="1"/>
  <c r="H658" i="1" s="1"/>
  <c r="I657" i="1"/>
  <c r="H657" i="1" s="1"/>
  <c r="I656" i="1"/>
  <c r="H656" i="1" s="1"/>
  <c r="I655" i="1"/>
  <c r="H655" i="1" s="1"/>
  <c r="I654" i="1"/>
  <c r="H654" i="1" s="1"/>
  <c r="I653" i="1"/>
  <c r="H653" i="1" s="1"/>
  <c r="I652" i="1"/>
  <c r="H652" i="1" s="1"/>
  <c r="I651" i="1"/>
  <c r="H651" i="1" s="1"/>
  <c r="I650" i="1"/>
  <c r="H650" i="1" s="1"/>
  <c r="I649" i="1"/>
  <c r="H649" i="1" s="1"/>
  <c r="I648" i="1"/>
  <c r="H648" i="1" s="1"/>
  <c r="I647" i="1"/>
  <c r="H647" i="1" s="1"/>
  <c r="I646" i="1"/>
  <c r="H646" i="1" s="1"/>
  <c r="I645" i="1"/>
  <c r="H645" i="1" s="1"/>
  <c r="I644" i="1"/>
  <c r="H644" i="1" s="1"/>
  <c r="I643" i="1"/>
  <c r="H643" i="1" s="1"/>
  <c r="I642" i="1"/>
  <c r="H642" i="1" s="1"/>
  <c r="I641" i="1"/>
  <c r="H641" i="1" s="1"/>
  <c r="I640" i="1"/>
  <c r="H640" i="1" s="1"/>
  <c r="I639" i="1"/>
  <c r="H639" i="1" s="1"/>
  <c r="I638" i="1"/>
  <c r="H638" i="1" s="1"/>
  <c r="I637" i="1"/>
  <c r="H637" i="1" s="1"/>
  <c r="I636" i="1"/>
  <c r="H636" i="1" s="1"/>
  <c r="I635" i="1"/>
  <c r="H635" i="1" s="1"/>
  <c r="I634" i="1"/>
  <c r="H634" i="1" s="1"/>
  <c r="I633" i="1"/>
  <c r="H633" i="1" s="1"/>
  <c r="I632" i="1"/>
  <c r="H632" i="1" s="1"/>
  <c r="I631" i="1"/>
  <c r="H631" i="1" s="1"/>
  <c r="I630" i="1"/>
  <c r="H630" i="1" s="1"/>
  <c r="I629" i="1"/>
  <c r="H629" i="1" s="1"/>
  <c r="I628" i="1"/>
  <c r="H628" i="1" s="1"/>
  <c r="I627" i="1"/>
  <c r="H627" i="1" s="1"/>
  <c r="I626" i="1"/>
  <c r="H626" i="1" s="1"/>
  <c r="I625" i="1"/>
  <c r="H625" i="1" s="1"/>
  <c r="I624" i="1"/>
  <c r="H624" i="1" s="1"/>
  <c r="I623" i="1"/>
  <c r="H623" i="1" s="1"/>
  <c r="I622" i="1"/>
  <c r="H622" i="1" s="1"/>
  <c r="I621" i="1"/>
  <c r="H621" i="1" s="1"/>
  <c r="I620" i="1"/>
  <c r="H620" i="1" s="1"/>
  <c r="I619" i="1"/>
  <c r="H619" i="1" s="1"/>
  <c r="I618" i="1"/>
  <c r="H618" i="1" s="1"/>
  <c r="I617" i="1"/>
  <c r="H617" i="1" s="1"/>
  <c r="I616" i="1"/>
  <c r="H616" i="1" s="1"/>
  <c r="I615" i="1"/>
  <c r="H615" i="1" s="1"/>
  <c r="I614" i="1"/>
  <c r="H614" i="1" s="1"/>
  <c r="I613" i="1"/>
  <c r="H613" i="1" s="1"/>
  <c r="I612" i="1"/>
  <c r="H612" i="1" s="1"/>
  <c r="I611" i="1"/>
  <c r="H611" i="1" s="1"/>
  <c r="I610" i="1"/>
  <c r="H610" i="1" s="1"/>
  <c r="I609" i="1"/>
  <c r="H609" i="1" s="1"/>
  <c r="I608" i="1"/>
  <c r="H608" i="1" s="1"/>
  <c r="I607" i="1"/>
  <c r="H607" i="1" s="1"/>
  <c r="I606" i="1"/>
  <c r="H606" i="1" s="1"/>
  <c r="I605" i="1"/>
  <c r="H605" i="1" s="1"/>
  <c r="I604" i="1"/>
  <c r="H604" i="1" s="1"/>
  <c r="I603" i="1"/>
  <c r="H603" i="1" s="1"/>
  <c r="I602" i="1"/>
  <c r="H602" i="1" s="1"/>
  <c r="I601" i="1"/>
  <c r="H601" i="1" s="1"/>
  <c r="I600" i="1"/>
  <c r="H600" i="1" s="1"/>
  <c r="I599" i="1"/>
  <c r="H599" i="1" s="1"/>
  <c r="I598" i="1"/>
  <c r="H598" i="1" s="1"/>
  <c r="I597" i="1"/>
  <c r="H597" i="1" s="1"/>
  <c r="I596" i="1"/>
  <c r="H596" i="1" s="1"/>
  <c r="I595" i="1"/>
  <c r="H595" i="1" s="1"/>
  <c r="I594" i="1"/>
  <c r="H594" i="1" s="1"/>
  <c r="I593" i="1"/>
  <c r="H593" i="1" s="1"/>
  <c r="I592" i="1"/>
  <c r="H592" i="1" s="1"/>
  <c r="I591" i="1"/>
  <c r="H591" i="1" s="1"/>
  <c r="I590" i="1"/>
  <c r="H590" i="1" s="1"/>
  <c r="I589" i="1"/>
  <c r="H589" i="1" s="1"/>
  <c r="I588" i="1"/>
  <c r="H588" i="1" s="1"/>
  <c r="I587" i="1"/>
  <c r="H587" i="1" s="1"/>
  <c r="I586" i="1"/>
  <c r="H586" i="1" s="1"/>
  <c r="I585" i="1"/>
  <c r="H585" i="1" s="1"/>
  <c r="I584" i="1"/>
  <c r="H584" i="1" s="1"/>
  <c r="I583" i="1"/>
  <c r="H583" i="1" s="1"/>
  <c r="I582" i="1"/>
  <c r="H582" i="1" s="1"/>
  <c r="I581" i="1"/>
  <c r="H581" i="1" s="1"/>
  <c r="I580" i="1"/>
  <c r="H580" i="1" s="1"/>
  <c r="I579" i="1"/>
  <c r="H579" i="1" s="1"/>
  <c r="I578" i="1"/>
  <c r="H578" i="1" s="1"/>
  <c r="I577" i="1"/>
  <c r="H577" i="1" s="1"/>
  <c r="I576" i="1"/>
  <c r="H576" i="1" s="1"/>
  <c r="I575" i="1"/>
  <c r="H575" i="1" s="1"/>
  <c r="I574" i="1"/>
  <c r="H574" i="1" s="1"/>
  <c r="I573" i="1"/>
  <c r="H573" i="1" s="1"/>
  <c r="I572" i="1"/>
  <c r="H572" i="1" s="1"/>
  <c r="I571" i="1"/>
  <c r="H571" i="1" s="1"/>
  <c r="I570" i="1"/>
  <c r="H570" i="1" s="1"/>
  <c r="I569" i="1"/>
  <c r="H569" i="1" s="1"/>
  <c r="I568" i="1"/>
  <c r="H568" i="1" s="1"/>
  <c r="I567" i="1"/>
  <c r="H567" i="1" s="1"/>
  <c r="I566" i="1"/>
  <c r="H566" i="1" s="1"/>
  <c r="I565" i="1"/>
  <c r="H565" i="1" s="1"/>
  <c r="I564" i="1"/>
  <c r="H564" i="1" s="1"/>
  <c r="I563" i="1"/>
  <c r="H563" i="1" s="1"/>
  <c r="I562" i="1"/>
  <c r="H562" i="1" s="1"/>
  <c r="I561" i="1"/>
  <c r="H561" i="1" s="1"/>
  <c r="I560" i="1"/>
  <c r="H560" i="1" s="1"/>
  <c r="I559" i="1"/>
  <c r="H559" i="1" s="1"/>
  <c r="I558" i="1"/>
  <c r="H558" i="1" s="1"/>
  <c r="I557" i="1"/>
  <c r="H557" i="1" s="1"/>
  <c r="I556" i="1"/>
  <c r="H556" i="1" s="1"/>
  <c r="I555" i="1"/>
  <c r="H555" i="1" s="1"/>
  <c r="I554" i="1"/>
  <c r="H554" i="1" s="1"/>
  <c r="I553" i="1"/>
  <c r="H553" i="1" s="1"/>
  <c r="I552" i="1"/>
  <c r="H552" i="1" s="1"/>
  <c r="I551" i="1"/>
  <c r="H551" i="1" s="1"/>
  <c r="I550" i="1"/>
  <c r="H550" i="1" s="1"/>
  <c r="I549" i="1"/>
  <c r="H549" i="1" s="1"/>
  <c r="I548" i="1"/>
  <c r="H548" i="1" s="1"/>
  <c r="I547" i="1"/>
  <c r="H547" i="1" s="1"/>
  <c r="I546" i="1"/>
  <c r="H546" i="1" s="1"/>
  <c r="I545" i="1"/>
  <c r="H545" i="1" s="1"/>
  <c r="I544" i="1"/>
  <c r="H544" i="1" s="1"/>
  <c r="I543" i="1"/>
  <c r="H543" i="1" s="1"/>
  <c r="I542" i="1"/>
  <c r="H542" i="1" s="1"/>
  <c r="I541" i="1"/>
  <c r="H541" i="1" s="1"/>
  <c r="I540" i="1"/>
  <c r="H540" i="1" s="1"/>
  <c r="I539" i="1"/>
  <c r="H539" i="1" s="1"/>
  <c r="I538" i="1"/>
  <c r="H538" i="1" s="1"/>
  <c r="I537" i="1"/>
  <c r="H537" i="1" s="1"/>
  <c r="I536" i="1"/>
  <c r="H536" i="1" s="1"/>
  <c r="I535" i="1"/>
  <c r="H535" i="1" s="1"/>
  <c r="I534" i="1"/>
  <c r="H534" i="1" s="1"/>
  <c r="I533" i="1"/>
  <c r="H533" i="1" s="1"/>
  <c r="I532" i="1"/>
  <c r="H532" i="1" s="1"/>
  <c r="I531" i="1"/>
  <c r="H531" i="1" s="1"/>
  <c r="I530" i="1"/>
  <c r="H530" i="1" s="1"/>
  <c r="I529" i="1"/>
  <c r="H529" i="1" s="1"/>
  <c r="I528" i="1"/>
  <c r="H528" i="1" s="1"/>
  <c r="I527" i="1"/>
  <c r="H527" i="1" s="1"/>
  <c r="I526" i="1"/>
  <c r="H526" i="1" s="1"/>
  <c r="I525" i="1"/>
  <c r="H525" i="1" s="1"/>
  <c r="I524" i="1"/>
  <c r="H524" i="1" s="1"/>
  <c r="I523" i="1"/>
  <c r="H523" i="1" s="1"/>
  <c r="I522" i="1"/>
  <c r="H522" i="1" s="1"/>
  <c r="I521" i="1"/>
  <c r="H521" i="1" s="1"/>
  <c r="I520" i="1"/>
  <c r="H520" i="1" s="1"/>
  <c r="I519" i="1"/>
  <c r="H519" i="1" s="1"/>
  <c r="I518" i="1"/>
  <c r="H518" i="1" s="1"/>
  <c r="I517" i="1"/>
  <c r="H517" i="1" s="1"/>
  <c r="I516" i="1"/>
  <c r="H516" i="1" s="1"/>
  <c r="I515" i="1"/>
  <c r="H515" i="1" s="1"/>
  <c r="I514" i="1"/>
  <c r="H514" i="1" s="1"/>
  <c r="I513" i="1"/>
  <c r="H513" i="1" s="1"/>
  <c r="I512" i="1"/>
  <c r="H512" i="1" s="1"/>
  <c r="I511" i="1"/>
  <c r="H511" i="1" s="1"/>
  <c r="I510" i="1"/>
  <c r="H510" i="1" s="1"/>
  <c r="I509" i="1"/>
  <c r="H509" i="1" s="1"/>
  <c r="I508" i="1"/>
  <c r="H508" i="1" s="1"/>
  <c r="I507" i="1"/>
  <c r="H507" i="1" s="1"/>
  <c r="I506" i="1"/>
  <c r="H506" i="1" s="1"/>
  <c r="I505" i="1"/>
  <c r="H505" i="1" s="1"/>
  <c r="I504" i="1"/>
  <c r="H504" i="1" s="1"/>
  <c r="I503" i="1"/>
  <c r="H503" i="1" s="1"/>
  <c r="I502" i="1"/>
  <c r="H502" i="1" s="1"/>
  <c r="I501" i="1"/>
  <c r="H501" i="1" s="1"/>
  <c r="I500" i="1"/>
  <c r="H500" i="1" s="1"/>
  <c r="I499" i="1"/>
  <c r="H499" i="1" s="1"/>
  <c r="I498" i="1"/>
  <c r="H498" i="1" s="1"/>
  <c r="I497" i="1"/>
  <c r="H497" i="1" s="1"/>
  <c r="I496" i="1"/>
  <c r="H496" i="1" s="1"/>
  <c r="I495" i="1"/>
  <c r="H495" i="1" s="1"/>
  <c r="I494" i="1"/>
  <c r="H494" i="1" s="1"/>
  <c r="I493" i="1"/>
  <c r="H493" i="1" s="1"/>
  <c r="I492" i="1"/>
  <c r="H492" i="1" s="1"/>
  <c r="I491" i="1"/>
  <c r="H491" i="1" s="1"/>
  <c r="I490" i="1"/>
  <c r="H490" i="1" s="1"/>
  <c r="I489" i="1"/>
  <c r="H489" i="1" s="1"/>
  <c r="I488" i="1"/>
  <c r="H488" i="1" s="1"/>
  <c r="I487" i="1"/>
  <c r="H487" i="1" s="1"/>
  <c r="I486" i="1"/>
  <c r="H486" i="1" s="1"/>
  <c r="I485" i="1"/>
  <c r="H485" i="1" s="1"/>
  <c r="I484" i="1"/>
  <c r="H484" i="1" s="1"/>
  <c r="I483" i="1"/>
  <c r="H483" i="1" s="1"/>
  <c r="I482" i="1"/>
  <c r="H482" i="1" s="1"/>
  <c r="I481" i="1"/>
  <c r="H481" i="1" s="1"/>
  <c r="I480" i="1"/>
  <c r="H480" i="1" s="1"/>
  <c r="I479" i="1"/>
  <c r="H479" i="1" s="1"/>
  <c r="I478" i="1"/>
  <c r="H478" i="1" s="1"/>
  <c r="I477" i="1"/>
  <c r="H477" i="1" s="1"/>
  <c r="I476" i="1"/>
  <c r="H476" i="1" s="1"/>
  <c r="I475" i="1"/>
  <c r="H475" i="1" s="1"/>
  <c r="I474" i="1"/>
  <c r="H474" i="1" s="1"/>
  <c r="I473" i="1"/>
  <c r="H473" i="1" s="1"/>
  <c r="I472" i="1"/>
  <c r="H472" i="1" s="1"/>
  <c r="I471" i="1"/>
  <c r="H471" i="1" s="1"/>
  <c r="I470" i="1"/>
  <c r="H470" i="1" s="1"/>
  <c r="I469" i="1"/>
  <c r="H469" i="1" s="1"/>
  <c r="I468" i="1"/>
  <c r="H468" i="1" s="1"/>
  <c r="I467" i="1"/>
  <c r="H467" i="1" s="1"/>
  <c r="I466" i="1"/>
  <c r="H466" i="1" s="1"/>
  <c r="I465" i="1"/>
  <c r="H465" i="1" s="1"/>
  <c r="I464" i="1"/>
  <c r="H464" i="1" s="1"/>
  <c r="I463" i="1"/>
  <c r="H463" i="1" s="1"/>
  <c r="I462" i="1"/>
  <c r="H462" i="1" s="1"/>
  <c r="I461" i="1"/>
  <c r="H461" i="1" s="1"/>
  <c r="I460" i="1"/>
  <c r="H460" i="1" s="1"/>
  <c r="I459" i="1"/>
  <c r="H459" i="1" s="1"/>
  <c r="I458" i="1"/>
  <c r="H458" i="1" s="1"/>
  <c r="I457" i="1"/>
  <c r="H457" i="1" s="1"/>
  <c r="I456" i="1"/>
  <c r="H456" i="1" s="1"/>
  <c r="I455" i="1"/>
  <c r="H455" i="1" s="1"/>
  <c r="I454" i="1"/>
  <c r="H454" i="1" s="1"/>
  <c r="I453" i="1"/>
  <c r="H453" i="1" s="1"/>
  <c r="I452" i="1"/>
  <c r="H452" i="1" s="1"/>
  <c r="I451" i="1"/>
  <c r="H451" i="1" s="1"/>
  <c r="I450" i="1"/>
  <c r="H450" i="1" s="1"/>
  <c r="I449" i="1"/>
  <c r="H449" i="1" s="1"/>
  <c r="I448" i="1"/>
  <c r="H448" i="1" s="1"/>
  <c r="I447" i="1"/>
  <c r="H447" i="1" s="1"/>
  <c r="I446" i="1"/>
  <c r="H446" i="1" s="1"/>
  <c r="I445" i="1"/>
  <c r="H445" i="1" s="1"/>
  <c r="I444" i="1"/>
  <c r="H444" i="1" s="1"/>
  <c r="I443" i="1"/>
  <c r="H443" i="1" s="1"/>
  <c r="I442" i="1"/>
  <c r="H442" i="1" s="1"/>
  <c r="I441" i="1"/>
  <c r="H441" i="1" s="1"/>
  <c r="I440" i="1"/>
  <c r="H440" i="1" s="1"/>
  <c r="I439" i="1"/>
  <c r="H439" i="1" s="1"/>
  <c r="I438" i="1"/>
  <c r="H438" i="1" s="1"/>
  <c r="I437" i="1"/>
  <c r="H437" i="1" s="1"/>
  <c r="I436" i="1"/>
  <c r="H436" i="1" s="1"/>
  <c r="I435" i="1"/>
  <c r="H435" i="1" s="1"/>
  <c r="I434" i="1"/>
  <c r="H434" i="1" s="1"/>
  <c r="I433" i="1"/>
  <c r="H433" i="1" s="1"/>
  <c r="I432" i="1"/>
  <c r="H432" i="1" s="1"/>
  <c r="I431" i="1"/>
  <c r="H431" i="1" s="1"/>
  <c r="I430" i="1"/>
  <c r="H430" i="1" s="1"/>
  <c r="I429" i="1"/>
  <c r="H429" i="1" s="1"/>
  <c r="I428" i="1"/>
  <c r="H428" i="1" s="1"/>
  <c r="I427" i="1"/>
  <c r="H427" i="1" s="1"/>
  <c r="I426" i="1"/>
  <c r="H426" i="1" s="1"/>
  <c r="I425" i="1"/>
  <c r="H425" i="1" s="1"/>
  <c r="I424" i="1"/>
  <c r="H424" i="1" s="1"/>
  <c r="I423" i="1"/>
  <c r="H423" i="1" s="1"/>
  <c r="I422" i="1"/>
  <c r="H422" i="1" s="1"/>
  <c r="I421" i="1"/>
  <c r="H421" i="1" s="1"/>
  <c r="I420" i="1"/>
  <c r="H420" i="1" s="1"/>
  <c r="I419" i="1"/>
  <c r="H419" i="1" s="1"/>
  <c r="I418" i="1"/>
  <c r="H418" i="1" s="1"/>
  <c r="I417" i="1"/>
  <c r="H417" i="1" s="1"/>
  <c r="I416" i="1"/>
  <c r="H416" i="1" s="1"/>
  <c r="I415" i="1"/>
  <c r="H415" i="1" s="1"/>
  <c r="I414" i="1"/>
  <c r="H414" i="1" s="1"/>
  <c r="I413" i="1"/>
  <c r="H413" i="1" s="1"/>
  <c r="I412" i="1"/>
  <c r="H412" i="1" s="1"/>
  <c r="I411" i="1"/>
  <c r="H411" i="1" s="1"/>
  <c r="I410" i="1"/>
  <c r="H410" i="1" s="1"/>
  <c r="I409" i="1"/>
  <c r="H409" i="1" s="1"/>
  <c r="I408" i="1"/>
  <c r="H408" i="1" s="1"/>
  <c r="I407" i="1"/>
  <c r="H407" i="1" s="1"/>
  <c r="I406" i="1"/>
  <c r="H406" i="1" s="1"/>
  <c r="I405" i="1"/>
  <c r="H405" i="1" s="1"/>
  <c r="I404" i="1"/>
  <c r="H404" i="1" s="1"/>
  <c r="I403" i="1"/>
  <c r="H403" i="1" s="1"/>
  <c r="I402" i="1"/>
  <c r="H402" i="1" s="1"/>
  <c r="I401" i="1"/>
  <c r="H401" i="1" s="1"/>
  <c r="I400" i="1"/>
  <c r="H400" i="1" s="1"/>
  <c r="I399" i="1"/>
  <c r="H399" i="1" s="1"/>
  <c r="I398" i="1"/>
  <c r="H398" i="1" s="1"/>
  <c r="I397" i="1"/>
  <c r="H397" i="1" s="1"/>
  <c r="I396" i="1"/>
  <c r="H396" i="1" s="1"/>
  <c r="I395" i="1"/>
  <c r="H395" i="1" s="1"/>
  <c r="I394" i="1"/>
  <c r="H394" i="1" s="1"/>
  <c r="I393" i="1"/>
  <c r="H393" i="1" s="1"/>
  <c r="I392" i="1"/>
  <c r="H392" i="1" s="1"/>
  <c r="I391" i="1"/>
  <c r="H391" i="1" s="1"/>
  <c r="I390" i="1"/>
  <c r="H390" i="1" s="1"/>
  <c r="I389" i="1"/>
  <c r="H389" i="1" s="1"/>
  <c r="I388" i="1"/>
  <c r="H388" i="1" s="1"/>
  <c r="I387" i="1"/>
  <c r="H387" i="1" s="1"/>
  <c r="I386" i="1"/>
  <c r="H386" i="1" s="1"/>
  <c r="I385" i="1"/>
  <c r="H385" i="1" s="1"/>
  <c r="I384" i="1"/>
  <c r="H384" i="1" s="1"/>
  <c r="I383" i="1"/>
  <c r="H383" i="1" s="1"/>
  <c r="I382" i="1"/>
  <c r="H382" i="1" s="1"/>
  <c r="I381" i="1"/>
  <c r="H381" i="1" s="1"/>
  <c r="I380" i="1"/>
  <c r="H380" i="1" s="1"/>
  <c r="I379" i="1"/>
  <c r="H379" i="1" s="1"/>
  <c r="I378" i="1"/>
  <c r="H378" i="1" s="1"/>
  <c r="I377" i="1"/>
  <c r="H377" i="1" s="1"/>
  <c r="I376" i="1"/>
  <c r="H376" i="1" s="1"/>
  <c r="I375" i="1"/>
  <c r="H375" i="1" s="1"/>
  <c r="I374" i="1"/>
  <c r="H374" i="1" s="1"/>
  <c r="I373" i="1"/>
  <c r="H373" i="1" s="1"/>
  <c r="I372" i="1"/>
  <c r="H372" i="1" s="1"/>
  <c r="I371" i="1"/>
  <c r="H371" i="1" s="1"/>
  <c r="I370" i="1"/>
  <c r="H370" i="1" s="1"/>
  <c r="I369" i="1"/>
  <c r="H369" i="1" s="1"/>
  <c r="I368" i="1"/>
  <c r="H368" i="1" s="1"/>
  <c r="I367" i="1"/>
  <c r="H367" i="1" s="1"/>
  <c r="I366" i="1"/>
  <c r="H366" i="1" s="1"/>
  <c r="I365" i="1"/>
  <c r="H365" i="1" s="1"/>
  <c r="I364" i="1"/>
  <c r="H364" i="1" s="1"/>
  <c r="I363" i="1"/>
  <c r="H363" i="1" s="1"/>
  <c r="I362" i="1"/>
  <c r="H362" i="1" s="1"/>
  <c r="I361" i="1"/>
  <c r="H361" i="1" s="1"/>
  <c r="I360" i="1"/>
  <c r="H360" i="1" s="1"/>
  <c r="I359" i="1"/>
  <c r="H359" i="1" s="1"/>
  <c r="I358" i="1"/>
  <c r="H358" i="1" s="1"/>
  <c r="I357" i="1"/>
  <c r="H357" i="1" s="1"/>
  <c r="I356" i="1"/>
  <c r="H356" i="1" s="1"/>
  <c r="I355" i="1"/>
  <c r="H355" i="1" s="1"/>
  <c r="I354" i="1"/>
  <c r="H354" i="1" s="1"/>
  <c r="I353" i="1"/>
  <c r="H353" i="1" s="1"/>
  <c r="I352" i="1"/>
  <c r="H352" i="1" s="1"/>
  <c r="I351" i="1"/>
  <c r="H351" i="1" s="1"/>
  <c r="I350" i="1"/>
  <c r="H350" i="1" s="1"/>
  <c r="I349" i="1"/>
  <c r="H349" i="1" s="1"/>
  <c r="I348" i="1"/>
  <c r="H348" i="1" s="1"/>
  <c r="I347" i="1"/>
  <c r="H347" i="1" s="1"/>
  <c r="I346" i="1"/>
  <c r="H346" i="1" s="1"/>
  <c r="I345" i="1"/>
  <c r="H345" i="1" s="1"/>
  <c r="I344" i="1"/>
  <c r="H344" i="1" s="1"/>
  <c r="I343" i="1"/>
  <c r="H343" i="1" s="1"/>
  <c r="I342" i="1"/>
  <c r="H342" i="1" s="1"/>
  <c r="I341" i="1"/>
  <c r="H341" i="1" s="1"/>
  <c r="I340" i="1"/>
  <c r="H340" i="1" s="1"/>
  <c r="I339" i="1"/>
  <c r="H339" i="1" s="1"/>
  <c r="I338" i="1"/>
  <c r="H338" i="1" s="1"/>
  <c r="I337" i="1"/>
  <c r="H337" i="1" s="1"/>
  <c r="I336" i="1"/>
  <c r="H336" i="1" s="1"/>
  <c r="I335" i="1"/>
  <c r="H335" i="1" s="1"/>
  <c r="I334" i="1"/>
  <c r="H334" i="1" s="1"/>
  <c r="I333" i="1"/>
  <c r="H333" i="1" s="1"/>
  <c r="I332" i="1"/>
  <c r="H332" i="1" s="1"/>
  <c r="I331" i="1"/>
  <c r="H331" i="1" s="1"/>
  <c r="I330" i="1"/>
  <c r="H330" i="1" s="1"/>
  <c r="I329" i="1"/>
  <c r="H329" i="1" s="1"/>
  <c r="I328" i="1"/>
  <c r="H328" i="1" s="1"/>
  <c r="I327" i="1"/>
  <c r="H327" i="1" s="1"/>
  <c r="I326" i="1"/>
  <c r="H326" i="1" s="1"/>
  <c r="I325" i="1"/>
  <c r="H325" i="1" s="1"/>
  <c r="I324" i="1"/>
  <c r="H324" i="1" s="1"/>
  <c r="I323" i="1"/>
  <c r="H323" i="1" s="1"/>
  <c r="I322" i="1"/>
  <c r="H322" i="1" s="1"/>
  <c r="I321" i="1"/>
  <c r="H321" i="1" s="1"/>
  <c r="I320" i="1"/>
  <c r="H320" i="1" s="1"/>
  <c r="I319" i="1"/>
  <c r="H319" i="1" s="1"/>
  <c r="I318" i="1"/>
  <c r="H318" i="1" s="1"/>
  <c r="I317" i="1"/>
  <c r="H317" i="1" s="1"/>
  <c r="I316" i="1"/>
  <c r="H316" i="1" s="1"/>
  <c r="I315" i="1"/>
  <c r="H315" i="1" s="1"/>
  <c r="I314" i="1"/>
  <c r="H314" i="1" s="1"/>
  <c r="I313" i="1"/>
  <c r="H313" i="1" s="1"/>
  <c r="I312" i="1"/>
  <c r="H312" i="1" s="1"/>
  <c r="I311" i="1"/>
  <c r="H311" i="1" s="1"/>
  <c r="I310" i="1"/>
  <c r="H310" i="1" s="1"/>
  <c r="I309" i="1"/>
  <c r="H309" i="1" s="1"/>
  <c r="I308" i="1"/>
  <c r="H308" i="1" s="1"/>
  <c r="I307" i="1"/>
  <c r="H307" i="1" s="1"/>
  <c r="I306" i="1"/>
  <c r="H306" i="1" s="1"/>
  <c r="I305" i="1"/>
  <c r="H305" i="1" s="1"/>
  <c r="I304" i="1"/>
  <c r="H304" i="1" s="1"/>
  <c r="I303" i="1"/>
  <c r="H303" i="1" s="1"/>
  <c r="I302" i="1"/>
  <c r="H302" i="1" s="1"/>
  <c r="I301" i="1"/>
  <c r="H301" i="1" s="1"/>
  <c r="I300" i="1"/>
  <c r="H300" i="1" s="1"/>
  <c r="I299" i="1"/>
  <c r="H299" i="1" s="1"/>
  <c r="I298" i="1"/>
  <c r="H298" i="1" s="1"/>
  <c r="I297" i="1"/>
  <c r="H297" i="1" s="1"/>
  <c r="I296" i="1"/>
  <c r="H296" i="1" s="1"/>
  <c r="I295" i="1"/>
  <c r="H295" i="1" s="1"/>
  <c r="I294" i="1"/>
  <c r="H294" i="1" s="1"/>
  <c r="I293" i="1"/>
  <c r="H293" i="1" s="1"/>
  <c r="I292" i="1"/>
  <c r="H292" i="1" s="1"/>
  <c r="I291" i="1"/>
  <c r="H291" i="1" s="1"/>
  <c r="I290" i="1"/>
  <c r="H290" i="1" s="1"/>
  <c r="I289" i="1"/>
  <c r="H289" i="1" s="1"/>
  <c r="I288" i="1"/>
  <c r="H288" i="1" s="1"/>
  <c r="I287" i="1"/>
  <c r="H287" i="1" s="1"/>
  <c r="I286" i="1"/>
  <c r="H286" i="1" s="1"/>
  <c r="I285" i="1"/>
  <c r="H285" i="1" s="1"/>
  <c r="I284" i="1"/>
  <c r="H284" i="1" s="1"/>
  <c r="I283" i="1"/>
  <c r="H283" i="1" s="1"/>
  <c r="I282" i="1"/>
  <c r="H282" i="1" s="1"/>
  <c r="I281" i="1"/>
  <c r="H281" i="1" s="1"/>
  <c r="I280" i="1"/>
  <c r="H280" i="1" s="1"/>
  <c r="I279" i="1"/>
  <c r="H279" i="1" s="1"/>
  <c r="I278" i="1"/>
  <c r="H278" i="1" s="1"/>
  <c r="I277" i="1"/>
  <c r="H277" i="1" s="1"/>
  <c r="I276" i="1"/>
  <c r="H276" i="1" s="1"/>
  <c r="I275" i="1"/>
  <c r="H275" i="1" s="1"/>
  <c r="I274" i="1"/>
  <c r="H274" i="1" s="1"/>
  <c r="I273" i="1"/>
  <c r="H273" i="1" s="1"/>
  <c r="I272" i="1"/>
  <c r="H272" i="1" s="1"/>
  <c r="I271" i="1"/>
  <c r="H271" i="1" s="1"/>
  <c r="I270" i="1"/>
  <c r="H270" i="1" s="1"/>
  <c r="I269" i="1"/>
  <c r="H269" i="1" s="1"/>
  <c r="I268" i="1"/>
  <c r="H268" i="1" s="1"/>
  <c r="I267" i="1"/>
  <c r="H267" i="1" s="1"/>
  <c r="I266" i="1"/>
  <c r="H266" i="1" s="1"/>
  <c r="I265" i="1"/>
  <c r="H265" i="1" s="1"/>
  <c r="I264" i="1"/>
  <c r="H264" i="1" s="1"/>
  <c r="I263" i="1"/>
  <c r="H263" i="1" s="1"/>
  <c r="I262" i="1"/>
  <c r="H262" i="1" s="1"/>
  <c r="I261" i="1"/>
  <c r="H261" i="1" s="1"/>
  <c r="I260" i="1"/>
  <c r="H260" i="1" s="1"/>
  <c r="I259" i="1"/>
  <c r="H259" i="1" s="1"/>
  <c r="I258" i="1"/>
  <c r="H258" i="1" s="1"/>
  <c r="I257" i="1"/>
  <c r="H257" i="1" s="1"/>
  <c r="I256" i="1"/>
  <c r="H256" i="1" s="1"/>
  <c r="I255" i="1"/>
  <c r="H255" i="1" s="1"/>
  <c r="I254" i="1"/>
  <c r="H254" i="1" s="1"/>
  <c r="I253" i="1"/>
  <c r="H253" i="1" s="1"/>
  <c r="I252" i="1"/>
  <c r="H252" i="1" s="1"/>
  <c r="I251" i="1"/>
  <c r="H251" i="1" s="1"/>
  <c r="I250" i="1"/>
  <c r="H250" i="1" s="1"/>
  <c r="I249" i="1"/>
  <c r="H249" i="1" s="1"/>
  <c r="I248" i="1"/>
  <c r="H248" i="1" s="1"/>
  <c r="I247" i="1"/>
  <c r="H247" i="1" s="1"/>
  <c r="I246" i="1"/>
  <c r="H246" i="1" s="1"/>
  <c r="I245" i="1"/>
  <c r="H245" i="1" s="1"/>
  <c r="I244" i="1"/>
  <c r="H244" i="1" s="1"/>
  <c r="I243" i="1"/>
  <c r="H243" i="1" s="1"/>
  <c r="I242" i="1"/>
  <c r="H242" i="1" s="1"/>
  <c r="I241" i="1"/>
  <c r="H241" i="1" s="1"/>
  <c r="I240" i="1"/>
  <c r="H240" i="1" s="1"/>
  <c r="I239" i="1"/>
  <c r="H239" i="1" s="1"/>
  <c r="I238" i="1"/>
  <c r="H238" i="1" s="1"/>
  <c r="I237" i="1"/>
  <c r="H237" i="1" s="1"/>
  <c r="I236" i="1"/>
  <c r="H236" i="1" s="1"/>
  <c r="I235" i="1"/>
  <c r="H235" i="1" s="1"/>
  <c r="I234" i="1"/>
  <c r="H234" i="1" s="1"/>
  <c r="I233" i="1"/>
  <c r="H233" i="1" s="1"/>
  <c r="I232" i="1"/>
  <c r="H232" i="1" s="1"/>
  <c r="I231" i="1"/>
  <c r="H231" i="1" s="1"/>
  <c r="I230" i="1"/>
  <c r="H230" i="1" s="1"/>
  <c r="I229" i="1"/>
  <c r="H229" i="1" s="1"/>
  <c r="I228" i="1"/>
  <c r="H228" i="1" s="1"/>
  <c r="I227" i="1"/>
  <c r="H227" i="1" s="1"/>
  <c r="I226" i="1"/>
  <c r="H226" i="1" s="1"/>
  <c r="I225" i="1"/>
  <c r="H225" i="1" s="1"/>
  <c r="I224" i="1"/>
  <c r="H224" i="1" s="1"/>
  <c r="I223" i="1"/>
  <c r="H223" i="1" s="1"/>
  <c r="I222" i="1"/>
  <c r="H222" i="1" s="1"/>
  <c r="I221" i="1"/>
  <c r="H221" i="1" s="1"/>
  <c r="I220" i="1"/>
  <c r="H220" i="1" s="1"/>
  <c r="I219" i="1"/>
  <c r="H219" i="1" s="1"/>
  <c r="I218" i="1"/>
  <c r="H218" i="1" s="1"/>
  <c r="I217" i="1"/>
  <c r="H217" i="1" s="1"/>
  <c r="I216" i="1"/>
  <c r="H216" i="1" s="1"/>
  <c r="I215" i="1"/>
  <c r="H215" i="1" s="1"/>
  <c r="I214" i="1"/>
  <c r="H214" i="1" s="1"/>
  <c r="I213" i="1"/>
  <c r="H213" i="1" s="1"/>
  <c r="I212" i="1"/>
  <c r="H212" i="1" s="1"/>
  <c r="I211" i="1"/>
  <c r="H211" i="1" s="1"/>
  <c r="I210" i="1"/>
  <c r="H210" i="1" s="1"/>
  <c r="I209" i="1"/>
  <c r="H209" i="1" s="1"/>
  <c r="I208" i="1"/>
  <c r="H208" i="1" s="1"/>
  <c r="I207" i="1"/>
  <c r="H207" i="1" s="1"/>
  <c r="I206" i="1"/>
  <c r="H206" i="1" s="1"/>
  <c r="I205" i="1"/>
  <c r="H205" i="1" s="1"/>
  <c r="I204" i="1"/>
  <c r="H204" i="1" s="1"/>
  <c r="I203" i="1"/>
  <c r="H203" i="1" s="1"/>
  <c r="I202" i="1"/>
  <c r="H202" i="1" s="1"/>
  <c r="I201" i="1"/>
  <c r="H201" i="1" s="1"/>
  <c r="I200" i="1"/>
  <c r="H200" i="1" s="1"/>
  <c r="I199" i="1"/>
  <c r="H199" i="1" s="1"/>
  <c r="I198" i="1"/>
  <c r="H198" i="1" s="1"/>
  <c r="I197" i="1"/>
  <c r="H197" i="1" s="1"/>
  <c r="I196" i="1"/>
  <c r="H196" i="1" s="1"/>
  <c r="I195" i="1"/>
  <c r="H195" i="1" s="1"/>
  <c r="I194" i="1"/>
  <c r="H194" i="1" s="1"/>
  <c r="I193" i="1"/>
  <c r="H193" i="1" s="1"/>
  <c r="I192" i="1"/>
  <c r="H192" i="1" s="1"/>
  <c r="I191" i="1"/>
  <c r="H191" i="1" s="1"/>
  <c r="I190" i="1"/>
  <c r="H190" i="1" s="1"/>
  <c r="I189" i="1"/>
  <c r="H189" i="1" s="1"/>
  <c r="I188" i="1"/>
  <c r="H188" i="1" s="1"/>
  <c r="I187" i="1"/>
  <c r="H187" i="1" s="1"/>
  <c r="I186" i="1"/>
  <c r="H186" i="1" s="1"/>
  <c r="I185" i="1"/>
  <c r="H185" i="1" s="1"/>
  <c r="I184" i="1"/>
  <c r="H184" i="1" s="1"/>
  <c r="I183" i="1"/>
  <c r="H183" i="1" s="1"/>
  <c r="I182" i="1"/>
  <c r="H182" i="1" s="1"/>
  <c r="I181" i="1"/>
  <c r="H181" i="1" s="1"/>
  <c r="I180" i="1"/>
  <c r="H180" i="1" s="1"/>
  <c r="I179" i="1"/>
  <c r="H179" i="1" s="1"/>
  <c r="I178" i="1"/>
  <c r="H178" i="1" s="1"/>
  <c r="I177" i="1"/>
  <c r="H177" i="1" s="1"/>
  <c r="I176" i="1"/>
  <c r="H176" i="1" s="1"/>
  <c r="I175" i="1"/>
  <c r="H175" i="1" s="1"/>
  <c r="I174" i="1"/>
  <c r="H174" i="1" s="1"/>
  <c r="I173" i="1"/>
  <c r="H173" i="1" s="1"/>
  <c r="I172" i="1"/>
  <c r="H172" i="1" s="1"/>
  <c r="I171" i="1"/>
  <c r="H171" i="1" s="1"/>
  <c r="I170" i="1"/>
  <c r="H170" i="1" s="1"/>
  <c r="I169" i="1"/>
  <c r="H169" i="1" s="1"/>
  <c r="I168" i="1"/>
  <c r="H168" i="1" s="1"/>
  <c r="I167" i="1"/>
  <c r="H167" i="1" s="1"/>
  <c r="I166" i="1"/>
  <c r="H166" i="1" s="1"/>
  <c r="I165" i="1"/>
  <c r="H165" i="1" s="1"/>
  <c r="I164" i="1"/>
  <c r="H164" i="1" s="1"/>
  <c r="I163" i="1"/>
  <c r="H163" i="1" s="1"/>
  <c r="I162" i="1"/>
  <c r="H162" i="1" s="1"/>
  <c r="I161" i="1"/>
  <c r="H161" i="1" s="1"/>
  <c r="I160" i="1"/>
  <c r="H160" i="1" s="1"/>
  <c r="I159" i="1"/>
  <c r="H159" i="1" s="1"/>
  <c r="I158" i="1"/>
  <c r="H158" i="1" s="1"/>
  <c r="I157" i="1"/>
  <c r="H157" i="1" s="1"/>
  <c r="I156" i="1"/>
  <c r="H156" i="1" s="1"/>
  <c r="I155" i="1"/>
  <c r="H155" i="1" s="1"/>
  <c r="I154" i="1"/>
  <c r="H154" i="1" s="1"/>
  <c r="I153" i="1"/>
  <c r="H153" i="1" s="1"/>
  <c r="I152" i="1"/>
  <c r="H152" i="1" s="1"/>
  <c r="I151" i="1"/>
  <c r="H151" i="1" s="1"/>
  <c r="I150" i="1"/>
  <c r="H150" i="1" s="1"/>
  <c r="I149" i="1"/>
  <c r="H149" i="1" s="1"/>
  <c r="I148" i="1"/>
  <c r="H148" i="1" s="1"/>
  <c r="I147" i="1"/>
  <c r="H147" i="1" s="1"/>
  <c r="I146" i="1"/>
  <c r="H146" i="1" s="1"/>
  <c r="I145" i="1"/>
  <c r="H145" i="1" s="1"/>
  <c r="I144" i="1"/>
  <c r="H144" i="1" s="1"/>
  <c r="I143" i="1"/>
  <c r="H143" i="1" s="1"/>
  <c r="I142" i="1"/>
  <c r="H142" i="1" s="1"/>
  <c r="I141" i="1"/>
  <c r="H141" i="1" s="1"/>
  <c r="I140" i="1"/>
  <c r="H140" i="1" s="1"/>
  <c r="I139" i="1"/>
  <c r="H139" i="1" s="1"/>
  <c r="I138" i="1"/>
  <c r="H138" i="1" s="1"/>
  <c r="I137" i="1"/>
  <c r="H137" i="1" s="1"/>
  <c r="I136" i="1"/>
  <c r="H136" i="1" s="1"/>
  <c r="I135" i="1"/>
  <c r="H135" i="1" s="1"/>
  <c r="I134" i="1"/>
  <c r="H134" i="1" s="1"/>
  <c r="I133" i="1"/>
  <c r="H133" i="1" s="1"/>
  <c r="I132" i="1"/>
  <c r="H132" i="1" s="1"/>
  <c r="I131" i="1"/>
  <c r="H131" i="1" s="1"/>
  <c r="I130" i="1"/>
  <c r="H130" i="1" s="1"/>
  <c r="I129" i="1"/>
  <c r="H129" i="1" s="1"/>
  <c r="I128" i="1"/>
  <c r="H128" i="1" s="1"/>
  <c r="I127" i="1"/>
  <c r="H127" i="1" s="1"/>
  <c r="I126" i="1"/>
  <c r="H126" i="1" s="1"/>
  <c r="I125" i="1"/>
  <c r="H125" i="1" s="1"/>
  <c r="I124" i="1"/>
  <c r="H124" i="1" s="1"/>
  <c r="I123" i="1"/>
  <c r="H123" i="1" s="1"/>
  <c r="I122" i="1"/>
  <c r="H122" i="1" s="1"/>
  <c r="I121" i="1"/>
  <c r="H121" i="1" s="1"/>
  <c r="I120" i="1"/>
  <c r="H120" i="1" s="1"/>
  <c r="I119" i="1"/>
  <c r="H119" i="1" s="1"/>
  <c r="I118" i="1"/>
  <c r="H118" i="1" s="1"/>
  <c r="I117" i="1"/>
  <c r="H117" i="1" s="1"/>
  <c r="I116" i="1"/>
  <c r="H116" i="1" s="1"/>
  <c r="I115" i="1"/>
  <c r="H115" i="1" s="1"/>
  <c r="I114" i="1"/>
  <c r="H114" i="1" s="1"/>
  <c r="I113" i="1"/>
  <c r="H113" i="1" s="1"/>
  <c r="I112" i="1"/>
  <c r="H112" i="1" s="1"/>
  <c r="I111" i="1"/>
  <c r="H111" i="1" s="1"/>
  <c r="I110" i="1"/>
  <c r="H110" i="1" s="1"/>
  <c r="I109" i="1"/>
  <c r="H109" i="1" s="1"/>
  <c r="I108" i="1"/>
  <c r="H108" i="1" s="1"/>
  <c r="I107" i="1"/>
  <c r="H107" i="1" s="1"/>
  <c r="I106" i="1"/>
  <c r="H106" i="1" s="1"/>
  <c r="I105" i="1"/>
  <c r="H105" i="1" s="1"/>
  <c r="I104" i="1"/>
  <c r="H104" i="1" s="1"/>
  <c r="I103" i="1"/>
  <c r="H103" i="1" s="1"/>
  <c r="I102" i="1"/>
  <c r="H102" i="1" s="1"/>
  <c r="I101" i="1"/>
  <c r="H101" i="1" s="1"/>
  <c r="I100" i="1"/>
  <c r="H100" i="1" s="1"/>
  <c r="I99" i="1"/>
  <c r="H99" i="1" s="1"/>
  <c r="I98" i="1"/>
  <c r="H98" i="1" s="1"/>
  <c r="I97" i="1"/>
  <c r="H97" i="1" s="1"/>
  <c r="I96" i="1"/>
  <c r="H96" i="1" s="1"/>
  <c r="I95" i="1"/>
  <c r="H95" i="1" s="1"/>
  <c r="I94" i="1"/>
  <c r="H94" i="1" s="1"/>
  <c r="I93" i="1"/>
  <c r="H93" i="1" s="1"/>
  <c r="I92" i="1"/>
  <c r="H92" i="1" s="1"/>
  <c r="I91" i="1"/>
  <c r="H91" i="1" s="1"/>
  <c r="I90" i="1"/>
  <c r="H90" i="1" s="1"/>
  <c r="I89" i="1"/>
  <c r="H89" i="1" s="1"/>
  <c r="I88" i="1"/>
  <c r="H88" i="1" s="1"/>
  <c r="I87" i="1"/>
  <c r="H87" i="1" s="1"/>
  <c r="I86" i="1"/>
  <c r="H86" i="1" s="1"/>
  <c r="I85" i="1"/>
  <c r="H85" i="1" s="1"/>
  <c r="I84" i="1"/>
  <c r="H84" i="1" s="1"/>
  <c r="I83" i="1"/>
  <c r="H83" i="1" s="1"/>
  <c r="I82" i="1"/>
  <c r="H82" i="1" s="1"/>
  <c r="I81" i="1"/>
  <c r="H81" i="1" s="1"/>
  <c r="I80" i="1"/>
  <c r="H80" i="1" s="1"/>
  <c r="I79" i="1"/>
  <c r="H79" i="1" s="1"/>
  <c r="I78" i="1"/>
  <c r="H78" i="1" s="1"/>
  <c r="I77" i="1"/>
  <c r="H77" i="1" s="1"/>
  <c r="I76" i="1"/>
  <c r="H76" i="1" s="1"/>
  <c r="I75" i="1"/>
  <c r="H75" i="1" s="1"/>
  <c r="I74" i="1"/>
  <c r="H74" i="1" s="1"/>
  <c r="I73" i="1"/>
  <c r="H73" i="1" s="1"/>
  <c r="I72" i="1"/>
  <c r="H72" i="1" s="1"/>
  <c r="I71" i="1"/>
  <c r="H71" i="1" s="1"/>
  <c r="I70" i="1"/>
  <c r="H70" i="1" s="1"/>
  <c r="I69" i="1"/>
  <c r="H69" i="1" s="1"/>
  <c r="I68" i="1"/>
  <c r="H68" i="1" s="1"/>
  <c r="I67" i="1"/>
  <c r="H67" i="1" s="1"/>
  <c r="I66" i="1"/>
  <c r="H66" i="1" s="1"/>
  <c r="I65" i="1"/>
  <c r="H65" i="1" s="1"/>
  <c r="I64" i="1"/>
  <c r="H64" i="1" s="1"/>
  <c r="I63" i="1"/>
  <c r="H63" i="1" s="1"/>
  <c r="I62" i="1"/>
  <c r="H62" i="1" s="1"/>
  <c r="I61" i="1"/>
  <c r="H61" i="1" s="1"/>
  <c r="I60" i="1"/>
  <c r="H60" i="1" s="1"/>
  <c r="I59" i="1"/>
  <c r="H59" i="1" s="1"/>
  <c r="I58" i="1"/>
  <c r="H58" i="1" s="1"/>
  <c r="I57" i="1"/>
  <c r="H57" i="1" s="1"/>
  <c r="I56" i="1"/>
  <c r="H56" i="1" s="1"/>
  <c r="I55" i="1"/>
  <c r="H55" i="1" s="1"/>
  <c r="I54" i="1"/>
  <c r="H54" i="1" s="1"/>
  <c r="I53" i="1"/>
  <c r="H53" i="1" s="1"/>
  <c r="I52" i="1"/>
  <c r="H52" i="1" s="1"/>
  <c r="I51" i="1"/>
  <c r="H51" i="1" s="1"/>
  <c r="I50" i="1"/>
  <c r="H50" i="1" s="1"/>
  <c r="I49" i="1"/>
  <c r="H49" i="1" s="1"/>
  <c r="I48" i="1"/>
  <c r="H48" i="1" s="1"/>
  <c r="I47" i="1"/>
  <c r="H47" i="1" s="1"/>
  <c r="I46" i="1"/>
  <c r="H46" i="1" s="1"/>
  <c r="I45" i="1"/>
  <c r="H45" i="1" s="1"/>
  <c r="I44" i="1"/>
  <c r="H44" i="1" s="1"/>
  <c r="I43" i="1"/>
  <c r="H43" i="1" s="1"/>
  <c r="I42" i="1"/>
  <c r="H42" i="1" s="1"/>
  <c r="I41" i="1"/>
  <c r="H41" i="1" s="1"/>
  <c r="I40" i="1"/>
  <c r="H40" i="1" s="1"/>
  <c r="I39" i="1"/>
  <c r="H39" i="1" s="1"/>
  <c r="I38" i="1"/>
  <c r="H38" i="1" s="1"/>
  <c r="I37" i="1"/>
  <c r="H37" i="1" s="1"/>
  <c r="I36" i="1"/>
  <c r="H36" i="1" s="1"/>
  <c r="I35" i="1"/>
  <c r="H35" i="1" s="1"/>
  <c r="I34" i="1"/>
  <c r="H34" i="1" s="1"/>
  <c r="I33" i="1"/>
  <c r="H33" i="1" s="1"/>
  <c r="I32" i="1"/>
  <c r="H32" i="1" s="1"/>
  <c r="I31" i="1"/>
  <c r="H31" i="1" s="1"/>
  <c r="I30" i="1"/>
  <c r="H30" i="1" s="1"/>
  <c r="I29" i="1"/>
  <c r="H29" i="1" s="1"/>
  <c r="I28" i="1"/>
  <c r="H28" i="1" s="1"/>
  <c r="I27" i="1"/>
  <c r="H27" i="1" s="1"/>
  <c r="I26" i="1"/>
  <c r="H26" i="1" s="1"/>
  <c r="I25" i="1"/>
  <c r="H25" i="1" s="1"/>
  <c r="I24" i="1"/>
  <c r="H24" i="1" s="1"/>
  <c r="I23" i="1"/>
  <c r="H23" i="1" s="1"/>
  <c r="I22" i="1"/>
  <c r="H22" i="1" s="1"/>
  <c r="I21" i="1"/>
  <c r="H21" i="1" s="1"/>
  <c r="I20" i="1"/>
  <c r="H20" i="1" s="1"/>
  <c r="I19" i="1"/>
  <c r="H19" i="1" s="1"/>
  <c r="I18" i="1"/>
  <c r="H18" i="1" s="1"/>
  <c r="I17" i="1"/>
  <c r="H17" i="1" s="1"/>
  <c r="I16" i="1"/>
  <c r="H16" i="1" s="1"/>
  <c r="I15" i="1"/>
  <c r="H15" i="1" s="1"/>
  <c r="I14" i="1"/>
  <c r="H14" i="1" s="1"/>
  <c r="I13" i="1"/>
  <c r="H13" i="1" s="1"/>
  <c r="I12" i="1"/>
  <c r="H12" i="1" s="1"/>
  <c r="I11" i="1"/>
  <c r="H11" i="1" s="1"/>
  <c r="I10" i="1"/>
  <c r="H10" i="1" s="1"/>
  <c r="I9" i="1"/>
  <c r="H9" i="1" s="1"/>
  <c r="I8" i="1"/>
  <c r="H8" i="1" s="1"/>
  <c r="I7" i="1"/>
  <c r="H7" i="1" s="1"/>
  <c r="I6" i="1"/>
  <c r="H6" i="1" s="1"/>
  <c r="I5" i="1"/>
  <c r="H5" i="1" s="1"/>
  <c r="I4" i="1"/>
  <c r="H4" i="1" s="1"/>
  <c r="I3" i="1"/>
  <c r="H3" i="1" s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K175" i="1" s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K191" i="1" s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K239" i="1" s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K503" i="1" s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K647" i="1" s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2" i="1"/>
  <c r="K32" i="14" l="1"/>
  <c r="H2" i="1"/>
  <c r="T2" i="1" s="1"/>
  <c r="Q1" i="1"/>
  <c r="K508" i="1"/>
  <c r="K437" i="1"/>
  <c r="T1" i="1"/>
  <c r="AB1" i="1"/>
  <c r="Z1" i="1"/>
  <c r="Z2" i="1"/>
  <c r="F2" i="1"/>
  <c r="K807" i="1"/>
  <c r="K491" i="1"/>
  <c r="K822" i="1"/>
  <c r="K690" i="1"/>
  <c r="K126" i="1"/>
  <c r="K62" i="1"/>
  <c r="K831" i="1"/>
  <c r="N821" i="1"/>
  <c r="F821" i="1"/>
  <c r="N773" i="1"/>
  <c r="F773" i="1"/>
  <c r="N725" i="1"/>
  <c r="F725" i="1"/>
  <c r="N677" i="1"/>
  <c r="F677" i="1"/>
  <c r="N645" i="1"/>
  <c r="F645" i="1"/>
  <c r="N605" i="1"/>
  <c r="F605" i="1"/>
  <c r="N557" i="1"/>
  <c r="F557" i="1"/>
  <c r="N509" i="1"/>
  <c r="F509" i="1"/>
  <c r="N469" i="1"/>
  <c r="F469" i="1"/>
  <c r="N429" i="1"/>
  <c r="F429" i="1"/>
  <c r="N381" i="1"/>
  <c r="F381" i="1"/>
  <c r="N325" i="1"/>
  <c r="F325" i="1"/>
  <c r="N269" i="1"/>
  <c r="F269" i="1"/>
  <c r="N213" i="1"/>
  <c r="F213" i="1"/>
  <c r="N157" i="1"/>
  <c r="F157" i="1"/>
  <c r="N109" i="1"/>
  <c r="F109" i="1"/>
  <c r="N61" i="1"/>
  <c r="F61" i="1"/>
  <c r="N29" i="1"/>
  <c r="F29" i="1"/>
  <c r="N865" i="1"/>
  <c r="F865" i="1"/>
  <c r="N857" i="1"/>
  <c r="F857" i="1"/>
  <c r="N849" i="1"/>
  <c r="F849" i="1"/>
  <c r="N841" i="1"/>
  <c r="F841" i="1"/>
  <c r="N833" i="1"/>
  <c r="F833" i="1"/>
  <c r="N825" i="1"/>
  <c r="F825" i="1"/>
  <c r="N817" i="1"/>
  <c r="F817" i="1"/>
  <c r="N809" i="1"/>
  <c r="F809" i="1"/>
  <c r="N801" i="1"/>
  <c r="F801" i="1"/>
  <c r="N793" i="1"/>
  <c r="F793" i="1"/>
  <c r="N785" i="1"/>
  <c r="F785" i="1"/>
  <c r="N777" i="1"/>
  <c r="F777" i="1"/>
  <c r="N769" i="1"/>
  <c r="F769" i="1"/>
  <c r="N761" i="1"/>
  <c r="F761" i="1"/>
  <c r="N753" i="1"/>
  <c r="F753" i="1"/>
  <c r="N745" i="1"/>
  <c r="F745" i="1"/>
  <c r="N737" i="1"/>
  <c r="F737" i="1"/>
  <c r="N729" i="1"/>
  <c r="F729" i="1"/>
  <c r="N721" i="1"/>
  <c r="F721" i="1"/>
  <c r="N713" i="1"/>
  <c r="F713" i="1"/>
  <c r="N705" i="1"/>
  <c r="F705" i="1"/>
  <c r="N697" i="1"/>
  <c r="F697" i="1"/>
  <c r="N689" i="1"/>
  <c r="F689" i="1"/>
  <c r="N681" i="1"/>
  <c r="F681" i="1"/>
  <c r="N673" i="1"/>
  <c r="F673" i="1"/>
  <c r="N665" i="1"/>
  <c r="F665" i="1"/>
  <c r="N657" i="1"/>
  <c r="F657" i="1"/>
  <c r="N649" i="1"/>
  <c r="F649" i="1"/>
  <c r="N641" i="1"/>
  <c r="F641" i="1"/>
  <c r="N633" i="1"/>
  <c r="F633" i="1"/>
  <c r="N625" i="1"/>
  <c r="F625" i="1"/>
  <c r="N617" i="1"/>
  <c r="F617" i="1"/>
  <c r="N609" i="1"/>
  <c r="F609" i="1"/>
  <c r="N601" i="1"/>
  <c r="F601" i="1"/>
  <c r="N593" i="1"/>
  <c r="F593" i="1"/>
  <c r="N585" i="1"/>
  <c r="F585" i="1"/>
  <c r="N577" i="1"/>
  <c r="F577" i="1"/>
  <c r="N569" i="1"/>
  <c r="F569" i="1"/>
  <c r="N561" i="1"/>
  <c r="F561" i="1"/>
  <c r="N553" i="1"/>
  <c r="F553" i="1"/>
  <c r="N545" i="1"/>
  <c r="F545" i="1"/>
  <c r="N537" i="1"/>
  <c r="F537" i="1"/>
  <c r="N529" i="1"/>
  <c r="F529" i="1"/>
  <c r="N521" i="1"/>
  <c r="F521" i="1"/>
  <c r="N513" i="1"/>
  <c r="F513" i="1"/>
  <c r="N505" i="1"/>
  <c r="F505" i="1"/>
  <c r="N497" i="1"/>
  <c r="F497" i="1"/>
  <c r="N489" i="1"/>
  <c r="F489" i="1"/>
  <c r="N481" i="1"/>
  <c r="F481" i="1"/>
  <c r="N473" i="1"/>
  <c r="F473" i="1"/>
  <c r="N465" i="1"/>
  <c r="F465" i="1"/>
  <c r="N457" i="1"/>
  <c r="F457" i="1"/>
  <c r="N449" i="1"/>
  <c r="F449" i="1"/>
  <c r="N441" i="1"/>
  <c r="F441" i="1"/>
  <c r="N433" i="1"/>
  <c r="F433" i="1"/>
  <c r="N425" i="1"/>
  <c r="F425" i="1"/>
  <c r="N417" i="1"/>
  <c r="F417" i="1"/>
  <c r="N409" i="1"/>
  <c r="F409" i="1"/>
  <c r="N401" i="1"/>
  <c r="F401" i="1"/>
  <c r="N393" i="1"/>
  <c r="F393" i="1"/>
  <c r="N385" i="1"/>
  <c r="F385" i="1"/>
  <c r="N377" i="1"/>
  <c r="F377" i="1"/>
  <c r="N369" i="1"/>
  <c r="F369" i="1"/>
  <c r="N361" i="1"/>
  <c r="F361" i="1"/>
  <c r="N353" i="1"/>
  <c r="F353" i="1"/>
  <c r="N345" i="1"/>
  <c r="F345" i="1"/>
  <c r="N337" i="1"/>
  <c r="F337" i="1"/>
  <c r="N329" i="1"/>
  <c r="F329" i="1"/>
  <c r="N321" i="1"/>
  <c r="F321" i="1"/>
  <c r="N313" i="1"/>
  <c r="F313" i="1"/>
  <c r="N305" i="1"/>
  <c r="F305" i="1"/>
  <c r="N297" i="1"/>
  <c r="F297" i="1"/>
  <c r="N289" i="1"/>
  <c r="F289" i="1"/>
  <c r="N281" i="1"/>
  <c r="F281" i="1"/>
  <c r="N273" i="1"/>
  <c r="F273" i="1"/>
  <c r="N265" i="1"/>
  <c r="F265" i="1"/>
  <c r="N257" i="1"/>
  <c r="F257" i="1"/>
  <c r="N249" i="1"/>
  <c r="F249" i="1"/>
  <c r="N241" i="1"/>
  <c r="F241" i="1"/>
  <c r="N233" i="1"/>
  <c r="F233" i="1"/>
  <c r="N225" i="1"/>
  <c r="F225" i="1"/>
  <c r="N217" i="1"/>
  <c r="F217" i="1"/>
  <c r="N209" i="1"/>
  <c r="F209" i="1"/>
  <c r="N201" i="1"/>
  <c r="F201" i="1"/>
  <c r="N193" i="1"/>
  <c r="F193" i="1"/>
  <c r="N185" i="1"/>
  <c r="F185" i="1"/>
  <c r="N177" i="1"/>
  <c r="F177" i="1"/>
  <c r="N169" i="1"/>
  <c r="F169" i="1"/>
  <c r="N161" i="1"/>
  <c r="F161" i="1"/>
  <c r="N153" i="1"/>
  <c r="F153" i="1"/>
  <c r="N145" i="1"/>
  <c r="F145" i="1"/>
  <c r="N137" i="1"/>
  <c r="F137" i="1"/>
  <c r="N129" i="1"/>
  <c r="F129" i="1"/>
  <c r="N121" i="1"/>
  <c r="F121" i="1"/>
  <c r="N113" i="1"/>
  <c r="F113" i="1"/>
  <c r="N105" i="1"/>
  <c r="F105" i="1"/>
  <c r="N97" i="1"/>
  <c r="F97" i="1"/>
  <c r="N89" i="1"/>
  <c r="F89" i="1"/>
  <c r="N81" i="1"/>
  <c r="F81" i="1"/>
  <c r="N73" i="1"/>
  <c r="F73" i="1"/>
  <c r="N65" i="1"/>
  <c r="F65" i="1"/>
  <c r="N57" i="1"/>
  <c r="F57" i="1"/>
  <c r="N49" i="1"/>
  <c r="F49" i="1"/>
  <c r="N41" i="1"/>
  <c r="F41" i="1"/>
  <c r="N33" i="1"/>
  <c r="F33" i="1"/>
  <c r="N25" i="1"/>
  <c r="F25" i="1"/>
  <c r="N17" i="1"/>
  <c r="F17" i="1"/>
  <c r="N9" i="1"/>
  <c r="F9" i="1"/>
  <c r="N864" i="1"/>
  <c r="F864" i="1"/>
  <c r="N856" i="1"/>
  <c r="F856" i="1"/>
  <c r="N848" i="1"/>
  <c r="F848" i="1"/>
  <c r="N840" i="1"/>
  <c r="F840" i="1"/>
  <c r="N832" i="1"/>
  <c r="F832" i="1"/>
  <c r="N824" i="1"/>
  <c r="F824" i="1"/>
  <c r="N816" i="1"/>
  <c r="F816" i="1"/>
  <c r="N808" i="1"/>
  <c r="F808" i="1"/>
  <c r="N800" i="1"/>
  <c r="F800" i="1"/>
  <c r="N792" i="1"/>
  <c r="F792" i="1"/>
  <c r="N784" i="1"/>
  <c r="F784" i="1"/>
  <c r="N776" i="1"/>
  <c r="F776" i="1"/>
  <c r="N768" i="1"/>
  <c r="F768" i="1"/>
  <c r="N760" i="1"/>
  <c r="F760" i="1"/>
  <c r="N752" i="1"/>
  <c r="F752" i="1"/>
  <c r="N744" i="1"/>
  <c r="F744" i="1"/>
  <c r="N736" i="1"/>
  <c r="F736" i="1"/>
  <c r="N728" i="1"/>
  <c r="F728" i="1"/>
  <c r="N720" i="1"/>
  <c r="F720" i="1"/>
  <c r="N712" i="1"/>
  <c r="F712" i="1"/>
  <c r="N704" i="1"/>
  <c r="F704" i="1"/>
  <c r="N696" i="1"/>
  <c r="F696" i="1"/>
  <c r="N688" i="1"/>
  <c r="F688" i="1"/>
  <c r="N680" i="1"/>
  <c r="F680" i="1"/>
  <c r="N672" i="1"/>
  <c r="F672" i="1"/>
  <c r="N664" i="1"/>
  <c r="F664" i="1"/>
  <c r="N656" i="1"/>
  <c r="F656" i="1"/>
  <c r="N648" i="1"/>
  <c r="F648" i="1"/>
  <c r="N640" i="1"/>
  <c r="F640" i="1"/>
  <c r="N632" i="1"/>
  <c r="F632" i="1"/>
  <c r="N624" i="1"/>
  <c r="F624" i="1"/>
  <c r="N616" i="1"/>
  <c r="F616" i="1"/>
  <c r="N608" i="1"/>
  <c r="F608" i="1"/>
  <c r="N600" i="1"/>
  <c r="F600" i="1"/>
  <c r="N592" i="1"/>
  <c r="F592" i="1"/>
  <c r="N584" i="1"/>
  <c r="F584" i="1"/>
  <c r="N576" i="1"/>
  <c r="F576" i="1"/>
  <c r="N568" i="1"/>
  <c r="F568" i="1"/>
  <c r="N560" i="1"/>
  <c r="F560" i="1"/>
  <c r="N552" i="1"/>
  <c r="F552" i="1"/>
  <c r="N544" i="1"/>
  <c r="F544" i="1"/>
  <c r="N536" i="1"/>
  <c r="F536" i="1"/>
  <c r="N528" i="1"/>
  <c r="F528" i="1"/>
  <c r="N520" i="1"/>
  <c r="F520" i="1"/>
  <c r="N512" i="1"/>
  <c r="F512" i="1"/>
  <c r="N504" i="1"/>
  <c r="F504" i="1"/>
  <c r="N496" i="1"/>
  <c r="F496" i="1"/>
  <c r="N488" i="1"/>
  <c r="F488" i="1"/>
  <c r="N480" i="1"/>
  <c r="F480" i="1"/>
  <c r="N472" i="1"/>
  <c r="F472" i="1"/>
  <c r="N464" i="1"/>
  <c r="F464" i="1"/>
  <c r="N456" i="1"/>
  <c r="F456" i="1"/>
  <c r="N448" i="1"/>
  <c r="F448" i="1"/>
  <c r="N440" i="1"/>
  <c r="F440" i="1"/>
  <c r="N432" i="1"/>
  <c r="F432" i="1"/>
  <c r="N424" i="1"/>
  <c r="F424" i="1"/>
  <c r="N416" i="1"/>
  <c r="F416" i="1"/>
  <c r="N408" i="1"/>
  <c r="F408" i="1"/>
  <c r="N400" i="1"/>
  <c r="F400" i="1"/>
  <c r="N392" i="1"/>
  <c r="F392" i="1"/>
  <c r="N384" i="1"/>
  <c r="F384" i="1"/>
  <c r="N376" i="1"/>
  <c r="F376" i="1"/>
  <c r="N368" i="1"/>
  <c r="F368" i="1"/>
  <c r="N360" i="1"/>
  <c r="F360" i="1"/>
  <c r="N352" i="1"/>
  <c r="F352" i="1"/>
  <c r="N344" i="1"/>
  <c r="F344" i="1"/>
  <c r="N336" i="1"/>
  <c r="F336" i="1"/>
  <c r="N328" i="1"/>
  <c r="F328" i="1"/>
  <c r="N320" i="1"/>
  <c r="F320" i="1"/>
  <c r="N312" i="1"/>
  <c r="F312" i="1"/>
  <c r="N304" i="1"/>
  <c r="F304" i="1"/>
  <c r="N296" i="1"/>
  <c r="F296" i="1"/>
  <c r="N288" i="1"/>
  <c r="F288" i="1"/>
  <c r="N280" i="1"/>
  <c r="F280" i="1"/>
  <c r="N272" i="1"/>
  <c r="F272" i="1"/>
  <c r="N264" i="1"/>
  <c r="F264" i="1"/>
  <c r="N256" i="1"/>
  <c r="F256" i="1"/>
  <c r="N248" i="1"/>
  <c r="F248" i="1"/>
  <c r="N240" i="1"/>
  <c r="F240" i="1"/>
  <c r="N232" i="1"/>
  <c r="F232" i="1"/>
  <c r="N224" i="1"/>
  <c r="F224" i="1"/>
  <c r="N216" i="1"/>
  <c r="F216" i="1"/>
  <c r="N208" i="1"/>
  <c r="F208" i="1"/>
  <c r="N200" i="1"/>
  <c r="F200" i="1"/>
  <c r="N192" i="1"/>
  <c r="F192" i="1"/>
  <c r="N184" i="1"/>
  <c r="F184" i="1"/>
  <c r="N176" i="1"/>
  <c r="F176" i="1"/>
  <c r="N168" i="1"/>
  <c r="F168" i="1"/>
  <c r="N160" i="1"/>
  <c r="F160" i="1"/>
  <c r="N152" i="1"/>
  <c r="F152" i="1"/>
  <c r="N144" i="1"/>
  <c r="F144" i="1"/>
  <c r="N136" i="1"/>
  <c r="F136" i="1"/>
  <c r="N128" i="1"/>
  <c r="F128" i="1"/>
  <c r="N120" i="1"/>
  <c r="F120" i="1"/>
  <c r="N112" i="1"/>
  <c r="F112" i="1"/>
  <c r="N104" i="1"/>
  <c r="F104" i="1"/>
  <c r="N96" i="1"/>
  <c r="F96" i="1"/>
  <c r="N88" i="1"/>
  <c r="F88" i="1"/>
  <c r="N80" i="1"/>
  <c r="F80" i="1"/>
  <c r="N72" i="1"/>
  <c r="F72" i="1"/>
  <c r="N64" i="1"/>
  <c r="F64" i="1"/>
  <c r="N56" i="1"/>
  <c r="F56" i="1"/>
  <c r="N48" i="1"/>
  <c r="F48" i="1"/>
  <c r="N40" i="1"/>
  <c r="F40" i="1"/>
  <c r="N32" i="1"/>
  <c r="F32" i="1"/>
  <c r="N24" i="1"/>
  <c r="F24" i="1"/>
  <c r="N16" i="1"/>
  <c r="F16" i="1"/>
  <c r="N8" i="1"/>
  <c r="F8" i="1"/>
  <c r="N853" i="1"/>
  <c r="F853" i="1"/>
  <c r="N805" i="1"/>
  <c r="F805" i="1"/>
  <c r="N757" i="1"/>
  <c r="F757" i="1"/>
  <c r="N709" i="1"/>
  <c r="F709" i="1"/>
  <c r="N629" i="1"/>
  <c r="F629" i="1"/>
  <c r="N581" i="1"/>
  <c r="F581" i="1"/>
  <c r="N533" i="1"/>
  <c r="F533" i="1"/>
  <c r="N485" i="1"/>
  <c r="F485" i="1"/>
  <c r="N437" i="1"/>
  <c r="F437" i="1"/>
  <c r="N397" i="1"/>
  <c r="F397" i="1"/>
  <c r="N357" i="1"/>
  <c r="F357" i="1"/>
  <c r="N317" i="1"/>
  <c r="F317" i="1"/>
  <c r="N261" i="1"/>
  <c r="F261" i="1"/>
  <c r="N221" i="1"/>
  <c r="F221" i="1"/>
  <c r="N189" i="1"/>
  <c r="F189" i="1"/>
  <c r="N141" i="1"/>
  <c r="F141" i="1"/>
  <c r="N93" i="1"/>
  <c r="F93" i="1"/>
  <c r="N45" i="1"/>
  <c r="F45" i="1"/>
  <c r="N13" i="1"/>
  <c r="F13" i="1"/>
  <c r="N863" i="1"/>
  <c r="F863" i="1"/>
  <c r="N855" i="1"/>
  <c r="F855" i="1"/>
  <c r="N847" i="1"/>
  <c r="F847" i="1"/>
  <c r="N839" i="1"/>
  <c r="F839" i="1"/>
  <c r="N831" i="1"/>
  <c r="F831" i="1"/>
  <c r="N823" i="1"/>
  <c r="F823" i="1"/>
  <c r="N815" i="1"/>
  <c r="F815" i="1"/>
  <c r="N807" i="1"/>
  <c r="F807" i="1"/>
  <c r="N799" i="1"/>
  <c r="F799" i="1"/>
  <c r="N791" i="1"/>
  <c r="F791" i="1"/>
  <c r="N783" i="1"/>
  <c r="F783" i="1"/>
  <c r="N775" i="1"/>
  <c r="F775" i="1"/>
  <c r="N767" i="1"/>
  <c r="F767" i="1"/>
  <c r="N759" i="1"/>
  <c r="F759" i="1"/>
  <c r="N751" i="1"/>
  <c r="F751" i="1"/>
  <c r="N743" i="1"/>
  <c r="F743" i="1"/>
  <c r="N735" i="1"/>
  <c r="F735" i="1"/>
  <c r="N727" i="1"/>
  <c r="F727" i="1"/>
  <c r="N719" i="1"/>
  <c r="F719" i="1"/>
  <c r="N711" i="1"/>
  <c r="F711" i="1"/>
  <c r="N703" i="1"/>
  <c r="F703" i="1"/>
  <c r="N695" i="1"/>
  <c r="F695" i="1"/>
  <c r="N687" i="1"/>
  <c r="F687" i="1"/>
  <c r="N679" i="1"/>
  <c r="F679" i="1"/>
  <c r="N671" i="1"/>
  <c r="F671" i="1"/>
  <c r="N663" i="1"/>
  <c r="F663" i="1"/>
  <c r="N655" i="1"/>
  <c r="F655" i="1"/>
  <c r="N647" i="1"/>
  <c r="F647" i="1"/>
  <c r="N639" i="1"/>
  <c r="F639" i="1"/>
  <c r="N631" i="1"/>
  <c r="F631" i="1"/>
  <c r="N623" i="1"/>
  <c r="F623" i="1"/>
  <c r="N615" i="1"/>
  <c r="F615" i="1"/>
  <c r="N607" i="1"/>
  <c r="F607" i="1"/>
  <c r="N599" i="1"/>
  <c r="F599" i="1"/>
  <c r="N591" i="1"/>
  <c r="F591" i="1"/>
  <c r="N583" i="1"/>
  <c r="F583" i="1"/>
  <c r="N575" i="1"/>
  <c r="F575" i="1"/>
  <c r="N567" i="1"/>
  <c r="F567" i="1"/>
  <c r="N559" i="1"/>
  <c r="F559" i="1"/>
  <c r="N551" i="1"/>
  <c r="F551" i="1"/>
  <c r="N543" i="1"/>
  <c r="F543" i="1"/>
  <c r="N535" i="1"/>
  <c r="F535" i="1"/>
  <c r="N527" i="1"/>
  <c r="F527" i="1"/>
  <c r="N519" i="1"/>
  <c r="F519" i="1"/>
  <c r="N511" i="1"/>
  <c r="F511" i="1"/>
  <c r="N503" i="1"/>
  <c r="F503" i="1"/>
  <c r="N495" i="1"/>
  <c r="F495" i="1"/>
  <c r="N487" i="1"/>
  <c r="F487" i="1"/>
  <c r="N479" i="1"/>
  <c r="F479" i="1"/>
  <c r="N471" i="1"/>
  <c r="F471" i="1"/>
  <c r="N463" i="1"/>
  <c r="F463" i="1"/>
  <c r="N455" i="1"/>
  <c r="F455" i="1"/>
  <c r="N447" i="1"/>
  <c r="F447" i="1"/>
  <c r="N439" i="1"/>
  <c r="F439" i="1"/>
  <c r="N431" i="1"/>
  <c r="F431" i="1"/>
  <c r="N423" i="1"/>
  <c r="F423" i="1"/>
  <c r="N415" i="1"/>
  <c r="F415" i="1"/>
  <c r="N407" i="1"/>
  <c r="F407" i="1"/>
  <c r="N399" i="1"/>
  <c r="F399" i="1"/>
  <c r="N391" i="1"/>
  <c r="F391" i="1"/>
  <c r="N383" i="1"/>
  <c r="F383" i="1"/>
  <c r="N375" i="1"/>
  <c r="F375" i="1"/>
  <c r="N367" i="1"/>
  <c r="F367" i="1"/>
  <c r="N359" i="1"/>
  <c r="F359" i="1"/>
  <c r="N351" i="1"/>
  <c r="F351" i="1"/>
  <c r="N343" i="1"/>
  <c r="F343" i="1"/>
  <c r="N335" i="1"/>
  <c r="F335" i="1"/>
  <c r="N327" i="1"/>
  <c r="F327" i="1"/>
  <c r="N319" i="1"/>
  <c r="F319" i="1"/>
  <c r="N311" i="1"/>
  <c r="F311" i="1"/>
  <c r="N303" i="1"/>
  <c r="F303" i="1"/>
  <c r="N295" i="1"/>
  <c r="F295" i="1"/>
  <c r="N287" i="1"/>
  <c r="F287" i="1"/>
  <c r="N279" i="1"/>
  <c r="F279" i="1"/>
  <c r="N271" i="1"/>
  <c r="F271" i="1"/>
  <c r="N263" i="1"/>
  <c r="F263" i="1"/>
  <c r="N255" i="1"/>
  <c r="F255" i="1"/>
  <c r="N247" i="1"/>
  <c r="F247" i="1"/>
  <c r="N239" i="1"/>
  <c r="F239" i="1"/>
  <c r="N231" i="1"/>
  <c r="F231" i="1"/>
  <c r="N223" i="1"/>
  <c r="F223" i="1"/>
  <c r="N215" i="1"/>
  <c r="F215" i="1"/>
  <c r="N207" i="1"/>
  <c r="F207" i="1"/>
  <c r="N199" i="1"/>
  <c r="F199" i="1"/>
  <c r="N191" i="1"/>
  <c r="F191" i="1"/>
  <c r="N183" i="1"/>
  <c r="F183" i="1"/>
  <c r="N175" i="1"/>
  <c r="F175" i="1"/>
  <c r="N167" i="1"/>
  <c r="F167" i="1"/>
  <c r="N159" i="1"/>
  <c r="F159" i="1"/>
  <c r="N151" i="1"/>
  <c r="F151" i="1"/>
  <c r="N143" i="1"/>
  <c r="F143" i="1"/>
  <c r="N135" i="1"/>
  <c r="F135" i="1"/>
  <c r="N127" i="1"/>
  <c r="F127" i="1"/>
  <c r="N119" i="1"/>
  <c r="F119" i="1"/>
  <c r="N111" i="1"/>
  <c r="F111" i="1"/>
  <c r="N103" i="1"/>
  <c r="F103" i="1"/>
  <c r="N95" i="1"/>
  <c r="F95" i="1"/>
  <c r="N87" i="1"/>
  <c r="F87" i="1"/>
  <c r="N79" i="1"/>
  <c r="F79" i="1"/>
  <c r="N71" i="1"/>
  <c r="F71" i="1"/>
  <c r="N63" i="1"/>
  <c r="F63" i="1"/>
  <c r="N55" i="1"/>
  <c r="F55" i="1"/>
  <c r="N47" i="1"/>
  <c r="F47" i="1"/>
  <c r="N39" i="1"/>
  <c r="F39" i="1"/>
  <c r="N31" i="1"/>
  <c r="F31" i="1"/>
  <c r="N23" i="1"/>
  <c r="F23" i="1"/>
  <c r="N15" i="1"/>
  <c r="F15" i="1"/>
  <c r="N7" i="1"/>
  <c r="F7" i="1"/>
  <c r="N829" i="1"/>
  <c r="F829" i="1"/>
  <c r="N781" i="1"/>
  <c r="F781" i="1"/>
  <c r="N741" i="1"/>
  <c r="F741" i="1"/>
  <c r="N693" i="1"/>
  <c r="F693" i="1"/>
  <c r="N661" i="1"/>
  <c r="F661" i="1"/>
  <c r="N621" i="1"/>
  <c r="F621" i="1"/>
  <c r="N573" i="1"/>
  <c r="F573" i="1"/>
  <c r="N517" i="1"/>
  <c r="F517" i="1"/>
  <c r="N461" i="1"/>
  <c r="F461" i="1"/>
  <c r="N421" i="1"/>
  <c r="F421" i="1"/>
  <c r="N365" i="1"/>
  <c r="F365" i="1"/>
  <c r="N309" i="1"/>
  <c r="F309" i="1"/>
  <c r="N253" i="1"/>
  <c r="F253" i="1"/>
  <c r="N197" i="1"/>
  <c r="F197" i="1"/>
  <c r="N149" i="1"/>
  <c r="F149" i="1"/>
  <c r="N101" i="1"/>
  <c r="F101" i="1"/>
  <c r="N53" i="1"/>
  <c r="F53" i="1"/>
  <c r="N21" i="1"/>
  <c r="F21" i="1"/>
  <c r="N862" i="1"/>
  <c r="F862" i="1"/>
  <c r="N854" i="1"/>
  <c r="F854" i="1"/>
  <c r="N846" i="1"/>
  <c r="F846" i="1"/>
  <c r="N838" i="1"/>
  <c r="F838" i="1"/>
  <c r="N830" i="1"/>
  <c r="F830" i="1"/>
  <c r="N822" i="1"/>
  <c r="F822" i="1"/>
  <c r="N814" i="1"/>
  <c r="F814" i="1"/>
  <c r="N806" i="1"/>
  <c r="F806" i="1"/>
  <c r="N798" i="1"/>
  <c r="F798" i="1"/>
  <c r="N790" i="1"/>
  <c r="F790" i="1"/>
  <c r="N782" i="1"/>
  <c r="F782" i="1"/>
  <c r="N774" i="1"/>
  <c r="F774" i="1"/>
  <c r="N766" i="1"/>
  <c r="F766" i="1"/>
  <c r="N758" i="1"/>
  <c r="F758" i="1"/>
  <c r="N750" i="1"/>
  <c r="F750" i="1"/>
  <c r="N742" i="1"/>
  <c r="F742" i="1"/>
  <c r="N734" i="1"/>
  <c r="F734" i="1"/>
  <c r="N726" i="1"/>
  <c r="F726" i="1"/>
  <c r="N718" i="1"/>
  <c r="F718" i="1"/>
  <c r="N710" i="1"/>
  <c r="F710" i="1"/>
  <c r="N702" i="1"/>
  <c r="F702" i="1"/>
  <c r="N694" i="1"/>
  <c r="F694" i="1"/>
  <c r="N686" i="1"/>
  <c r="F686" i="1"/>
  <c r="N678" i="1"/>
  <c r="F678" i="1"/>
  <c r="N670" i="1"/>
  <c r="F670" i="1"/>
  <c r="N662" i="1"/>
  <c r="F662" i="1"/>
  <c r="N654" i="1"/>
  <c r="F654" i="1"/>
  <c r="N646" i="1"/>
  <c r="F646" i="1"/>
  <c r="N638" i="1"/>
  <c r="F638" i="1"/>
  <c r="N630" i="1"/>
  <c r="F630" i="1"/>
  <c r="N622" i="1"/>
  <c r="F622" i="1"/>
  <c r="N614" i="1"/>
  <c r="F614" i="1"/>
  <c r="N606" i="1"/>
  <c r="F606" i="1"/>
  <c r="N598" i="1"/>
  <c r="F598" i="1"/>
  <c r="N590" i="1"/>
  <c r="F590" i="1"/>
  <c r="N582" i="1"/>
  <c r="F582" i="1"/>
  <c r="N574" i="1"/>
  <c r="F574" i="1"/>
  <c r="N566" i="1"/>
  <c r="F566" i="1"/>
  <c r="N558" i="1"/>
  <c r="F558" i="1"/>
  <c r="N550" i="1"/>
  <c r="F550" i="1"/>
  <c r="N542" i="1"/>
  <c r="F542" i="1"/>
  <c r="N534" i="1"/>
  <c r="F534" i="1"/>
  <c r="N526" i="1"/>
  <c r="F526" i="1"/>
  <c r="N518" i="1"/>
  <c r="F518" i="1"/>
  <c r="N510" i="1"/>
  <c r="F510" i="1"/>
  <c r="N502" i="1"/>
  <c r="F502" i="1"/>
  <c r="N494" i="1"/>
  <c r="F494" i="1"/>
  <c r="N486" i="1"/>
  <c r="F486" i="1"/>
  <c r="N478" i="1"/>
  <c r="F478" i="1"/>
  <c r="N470" i="1"/>
  <c r="F470" i="1"/>
  <c r="N462" i="1"/>
  <c r="F462" i="1"/>
  <c r="N454" i="1"/>
  <c r="F454" i="1"/>
  <c r="N446" i="1"/>
  <c r="F446" i="1"/>
  <c r="N438" i="1"/>
  <c r="F438" i="1"/>
  <c r="N430" i="1"/>
  <c r="F430" i="1"/>
  <c r="N422" i="1"/>
  <c r="F422" i="1"/>
  <c r="N414" i="1"/>
  <c r="F414" i="1"/>
  <c r="N406" i="1"/>
  <c r="F406" i="1"/>
  <c r="N398" i="1"/>
  <c r="F398" i="1"/>
  <c r="N390" i="1"/>
  <c r="F390" i="1"/>
  <c r="N382" i="1"/>
  <c r="F382" i="1"/>
  <c r="N374" i="1"/>
  <c r="F374" i="1"/>
  <c r="N366" i="1"/>
  <c r="F366" i="1"/>
  <c r="N358" i="1"/>
  <c r="F358" i="1"/>
  <c r="N350" i="1"/>
  <c r="F350" i="1"/>
  <c r="N342" i="1"/>
  <c r="F342" i="1"/>
  <c r="N334" i="1"/>
  <c r="F334" i="1"/>
  <c r="N326" i="1"/>
  <c r="F326" i="1"/>
  <c r="N318" i="1"/>
  <c r="F318" i="1"/>
  <c r="N310" i="1"/>
  <c r="F310" i="1"/>
  <c r="N302" i="1"/>
  <c r="F302" i="1"/>
  <c r="N294" i="1"/>
  <c r="F294" i="1"/>
  <c r="N286" i="1"/>
  <c r="F286" i="1"/>
  <c r="N278" i="1"/>
  <c r="F278" i="1"/>
  <c r="N270" i="1"/>
  <c r="F270" i="1"/>
  <c r="N262" i="1"/>
  <c r="F262" i="1"/>
  <c r="N254" i="1"/>
  <c r="F254" i="1"/>
  <c r="N246" i="1"/>
  <c r="F246" i="1"/>
  <c r="N238" i="1"/>
  <c r="F238" i="1"/>
  <c r="N230" i="1"/>
  <c r="F230" i="1"/>
  <c r="N222" i="1"/>
  <c r="F222" i="1"/>
  <c r="N214" i="1"/>
  <c r="F214" i="1"/>
  <c r="N206" i="1"/>
  <c r="F206" i="1"/>
  <c r="N198" i="1"/>
  <c r="F198" i="1"/>
  <c r="N190" i="1"/>
  <c r="F190" i="1"/>
  <c r="N182" i="1"/>
  <c r="F182" i="1"/>
  <c r="N174" i="1"/>
  <c r="F174" i="1"/>
  <c r="N166" i="1"/>
  <c r="F166" i="1"/>
  <c r="N158" i="1"/>
  <c r="F158" i="1"/>
  <c r="N150" i="1"/>
  <c r="F150" i="1"/>
  <c r="N142" i="1"/>
  <c r="F142" i="1"/>
  <c r="N134" i="1"/>
  <c r="F134" i="1"/>
  <c r="N126" i="1"/>
  <c r="F126" i="1"/>
  <c r="N118" i="1"/>
  <c r="F118" i="1"/>
  <c r="N110" i="1"/>
  <c r="F110" i="1"/>
  <c r="N102" i="1"/>
  <c r="F102" i="1"/>
  <c r="N94" i="1"/>
  <c r="F94" i="1"/>
  <c r="N86" i="1"/>
  <c r="F86" i="1"/>
  <c r="N78" i="1"/>
  <c r="F78" i="1"/>
  <c r="N70" i="1"/>
  <c r="F70" i="1"/>
  <c r="N62" i="1"/>
  <c r="F62" i="1"/>
  <c r="N54" i="1"/>
  <c r="F54" i="1"/>
  <c r="N46" i="1"/>
  <c r="F46" i="1"/>
  <c r="N38" i="1"/>
  <c r="F38" i="1"/>
  <c r="N30" i="1"/>
  <c r="F30" i="1"/>
  <c r="N22" i="1"/>
  <c r="F22" i="1"/>
  <c r="N14" i="1"/>
  <c r="F14" i="1"/>
  <c r="N6" i="1"/>
  <c r="F6" i="1"/>
  <c r="N837" i="1"/>
  <c r="F837" i="1"/>
  <c r="N789" i="1"/>
  <c r="F789" i="1"/>
  <c r="N733" i="1"/>
  <c r="F733" i="1"/>
  <c r="N685" i="1"/>
  <c r="F685" i="1"/>
  <c r="N637" i="1"/>
  <c r="F637" i="1"/>
  <c r="N597" i="1"/>
  <c r="F597" i="1"/>
  <c r="N549" i="1"/>
  <c r="F549" i="1"/>
  <c r="N501" i="1"/>
  <c r="F501" i="1"/>
  <c r="N453" i="1"/>
  <c r="F453" i="1"/>
  <c r="N405" i="1"/>
  <c r="F405" i="1"/>
  <c r="N349" i="1"/>
  <c r="F349" i="1"/>
  <c r="N293" i="1"/>
  <c r="F293" i="1"/>
  <c r="N237" i="1"/>
  <c r="F237" i="1"/>
  <c r="N181" i="1"/>
  <c r="F181" i="1"/>
  <c r="N133" i="1"/>
  <c r="F133" i="1"/>
  <c r="N85" i="1"/>
  <c r="F85" i="1"/>
  <c r="N37" i="1"/>
  <c r="F37" i="1"/>
  <c r="N860" i="1"/>
  <c r="F860" i="1"/>
  <c r="N852" i="1"/>
  <c r="F852" i="1"/>
  <c r="N844" i="1"/>
  <c r="F844" i="1"/>
  <c r="N836" i="1"/>
  <c r="F836" i="1"/>
  <c r="N828" i="1"/>
  <c r="F828" i="1"/>
  <c r="N820" i="1"/>
  <c r="F820" i="1"/>
  <c r="N812" i="1"/>
  <c r="F812" i="1"/>
  <c r="N804" i="1"/>
  <c r="F804" i="1"/>
  <c r="N796" i="1"/>
  <c r="F796" i="1"/>
  <c r="N788" i="1"/>
  <c r="F788" i="1"/>
  <c r="N780" i="1"/>
  <c r="F780" i="1"/>
  <c r="N772" i="1"/>
  <c r="F772" i="1"/>
  <c r="N764" i="1"/>
  <c r="F764" i="1"/>
  <c r="N756" i="1"/>
  <c r="F756" i="1"/>
  <c r="N748" i="1"/>
  <c r="F748" i="1"/>
  <c r="N740" i="1"/>
  <c r="F740" i="1"/>
  <c r="N732" i="1"/>
  <c r="F732" i="1"/>
  <c r="N724" i="1"/>
  <c r="F724" i="1"/>
  <c r="N716" i="1"/>
  <c r="F716" i="1"/>
  <c r="N708" i="1"/>
  <c r="F708" i="1"/>
  <c r="N700" i="1"/>
  <c r="F700" i="1"/>
  <c r="N692" i="1"/>
  <c r="F692" i="1"/>
  <c r="N684" i="1"/>
  <c r="F684" i="1"/>
  <c r="N676" i="1"/>
  <c r="F676" i="1"/>
  <c r="N668" i="1"/>
  <c r="F668" i="1"/>
  <c r="N660" i="1"/>
  <c r="F660" i="1"/>
  <c r="N652" i="1"/>
  <c r="F652" i="1"/>
  <c r="N644" i="1"/>
  <c r="F644" i="1"/>
  <c r="N636" i="1"/>
  <c r="F636" i="1"/>
  <c r="N628" i="1"/>
  <c r="F628" i="1"/>
  <c r="N620" i="1"/>
  <c r="F620" i="1"/>
  <c r="N612" i="1"/>
  <c r="F612" i="1"/>
  <c r="N604" i="1"/>
  <c r="F604" i="1"/>
  <c r="N596" i="1"/>
  <c r="F596" i="1"/>
  <c r="N588" i="1"/>
  <c r="F588" i="1"/>
  <c r="N580" i="1"/>
  <c r="F580" i="1"/>
  <c r="N572" i="1"/>
  <c r="F572" i="1"/>
  <c r="N564" i="1"/>
  <c r="F564" i="1"/>
  <c r="N556" i="1"/>
  <c r="F556" i="1"/>
  <c r="N548" i="1"/>
  <c r="F548" i="1"/>
  <c r="N540" i="1"/>
  <c r="F540" i="1"/>
  <c r="N532" i="1"/>
  <c r="F532" i="1"/>
  <c r="N524" i="1"/>
  <c r="F524" i="1"/>
  <c r="N516" i="1"/>
  <c r="F516" i="1"/>
  <c r="N508" i="1"/>
  <c r="F508" i="1"/>
  <c r="N500" i="1"/>
  <c r="F500" i="1"/>
  <c r="N492" i="1"/>
  <c r="F492" i="1"/>
  <c r="N484" i="1"/>
  <c r="F484" i="1"/>
  <c r="N476" i="1"/>
  <c r="F476" i="1"/>
  <c r="N468" i="1"/>
  <c r="F468" i="1"/>
  <c r="N460" i="1"/>
  <c r="F460" i="1"/>
  <c r="N452" i="1"/>
  <c r="F452" i="1"/>
  <c r="N444" i="1"/>
  <c r="F444" i="1"/>
  <c r="N436" i="1"/>
  <c r="F436" i="1"/>
  <c r="N428" i="1"/>
  <c r="F428" i="1"/>
  <c r="N420" i="1"/>
  <c r="F420" i="1"/>
  <c r="N412" i="1"/>
  <c r="F412" i="1"/>
  <c r="N404" i="1"/>
  <c r="F404" i="1"/>
  <c r="N396" i="1"/>
  <c r="F396" i="1"/>
  <c r="N388" i="1"/>
  <c r="F388" i="1"/>
  <c r="N380" i="1"/>
  <c r="F380" i="1"/>
  <c r="N372" i="1"/>
  <c r="F372" i="1"/>
  <c r="N364" i="1"/>
  <c r="F364" i="1"/>
  <c r="N356" i="1"/>
  <c r="F356" i="1"/>
  <c r="N348" i="1"/>
  <c r="F348" i="1"/>
  <c r="N340" i="1"/>
  <c r="F340" i="1"/>
  <c r="N332" i="1"/>
  <c r="F332" i="1"/>
  <c r="N324" i="1"/>
  <c r="F324" i="1"/>
  <c r="N316" i="1"/>
  <c r="F316" i="1"/>
  <c r="N308" i="1"/>
  <c r="F308" i="1"/>
  <c r="N300" i="1"/>
  <c r="F300" i="1"/>
  <c r="N292" i="1"/>
  <c r="F292" i="1"/>
  <c r="N284" i="1"/>
  <c r="F284" i="1"/>
  <c r="N276" i="1"/>
  <c r="F276" i="1"/>
  <c r="N268" i="1"/>
  <c r="F268" i="1"/>
  <c r="N260" i="1"/>
  <c r="F260" i="1"/>
  <c r="N252" i="1"/>
  <c r="F252" i="1"/>
  <c r="N244" i="1"/>
  <c r="F244" i="1"/>
  <c r="N236" i="1"/>
  <c r="F236" i="1"/>
  <c r="N228" i="1"/>
  <c r="F228" i="1"/>
  <c r="N220" i="1"/>
  <c r="F220" i="1"/>
  <c r="N212" i="1"/>
  <c r="F212" i="1"/>
  <c r="N204" i="1"/>
  <c r="F204" i="1"/>
  <c r="N196" i="1"/>
  <c r="F196" i="1"/>
  <c r="N188" i="1"/>
  <c r="F188" i="1"/>
  <c r="N180" i="1"/>
  <c r="F180" i="1"/>
  <c r="N172" i="1"/>
  <c r="F172" i="1"/>
  <c r="N164" i="1"/>
  <c r="F164" i="1"/>
  <c r="N156" i="1"/>
  <c r="F156" i="1"/>
  <c r="N148" i="1"/>
  <c r="F148" i="1"/>
  <c r="N140" i="1"/>
  <c r="F140" i="1"/>
  <c r="N132" i="1"/>
  <c r="F132" i="1"/>
  <c r="N124" i="1"/>
  <c r="F124" i="1"/>
  <c r="N116" i="1"/>
  <c r="F116" i="1"/>
  <c r="N108" i="1"/>
  <c r="F108" i="1"/>
  <c r="N100" i="1"/>
  <c r="F100" i="1"/>
  <c r="N92" i="1"/>
  <c r="F92" i="1"/>
  <c r="N84" i="1"/>
  <c r="F84" i="1"/>
  <c r="N76" i="1"/>
  <c r="F76" i="1"/>
  <c r="N68" i="1"/>
  <c r="F68" i="1"/>
  <c r="N60" i="1"/>
  <c r="F60" i="1"/>
  <c r="N52" i="1"/>
  <c r="F52" i="1"/>
  <c r="N44" i="1"/>
  <c r="F44" i="1"/>
  <c r="N36" i="1"/>
  <c r="F36" i="1"/>
  <c r="N28" i="1"/>
  <c r="F28" i="1"/>
  <c r="N20" i="1"/>
  <c r="F20" i="1"/>
  <c r="N12" i="1"/>
  <c r="F12" i="1"/>
  <c r="N4" i="1"/>
  <c r="F4" i="1"/>
  <c r="N845" i="1"/>
  <c r="F845" i="1"/>
  <c r="N797" i="1"/>
  <c r="F797" i="1"/>
  <c r="N749" i="1"/>
  <c r="F749" i="1"/>
  <c r="N701" i="1"/>
  <c r="F701" i="1"/>
  <c r="N653" i="1"/>
  <c r="F653" i="1"/>
  <c r="N589" i="1"/>
  <c r="F589" i="1"/>
  <c r="N541" i="1"/>
  <c r="F541" i="1"/>
  <c r="N493" i="1"/>
  <c r="F493" i="1"/>
  <c r="N445" i="1"/>
  <c r="F445" i="1"/>
  <c r="N389" i="1"/>
  <c r="F389" i="1"/>
  <c r="N341" i="1"/>
  <c r="F341" i="1"/>
  <c r="N285" i="1"/>
  <c r="F285" i="1"/>
  <c r="N229" i="1"/>
  <c r="F229" i="1"/>
  <c r="N173" i="1"/>
  <c r="F173" i="1"/>
  <c r="N125" i="1"/>
  <c r="F125" i="1"/>
  <c r="N77" i="1"/>
  <c r="F77" i="1"/>
  <c r="N5" i="1"/>
  <c r="F5" i="1"/>
  <c r="N859" i="1"/>
  <c r="F859" i="1"/>
  <c r="N851" i="1"/>
  <c r="F851" i="1"/>
  <c r="N843" i="1"/>
  <c r="F843" i="1"/>
  <c r="N835" i="1"/>
  <c r="F835" i="1"/>
  <c r="N827" i="1"/>
  <c r="F827" i="1"/>
  <c r="N819" i="1"/>
  <c r="F819" i="1"/>
  <c r="N811" i="1"/>
  <c r="F811" i="1"/>
  <c r="N803" i="1"/>
  <c r="F803" i="1"/>
  <c r="N795" i="1"/>
  <c r="F795" i="1"/>
  <c r="N787" i="1"/>
  <c r="F787" i="1"/>
  <c r="N779" i="1"/>
  <c r="F779" i="1"/>
  <c r="N771" i="1"/>
  <c r="F771" i="1"/>
  <c r="N763" i="1"/>
  <c r="F763" i="1"/>
  <c r="N755" i="1"/>
  <c r="F755" i="1"/>
  <c r="N747" i="1"/>
  <c r="F747" i="1"/>
  <c r="N739" i="1"/>
  <c r="F739" i="1"/>
  <c r="N731" i="1"/>
  <c r="F731" i="1"/>
  <c r="N723" i="1"/>
  <c r="F723" i="1"/>
  <c r="N715" i="1"/>
  <c r="F715" i="1"/>
  <c r="N707" i="1"/>
  <c r="F707" i="1"/>
  <c r="N699" i="1"/>
  <c r="F699" i="1"/>
  <c r="N691" i="1"/>
  <c r="F691" i="1"/>
  <c r="N683" i="1"/>
  <c r="F683" i="1"/>
  <c r="N675" i="1"/>
  <c r="F675" i="1"/>
  <c r="N667" i="1"/>
  <c r="F667" i="1"/>
  <c r="N659" i="1"/>
  <c r="F659" i="1"/>
  <c r="N651" i="1"/>
  <c r="F651" i="1"/>
  <c r="N643" i="1"/>
  <c r="F643" i="1"/>
  <c r="N635" i="1"/>
  <c r="F635" i="1"/>
  <c r="N627" i="1"/>
  <c r="F627" i="1"/>
  <c r="N619" i="1"/>
  <c r="F619" i="1"/>
  <c r="N611" i="1"/>
  <c r="F611" i="1"/>
  <c r="N603" i="1"/>
  <c r="F603" i="1"/>
  <c r="N595" i="1"/>
  <c r="F595" i="1"/>
  <c r="N587" i="1"/>
  <c r="F587" i="1"/>
  <c r="N579" i="1"/>
  <c r="F579" i="1"/>
  <c r="N571" i="1"/>
  <c r="F571" i="1"/>
  <c r="N563" i="1"/>
  <c r="F563" i="1"/>
  <c r="N555" i="1"/>
  <c r="F555" i="1"/>
  <c r="N547" i="1"/>
  <c r="F547" i="1"/>
  <c r="N539" i="1"/>
  <c r="F539" i="1"/>
  <c r="N531" i="1"/>
  <c r="F531" i="1"/>
  <c r="N523" i="1"/>
  <c r="F523" i="1"/>
  <c r="N515" i="1"/>
  <c r="F515" i="1"/>
  <c r="N507" i="1"/>
  <c r="F507" i="1"/>
  <c r="N499" i="1"/>
  <c r="F499" i="1"/>
  <c r="N491" i="1"/>
  <c r="F491" i="1"/>
  <c r="N483" i="1"/>
  <c r="F483" i="1"/>
  <c r="N475" i="1"/>
  <c r="F475" i="1"/>
  <c r="N467" i="1"/>
  <c r="F467" i="1"/>
  <c r="N459" i="1"/>
  <c r="F459" i="1"/>
  <c r="N451" i="1"/>
  <c r="F451" i="1"/>
  <c r="N443" i="1"/>
  <c r="F443" i="1"/>
  <c r="N435" i="1"/>
  <c r="F435" i="1"/>
  <c r="N427" i="1"/>
  <c r="F427" i="1"/>
  <c r="N419" i="1"/>
  <c r="F419" i="1"/>
  <c r="N411" i="1"/>
  <c r="F411" i="1"/>
  <c r="N403" i="1"/>
  <c r="F403" i="1"/>
  <c r="N395" i="1"/>
  <c r="F395" i="1"/>
  <c r="N387" i="1"/>
  <c r="F387" i="1"/>
  <c r="N379" i="1"/>
  <c r="F379" i="1"/>
  <c r="N371" i="1"/>
  <c r="F371" i="1"/>
  <c r="N363" i="1"/>
  <c r="F363" i="1"/>
  <c r="N355" i="1"/>
  <c r="F355" i="1"/>
  <c r="N347" i="1"/>
  <c r="F347" i="1"/>
  <c r="N339" i="1"/>
  <c r="F339" i="1"/>
  <c r="N331" i="1"/>
  <c r="F331" i="1"/>
  <c r="N323" i="1"/>
  <c r="F323" i="1"/>
  <c r="N315" i="1"/>
  <c r="F315" i="1"/>
  <c r="N307" i="1"/>
  <c r="F307" i="1"/>
  <c r="N299" i="1"/>
  <c r="F299" i="1"/>
  <c r="N291" i="1"/>
  <c r="F291" i="1"/>
  <c r="N283" i="1"/>
  <c r="F283" i="1"/>
  <c r="N275" i="1"/>
  <c r="F275" i="1"/>
  <c r="N267" i="1"/>
  <c r="F267" i="1"/>
  <c r="N259" i="1"/>
  <c r="F259" i="1"/>
  <c r="N251" i="1"/>
  <c r="F251" i="1"/>
  <c r="N243" i="1"/>
  <c r="F243" i="1"/>
  <c r="N235" i="1"/>
  <c r="F235" i="1"/>
  <c r="N227" i="1"/>
  <c r="F227" i="1"/>
  <c r="N219" i="1"/>
  <c r="F219" i="1"/>
  <c r="N211" i="1"/>
  <c r="F211" i="1"/>
  <c r="N203" i="1"/>
  <c r="F203" i="1"/>
  <c r="N195" i="1"/>
  <c r="F195" i="1"/>
  <c r="N187" i="1"/>
  <c r="F187" i="1"/>
  <c r="N179" i="1"/>
  <c r="F179" i="1"/>
  <c r="N171" i="1"/>
  <c r="F171" i="1"/>
  <c r="N163" i="1"/>
  <c r="F163" i="1"/>
  <c r="N155" i="1"/>
  <c r="F155" i="1"/>
  <c r="N147" i="1"/>
  <c r="F147" i="1"/>
  <c r="N139" i="1"/>
  <c r="F139" i="1"/>
  <c r="N131" i="1"/>
  <c r="F131" i="1"/>
  <c r="N123" i="1"/>
  <c r="F123" i="1"/>
  <c r="N115" i="1"/>
  <c r="F115" i="1"/>
  <c r="N107" i="1"/>
  <c r="F107" i="1"/>
  <c r="N99" i="1"/>
  <c r="F99" i="1"/>
  <c r="N91" i="1"/>
  <c r="F91" i="1"/>
  <c r="N83" i="1"/>
  <c r="F83" i="1"/>
  <c r="N75" i="1"/>
  <c r="F75" i="1"/>
  <c r="N67" i="1"/>
  <c r="F67" i="1"/>
  <c r="N59" i="1"/>
  <c r="F59" i="1"/>
  <c r="N51" i="1"/>
  <c r="F51" i="1"/>
  <c r="N43" i="1"/>
  <c r="F43" i="1"/>
  <c r="N35" i="1"/>
  <c r="F35" i="1"/>
  <c r="N27" i="1"/>
  <c r="F27" i="1"/>
  <c r="N19" i="1"/>
  <c r="F19" i="1"/>
  <c r="N11" i="1"/>
  <c r="F11" i="1"/>
  <c r="N3" i="1"/>
  <c r="F3" i="1"/>
  <c r="N861" i="1"/>
  <c r="F861" i="1"/>
  <c r="N813" i="1"/>
  <c r="F813" i="1"/>
  <c r="N765" i="1"/>
  <c r="F765" i="1"/>
  <c r="N717" i="1"/>
  <c r="F717" i="1"/>
  <c r="N669" i="1"/>
  <c r="F669" i="1"/>
  <c r="N613" i="1"/>
  <c r="F613" i="1"/>
  <c r="N565" i="1"/>
  <c r="F565" i="1"/>
  <c r="N525" i="1"/>
  <c r="F525" i="1"/>
  <c r="N477" i="1"/>
  <c r="F477" i="1"/>
  <c r="N413" i="1"/>
  <c r="F413" i="1"/>
  <c r="N373" i="1"/>
  <c r="F373" i="1"/>
  <c r="N333" i="1"/>
  <c r="F333" i="1"/>
  <c r="N301" i="1"/>
  <c r="F301" i="1"/>
  <c r="N277" i="1"/>
  <c r="F277" i="1"/>
  <c r="N245" i="1"/>
  <c r="F245" i="1"/>
  <c r="N205" i="1"/>
  <c r="F205" i="1"/>
  <c r="N165" i="1"/>
  <c r="F165" i="1"/>
  <c r="N117" i="1"/>
  <c r="F117" i="1"/>
  <c r="N69" i="1"/>
  <c r="F69" i="1"/>
  <c r="N858" i="1"/>
  <c r="F858" i="1"/>
  <c r="N850" i="1"/>
  <c r="F850" i="1"/>
  <c r="N842" i="1"/>
  <c r="F842" i="1"/>
  <c r="N834" i="1"/>
  <c r="F834" i="1"/>
  <c r="N826" i="1"/>
  <c r="F826" i="1"/>
  <c r="N818" i="1"/>
  <c r="F818" i="1"/>
  <c r="N810" i="1"/>
  <c r="F810" i="1"/>
  <c r="N802" i="1"/>
  <c r="F802" i="1"/>
  <c r="N794" i="1"/>
  <c r="F794" i="1"/>
  <c r="N786" i="1"/>
  <c r="F786" i="1"/>
  <c r="N778" i="1"/>
  <c r="F778" i="1"/>
  <c r="N770" i="1"/>
  <c r="F770" i="1"/>
  <c r="N762" i="1"/>
  <c r="F762" i="1"/>
  <c r="N754" i="1"/>
  <c r="F754" i="1"/>
  <c r="N746" i="1"/>
  <c r="F746" i="1"/>
  <c r="N738" i="1"/>
  <c r="F738" i="1"/>
  <c r="N730" i="1"/>
  <c r="F730" i="1"/>
  <c r="N722" i="1"/>
  <c r="F722" i="1"/>
  <c r="N714" i="1"/>
  <c r="F714" i="1"/>
  <c r="N706" i="1"/>
  <c r="F706" i="1"/>
  <c r="N698" i="1"/>
  <c r="F698" i="1"/>
  <c r="N690" i="1"/>
  <c r="F690" i="1"/>
  <c r="N682" i="1"/>
  <c r="F682" i="1"/>
  <c r="N674" i="1"/>
  <c r="F674" i="1"/>
  <c r="N666" i="1"/>
  <c r="F666" i="1"/>
  <c r="N658" i="1"/>
  <c r="F658" i="1"/>
  <c r="N650" i="1"/>
  <c r="F650" i="1"/>
  <c r="N642" i="1"/>
  <c r="F642" i="1"/>
  <c r="N634" i="1"/>
  <c r="F634" i="1"/>
  <c r="N626" i="1"/>
  <c r="F626" i="1"/>
  <c r="N618" i="1"/>
  <c r="F618" i="1"/>
  <c r="N610" i="1"/>
  <c r="F610" i="1"/>
  <c r="N602" i="1"/>
  <c r="F602" i="1"/>
  <c r="N594" i="1"/>
  <c r="F594" i="1"/>
  <c r="N586" i="1"/>
  <c r="F586" i="1"/>
  <c r="N578" i="1"/>
  <c r="F578" i="1"/>
  <c r="N570" i="1"/>
  <c r="F570" i="1"/>
  <c r="N562" i="1"/>
  <c r="F562" i="1"/>
  <c r="N554" i="1"/>
  <c r="F554" i="1"/>
  <c r="N546" i="1"/>
  <c r="F546" i="1"/>
  <c r="N538" i="1"/>
  <c r="F538" i="1"/>
  <c r="N530" i="1"/>
  <c r="F530" i="1"/>
  <c r="N522" i="1"/>
  <c r="F522" i="1"/>
  <c r="N514" i="1"/>
  <c r="F514" i="1"/>
  <c r="N506" i="1"/>
  <c r="F506" i="1"/>
  <c r="N498" i="1"/>
  <c r="F498" i="1"/>
  <c r="N490" i="1"/>
  <c r="F490" i="1"/>
  <c r="N482" i="1"/>
  <c r="F482" i="1"/>
  <c r="N474" i="1"/>
  <c r="F474" i="1"/>
  <c r="N466" i="1"/>
  <c r="F466" i="1"/>
  <c r="N458" i="1"/>
  <c r="F458" i="1"/>
  <c r="N450" i="1"/>
  <c r="F450" i="1"/>
  <c r="N442" i="1"/>
  <c r="F442" i="1"/>
  <c r="N434" i="1"/>
  <c r="F434" i="1"/>
  <c r="N426" i="1"/>
  <c r="F426" i="1"/>
  <c r="N418" i="1"/>
  <c r="F418" i="1"/>
  <c r="N410" i="1"/>
  <c r="F410" i="1"/>
  <c r="N402" i="1"/>
  <c r="F402" i="1"/>
  <c r="N394" i="1"/>
  <c r="F394" i="1"/>
  <c r="N386" i="1"/>
  <c r="F386" i="1"/>
  <c r="N378" i="1"/>
  <c r="F378" i="1"/>
  <c r="N370" i="1"/>
  <c r="F370" i="1"/>
  <c r="N362" i="1"/>
  <c r="F362" i="1"/>
  <c r="N354" i="1"/>
  <c r="F354" i="1"/>
  <c r="N346" i="1"/>
  <c r="F346" i="1"/>
  <c r="N338" i="1"/>
  <c r="F338" i="1"/>
  <c r="N330" i="1"/>
  <c r="F330" i="1"/>
  <c r="N322" i="1"/>
  <c r="F322" i="1"/>
  <c r="N314" i="1"/>
  <c r="F314" i="1"/>
  <c r="N306" i="1"/>
  <c r="F306" i="1"/>
  <c r="N298" i="1"/>
  <c r="F298" i="1"/>
  <c r="N290" i="1"/>
  <c r="F290" i="1"/>
  <c r="N282" i="1"/>
  <c r="F282" i="1"/>
  <c r="N274" i="1"/>
  <c r="F274" i="1"/>
  <c r="N266" i="1"/>
  <c r="F266" i="1"/>
  <c r="N258" i="1"/>
  <c r="F258" i="1"/>
  <c r="N250" i="1"/>
  <c r="F250" i="1"/>
  <c r="N242" i="1"/>
  <c r="F242" i="1"/>
  <c r="N234" i="1"/>
  <c r="F234" i="1"/>
  <c r="N226" i="1"/>
  <c r="F226" i="1"/>
  <c r="N218" i="1"/>
  <c r="F218" i="1"/>
  <c r="N210" i="1"/>
  <c r="F210" i="1"/>
  <c r="N202" i="1"/>
  <c r="F202" i="1"/>
  <c r="N194" i="1"/>
  <c r="F194" i="1"/>
  <c r="N186" i="1"/>
  <c r="F186" i="1"/>
  <c r="N178" i="1"/>
  <c r="F178" i="1"/>
  <c r="N170" i="1"/>
  <c r="F170" i="1"/>
  <c r="N162" i="1"/>
  <c r="F162" i="1"/>
  <c r="N154" i="1"/>
  <c r="F154" i="1"/>
  <c r="N146" i="1"/>
  <c r="F146" i="1"/>
  <c r="N138" i="1"/>
  <c r="F138" i="1"/>
  <c r="N130" i="1"/>
  <c r="F130" i="1"/>
  <c r="N122" i="1"/>
  <c r="F122" i="1"/>
  <c r="N114" i="1"/>
  <c r="F114" i="1"/>
  <c r="N106" i="1"/>
  <c r="F106" i="1"/>
  <c r="N98" i="1"/>
  <c r="F98" i="1"/>
  <c r="N90" i="1"/>
  <c r="F90" i="1"/>
  <c r="N82" i="1"/>
  <c r="F82" i="1"/>
  <c r="N74" i="1"/>
  <c r="F74" i="1"/>
  <c r="N66" i="1"/>
  <c r="F66" i="1"/>
  <c r="N58" i="1"/>
  <c r="F58" i="1"/>
  <c r="N50" i="1"/>
  <c r="F50" i="1"/>
  <c r="N42" i="1"/>
  <c r="F42" i="1"/>
  <c r="N34" i="1"/>
  <c r="F34" i="1"/>
  <c r="N26" i="1"/>
  <c r="F26" i="1"/>
  <c r="N18" i="1"/>
  <c r="F18" i="1"/>
  <c r="N10" i="1"/>
  <c r="F10" i="1"/>
  <c r="K4" i="1"/>
  <c r="K20" i="1"/>
  <c r="K37" i="1"/>
  <c r="K53" i="1"/>
  <c r="K69" i="1"/>
  <c r="K100" i="1"/>
  <c r="K117" i="1"/>
  <c r="K133" i="1"/>
  <c r="K213" i="1"/>
  <c r="K316" i="1"/>
  <c r="K412" i="1"/>
  <c r="K604" i="1"/>
  <c r="K621" i="1"/>
  <c r="K692" i="1"/>
  <c r="K748" i="1"/>
  <c r="K804" i="1"/>
  <c r="K845" i="1"/>
  <c r="K216" i="1"/>
  <c r="N2" i="1"/>
  <c r="K864" i="1"/>
  <c r="K825" i="1"/>
  <c r="K800" i="1"/>
  <c r="K785" i="1"/>
  <c r="K769" i="1"/>
  <c r="K728" i="1"/>
  <c r="K716" i="1"/>
  <c r="K676" i="1"/>
  <c r="K641" i="1"/>
  <c r="K628" i="1"/>
  <c r="K585" i="1"/>
  <c r="K569" i="1"/>
  <c r="K545" i="1"/>
  <c r="K529" i="1"/>
  <c r="K512" i="1"/>
  <c r="K497" i="1"/>
  <c r="K481" i="1"/>
  <c r="K456" i="1"/>
  <c r="K440" i="1"/>
  <c r="K424" i="1"/>
  <c r="K393" i="1"/>
  <c r="K376" i="1"/>
  <c r="K360" i="1"/>
  <c r="K348" i="1"/>
  <c r="K329" i="1"/>
  <c r="K312" i="1"/>
  <c r="K297" i="1"/>
  <c r="K280" i="1"/>
  <c r="K268" i="1"/>
  <c r="K249" i="1"/>
  <c r="K233" i="1"/>
  <c r="K221" i="1"/>
  <c r="K185" i="1"/>
  <c r="K173" i="1"/>
  <c r="K153" i="1"/>
  <c r="K141" i="1"/>
  <c r="K80" i="1"/>
  <c r="K459" i="1"/>
  <c r="K824" i="1"/>
  <c r="K784" i="1"/>
  <c r="K768" i="1"/>
  <c r="K756" i="1"/>
  <c r="K640" i="1"/>
  <c r="K584" i="1"/>
  <c r="K568" i="1"/>
  <c r="K544" i="1"/>
  <c r="K528" i="1"/>
  <c r="K496" i="1"/>
  <c r="K427" i="1"/>
  <c r="K83" i="1"/>
  <c r="K187" i="1"/>
  <c r="K283" i="1"/>
  <c r="K531" i="1"/>
  <c r="K379" i="1"/>
  <c r="K515" i="1"/>
  <c r="K731" i="1"/>
  <c r="K363" i="1"/>
  <c r="K443" i="1"/>
  <c r="K865" i="1"/>
  <c r="K840" i="1"/>
  <c r="K801" i="1"/>
  <c r="K744" i="1"/>
  <c r="K729" i="1"/>
  <c r="K717" i="1"/>
  <c r="K688" i="1"/>
  <c r="K677" i="1"/>
  <c r="K600" i="1"/>
  <c r="K588" i="1"/>
  <c r="K548" i="1"/>
  <c r="K513" i="1"/>
  <c r="K166" i="1"/>
  <c r="K234" i="1"/>
  <c r="K298" i="1"/>
  <c r="K394" i="1"/>
  <c r="K498" i="1"/>
  <c r="K546" i="1"/>
  <c r="K670" i="1"/>
  <c r="K848" i="1"/>
  <c r="K712" i="1"/>
  <c r="K696" i="1"/>
  <c r="K656" i="1"/>
  <c r="K624" i="1"/>
  <c r="K608" i="1"/>
  <c r="K556" i="1"/>
  <c r="K60" i="1"/>
  <c r="K156" i="1"/>
  <c r="K189" i="1"/>
  <c r="K236" i="1"/>
  <c r="K252" i="1"/>
  <c r="K285" i="1"/>
  <c r="K300" i="1"/>
  <c r="K332" i="1"/>
  <c r="K365" i="1"/>
  <c r="K381" i="1"/>
  <c r="K445" i="1"/>
  <c r="K484" i="1"/>
  <c r="K501" i="1"/>
  <c r="K517" i="1"/>
  <c r="K533" i="1"/>
  <c r="K572" i="1"/>
  <c r="K644" i="1"/>
  <c r="K660" i="1"/>
  <c r="K772" i="1"/>
  <c r="K788" i="1"/>
  <c r="K829" i="1"/>
  <c r="K852" i="1"/>
  <c r="K154" i="1"/>
  <c r="K482" i="1"/>
  <c r="K786" i="1"/>
  <c r="K380" i="1"/>
  <c r="K28" i="1"/>
  <c r="K61" i="1"/>
  <c r="K108" i="1"/>
  <c r="K124" i="1"/>
  <c r="K157" i="1"/>
  <c r="K172" i="1"/>
  <c r="K204" i="1"/>
  <c r="K237" i="1"/>
  <c r="K253" i="1"/>
  <c r="K333" i="1"/>
  <c r="K485" i="1"/>
  <c r="K573" i="1"/>
  <c r="K612" i="1"/>
  <c r="K629" i="1"/>
  <c r="K645" i="1"/>
  <c r="K661" i="1"/>
  <c r="K700" i="1"/>
  <c r="K773" i="1"/>
  <c r="K789" i="1"/>
  <c r="K812" i="1"/>
  <c r="K853" i="1"/>
  <c r="K770" i="1"/>
  <c r="K44" i="1"/>
  <c r="K76" i="1"/>
  <c r="K420" i="1"/>
  <c r="K452" i="1"/>
  <c r="K468" i="1"/>
  <c r="K740" i="1"/>
  <c r="K836" i="1"/>
  <c r="K250" i="1"/>
  <c r="K330" i="1"/>
  <c r="K570" i="1"/>
  <c r="K642" i="1"/>
  <c r="K826" i="1"/>
  <c r="K856" i="1"/>
  <c r="K817" i="1"/>
  <c r="K806" i="1"/>
  <c r="K792" i="1"/>
  <c r="K776" i="1"/>
  <c r="K761" i="1"/>
  <c r="K750" i="1"/>
  <c r="K734" i="1"/>
  <c r="K720" i="1"/>
  <c r="K705" i="1"/>
  <c r="K693" i="1"/>
  <c r="K680" i="1"/>
  <c r="K665" i="1"/>
  <c r="K648" i="1"/>
  <c r="K633" i="1"/>
  <c r="K617" i="1"/>
  <c r="K605" i="1"/>
  <c r="K576" i="1"/>
  <c r="K561" i="1"/>
  <c r="K536" i="1"/>
  <c r="K488" i="1"/>
  <c r="K473" i="1"/>
  <c r="K461" i="1"/>
  <c r="K414" i="1"/>
  <c r="K384" i="1"/>
  <c r="K352" i="1"/>
  <c r="K337" i="1"/>
  <c r="K272" i="1"/>
  <c r="K257" i="1"/>
  <c r="K240" i="1"/>
  <c r="K225" i="1"/>
  <c r="K212" i="1"/>
  <c r="K192" i="1"/>
  <c r="K176" i="1"/>
  <c r="K160" i="1"/>
  <c r="K145" i="1"/>
  <c r="K130" i="1"/>
  <c r="K113" i="1"/>
  <c r="K101" i="1"/>
  <c r="K65" i="1"/>
  <c r="K49" i="1"/>
  <c r="K33" i="1"/>
  <c r="K21" i="1"/>
  <c r="K292" i="1"/>
  <c r="K308" i="1"/>
  <c r="K324" i="1"/>
  <c r="K388" i="1"/>
  <c r="K404" i="1"/>
  <c r="K436" i="1"/>
  <c r="K524" i="1"/>
  <c r="K580" i="1"/>
  <c r="K596" i="1"/>
  <c r="K796" i="1"/>
  <c r="K860" i="1"/>
  <c r="K198" i="1"/>
  <c r="K262" i="1"/>
  <c r="K342" i="1"/>
  <c r="K586" i="1"/>
  <c r="K654" i="1"/>
  <c r="K710" i="1"/>
  <c r="K841" i="1"/>
  <c r="K816" i="1"/>
  <c r="K760" i="1"/>
  <c r="K745" i="1"/>
  <c r="K733" i="1"/>
  <c r="K704" i="1"/>
  <c r="K689" i="1"/>
  <c r="K664" i="1"/>
  <c r="K632" i="1"/>
  <c r="K616" i="1"/>
  <c r="K601" i="1"/>
  <c r="K589" i="1"/>
  <c r="K560" i="1"/>
  <c r="K549" i="1"/>
  <c r="K518" i="1"/>
  <c r="K472" i="1"/>
  <c r="K460" i="1"/>
  <c r="K446" i="1"/>
  <c r="K429" i="1"/>
  <c r="K409" i="1"/>
  <c r="K397" i="1"/>
  <c r="K366" i="1"/>
  <c r="K336" i="1"/>
  <c r="K314" i="1"/>
  <c r="K302" i="1"/>
  <c r="K286" i="1"/>
  <c r="K256" i="1"/>
  <c r="K224" i="1"/>
  <c r="K209" i="1"/>
  <c r="K144" i="1"/>
  <c r="K129" i="1"/>
  <c r="K112" i="1"/>
  <c r="K97" i="1"/>
  <c r="K84" i="1"/>
  <c r="K64" i="1"/>
  <c r="K48" i="1"/>
  <c r="K32" i="1"/>
  <c r="K17" i="1"/>
  <c r="K591" i="1"/>
  <c r="K367" i="1"/>
  <c r="K303" i="1"/>
  <c r="K7" i="1"/>
  <c r="K803" i="1"/>
  <c r="K271" i="1"/>
  <c r="K830" i="1"/>
  <c r="K854" i="1"/>
  <c r="K827" i="1"/>
  <c r="K815" i="1"/>
  <c r="K790" i="1"/>
  <c r="K774" i="1"/>
  <c r="K759" i="1"/>
  <c r="K703" i="1"/>
  <c r="K663" i="1"/>
  <c r="K646" i="1"/>
  <c r="K631" i="1"/>
  <c r="K615" i="1"/>
  <c r="K574" i="1"/>
  <c r="K559" i="1"/>
  <c r="K530" i="1"/>
  <c r="K519" i="1"/>
  <c r="K399" i="1"/>
  <c r="K575" i="1"/>
  <c r="K843" i="1"/>
  <c r="K447" i="1"/>
  <c r="K791" i="1"/>
  <c r="K487" i="1"/>
  <c r="K159" i="1"/>
  <c r="K551" i="1"/>
  <c r="K431" i="1"/>
  <c r="K319" i="1"/>
  <c r="K287" i="1"/>
  <c r="K87" i="1"/>
  <c r="K855" i="1"/>
  <c r="K775" i="1"/>
  <c r="K719" i="1"/>
  <c r="K679" i="1"/>
  <c r="K535" i="1"/>
  <c r="K383" i="1"/>
  <c r="K351" i="1"/>
  <c r="K27" i="1"/>
  <c r="K86" i="1"/>
  <c r="K218" i="1"/>
  <c r="K398" i="1"/>
  <c r="K675" i="1"/>
  <c r="K754" i="1"/>
  <c r="K851" i="1"/>
  <c r="K743" i="1"/>
  <c r="K614" i="1"/>
  <c r="K558" i="1"/>
  <c r="K15" i="1"/>
  <c r="K10" i="1"/>
  <c r="K75" i="1"/>
  <c r="K139" i="1"/>
  <c r="K270" i="1"/>
  <c r="K350" i="1"/>
  <c r="K419" i="1"/>
  <c r="K554" i="1"/>
  <c r="K594" i="1"/>
  <c r="K678" i="1"/>
  <c r="K718" i="1"/>
  <c r="K739" i="1"/>
  <c r="K755" i="1"/>
  <c r="K834" i="1"/>
  <c r="K863" i="1"/>
  <c r="K849" i="1"/>
  <c r="K838" i="1"/>
  <c r="K811" i="1"/>
  <c r="K799" i="1"/>
  <c r="K742" i="1"/>
  <c r="K727" i="1"/>
  <c r="K713" i="1"/>
  <c r="K697" i="1"/>
  <c r="K686" i="1"/>
  <c r="K673" i="1"/>
  <c r="K657" i="1"/>
  <c r="K625" i="1"/>
  <c r="K609" i="1"/>
  <c r="K598" i="1"/>
  <c r="K557" i="1"/>
  <c r="K511" i="1"/>
  <c r="K11" i="1"/>
  <c r="K29" i="1"/>
  <c r="K91" i="1"/>
  <c r="K109" i="1"/>
  <c r="K125" i="1"/>
  <c r="K142" i="1"/>
  <c r="K162" i="1"/>
  <c r="K178" i="1"/>
  <c r="K194" i="1"/>
  <c r="K205" i="1"/>
  <c r="K222" i="1"/>
  <c r="K242" i="1"/>
  <c r="K254" i="1"/>
  <c r="K274" i="1"/>
  <c r="K291" i="1"/>
  <c r="K307" i="1"/>
  <c r="K323" i="1"/>
  <c r="K334" i="1"/>
  <c r="K354" i="1"/>
  <c r="K371" i="1"/>
  <c r="K387" i="1"/>
  <c r="K403" i="1"/>
  <c r="K435" i="1"/>
  <c r="K490" i="1"/>
  <c r="K506" i="1"/>
  <c r="K523" i="1"/>
  <c r="K538" i="1"/>
  <c r="K555" i="1"/>
  <c r="K579" i="1"/>
  <c r="K595" i="1"/>
  <c r="K613" i="1"/>
  <c r="K630" i="1"/>
  <c r="K650" i="1"/>
  <c r="K662" i="1"/>
  <c r="K682" i="1"/>
  <c r="K701" i="1"/>
  <c r="K722" i="1"/>
  <c r="K757" i="1"/>
  <c r="K778" i="1"/>
  <c r="K795" i="1"/>
  <c r="K813" i="1"/>
  <c r="K858" i="1"/>
  <c r="K123" i="1"/>
  <c r="K267" i="1"/>
  <c r="K347" i="1"/>
  <c r="K418" i="1"/>
  <c r="K550" i="1"/>
  <c r="K738" i="1"/>
  <c r="K814" i="1"/>
  <c r="K758" i="1"/>
  <c r="K702" i="1"/>
  <c r="K658" i="1"/>
  <c r="K470" i="1"/>
  <c r="K407" i="1"/>
  <c r="K95" i="1"/>
  <c r="K30" i="1"/>
  <c r="K219" i="1"/>
  <c r="K306" i="1"/>
  <c r="K370" i="1"/>
  <c r="K434" i="1"/>
  <c r="K522" i="1"/>
  <c r="K862" i="1"/>
  <c r="K835" i="1"/>
  <c r="K823" i="1"/>
  <c r="K809" i="1"/>
  <c r="K798" i="1"/>
  <c r="K783" i="1"/>
  <c r="K767" i="1"/>
  <c r="K753" i="1"/>
  <c r="K737" i="1"/>
  <c r="K726" i="1"/>
  <c r="K685" i="1"/>
  <c r="K639" i="1"/>
  <c r="K597" i="1"/>
  <c r="K583" i="1"/>
  <c r="K567" i="1"/>
  <c r="K543" i="1"/>
  <c r="K527" i="1"/>
  <c r="K510" i="1"/>
  <c r="K495" i="1"/>
  <c r="K14" i="1"/>
  <c r="K34" i="1"/>
  <c r="K50" i="1"/>
  <c r="K66" i="1"/>
  <c r="K77" i="1"/>
  <c r="K94" i="1"/>
  <c r="K114" i="1"/>
  <c r="K146" i="1"/>
  <c r="K163" i="1"/>
  <c r="K179" i="1"/>
  <c r="K195" i="1"/>
  <c r="K206" i="1"/>
  <c r="K226" i="1"/>
  <c r="K243" i="1"/>
  <c r="K259" i="1"/>
  <c r="K275" i="1"/>
  <c r="K338" i="1"/>
  <c r="K355" i="1"/>
  <c r="K421" i="1"/>
  <c r="K453" i="1"/>
  <c r="K474" i="1"/>
  <c r="K507" i="1"/>
  <c r="K539" i="1"/>
  <c r="K562" i="1"/>
  <c r="K618" i="1"/>
  <c r="K634" i="1"/>
  <c r="K651" i="1"/>
  <c r="K666" i="1"/>
  <c r="K683" i="1"/>
  <c r="K707" i="1"/>
  <c r="K723" i="1"/>
  <c r="K741" i="1"/>
  <c r="K762" i="1"/>
  <c r="K779" i="1"/>
  <c r="K818" i="1"/>
  <c r="K837" i="1"/>
  <c r="K42" i="1"/>
  <c r="K107" i="1"/>
  <c r="K138" i="1"/>
  <c r="K203" i="1"/>
  <c r="K318" i="1"/>
  <c r="K430" i="1"/>
  <c r="K466" i="1"/>
  <c r="K611" i="1"/>
  <c r="K715" i="1"/>
  <c r="K810" i="1"/>
  <c r="K839" i="1"/>
  <c r="K687" i="1"/>
  <c r="K599" i="1"/>
  <c r="K110" i="1"/>
  <c r="K46" i="1"/>
  <c r="K190" i="1"/>
  <c r="K290" i="1"/>
  <c r="K402" i="1"/>
  <c r="K467" i="1"/>
  <c r="K502" i="1"/>
  <c r="K672" i="1"/>
  <c r="K504" i="1"/>
  <c r="K372" i="1"/>
  <c r="K859" i="1"/>
  <c r="K847" i="1"/>
  <c r="K833" i="1"/>
  <c r="K808" i="1"/>
  <c r="K794" i="1"/>
  <c r="K782" i="1"/>
  <c r="K766" i="1"/>
  <c r="K752" i="1"/>
  <c r="K736" i="1"/>
  <c r="K725" i="1"/>
  <c r="K711" i="1"/>
  <c r="K695" i="1"/>
  <c r="K684" i="1"/>
  <c r="K671" i="1"/>
  <c r="K655" i="1"/>
  <c r="K638" i="1"/>
  <c r="K623" i="1"/>
  <c r="K607" i="1"/>
  <c r="K593" i="1"/>
  <c r="K578" i="1"/>
  <c r="K566" i="1"/>
  <c r="K553" i="1"/>
  <c r="K540" i="1"/>
  <c r="K521" i="1"/>
  <c r="K509" i="1"/>
  <c r="K494" i="1"/>
  <c r="K478" i="1"/>
  <c r="K464" i="1"/>
  <c r="K449" i="1"/>
  <c r="K433" i="1"/>
  <c r="K416" i="1"/>
  <c r="K401" i="1"/>
  <c r="K386" i="1"/>
  <c r="K369" i="1"/>
  <c r="K357" i="1"/>
  <c r="K343" i="1"/>
  <c r="K321" i="1"/>
  <c r="K305" i="1"/>
  <c r="K289" i="1"/>
  <c r="K277" i="1"/>
  <c r="K263" i="1"/>
  <c r="K246" i="1"/>
  <c r="K230" i="1"/>
  <c r="K199" i="1"/>
  <c r="K182" i="1"/>
  <c r="K167" i="1"/>
  <c r="K150" i="1"/>
  <c r="K136" i="1"/>
  <c r="K119" i="1"/>
  <c r="K103" i="1"/>
  <c r="K89" i="1"/>
  <c r="K72" i="1"/>
  <c r="K55" i="1"/>
  <c r="K40" i="1"/>
  <c r="K23" i="1"/>
  <c r="K9" i="1"/>
  <c r="K6" i="1"/>
  <c r="K74" i="1"/>
  <c r="K171" i="1"/>
  <c r="K590" i="1"/>
  <c r="K627" i="1"/>
  <c r="K699" i="1"/>
  <c r="K207" i="1"/>
  <c r="K127" i="1"/>
  <c r="K58" i="1"/>
  <c r="K43" i="1"/>
  <c r="K90" i="1"/>
  <c r="K322" i="1"/>
  <c r="K382" i="1"/>
  <c r="K451" i="1"/>
  <c r="K534" i="1"/>
  <c r="K857" i="1"/>
  <c r="K846" i="1"/>
  <c r="K832" i="1"/>
  <c r="K819" i="1"/>
  <c r="K793" i="1"/>
  <c r="K777" i="1"/>
  <c r="K765" i="1"/>
  <c r="K751" i="1"/>
  <c r="K735" i="1"/>
  <c r="K721" i="1"/>
  <c r="K706" i="1"/>
  <c r="K694" i="1"/>
  <c r="K681" i="1"/>
  <c r="K668" i="1"/>
  <c r="K649" i="1"/>
  <c r="K637" i="1"/>
  <c r="K622" i="1"/>
  <c r="K606" i="1"/>
  <c r="K592" i="1"/>
  <c r="K577" i="1"/>
  <c r="K565" i="1"/>
  <c r="K552" i="1"/>
  <c r="K537" i="1"/>
  <c r="K520" i="1"/>
  <c r="K505" i="1"/>
  <c r="K489" i="1"/>
  <c r="K477" i="1"/>
  <c r="K463" i="1"/>
  <c r="K448" i="1"/>
  <c r="K432" i="1"/>
  <c r="K415" i="1"/>
  <c r="K400" i="1"/>
  <c r="K385" i="1"/>
  <c r="K368" i="1"/>
  <c r="K353" i="1"/>
  <c r="K340" i="1"/>
  <c r="K320" i="1"/>
  <c r="K304" i="1"/>
  <c r="K288" i="1"/>
  <c r="K273" i="1"/>
  <c r="K258" i="1"/>
  <c r="K241" i="1"/>
  <c r="K229" i="1"/>
  <c r="K215" i="1"/>
  <c r="K193" i="1"/>
  <c r="K177" i="1"/>
  <c r="K161" i="1"/>
  <c r="K149" i="1"/>
  <c r="K135" i="1"/>
  <c r="K118" i="1"/>
  <c r="K102" i="1"/>
  <c r="K88" i="1"/>
  <c r="K71" i="1"/>
  <c r="K54" i="1"/>
  <c r="K39" i="1"/>
  <c r="K22" i="1"/>
  <c r="K8" i="1"/>
  <c r="K480" i="1"/>
  <c r="K469" i="1"/>
  <c r="K455" i="1"/>
  <c r="K439" i="1"/>
  <c r="K423" i="1"/>
  <c r="K406" i="1"/>
  <c r="K392" i="1"/>
  <c r="K375" i="1"/>
  <c r="K359" i="1"/>
  <c r="K345" i="1"/>
  <c r="K328" i="1"/>
  <c r="K311" i="1"/>
  <c r="K296" i="1"/>
  <c r="K279" i="1"/>
  <c r="K265" i="1"/>
  <c r="K248" i="1"/>
  <c r="K232" i="1"/>
  <c r="K220" i="1"/>
  <c r="K201" i="1"/>
  <c r="K184" i="1"/>
  <c r="K169" i="1"/>
  <c r="K152" i="1"/>
  <c r="K140" i="1"/>
  <c r="K121" i="1"/>
  <c r="K105" i="1"/>
  <c r="K93" i="1"/>
  <c r="K79" i="1"/>
  <c r="K57" i="1"/>
  <c r="K45" i="1"/>
  <c r="K25" i="1"/>
  <c r="K13" i="1"/>
  <c r="K18" i="1"/>
  <c r="K35" i="1"/>
  <c r="K51" i="1"/>
  <c r="K67" i="1"/>
  <c r="K78" i="1"/>
  <c r="K98" i="1"/>
  <c r="K115" i="1"/>
  <c r="K131" i="1"/>
  <c r="K147" i="1"/>
  <c r="K164" i="1"/>
  <c r="K180" i="1"/>
  <c r="K196" i="1"/>
  <c r="K210" i="1"/>
  <c r="K227" i="1"/>
  <c r="K244" i="1"/>
  <c r="K260" i="1"/>
  <c r="K276" i="1"/>
  <c r="K293" i="1"/>
  <c r="K309" i="1"/>
  <c r="K325" i="1"/>
  <c r="K339" i="1"/>
  <c r="K356" i="1"/>
  <c r="K373" i="1"/>
  <c r="K389" i="1"/>
  <c r="K410" i="1"/>
  <c r="K422" i="1"/>
  <c r="K454" i="1"/>
  <c r="K475" i="1"/>
  <c r="K492" i="1"/>
  <c r="K525" i="1"/>
  <c r="K541" i="1"/>
  <c r="K563" i="1"/>
  <c r="K581" i="1"/>
  <c r="K602" i="1"/>
  <c r="K619" i="1"/>
  <c r="K635" i="1"/>
  <c r="K652" i="1"/>
  <c r="K667" i="1"/>
  <c r="K708" i="1"/>
  <c r="K724" i="1"/>
  <c r="K746" i="1"/>
  <c r="K763" i="1"/>
  <c r="K780" i="1"/>
  <c r="K797" i="1"/>
  <c r="K820" i="1"/>
  <c r="K842" i="1"/>
  <c r="K861" i="1"/>
  <c r="K479" i="1"/>
  <c r="K465" i="1"/>
  <c r="K450" i="1"/>
  <c r="K438" i="1"/>
  <c r="K417" i="1"/>
  <c r="K405" i="1"/>
  <c r="K391" i="1"/>
  <c r="K374" i="1"/>
  <c r="K358" i="1"/>
  <c r="K344" i="1"/>
  <c r="K327" i="1"/>
  <c r="K310" i="1"/>
  <c r="K295" i="1"/>
  <c r="K278" i="1"/>
  <c r="K264" i="1"/>
  <c r="K247" i="1"/>
  <c r="K231" i="1"/>
  <c r="K217" i="1"/>
  <c r="K200" i="1"/>
  <c r="K183" i="1"/>
  <c r="K168" i="1"/>
  <c r="K151" i="1"/>
  <c r="K137" i="1"/>
  <c r="K120" i="1"/>
  <c r="K104" i="1"/>
  <c r="K92" i="1"/>
  <c r="K73" i="1"/>
  <c r="K56" i="1"/>
  <c r="K41" i="1"/>
  <c r="K24" i="1"/>
  <c r="K12" i="1"/>
  <c r="K3" i="1"/>
  <c r="K19" i="1"/>
  <c r="K36" i="1"/>
  <c r="K52" i="1"/>
  <c r="K68" i="1"/>
  <c r="K82" i="1"/>
  <c r="K99" i="1"/>
  <c r="K116" i="1"/>
  <c r="K132" i="1"/>
  <c r="K148" i="1"/>
  <c r="K165" i="1"/>
  <c r="K181" i="1"/>
  <c r="K197" i="1"/>
  <c r="K211" i="1"/>
  <c r="K228" i="1"/>
  <c r="K245" i="1"/>
  <c r="K261" i="1"/>
  <c r="K282" i="1"/>
  <c r="K294" i="1"/>
  <c r="K315" i="1"/>
  <c r="K326" i="1"/>
  <c r="K341" i="1"/>
  <c r="K362" i="1"/>
  <c r="K378" i="1"/>
  <c r="K390" i="1"/>
  <c r="K411" i="1"/>
  <c r="K426" i="1"/>
  <c r="K442" i="1"/>
  <c r="K458" i="1"/>
  <c r="K476" i="1"/>
  <c r="K493" i="1"/>
  <c r="K514" i="1"/>
  <c r="K526" i="1"/>
  <c r="K542" i="1"/>
  <c r="K564" i="1"/>
  <c r="K582" i="1"/>
  <c r="K603" i="1"/>
  <c r="K620" i="1"/>
  <c r="K636" i="1"/>
  <c r="K653" i="1"/>
  <c r="K669" i="1"/>
  <c r="K691" i="1"/>
  <c r="K709" i="1"/>
  <c r="K730" i="1"/>
  <c r="K747" i="1"/>
  <c r="K764" i="1"/>
  <c r="K781" i="1"/>
  <c r="K802" i="1"/>
  <c r="K821" i="1"/>
  <c r="K844" i="1"/>
  <c r="K500" i="1"/>
  <c r="K486" i="1"/>
  <c r="K471" i="1"/>
  <c r="K457" i="1"/>
  <c r="K441" i="1"/>
  <c r="K425" i="1"/>
  <c r="K408" i="1"/>
  <c r="K396" i="1"/>
  <c r="K377" i="1"/>
  <c r="K361" i="1"/>
  <c r="K349" i="1"/>
  <c r="K335" i="1"/>
  <c r="K313" i="1"/>
  <c r="K301" i="1"/>
  <c r="K281" i="1"/>
  <c r="K269" i="1"/>
  <c r="K255" i="1"/>
  <c r="K238" i="1"/>
  <c r="K223" i="1"/>
  <c r="K208" i="1"/>
  <c r="K186" i="1"/>
  <c r="K174" i="1"/>
  <c r="K158" i="1"/>
  <c r="K143" i="1"/>
  <c r="K128" i="1"/>
  <c r="K111" i="1"/>
  <c r="K96" i="1"/>
  <c r="K81" i="1"/>
  <c r="K63" i="1"/>
  <c r="K47" i="1"/>
  <c r="K31" i="1"/>
  <c r="K16" i="1"/>
  <c r="K5" i="1"/>
  <c r="K26" i="1"/>
  <c r="K38" i="1"/>
  <c r="K59" i="1"/>
  <c r="K70" i="1"/>
  <c r="K85" i="1"/>
  <c r="K106" i="1"/>
  <c r="K122" i="1"/>
  <c r="K134" i="1"/>
  <c r="K155" i="1"/>
  <c r="K170" i="1"/>
  <c r="K188" i="1"/>
  <c r="K202" i="1"/>
  <c r="K214" i="1"/>
  <c r="K235" i="1"/>
  <c r="K251" i="1"/>
  <c r="K266" i="1"/>
  <c r="K284" i="1"/>
  <c r="K299" i="1"/>
  <c r="K317" i="1"/>
  <c r="K331" i="1"/>
  <c r="K346" i="1"/>
  <c r="K364" i="1"/>
  <c r="K395" i="1"/>
  <c r="K413" i="1"/>
  <c r="K428" i="1"/>
  <c r="K444" i="1"/>
  <c r="K462" i="1"/>
  <c r="K483" i="1"/>
  <c r="K499" i="1"/>
  <c r="K516" i="1"/>
  <c r="K532" i="1"/>
  <c r="K547" i="1"/>
  <c r="K571" i="1"/>
  <c r="K587" i="1"/>
  <c r="K610" i="1"/>
  <c r="K626" i="1"/>
  <c r="K643" i="1"/>
  <c r="K659" i="1"/>
  <c r="K674" i="1"/>
  <c r="K698" i="1"/>
  <c r="K714" i="1"/>
  <c r="K732" i="1"/>
  <c r="K749" i="1"/>
  <c r="K771" i="1"/>
  <c r="K787" i="1"/>
  <c r="K805" i="1"/>
  <c r="K828" i="1"/>
  <c r="K850" i="1"/>
  <c r="AB2" i="1" l="1"/>
  <c r="J2" i="1"/>
  <c r="K2" i="1" l="1"/>
</calcChain>
</file>

<file path=xl/sharedStrings.xml><?xml version="1.0" encoding="utf-8"?>
<sst xmlns="http://schemas.openxmlformats.org/spreadsheetml/2006/main" count="5764" uniqueCount="1202">
  <si>
    <t>commit</t>
  </si>
  <si>
    <t>#</t>
  </si>
  <si>
    <t>date</t>
  </si>
  <si>
    <t># bug</t>
  </si>
  <si>
    <t>parse</t>
  </si>
  <si>
    <t>analyze</t>
  </si>
  <si>
    <t>version</t>
  </si>
  <si>
    <t>+</t>
  </si>
  <si>
    <t>-</t>
  </si>
  <si>
    <t>fc85c50181b2b8d7d75f034800528d87fda6b654</t>
  </si>
  <si>
    <t>17d16cd9a2729a178ab5a8907a42ac64a284a112</t>
  </si>
  <si>
    <t>a53b61fbe9c42f2f0bda2267fb3f51d6ecd904d9</t>
  </si>
  <si>
    <t>f12df860803dd701672a1e6da5c037ff3d4e3710</t>
  </si>
  <si>
    <t>d9fea48d771602da19e932e1e084c12bda4c9f41</t>
  </si>
  <si>
    <t>5c7942781926ea9f6f069f1bfe4844d621e9e942</t>
  </si>
  <si>
    <t>46f83b639b669d97be98e3571bd501252aa037b1</t>
  </si>
  <si>
    <t>5ad43c48b1f452173aa7ec9f02535d8421a2f28c</t>
  </si>
  <si>
    <t>94c6c6be7e694083393ac8cf1ee8dc8189ce8005</t>
  </si>
  <si>
    <t>d9e56927df060215f849199fd9055fb39c4213de</t>
  </si>
  <si>
    <t>cdcce9e45b987f39c3352376f9d1535b438f55ea</t>
  </si>
  <si>
    <t>b6d13d96c480505ebd69e1e875bf9312ab976e82</t>
  </si>
  <si>
    <t>752fe3fa04fa6222199b87fd05adcf2b27eecc64</t>
  </si>
  <si>
    <t>c328b0aded262172094e1d9a44be216fc67b0632</t>
  </si>
  <si>
    <t>a9430ea661f9c1cffba6b26e402c2b2ede30ec7a</t>
  </si>
  <si>
    <t>6460fcd9ca7a6e2f8eed533395029c5edd13d672</t>
  </si>
  <si>
    <t>df9256a079331250d7e0c8a2172aab1b9b02462f</t>
  </si>
  <si>
    <t>51e65128539a8d10a0713702b125882a5b22e9e7</t>
  </si>
  <si>
    <t>6ee57ceffaba8ef0512fe9cbe4be5697fb508b9f</t>
  </si>
  <si>
    <t>28213d7b5b47788177f71d7ee69dc12c53655e34</t>
  </si>
  <si>
    <t>3dd0b48a5a9710a4266c96766b83a0c2e770463c</t>
  </si>
  <si>
    <t>346e583e570b37014d2812a06c907d5e589f26cd</t>
  </si>
  <si>
    <t>4ff267d8802d2549c2d323dcc090113fc84726cc</t>
  </si>
  <si>
    <t>97c2b875c7bdcdbbfc69336efaa3b7233c1b8287</t>
  </si>
  <si>
    <t>e18f5330384f30bd43cb9e1243d22e837262fa05</t>
  </si>
  <si>
    <t>4233638d80edc85f6168702e20d3fbc7e9a03f10</t>
  </si>
  <si>
    <t>0b9842733631a3857f34a3ac88f8d66bf7c848a2</t>
  </si>
  <si>
    <t>49fd6e52744c58b33ca8e809e4c6c61687c7dc53</t>
  </si>
  <si>
    <t>5c9f191c9e6ccfc909817510bf74fd64ea145ac4</t>
  </si>
  <si>
    <t>d02d992ba317792759909de739d93b51a09299af</t>
  </si>
  <si>
    <t>ff68b58a233443b4946bf42a6b677f83604469a0</t>
  </si>
  <si>
    <t>7dab9506c5c43d241842bc1b841de6b3d58992fb</t>
  </si>
  <si>
    <t>6e633e684ed8b12245e906593bdeb4969441f3bc</t>
  </si>
  <si>
    <t>77595f579194f5c79a02a2952f4367a8e3ce9620</t>
  </si>
  <si>
    <t>5687197db84d84c8ec16aaf532f693badc3fdcec</t>
  </si>
  <si>
    <t>ba3dcb5680268b2f9aa42a6e22fbc6eec3c9685f</t>
  </si>
  <si>
    <t>9a460402863fca3fc683624f4ddfb3cfddddcaf9</t>
  </si>
  <si>
    <t>d07218b0a8c8b1b93259a322d801a15cddc86b13</t>
  </si>
  <si>
    <t>0bc4996c4aaee43f9f7b6343e6ae58661ebddfd9</t>
  </si>
  <si>
    <t>2a18346ad367af5c7737003b4d62ee3b5d36ca43</t>
  </si>
  <si>
    <t>03d44e01b9c4f885c83266a216df318f159df28c</t>
  </si>
  <si>
    <t>97566720c60d1bb20d562669ff5e6321904d1c28</t>
  </si>
  <si>
    <t>4b025e52d000cb70b0adadb2f8586a6c64a52864</t>
  </si>
  <si>
    <t>95628ecf4f6caa7e74d6b9e5876073baaeb5f15a</t>
  </si>
  <si>
    <t>bb867c6fdad3c1ef592ef6d59922fbbb0c9cf6f0</t>
  </si>
  <si>
    <t>e863b44f8bbf334e46271a703f345b7fe7df2d5b</t>
  </si>
  <si>
    <t>8ebaa447d7ee08e970926fd420956e007d622740</t>
  </si>
  <si>
    <t>f61a56b1091703c7af2ed7e730e0963bd474e849</t>
  </si>
  <si>
    <t>a94faa62007ee276a9001cc2f3ae58633b387be6</t>
  </si>
  <si>
    <t>68ac8f3d33d37fc898a76086bbca39abef8e3f06</t>
  </si>
  <si>
    <t>015850418bce24222c8028d16987e1b07384ba3f</t>
  </si>
  <si>
    <t>c461d85013da14d55247ff9f6969f52e18388589</t>
  </si>
  <si>
    <t>d22205dc7e4d06cbe4aca0e138d9220763a8f925</t>
  </si>
  <si>
    <t>6fb2ed1cf5523159bce6a36856ed11f477c5cfc8</t>
  </si>
  <si>
    <t>c8890b7770253df4a143ec509e39deb43ffb3c47</t>
  </si>
  <si>
    <t>c8692d4bf15be6c856bc7de3ce0d20080ab80969</t>
  </si>
  <si>
    <t>09b367a2bedee7aa23990a0352d7997ceacad1b0</t>
  </si>
  <si>
    <t>88c7055a4aac077d1c612f802614f3ee862cd228</t>
  </si>
  <si>
    <t>a4972007de931b7f1b4fc78a07b228d8c73c633c</t>
  </si>
  <si>
    <t>3bb7f628483e1b53da1d838800d9be88a3beb155</t>
  </si>
  <si>
    <t>40d0ee2d623099cff895a5d98b4673e965f1722e</t>
  </si>
  <si>
    <t>ce30d5d89af620f1707ade07f9813236a0fdf019</t>
  </si>
  <si>
    <t>7cdab8c664e4aa826716d47450383e16bc1d4c35</t>
  </si>
  <si>
    <t>941a048f1d8be0b85aadd0c45412b4de0b3c9293</t>
  </si>
  <si>
    <t>b690ea962074c366b248b504205e7e4d3bf953b9</t>
  </si>
  <si>
    <t>7a5f760ce50cec37529e86d385f44ef42a28641d</t>
  </si>
  <si>
    <t>2fbdcd7f59e5a2a30f24f3b3c3a6360c13607b67</t>
  </si>
  <si>
    <t>1d569c717ea6980893f9b058ca86ef73beb1a6c5</t>
  </si>
  <si>
    <t>ab3382fa29ec4ded911d6647854c18a513e8c21c</t>
  </si>
  <si>
    <t>5e6019e5dccd10c4b4ec9386bfbde1efae687288</t>
  </si>
  <si>
    <t>75bd04627b17012e48544b99e0117e2608c38c84</t>
  </si>
  <si>
    <t>df05a1bc0f00ac114e1094ce6f1aa3590a69122f</t>
  </si>
  <si>
    <t>3babec37581050600720ee66068914978fcf1348</t>
  </si>
  <si>
    <t>53450878304052938d5a950276749876bb47abc3</t>
  </si>
  <si>
    <t>da3525ed0805af860764bbf878d5436fe8fcdef1</t>
  </si>
  <si>
    <t>4a2cfd6a36326f1cd566ed02efb7f42df073d376</t>
  </si>
  <si>
    <t>fe6b5ef37b0b740e1d66be671137a6161035021a</t>
  </si>
  <si>
    <t>fb2da5a5cbbd8e084cba0e618665c0b8569069ae</t>
  </si>
  <si>
    <t>33ab91d67687dd362506b397519e972a246dc211</t>
  </si>
  <si>
    <t>f0728e316680d2c19ad06fb15ed0da362941b373</t>
  </si>
  <si>
    <t>190d474c3d8728653fbf8a5a37db1de34b9c1472</t>
  </si>
  <si>
    <t>cdaf1b4a9be7e3ee4b299a72a5222cd3005a7a8d</t>
  </si>
  <si>
    <t>241c9c9adc68fe66b0f7b2ec4b8f64d31009c0bc</t>
  </si>
  <si>
    <t>834c933f485e506206d385bc387bdfd9d9684bf8</t>
  </si>
  <si>
    <t>bbe6068638bf62fb371732816e386b6aeb3ca4b7</t>
  </si>
  <si>
    <t>89be164136d170b3a1fa81c3d98e75030193ebc2</t>
  </si>
  <si>
    <t>6828e2a40726473618a4dd835689303196d76703</t>
  </si>
  <si>
    <t>52bfd9f5775e368c57b8793d678fee6121797354</t>
  </si>
  <si>
    <t>5f4be6e41ce9f6e1997f5e1e42af253145c6c885</t>
  </si>
  <si>
    <t>e656451c82595f188829bd24021305b093b0d16f</t>
  </si>
  <si>
    <t>52f7285b0a108d514dd827b9bfb98f1760bd1c40</t>
  </si>
  <si>
    <t>b04a9d443ccb59dbeb6e28a0924158d128fce400</t>
  </si>
  <si>
    <t>6d6b73ab6fe3b070737a5cbded19337a8b9e4c9c</t>
  </si>
  <si>
    <t>23cd62456da81921445baf8645fe332c3496f5bf</t>
  </si>
  <si>
    <t>0444d3534a0669981752e03c4d26ad05fcd6715a</t>
  </si>
  <si>
    <t>305b8d629100480cc4b9ca1132560ee7cc42ab32</t>
  </si>
  <si>
    <t>8de7b9c6b9cfb26ec93a31bd87a697c4db5e09ff</t>
  </si>
  <si>
    <t>ba0925031b4cecea6af41117746e44cf432d5c4a</t>
  </si>
  <si>
    <t>c874fcd3575399b1a02c7211281e201e2541248b</t>
  </si>
  <si>
    <t>63ca90741c368a912515c56ff056b4e77fe2c64f</t>
  </si>
  <si>
    <t>6cc1a6a121a6bf2b0a5aacb1929cd298c9840f19</t>
  </si>
  <si>
    <t>52c3b8de4a965b7759022d2c2e1369a034fb6531</t>
  </si>
  <si>
    <t>701190377b50a20822b76543e0f9d56146c09ff2</t>
  </si>
  <si>
    <t>0958d3dd8cba99e0fe5bbc07a73e62912934a840</t>
  </si>
  <si>
    <t>b3f9b5089bcc3ddd8486379015cd11eb1427a5eb</t>
  </si>
  <si>
    <t>3564ac3983e34934d02e6164a4daa2b82059ea74</t>
  </si>
  <si>
    <t>590561bcbf312a4b1d7b514f230ee78c7d021b3a</t>
  </si>
  <si>
    <t>31f3c2b0c220cfea849a99c4f4ef22d93ddac14e</t>
  </si>
  <si>
    <t>7ea0ac93ee706219ff18bb1480ca31056794ec0c</t>
  </si>
  <si>
    <t>130d9668bb59926100dfde84ca4b2b844f4bc187</t>
  </si>
  <si>
    <t>ccb2d13b3fbde7b5ada3df6b2bdf9b1eb9bb7f96</t>
  </si>
  <si>
    <t>3db2f0d7d48247c1cac23d21de1ef98ac352e09c</t>
  </si>
  <si>
    <t>67dc0c208908bbc68fe882f0e73c4a39cf4da343</t>
  </si>
  <si>
    <t>c2fc78b8eb07ad82bfa5bf76440c0eca1c1921f9</t>
  </si>
  <si>
    <t>ff0b20646a4278e069c9c85355578dc82f272edc</t>
  </si>
  <si>
    <t>bef9806861bd0467c454eb02f4db948fac8efccd</t>
  </si>
  <si>
    <t>71c70769f2107088a3d9a9b840fafb5f6c672259</t>
  </si>
  <si>
    <t>b33fbee709951243ff9750ec93e16ae72377d568</t>
  </si>
  <si>
    <t>d5948f7bf2a445ccd0a14ac9b06e57dcee397ed7</t>
  </si>
  <si>
    <t>5c8edf747044452de5bb37a939629e39097d4b47</t>
  </si>
  <si>
    <t>e28209f73fdd22a44aac03a3492e02cc75ee2381</t>
  </si>
  <si>
    <t>83de5bbcc2420ec6d68d47f20f7a4bcf92b74816</t>
  </si>
  <si>
    <t>c8eaf653d21aec73a4de9b8ba23d5fa169c17d38</t>
  </si>
  <si>
    <t>1a22134c7173ef9a77c230b0534a88bda39897b1</t>
  </si>
  <si>
    <t>0b01bda65078dede009ab9963d88d65787e5cfdc</t>
  </si>
  <si>
    <t>080c102ec86a4321ff262ec80bd35c71e0079adc</t>
  </si>
  <si>
    <t>9cf4aa2aebe40ab3481de3b13367158d64ef2d05</t>
  </si>
  <si>
    <t>889f2f30cf554b7ed812c0984626db1c8a4997c7</t>
  </si>
  <si>
    <t>aa1f4077730ae2826758de9034de7da6d5d620f8</t>
  </si>
  <si>
    <t>0b3a808af87a9123890767152a26599cc8fde161</t>
  </si>
  <si>
    <t>5657da428e8c74c0ec6025b1b606b1020303a0fc</t>
  </si>
  <si>
    <t>06cda1b9777447b767c9c3127cf8695723e6143d</t>
  </si>
  <si>
    <t>a18acef2559a6f159047ca6fc0f3dd932231fefc</t>
  </si>
  <si>
    <t>015b315d10d3e1078504a7e1eaf15dc4c0c234f9</t>
  </si>
  <si>
    <t>35a7d357993d1faaf672fb543ca2b0b604af45a9</t>
  </si>
  <si>
    <t>096f30b7c7ee7b12f6907bb5760496711c29b66f</t>
  </si>
  <si>
    <t>a4a142c4402ac87ff119461ba30d31f499242b7d</t>
  </si>
  <si>
    <t>b1afdde728b3af88d01da85833f3672ad442d24e</t>
  </si>
  <si>
    <t>28f5a6abdb02c88fe9f98524a2e08b909496551b</t>
  </si>
  <si>
    <t>1bb750226d5885dd669bbe799a2bf6326553d899</t>
  </si>
  <si>
    <t>3b654e992fce81c524c797af3a786ec5cab66ff3</t>
  </si>
  <si>
    <t>2f2a6d3247655c986e1b188f480990b1e16adcd7</t>
  </si>
  <si>
    <t>f2eb02248838e3482fbb7f02a2a1455c029efa0c</t>
  </si>
  <si>
    <t>5c7ef7044676471fd19c2696f334b5045565e7af</t>
  </si>
  <si>
    <t>f9be7ed17f262ccaadc8d7d7fd9f4828076f6567</t>
  </si>
  <si>
    <t>a60d965392eccb5d8ef80cd32da6fec7655931a3</t>
  </si>
  <si>
    <t>331d9d655ace3b04fc0af9e24d57ba951a5a2b67</t>
  </si>
  <si>
    <t>5b769310a97ae9ec119cdf59461df7339520e190</t>
  </si>
  <si>
    <t>c1fd11d2108c3cff635effb985e748e2a8e97d64</t>
  </si>
  <si>
    <t>97bd50814e589991ab8cde94bd6dd2e2d6389e1f</t>
  </si>
  <si>
    <t>89786a9f4dae0ac0cf12d42a1f571f36fad031ef</t>
  </si>
  <si>
    <t>24d5a8fbab6b2b407dfcc5bbaa3af813752701c6</t>
  </si>
  <si>
    <t>4a9925a13e91ad92f522809fb3d76fc03267b2b1</t>
  </si>
  <si>
    <t>2cf5a6fe3bb4293336b142c646347e7f431a8d1c</t>
  </si>
  <si>
    <t>16abdfe5618f94fa059106b4992933c7f61c32a5</t>
  </si>
  <si>
    <t>addc12e13317c83f760aab173c36cdc822c1c234</t>
  </si>
  <si>
    <t>b66ef2ca34ab2e5fbf03e9637b3fbb15ab510478</t>
  </si>
  <si>
    <t>3fadbf8bcd59a638d0ec8b7d9ed3c792679623e6</t>
  </si>
  <si>
    <t>16c9901d48d8f79e83852dfe6f16d70390a221d1</t>
  </si>
  <si>
    <t>e4679d4ba196ab5e8959b44468d6a9feb848955c</t>
  </si>
  <si>
    <t>b2dbd9a23da61d26074a16d60a25043ec0a02674</t>
  </si>
  <si>
    <t>d3fa570c8561ba54653640889790e0cb36f87bde</t>
  </si>
  <si>
    <t>11c45e805c4f95e1eb81deedbda05e1bcbc08db6</t>
  </si>
  <si>
    <t>d97be3ea2f451adbaae55c817d5d0ac0597a8555</t>
  </si>
  <si>
    <t>575149cfd77aebcf3a129e165bd89e14caafc31c</t>
  </si>
  <si>
    <t>e66fc9a8111870d8dc6a04b66e6abdbedc485902</t>
  </si>
  <si>
    <t>2ae07adb374b502e9a83acac78aa60df25224939</t>
  </si>
  <si>
    <t>7684619070941bd1088622a7a4f227ca08fe7d1e</t>
  </si>
  <si>
    <t>8710d2b2a8906d0d41e90cfcb9f47573d8d573fb</t>
  </si>
  <si>
    <t>faaf15785747d799af1768afb105c0114bd38a1c</t>
  </si>
  <si>
    <t>6681ce795eacdfebbcc795983d37064d621da000</t>
  </si>
  <si>
    <t>9b37c1ac257432b0e9060b81a67ab0fc637ab0ec</t>
  </si>
  <si>
    <t>5a1a2dfb3f3e7a1e5275056d0ea45a83007e5557</t>
  </si>
  <si>
    <t>6c17bf18d329a75eb3f43cc6e949f203686d8eeb</t>
  </si>
  <si>
    <t>65d5bcc81b65f822d4a8f31ece1bda30f5ca3036</t>
  </si>
  <si>
    <t>ea109970d2e2d91ff87f7fc52972e7932ccba1a6</t>
  </si>
  <si>
    <t>f05f1c9bc72fd136344810a64af1cd96c7ca2779</t>
  </si>
  <si>
    <t>d57695f8f9744b011363b130644167d069d1e72b</t>
  </si>
  <si>
    <t>8e0e7d19dc44153fd2d201d508b59e5525b6cc0d</t>
  </si>
  <si>
    <t>4fa9dadbe47f5c76580bf2282b31333d0f36e3de</t>
  </si>
  <si>
    <t>9b5b0ca517bbd5137527b5b6b903477405527343</t>
  </si>
  <si>
    <t>e67ec385599d6e2f20562f700ec77b1e9de153c1</t>
  </si>
  <si>
    <t>8dfc62e31a49d4eec44147d8cf9cc80aa8123987</t>
  </si>
  <si>
    <t>0038073a78a9639ec0b58e9764ac17847a0cd231</t>
  </si>
  <si>
    <t>2e754fd478d30a41a8941603333b637edb63a4d7</t>
  </si>
  <si>
    <t>fb22c2b291f357210d5d35637b3cf9ec1d163314</t>
  </si>
  <si>
    <t>8f67a13e1af599fb31047c6f8e35acd7586d1bd1</t>
  </si>
  <si>
    <t>420e82e8b2cb4114e6dd412cc1e67f6ebc436bde</t>
  </si>
  <si>
    <t>2c66f836963ed0cc94143b986841e6cbf79d517c</t>
  </si>
  <si>
    <t>da0a3f6d0685b3b5838c0b94dabb663495fe8271</t>
  </si>
  <si>
    <t>686240ced6f9c05bfed26b7b77db0ef0dd4dcc79</t>
  </si>
  <si>
    <t>b5385b04f7a033afb1c6d5279a13b0fcfe25fa2d</t>
  </si>
  <si>
    <t>68050e780902a89fb4b4d32b2f4e2de32a4e0af4</t>
  </si>
  <si>
    <t>124072ad7018efb4b24705c5ab8d7ebdba9aa451</t>
  </si>
  <si>
    <t>b7c0d9d79fea37494cd7b58c2622e839a5aa4815</t>
  </si>
  <si>
    <t>11de25489a3e325b4b4c0575847d3bb9f51c7199</t>
  </si>
  <si>
    <t>6a0125d18b6886e12af42c63183aff3b0694dc7c</t>
  </si>
  <si>
    <t>8d580b6a736948a6481fd5bebb74da49a1846460</t>
  </si>
  <si>
    <t>4efa95cfc13da8537aa914746260b3d97f5ffe88</t>
  </si>
  <si>
    <t>b14b2d96f8765c13678e9eed2e7125ad1a0809a4</t>
  </si>
  <si>
    <t>cfed32430c1ae74adfbfc37879739dedbbe29007</t>
  </si>
  <si>
    <t>ed2fe293a59921c930a506b1716480fdee9741c4</t>
  </si>
  <si>
    <t>93ac76898d9f74e39f68ac53edbad68b3822c949</t>
  </si>
  <si>
    <t>aead0a396d38b0db318d8b8fef66e02c1e3e0e01</t>
  </si>
  <si>
    <t>db95bb948af1dc30620a4d84422d3a37edaa5e92</t>
  </si>
  <si>
    <t>7fa9e21d40a5c1bfedfaecbde07592f375b452f8</t>
  </si>
  <si>
    <t>aa2b7bb9c1762ae23ff6fab75e8c0914ad4160d4</t>
  </si>
  <si>
    <t>3750b81c637c58a2168495ccb62417adf196b5b4</t>
  </si>
  <si>
    <t>4069869e736771104006f8f00a2eb8b382b57800</t>
  </si>
  <si>
    <t>0fa70bc523f094f0ca8dd2d9cf18c3febf8efb0f</t>
  </si>
  <si>
    <t>f3455c20a7287b0048cf23cd3be0f0826f88ad78</t>
  </si>
  <si>
    <t>d4069b3463730da8b8233e9c1c5a2bfaa80cd0a1</t>
  </si>
  <si>
    <t>79ee19659384de3c32a49c0bd36bf1e5313b4cdd</t>
  </si>
  <si>
    <t>ac0740b946108ecd5a8822ab487ab305d1808857</t>
  </si>
  <si>
    <t>29fedc2c8ad4e44c8bf9a901fdc55e2d19fd712a</t>
  </si>
  <si>
    <t>f6c932078314d4dc661a5893b1b67764f9c54c46</t>
  </si>
  <si>
    <t>00763b200435b29425a2f1521c9b141d81ce91b5</t>
  </si>
  <si>
    <t>c8044c21b3af314897f96d7d7f086ba2d3a7d7c0</t>
  </si>
  <si>
    <t>ae77188c64085669f8c7cc859327f0817cdb260d</t>
  </si>
  <si>
    <t>48b7f9d9a9b3d192a8c0c1c13d6cdc245a1556ed</t>
  </si>
  <si>
    <t>a59a820d309b77177defe7f89be1370e702c54c8</t>
  </si>
  <si>
    <t>cb3a24d910c8a7ac62ee7b2883e4b2ce54b18add</t>
  </si>
  <si>
    <t>276af73369c33f132ec55197f82273d53eb9d89a</t>
  </si>
  <si>
    <t>552407b105696bafa4e641bf2f5db61ad39c65ab</t>
  </si>
  <si>
    <t>566f39c22fe1831fc05da8c966357c0c1d355736</t>
  </si>
  <si>
    <t>71c08971700eeea4f55f49edc6973670c0d4ee2e</t>
  </si>
  <si>
    <t>019d49816879fc814097914d3e3ce7c7e1b081ed</t>
  </si>
  <si>
    <t>7efaa50c81d0a43ead0b158697ed1b341f76e76a</t>
  </si>
  <si>
    <t>3610134273996ef4ecb0ad98d162fbdb6981dd91</t>
  </si>
  <si>
    <t>721293e0fff964c4cdd3397fcbc7def1de9f9b4e</t>
  </si>
  <si>
    <t>a0452b6c659bbcf32b2fb48d6055399089edd3b7</t>
  </si>
  <si>
    <t>740ecd68a2c0f6d88b3a4c1af0cb6a5c96c47261</t>
  </si>
  <si>
    <t>69f53492cf8e735c84f8f859b930576c4ce9251b</t>
  </si>
  <si>
    <t>8eab6e85cf9f69b41d1d61b49ff5f907e5b0ed41</t>
  </si>
  <si>
    <t>f700c03a152da7124acb6558351f536508c9c208</t>
  </si>
  <si>
    <t>56032d3271949f2892745d4a8e06d1322ba7220d</t>
  </si>
  <si>
    <t>e8fd7babb794c85137ddebd6b38baab777f4d366</t>
  </si>
  <si>
    <t>e68f35a76608ad9587e334e8cd0cbc900cd26061</t>
  </si>
  <si>
    <t>f92bc80f39fc0487fd395a471c61151fbfdf9ae2</t>
  </si>
  <si>
    <t>e08b018785606bc6465a0456a79604b149007932</t>
  </si>
  <si>
    <t>8d2463a388c866d34035543d72dff7f730fcf975</t>
  </si>
  <si>
    <t>397b9d93e8614795cbb18fdebb1e67d19f27a3dd</t>
  </si>
  <si>
    <t>34d2050120247f3ccd19f6814376e86de9b26ca3</t>
  </si>
  <si>
    <t>00b7a2ded5695762d1b722261b4881a549503085</t>
  </si>
  <si>
    <t>346d1bcc1f4970881cc3ee780f514b9e6ded937c</t>
  </si>
  <si>
    <t>18c134ee55e72395cc9aafd0edfeaf2e833c49ec</t>
  </si>
  <si>
    <t>a4f3702259deeba04a6b22d08df92d4b88d173c8</t>
  </si>
  <si>
    <t>7ccc22642e70efaefd5cd0b2df1668f511b3da2a</t>
  </si>
  <si>
    <t>8f82b21e872044b0f51245e807f10f3265301c39</t>
  </si>
  <si>
    <t>5b90b03c560f036fd38c911ac8936be889c838e2</t>
  </si>
  <si>
    <t>6f0a88dc1d9f02d16a66aea01aede0253be4a132</t>
  </si>
  <si>
    <t>f2fc51a6eff7219f4e896d66b0253d3e11ba9bf2</t>
  </si>
  <si>
    <t>f8e755749bca562111c8b5f067270d3eb164b523</t>
  </si>
  <si>
    <t>2eb104aec7fbd657f5220dbaa1e3bf9ca5860478</t>
  </si>
  <si>
    <t>01312dd9a7132c39c1d4850eb5579cf45f22fb3c</t>
  </si>
  <si>
    <t>5e8a96cffe940ba229763bec1d93c63f363ce1a2</t>
  </si>
  <si>
    <t>b26b9085442f4adebc21e42de7fdd035e92b2ebb</t>
  </si>
  <si>
    <t>364fee05b91a7c3ee44196bb5c2cdeb0c0ad3a30</t>
  </si>
  <si>
    <t>ba89b93311efac84b2c68e06db65af0bfd608dac</t>
  </si>
  <si>
    <t>4f36c0f2785f04d23d7d0906b9be4c5c375fc259</t>
  </si>
  <si>
    <t>83acfd45e1b55944880f09aec8c451630174c9a5</t>
  </si>
  <si>
    <t>614cfff54e42dae8e246cfa059e9c90d9e2ccebb</t>
  </si>
  <si>
    <t>0385671708f6ae7bb9382f6d9b8e14f21a99a5c2</t>
  </si>
  <si>
    <t>c509b6b92e845772978c021ee01ed1badd40b921</t>
  </si>
  <si>
    <t>855093b06eaa8008ab6af99ea77880c45d49e50b</t>
  </si>
  <si>
    <t>ba912b0e8b901c79bb1858a2982b6c9282e4c4a2</t>
  </si>
  <si>
    <t>12a546b92275a0e2f834017db2727bb9c6f6c8fd</t>
  </si>
  <si>
    <t>4fc9ac4373054557427637eea75eb306ca25db2c</t>
  </si>
  <si>
    <t>b25c59273f407974e0c7d9372a2c9f71bb1f21c4</t>
  </si>
  <si>
    <t>9e48030ca8c696a7137fdd533fc4bf4db16b7685</t>
  </si>
  <si>
    <t>5e33f80bf375612e2be756656abb805670f2f8fd</t>
  </si>
  <si>
    <t>32fe1a621c485080f6e1a1c0cc13a772b3f601bd</t>
  </si>
  <si>
    <t>3f104be6ccb6447e75412c33f420b5bca8009c5b</t>
  </si>
  <si>
    <t>a57942283c7f722ca088a395c23c3bdca61fed2d</t>
  </si>
  <si>
    <t>95e5e77fc29df087ad895659870aee36292bbef5</t>
  </si>
  <si>
    <t>fe4f9abaec3bd1a1c93fdca464f64e05611eb2ac</t>
  </si>
  <si>
    <t>d6ee7dd76f875335e3c2651084f919faffee8488</t>
  </si>
  <si>
    <t>7479ade585c62b4af2c66898fc0b64731f97adc6</t>
  </si>
  <si>
    <t>d5fdc6dc2552da66d43808d6968f61d0535588ec</t>
  </si>
  <si>
    <t>d14a2829381c5a0c179540655f6946d63c1d75e4</t>
  </si>
  <si>
    <t>51289e82883bd3526260540e847470a676f10b6c</t>
  </si>
  <si>
    <t>b23239f86039291ee9c92d1c2ba7d089bdb4b60e</t>
  </si>
  <si>
    <t>fc8964ff2cbbaf6c4c2b2e1f448508ec5a63db40</t>
  </si>
  <si>
    <t>277cc8c1cb1f0f60ca4716c7cf2b0d281c99f1b1</t>
  </si>
  <si>
    <t>6b6084c49b50cba660792ece397a10abeed2af7c</t>
  </si>
  <si>
    <t>e1c717927b7018c2e2f346b21c517d988f3c12c7</t>
  </si>
  <si>
    <t>1ac5c6e85725c13cf89d816f526bf47e17de42d9</t>
  </si>
  <si>
    <t>fc9b7a021ddc5edbbfbf6f111f7f64a8db3dcda2</t>
  </si>
  <si>
    <t>9fa1760af2a93b4f1ad349c52726b5dcd44dc452</t>
  </si>
  <si>
    <t>9ad603db8af94f65f1f5c50c860c73aa9b9ee4c8</t>
  </si>
  <si>
    <t>705ebc5d688d7903ccb29e8a711a6775d49bb9ba</t>
  </si>
  <si>
    <t>db92ffacaf2a1eee78f3afde1bf4efe17e3c97bd</t>
  </si>
  <si>
    <t>bd868f20b8c574ad6689fba014b62a1dba819e56</t>
  </si>
  <si>
    <t>e38ce0627e12ade103c17ffe1cc019fe25602c91</t>
  </si>
  <si>
    <t>4518438c3fe03b56f8ef4cc28ed9ad285cbffd0c</t>
  </si>
  <si>
    <t>5370c6cc6e35c48f1d4e46e4aff4b76d6479323b</t>
  </si>
  <si>
    <t>0fb85afae0a7f290da3f552ebd3c1fa11e2ef2df</t>
  </si>
  <si>
    <t>8678817de67956c26d3e5541df485751ac4c8839</t>
  </si>
  <si>
    <t>c112315a29724582c4001c53ee452d92affad39a</t>
  </si>
  <si>
    <t>8300e6d6bef684ee0ba15be10d37d572ce673d45</t>
  </si>
  <si>
    <t>0ef6871bb61f883263564112bdb640c20ff285eb</t>
  </si>
  <si>
    <t>f1e7aefa330a9bc2e12dbe8e518eedb178c17287</t>
  </si>
  <si>
    <t>1f9825e6547853da43ae18f4d72aebaefb06eae8</t>
  </si>
  <si>
    <t>aee7b692337ff4d2fe303944dba1042498679585</t>
  </si>
  <si>
    <t>0b89915d3ccbf372e8114d823688d74e7778bfdb</t>
  </si>
  <si>
    <t>5e722af04aabe963ebd9eef8a5deddb1b5d8f5eb</t>
  </si>
  <si>
    <t>0e83cd040fe1f374fb472f946587d942829e755a</t>
  </si>
  <si>
    <t>ded6c3f7ed83a704e2b22d8de4e511d63d25f0cb</t>
  </si>
  <si>
    <t>91656886df8eef3f804b4af4b85bdd7650288435</t>
  </si>
  <si>
    <t>778e79b824541b9d2415071b349de867f4a1f97f</t>
  </si>
  <si>
    <t>b907cc9f1c54a0d71256d523f8974376a8579910</t>
  </si>
  <si>
    <t>ebe4001346e3c12187e760ce2d19bfbc36a877b9</t>
  </si>
  <si>
    <t>bccffc5bf316d1dc1f44a6da168951ac45cbfa69</t>
  </si>
  <si>
    <t>0b988b7700de675331ac360d164c978d6ea452ec</t>
  </si>
  <si>
    <t>a0148883202c1594b5a8eadea69094bb0907821e</t>
  </si>
  <si>
    <t>ca9abf6e9df9204df5b4a3c13d3a370049cf527e</t>
  </si>
  <si>
    <t>e98d1238900b2043f19c86ed781750609458b5f2</t>
  </si>
  <si>
    <t>6f70907e715e33c9d3d4cc623425d2cb90139ef0</t>
  </si>
  <si>
    <t>88cc6abf01ed2edf0355a6a6b53f09fa12113695</t>
  </si>
  <si>
    <t>13fc82f76fc274fc6c16d5cb57a1d7fa0d048657</t>
  </si>
  <si>
    <t>28c3b0423566af092e9bb1f848b7320a237d4d69</t>
  </si>
  <si>
    <t>e07a0edf7be0e9e572c21488bd04f1514c240121</t>
  </si>
  <si>
    <t>726aa092ed52ff296fbd560c7c9dd104abf23733</t>
  </si>
  <si>
    <t>c6fc82359a808d84fc8696669018dba82089b08d</t>
  </si>
  <si>
    <t>16387ec787ad6be47dbe45245143e4b38ac55672</t>
  </si>
  <si>
    <t>0f694ba85ed5b04eea908bd1e35d0fa32250e327</t>
  </si>
  <si>
    <t>de57c4180060ac82ee61cb5fa76f3761d1caa10a</t>
  </si>
  <si>
    <t>731fc79549be6eb6eceec457822a124ed6c35da8</t>
  </si>
  <si>
    <t>f3c2860a6a9c1355f090da067134569a8b6833ed</t>
  </si>
  <si>
    <t>e328f367135f19f0ba52f268f96ec59694200feb</t>
  </si>
  <si>
    <t>cbe3b05777940a3b026b370e4b8d3220dc08e7cc</t>
  </si>
  <si>
    <t>46a8869f4105029cd8b1fcdef22cef3011d3e8a1</t>
  </si>
  <si>
    <t>95bd54faee229e752dd2094a4a6b8c07b5e7c4e6</t>
  </si>
  <si>
    <t>c21b280a2c46e92decf3efeca9e9da35d5b9f622</t>
  </si>
  <si>
    <t>386f869ad67e834e671577b40bcddbcd456a55ba</t>
  </si>
  <si>
    <t>74a9ef870ba6b002e2415c7a0c69705c8254c9ec</t>
  </si>
  <si>
    <t>a3a9551b5244a5d82aba32fb469a73b32564e7e3</t>
  </si>
  <si>
    <t>d0583d8f72787cd9130c571bdffeeeb07d2b8193</t>
  </si>
  <si>
    <t>bb487a218573557f7d9a85fb63f3edef632c592c</t>
  </si>
  <si>
    <t>6e8447d690705dc17c2daca60f931f38323a866f</t>
  </si>
  <si>
    <t>980e1ccf1d37a3c890dc5fe5a36275710459c122</t>
  </si>
  <si>
    <t>248851026c4690c8dc8baeb814c88db9ce9675f6</t>
  </si>
  <si>
    <t>1b7ca8d5c87f2655acf976ae72efcbf75f48ca15</t>
  </si>
  <si>
    <t>dac6b8cc8e62073bebe52cfb72cd4ee028c215c6</t>
  </si>
  <si>
    <t>5dd580127ff7990e75587570898d77380bbbe585</t>
  </si>
  <si>
    <t>184bc60b8f6938749f2fae37fad70caacf84234d</t>
  </si>
  <si>
    <t>249c46638b317759a732ff85cbc79c5503bead85</t>
  </si>
  <si>
    <t>3c6dbe677e5ec559ddd328ebae9321483e4c80fd</t>
  </si>
  <si>
    <t>c02a0919815b4ed7d77dfc6125b2847d3f7ed91c</t>
  </si>
  <si>
    <t>ecee0e315c636566573652c77e10fbc5524b7eed</t>
  </si>
  <si>
    <t>f95a4da5213e0f6bcf69400d6a0e004a29952c43</t>
  </si>
  <si>
    <t>1e5165499ff97ef9982c4cd3fe95d2f342a47232</t>
  </si>
  <si>
    <t>3d2f0d499cf7d504ed45b86068022af6b3feb71a</t>
  </si>
  <si>
    <t>0f74f8cdd206bdbf2b308ad18ae64a1e75522f02</t>
  </si>
  <si>
    <t>cf7aa9f1bcd6247d4ba352b4a25f69649eb21a99</t>
  </si>
  <si>
    <t>ed73ad67ea206cc946d19f79fff88e1f39e4e118</t>
  </si>
  <si>
    <t>a8955334e72730f272ce2388a0f5176873ecdae0</t>
  </si>
  <si>
    <t>6826d313a905d05e02daec1f4d2f22b911c960b4</t>
  </si>
  <si>
    <t>567bd0e7358545572c41549beb8d41ec64f3378c</t>
  </si>
  <si>
    <t>4b6d77d42ebcdcf0592124dc910913c1948b130c</t>
  </si>
  <si>
    <t>d0b1fa82715fc857835bbacc019ff95411120975</t>
  </si>
  <si>
    <t>bbe73d1c1387b4c86e82750c8129a791deb6f9bd</t>
  </si>
  <si>
    <t>e2b5d12b443542d187cd874e4f4bae59ee85ce83</t>
  </si>
  <si>
    <t>2bded5a4dee63cf6b1c486c3fbe9f88548d58621</t>
  </si>
  <si>
    <t>ab3593c4ad79b020f80c2cc536e24245629c9b09</t>
  </si>
  <si>
    <t>c695f9af6e5f68c069d6295b9d7ed16b41b4d8a1</t>
  </si>
  <si>
    <t>50a0811a247bca2d2a017c7ded2aa4e12380ac2f</t>
  </si>
  <si>
    <t>f0f74ec7966d0263d691114d60ebb58efa075a33</t>
  </si>
  <si>
    <t>2b8561cffb67b8cd669dd26980c07fe7648495a6</t>
  </si>
  <si>
    <t>cb29f12131d87d720678f451c2325e68bd865afb</t>
  </si>
  <si>
    <t>04a8e6008905f529ff08881bf9549fb74b740759</t>
  </si>
  <si>
    <t>ec2dcdb2eb5047cfc132b84a3f194ebc5a1a9919</t>
  </si>
  <si>
    <t>9a9753bd5c83df657b51e78e8ebeac8ae6bd591f</t>
  </si>
  <si>
    <t>c59502090e2c250cd7e457b5506b92db6b21d153</t>
  </si>
  <si>
    <t>8e15cd0dd0d7fc45d64054e8b783ff5ae7e3074e</t>
  </si>
  <si>
    <t>4307b77f1732186a6c67352c92b91f55de76387a</t>
  </si>
  <si>
    <t>0218a39d771a76e58ffd89e5759d53004068aa2f</t>
  </si>
  <si>
    <t>435ae46ca772853121b415d0c04b8937d46a799d</t>
  </si>
  <si>
    <t>2431eb385e4315471abd33f710b4ed5644e1b002</t>
  </si>
  <si>
    <t>f032005886d531aaffd02b3e90208ff08a47797b</t>
  </si>
  <si>
    <t>6b05bc56ba4e3c7a2b9922c4282d9eb844426d9b</t>
  </si>
  <si>
    <t>c654de29d5fca9cc0cf642e6571b90909554873d</t>
  </si>
  <si>
    <t>efa4e7e27557700e0e0e102ae344be6ef96e179c</t>
  </si>
  <si>
    <t>386b9b5f29bacc871d5e4f4b081eb24ea99fe5a5</t>
  </si>
  <si>
    <t>6a2bf4fa6d62ebfe568d26ab81c171e0b3513720</t>
  </si>
  <si>
    <t>0c9930d7589b665bd575c841a44cf3da7f2eea71</t>
  </si>
  <si>
    <t>107797c38a01597f00391f6c503de264c96fc0cf</t>
  </si>
  <si>
    <t>97d8f19358448987445fd985dbedfb4c708becc7</t>
  </si>
  <si>
    <t>31bc4fbbea9ccd9c8a1b08c750c3b460077c647d</t>
  </si>
  <si>
    <t>ab30b816fa92af8f5a3681ec3989aa0cdc38bc1d</t>
  </si>
  <si>
    <t>8e5ae7b621922ca289e8b6fb19b4d6d4e0750182</t>
  </si>
  <si>
    <t>823aad1e08b5680229d67283371912950d19e581</t>
  </si>
  <si>
    <t>bf37eb35b715b14e7a8f8c73059e11da75f7944a</t>
  </si>
  <si>
    <t>2669d458ec0d5c2ccce3b105b288ec57f81aee4f</t>
  </si>
  <si>
    <t>ddac91dc5449da3d62ac07571dc491c7b3ffe157</t>
  </si>
  <si>
    <t>787642ad2d159c8358a8782c9414f6d5fb6efa6f</t>
  </si>
  <si>
    <t>e3707ac9e14b75b9513d6b09c394dee6473c5ddf</t>
  </si>
  <si>
    <t>332d1ba127aac8e133a8c25789d01322bd4d2445</t>
  </si>
  <si>
    <t>0a53d5657928f5e0af7ab81442a7a4286840be5d</t>
  </si>
  <si>
    <t>1a4fa5f51f33bede3a1e74ca2ae5f581e2bede30</t>
  </si>
  <si>
    <t>0012b7a3be25ed851dfbbe5cc3f7c40d21d6596c</t>
  </si>
  <si>
    <t>f9682aedaec1cee5d4b48dc37472700af92e4dd3</t>
  </si>
  <si>
    <t>335dec303196c4f1de21af532f2f7a2af82a4ab7</t>
  </si>
  <si>
    <t>662f09919136590774e9f64643f0e6313850519b</t>
  </si>
  <si>
    <t>0aec1df58e1e61631dc4bfd28ede6e4902c3265f</t>
  </si>
  <si>
    <t>e5c0f84610df095de6256e6cf083f4a901e67fde</t>
  </si>
  <si>
    <t>008fca6d9b08164be52c6f6a879b03d4663ff7f0</t>
  </si>
  <si>
    <t>a879fd542718bcab6accd2d38964c410fffa28a9</t>
  </si>
  <si>
    <t>45e1f3e1e62da3267e4abc7b1b93bd61880ba37d</t>
  </si>
  <si>
    <t>6f8cc7b2e6dc665d03644869d5811aba60b037a3</t>
  </si>
  <si>
    <t>5748238ce37dc438b2985b9a574674a63dc40572</t>
  </si>
  <si>
    <t>73ad5993a7c8cf8192fa485a91887437fa6b48ab</t>
  </si>
  <si>
    <t>a329eefaca95fb1f91cf3828249e54f13b27e095</t>
  </si>
  <si>
    <t>63be86408b2c01899d6fd565db9a85d76a56de42</t>
  </si>
  <si>
    <t>b41a83231d69aec9a2f5caed4c74faff332726c6</t>
  </si>
  <si>
    <t>f0c10cfb5ff87b892580cae6a2dc59a045cbac3e</t>
  </si>
  <si>
    <t>cb73c69d861db21506c0246197fd87b723d6cdb4</t>
  </si>
  <si>
    <t>c72089fb45587bcff8f7d53fa581ee11437e0a75</t>
  </si>
  <si>
    <t>1bed13a1406554725a9cd9c32ff0fa17a643bb01</t>
  </si>
  <si>
    <t>384978f22bea3e6b13d6058aaaf25e6a2ffec0c1</t>
  </si>
  <si>
    <t>f4d40a54eca38ca775df3f3825549ae380527e1a</t>
  </si>
  <si>
    <t>b38902109c62ae5e904c225b4f695a6da0ad3300</t>
  </si>
  <si>
    <t>d12a7b019172a986f85350b23956e0a677cf82bf</t>
  </si>
  <si>
    <t>b3d48e36e772dc0b155be89b70d04169cefef92e</t>
  </si>
  <si>
    <t>d68b01881dc3bb9dcde6529532eb49b6a0fdb067</t>
  </si>
  <si>
    <t>ecb4178012d6b4d9abc13fcbd45f5c6394b832ce</t>
  </si>
  <si>
    <t>4175b01c800416365df2cb491e0c0560ea97916b</t>
  </si>
  <si>
    <t>7f8129b0e031a52cb3f634b0f1291e6512e0a3ff</t>
  </si>
  <si>
    <t>f979933bc5be8847c024b77ab29a146b1bc2f879</t>
  </si>
  <si>
    <t>ae2d1a86868107e8f61db4c68af910c473d88c93</t>
  </si>
  <si>
    <t>f5436bfed9b1bd01ec35a074d8369d4a330e85ec</t>
  </si>
  <si>
    <t>618479affe6b55bfca47fd058ce3a837a7d6c46c</t>
  </si>
  <si>
    <t>9c8d03c1f1a0306d01e8422b28cde757093bd216</t>
  </si>
  <si>
    <t>8c3fb1f0ed9b55ea1ca075b82e3525e469bd1b6b</t>
  </si>
  <si>
    <t>e6f8460c094807100683650e1381969b970d58e4</t>
  </si>
  <si>
    <t>acf7a5161b76991d89fe97478c45a3fc89960cfe</t>
  </si>
  <si>
    <t>cc2312dff4b6f70cc1a84d4ea961595501f68ae0</t>
  </si>
  <si>
    <t>788736c4764901fb25d20ced12d5ac2e10957dc9</t>
  </si>
  <si>
    <t>308d61e44ddc681081c18940134d375027d0ab74</t>
  </si>
  <si>
    <t>19e88da40ac69f64877404d9168dbdbe3bb19c6c</t>
  </si>
  <si>
    <t>c77f0081a197eeaaf5589bc7ebe306b1cc5c9162</t>
  </si>
  <si>
    <t>ac78951866024bbc9344b4b3886198205cc3467b</t>
  </si>
  <si>
    <t>6245deeb28c26bc4314d029f4f118057dbd78dc7</t>
  </si>
  <si>
    <t>2d14818913af111e58f31daac0312bcb43fe77d8</t>
  </si>
  <si>
    <t>edeeafa68a4350733157e643228e309258c960de</t>
  </si>
  <si>
    <t>c808fe2b7bcc71ff22b06fe96b4260edcc4be5ba</t>
  </si>
  <si>
    <t>66242104e57ed82cf279445b72c3841f7526c18a</t>
  </si>
  <si>
    <t>3899f5910c7d9dfa71ff20e347fc0509fa345e1c</t>
  </si>
  <si>
    <t>00fb677f596877426a8d5461839b7ef8fb8e059a</t>
  </si>
  <si>
    <t>150dcc21738ebb0ec663a2684336eb6ef9fd5a66</t>
  </si>
  <si>
    <t>604ed6500fdbc7f51d0d436f26c693a2ad3f6a2a</t>
  </si>
  <si>
    <t>d7ed3125b0253e23efc74b240b9664045f2014fb</t>
  </si>
  <si>
    <t>25926c40074bbe73ee8207bc2f908d263ada1f8c</t>
  </si>
  <si>
    <t>abb7cbda7d2134635738f2e3f759571349908a10</t>
  </si>
  <si>
    <t>8fd2e014fa52a1c932686904a7b46eb742fe3112</t>
  </si>
  <si>
    <t>37728d736e9e6a1e2ba951dbeb3fc096914193d6</t>
  </si>
  <si>
    <t>05b9dbf682b47db009e8b65e89273aaa05d72d74</t>
  </si>
  <si>
    <t>143752135131e0318ea65e8ca70b82c98103890f</t>
  </si>
  <si>
    <t>b9fd178fa9ff28532f8e8a7a4c63421454bdeed4</t>
  </si>
  <si>
    <t>39d873e203bb3ca376d3fd297d1e1cf7385255f2</t>
  </si>
  <si>
    <t>d1b6707fdf2d0beee605db9e7e9df1602f1575b5</t>
  </si>
  <si>
    <t>17ff6d5d31b70e0544f7863d25650ea4d0a04703</t>
  </si>
  <si>
    <t>e97c95d064750fb949b6778584702dd658cf5624</t>
  </si>
  <si>
    <t>7fc703fd7e4241c103d9c2187033a90a984905d4</t>
  </si>
  <si>
    <t>34ae511e178a51ae4da5bcb75b7aaef549ae4dde</t>
  </si>
  <si>
    <t>2bfd9c8892023b9388c5672323105b18718cfdc4</t>
  </si>
  <si>
    <t>725492e942ef07ad989e95b960ceea7a989cc68e</t>
  </si>
  <si>
    <t>f619e92371f04bfeaaaeab7bcc754e3f8f5c8fda</t>
  </si>
  <si>
    <t>1595e86b09414b669fcdd23e576ec912685d5f2b</t>
  </si>
  <si>
    <t>55707d0c15a23834baca2a440d61ae5a929d589c</t>
  </si>
  <si>
    <t>b1593ecc3653c9445a23dd63d6008ee2b3808c81</t>
  </si>
  <si>
    <t>214298cac120a4974668562959478e2ce7cee73e</t>
  </si>
  <si>
    <t>05d3fdc9a8213da6f4d6aade8707150d2a664cc4</t>
  </si>
  <si>
    <t>02b37cdbf2a599a37f77c82f38d5146836ec84e1</t>
  </si>
  <si>
    <t>3c91467d4a97a04c018d44a79e88f26dee276f7a</t>
  </si>
  <si>
    <t>af5965848a61866d7009c2e1139bd97c497f0280</t>
  </si>
  <si>
    <t>1369749caf540a63b6be9444dd064e2af6bfb94e</t>
  </si>
  <si>
    <t>809c84be1b11744ef4c4f1a51947e4a1a62cc844</t>
  </si>
  <si>
    <t>e9faaa18253f2d6dc063f4cb3c4cf481e8f4f849</t>
  </si>
  <si>
    <t>712b03b6c0deb7082b784f54b2b3adfbe6dd33e3</t>
  </si>
  <si>
    <t>d4e4f44429fb6a1fdee02bad67eac87766572a0c</t>
  </si>
  <si>
    <t>cf8607eb1350b8f67f4d5742c43b22f224dd8ae6</t>
  </si>
  <si>
    <t>4310852efaa263b4a9776cdb9257e64124770061</t>
  </si>
  <si>
    <t>732fea960682a062652434a1d841e9ea6554fb2d</t>
  </si>
  <si>
    <t>b68d0b2d65d06c263a8b8f1371812f91c88ffc4f</t>
  </si>
  <si>
    <t>d38fde98d14818de249478008b6778b5ea7a3bd8</t>
  </si>
  <si>
    <t>ce66e8ff5ba61bfb632056aeab5eff3dab594519</t>
  </si>
  <si>
    <t>fa8e6b3ec1e94b3d1e7455da877495a32e742134</t>
  </si>
  <si>
    <t>6f32d3e5a62b4f66418f21aad606b2257b865282</t>
  </si>
  <si>
    <t>ed0b5966c51699b1d430d88623ea8999146f3693</t>
  </si>
  <si>
    <t>435306ad232fbc211a528b250fe57d0b78a41667</t>
  </si>
  <si>
    <t>068f7a6d842d3e35a50a6b28acfec6d2ebca852d</t>
  </si>
  <si>
    <t>df54f3561f8bdb59ff6231fb4b3fc3528f40222e</t>
  </si>
  <si>
    <t>f7a13651f4801918e02d12b96d49e14caf58f544</t>
  </si>
  <si>
    <t>98813bcb6c865932048677f918a16fa7fa9cccdc</t>
  </si>
  <si>
    <t>693e09a4b9ce52b060ceda897b042c3f83f0a738</t>
  </si>
  <si>
    <t>bb11ca51a13f72219e057518de16ad5ea8563872</t>
  </si>
  <si>
    <t>85fbd828dae51cede83df1f6b254249e868fd05c</t>
  </si>
  <si>
    <t>fc218876e478dafb8e819cfafddd25abcf98c86a</t>
  </si>
  <si>
    <t>2c5fba058a5f433baa6b88e5acc2f15fd52363ea</t>
  </si>
  <si>
    <t>2b6696b892df3764d69e5c678dfbbeaf261d8ab3</t>
  </si>
  <si>
    <t>1e00ac27782fcdcbf02724f16d0f9cb1fdbdd775</t>
  </si>
  <si>
    <t>5e9e48fa7de7a2d9f310e36efcc399e0bf96741c</t>
  </si>
  <si>
    <t>1d0fe7c85c8f81a4ea301498ac036a8ef37a2a3d</t>
  </si>
  <si>
    <t>ad1adc8b1cab4cd51216c583d1a9b880a29ece60</t>
  </si>
  <si>
    <t>4374762005846b779d1cc4f03aeababe41af0e79</t>
  </si>
  <si>
    <t>5b019725a7ff10757c8bb2ffe4a1f32563be7bf0</t>
  </si>
  <si>
    <t>d7642235f9c6ae0c250d117c0ec39a77727b1741</t>
  </si>
  <si>
    <t>a8a22db2e35dbe35e4d96c7f8f366908519b59c5</t>
  </si>
  <si>
    <t>f8e028bac2de013a18465d97d8d350f7f3e48875</t>
  </si>
  <si>
    <t>bdcd53150ef7c49d53347e1fe124e965850ca474</t>
  </si>
  <si>
    <t>20706ef77f8d4f9aa149412695363fc69e62ea88</t>
  </si>
  <si>
    <t>c5ee9095003dcffb11e8887f566994da24421dd8</t>
  </si>
  <si>
    <t>83621dece9b633f97100ee3d0dce557836a26696</t>
  </si>
  <si>
    <t>a09c766166c848f4ab6efe73165067ed0192deb4</t>
  </si>
  <si>
    <t>fe7f4c0a13a03dc54578e7a335f85cf73d9f68d2</t>
  </si>
  <si>
    <t>55c611de44da644c74a8dadc1faf594685ce41be</t>
  </si>
  <si>
    <t>dc00d4df17e860704783bed0b7f19b2a40b56d88</t>
  </si>
  <si>
    <t>67442028c348e4d46ced1880570244ee81964a7b</t>
  </si>
  <si>
    <t>fd3a2604fd00e45e524553614c75aef77bc46a80</t>
  </si>
  <si>
    <t>73d34e8b51ad897c58f65c4df1e80b7be8653b2d</t>
  </si>
  <si>
    <t>3f84341321b84d0e6eef5dbf3ca3d2df04e2a4f7</t>
  </si>
  <si>
    <t>537352b4f32c7b34fac2dcf1c414645fa2e9c80b</t>
  </si>
  <si>
    <t>65147d85d3f5e77782d382c8d40cdbb4158bd53c</t>
  </si>
  <si>
    <t>a86c79eb92a676cb3b61540c74e26c35a29ef4da</t>
  </si>
  <si>
    <t>c20a1e7b8f269443afb77ff4451f2c47fa55cb00</t>
  </si>
  <si>
    <t>0a5db75f25d82f6df812cef98448794633543388</t>
  </si>
  <si>
    <t>f2d550e8dba0dfe5847b76c960bddb2151259407</t>
  </si>
  <si>
    <t>2ddbf3770e9a719f5c74143be3b76a3cc95141bb</t>
  </si>
  <si>
    <t>9c0749b89d110e9f1848f7f899744713f785b97b</t>
  </si>
  <si>
    <t>67bfb31681b5a5d5b62c819d7db42e268f9bef31</t>
  </si>
  <si>
    <t>fcae34e3177d8e0cffe0d495bc75b3a7b9f94048</t>
  </si>
  <si>
    <t>85f905aff137a7f0872c48e16d6b883b7b46212a</t>
  </si>
  <si>
    <t>e94a1ec690c4db5365bdf3b725cf9ddc89084eaf</t>
  </si>
  <si>
    <t>d417f5d3002363afd00fa447e075d27cc289dc29</t>
  </si>
  <si>
    <t>8f0f69279b5f9e12ebe8f7052322b93d17e36b54</t>
  </si>
  <si>
    <t>3440ecbca405632e4ffda1028b70c3e19485d919</t>
  </si>
  <si>
    <t>1f2191b57fdfd5b1162d8dbfd41d6de67ca82e36</t>
  </si>
  <si>
    <t>f1b22ef430455201eae1d932a272d4a8d1969886</t>
  </si>
  <si>
    <t>c1c192cedd305564561a0afeacbaa34cd2ab457c</t>
  </si>
  <si>
    <t>a68d1296f156ff73075fde36aebd643de4f8ebde</t>
  </si>
  <si>
    <t>a380fa7547be3bfe6fa66824252a63fa6e3980d3</t>
  </si>
  <si>
    <t>7b1e75ce83a5ca1bbe7f26e2cf00dc0d6bd95e7d</t>
  </si>
  <si>
    <t>7f3d00203d4aecca69c39ea5252bd73df7c862b6</t>
  </si>
  <si>
    <t>21350fc83fd86d00c6585e5783c5bc9c14b969d0</t>
  </si>
  <si>
    <t>9226f3c662527872174b8dd77558a3da0b4bccee</t>
  </si>
  <si>
    <t>4bac90f15853cc029abd8a418292c9bd73417cff</t>
  </si>
  <si>
    <t>7c5186eb5a21ec3fe597f890c810ddf8bdbb1032</t>
  </si>
  <si>
    <t>81eb1f42fae4f34037a1070eb8a914d6e057d7d5</t>
  </si>
  <si>
    <t>3d02e63fc543b1351f8757d1667a8b9d5cd83deb</t>
  </si>
  <si>
    <t>d25060ea11703d0b6385ca82b822567e26e29e0f</t>
  </si>
  <si>
    <t>380518a1123bb75b5a2e3b95562f22524bc134ae</t>
  </si>
  <si>
    <t>37d12edde81a5ccbbe3fe1aec48dc264d406b9e4</t>
  </si>
  <si>
    <t>56b2ea9d6fec743f8922180fcdd45c8e72074995</t>
  </si>
  <si>
    <t>9d8a968631cdec5db4a4aada57d0c7a34a4830c3</t>
  </si>
  <si>
    <t>560ce69773cac638aa5710604e9562f7149450bf</t>
  </si>
  <si>
    <t>482891adc2eeaef810c4035f279ab7d17fa6d99e</t>
  </si>
  <si>
    <t>2b067ead5c9e81501439ed14742916747521aba5</t>
  </si>
  <si>
    <t>446956adc3db3cc500d2a7c53dfe2561a8a2e2f9</t>
  </si>
  <si>
    <t>67a345a76cfc3c48488d464a0af15a37421cee94</t>
  </si>
  <si>
    <t>f62be461027cc715ed6145857ba104f29f71367b</t>
  </si>
  <si>
    <t>6ea24e1b1073526e67d1022c9a8f9d51f2eb2583</t>
  </si>
  <si>
    <t>5c9339cc51b0d8d9c428d48b9d3dc4798d265340</t>
  </si>
  <si>
    <t>ceb31abac791fee3602082a7c82c1526438b8d4c</t>
  </si>
  <si>
    <t>8fbad3e3fd0080819bae9cf1cf96bd392bb97217</t>
  </si>
  <si>
    <t>e2d1e3609560e6512be24e1361c869147c54e85d</t>
  </si>
  <si>
    <t>bf4deed9f7cc09f4fa3906f16e33dfe034b8fd39</t>
  </si>
  <si>
    <t>dc1e21c454bd316810be1c0e7af0131a2d7f38e9</t>
  </si>
  <si>
    <t>890b1033876795be14f1488f2756db4ecebcdf25</t>
  </si>
  <si>
    <t>a95e95a63bc1fd7d71f089ad1d68be0cce4caf34</t>
  </si>
  <si>
    <t>3654a4f6954e6bfb4715484d0dc3370c25170d5c</t>
  </si>
  <si>
    <t>1245393a97add44b7ca832366d7df79da30d9a98</t>
  </si>
  <si>
    <t>49b1071eef0085947e75eb22bc3f658082441b82</t>
  </si>
  <si>
    <t>b8003a5510c2027a41cf08fc86b176bfe0b29af4</t>
  </si>
  <si>
    <t>3bc01d4feead6cdf3e0be27b757ebc8644fe080e</t>
  </si>
  <si>
    <t>c2f8d3e84f29b35861a7e63a7093a05b5372cabc</t>
  </si>
  <si>
    <t>2fa96c2642924abddafd15cf8c142cd99b2f1468</t>
  </si>
  <si>
    <t>25745fe7e5e5c51bcef96dbbd762008e58cb41a7</t>
  </si>
  <si>
    <t>94c6f97be34f49f14907dc39517774b7d8e49577</t>
  </si>
  <si>
    <t>2829edc995d55d3bce089576826006f1acebd7d3</t>
  </si>
  <si>
    <t>155b610eaaa6c6e623205c9d23118f28f6a6da6b</t>
  </si>
  <si>
    <t>4975f4fdbb427ee959d29190c83534628598bebb</t>
  </si>
  <si>
    <t>a25df663ddaa8f0b976f0411681635f587be63e0</t>
  </si>
  <si>
    <t>05c76205a6c86d2d73b078d3a9299533cda69473</t>
  </si>
  <si>
    <t>f8ea1acad08082d7f6a2a66ce21b7cc395646625</t>
  </si>
  <si>
    <t>090334cfac1fbbe85d4e8382c04480d7c43babff</t>
  </si>
  <si>
    <t>fea0b845e01bb6ade47047f9b31e359e297fc38d</t>
  </si>
  <si>
    <t>c682d060446ee126acc355c55c4c32dc32385660</t>
  </si>
  <si>
    <t>935454ef608f4584f5a9c8de95e6fa207579a4ce</t>
  </si>
  <si>
    <t>181c0a922fa300574e31b875703a3754c91b47a8</t>
  </si>
  <si>
    <t>77f6b330cd486d81ac2444f3bb10daa7e5aba8df</t>
  </si>
  <si>
    <t>659fb6e1daef18bc079ff8adf6e94b9127748721</t>
  </si>
  <si>
    <t>7deeb91baad8dbdd060e8135f225b3a6ce5b3591</t>
  </si>
  <si>
    <t>857153d001b9f39b2e44451bf7f39b81b2e7ea0d</t>
  </si>
  <si>
    <t>948baad6d2e026dd637e27d7abc93cbac31597fa</t>
  </si>
  <si>
    <t>a5375bdad264c8aa264d9c44f57408087761069e</t>
  </si>
  <si>
    <t>9a818335bec4f9d40fa51c126e9abe1e3cfd1832</t>
  </si>
  <si>
    <t>72db76a0585f5fd35f4c6eb1ba1dddf2059f5870</t>
  </si>
  <si>
    <t>5527c80f770b51929c771a9ef3bd11a97cf593b3</t>
  </si>
  <si>
    <t>ecb58605f753eb33e6dec633d8a93d3e6be7b67e</t>
  </si>
  <si>
    <t>448a356e7c6f290c59198b792af233fc4f184cfa</t>
  </si>
  <si>
    <t>01d950f3cea38a7f83d2f8e4a4792de99ee9e02c</t>
  </si>
  <si>
    <t>5c93a6878194f0829af416267b5f9fcc5fa754a6</t>
  </si>
  <si>
    <t>3e49b305bfca66d4353f2293d4c0b14a2c7b231a</t>
  </si>
  <si>
    <t>c171d466b19a47aa73de27e45a93b35d5aac54eb</t>
  </si>
  <si>
    <t>046117afe96af97b1ecd7cf8f08c372b157b2725</t>
  </si>
  <si>
    <t>98e3f6d62166d6ec33ea7cee2ed28b6b2b2ab18a</t>
  </si>
  <si>
    <t>aa8defd2425fcafb47ccaabb147ed2b642fe57dd</t>
  </si>
  <si>
    <t>69d9e638031c6a16199cbd844b13ccd4b14826b5</t>
  </si>
  <si>
    <t>3bd57b17d9f32ecb724c7946f62f0d1646ac4a3e</t>
  </si>
  <si>
    <t>91cfad5113fa9e56026d3d58fc895f0c659d99ce</t>
  </si>
  <si>
    <t>99de969168bd9e4c78141fc0860cc1e9d848f77f</t>
  </si>
  <si>
    <t>2ca90046d18eddc734ec437b5b77a7cf4937a60e</t>
  </si>
  <si>
    <t>f158df16b4bfa4d8d1efa7407ebfe8eeb339f4fd</t>
  </si>
  <si>
    <t>617ef3177e65cea7233bee5de0edaf6e3aa0a7c4</t>
  </si>
  <si>
    <t>844c8e8febfb8b4a6c104adf03245be18c99b373</t>
  </si>
  <si>
    <t>8ad4d5f963ae8ac414dd2e61e0701d7bab5bf4f3</t>
  </si>
  <si>
    <t>a057243a0269c9004e64c7fecd5cf17cc0ccd63e</t>
  </si>
  <si>
    <t>bc1efa7c1efeaa6769f10d84f66ea07eef33406c</t>
  </si>
  <si>
    <t>e7b55c380b547d87bd8340c208aded97828ce2c3</t>
  </si>
  <si>
    <t>306cc93a4f97db0ff5a37c58ee55a6e50eff4607</t>
  </si>
  <si>
    <t>0f23d3aa4c0966ee960eeb373e498cd761ac44b8</t>
  </si>
  <si>
    <t>0fadf4926acfed7d2b0d01797cd8675e11d2dad9</t>
  </si>
  <si>
    <t>6b9c20142396db4a9d446ba0b42980e9b33d00c9</t>
  </si>
  <si>
    <t>a713be7bf6604e58e51913fff9c7b1758117d747</t>
  </si>
  <si>
    <t>b13630057f1d43e39d7e64a0504fc31ab2dbdd2b</t>
  </si>
  <si>
    <t>71927e139558de94252e67bb198e4904df7858c5</t>
  </si>
  <si>
    <t>676dae0955b072a31b05eafdab17dfcd8f7b4975</t>
  </si>
  <si>
    <t>d6431719a8a911f7b9f719bdc8511abdc5b69a01</t>
  </si>
  <si>
    <t>6da17f24d8a80efdf16e86a2a4b9552fbf173a2c</t>
  </si>
  <si>
    <t>b8a619e8969a2bc19d5a900d8f1872e9161a0495</t>
  </si>
  <si>
    <t>143931e9feab858402014cc80c7d163560e2ba99</t>
  </si>
  <si>
    <t>fd06a1229d809d0c7658bc13eff2f0d015341bf4</t>
  </si>
  <si>
    <t>027dbe8e8cbd8798c3744e7c463591611b286286</t>
  </si>
  <si>
    <t>721e3245ffe953460231953746777bb5116034cd</t>
  </si>
  <si>
    <t>3fc53bc4a56d58b3ba757764baa2add7aacf2614</t>
  </si>
  <si>
    <t>fce0895efdf1d8f8cdea5c5e6abb7697679a62de</t>
  </si>
  <si>
    <t>95980fce0b37fbb9537e7511246e4df9a68edeb4</t>
  </si>
  <si>
    <t>bc5cd61b5bdd47fa796bdb5aad4af93a94a8b96c</t>
  </si>
  <si>
    <t>d60ce84f021d5f78636563f51fc9f7c888e10bd0</t>
  </si>
  <si>
    <t>84d7b5aff49648be14b9097ab36163e457fa75b0</t>
  </si>
  <si>
    <t>a09fc232c137800dbf51b6204f37fdede4ba1646</t>
  </si>
  <si>
    <t>7a9a9b6b25c115fcda95e943e8875432636f2cfd</t>
  </si>
  <si>
    <t>6860a31c2e73169e6b23875a5f5a61d192cecc8d</t>
  </si>
  <si>
    <t>362cb1074cb5cc51867d98b4c3304e75117724d3</t>
  </si>
  <si>
    <t>640576ee537c699b8ff7f555e06d21f0f196fcd0</t>
  </si>
  <si>
    <t>c012f9c70847559a1d9dc0d35d35b27fec42911e</t>
  </si>
  <si>
    <t>add3f21d1775c964030023e0891f3deb2c9824a9</t>
  </si>
  <si>
    <t>46eb1380fb47d84bc904a40904609042328c5eeb</t>
  </si>
  <si>
    <t>e985e41c2ac1906ea69226f24966ba1a1f82340b</t>
  </si>
  <si>
    <t>ec07f4edd0a04d3aefe2d03439cb4715f791b62f</t>
  </si>
  <si>
    <t>a2647114b7f2d42b02e7c04c8c3a05787846f6e5</t>
  </si>
  <si>
    <t>49b781ec80117b60f73327ef3054703a3111e40c</t>
  </si>
  <si>
    <t>25e4b9bc8cb2776a9e3cc231eb61a4f15b68228f</t>
  </si>
  <si>
    <t>b012019fea18f29737a67c36911340a3e25bfc63</t>
  </si>
  <si>
    <t>fe9b81af43fbfe6fef9967a577fcda0a094e4661</t>
  </si>
  <si>
    <t>7428c89bef626548084cd4e697a19ece7168f24c</t>
  </si>
  <si>
    <t>5a652f92ae3b0661bea981cb5cfb355c71f28244</t>
  </si>
  <si>
    <t>517f09a9d08e3c8a8963302c9d7c0d69b03e0004</t>
  </si>
  <si>
    <t>3e2943d9cbf49b9352f60c17e494d8079c1bdfd0</t>
  </si>
  <si>
    <t>4a2d6d07fea24131e47c90f0cf8eb4997c98d629</t>
  </si>
  <si>
    <t>c2aad21fee7f5ddc89fdf7d3d305618ca3a13242</t>
  </si>
  <si>
    <t>8a16cb8d18660a1106faae693f0f39b9f1a30748</t>
  </si>
  <si>
    <t>a6d940eb00ee7809c365eb1158ade1947da43741</t>
  </si>
  <si>
    <t>a561c8810a2d19507342bfd485dbedca23edbb9b</t>
  </si>
  <si>
    <t>2ac02e152a9b4138c619e8dddb61dd345d21cab9</t>
  </si>
  <si>
    <t>257cae9f69068704fc9e89a729f54bd7977c9161</t>
  </si>
  <si>
    <t>bf165c96ae579d9730d9ac0bc30909550425dc9f</t>
  </si>
  <si>
    <t>4306fd2d7f5853a9f75fd39bec4d96d8e686ba6e</t>
  </si>
  <si>
    <t>5d64fca0f6e38373fb79e523c0ed2d825853a02c</t>
  </si>
  <si>
    <t>fc9ecdcd74294d0ca3146d4b274e2a8e79565dc3</t>
  </si>
  <si>
    <t>9c1b588e4d1fda6629451039fdacfce1e884ff1d</t>
  </si>
  <si>
    <t>ceecd16d71aba7989ab38ecb34fbc070f093ad48</t>
  </si>
  <si>
    <t>180570dd18c00a9fbeaf005531f93b22e2b76077</t>
  </si>
  <si>
    <t>7d664d3bc8c7ca8000b09c1199487edd7bf1b585</t>
  </si>
  <si>
    <t>85ce767c86a1a8ed719fe97e978028bff819d1f2</t>
  </si>
  <si>
    <t>7acacc524213058a2368b5fa751fac7ea08ba230</t>
  </si>
  <si>
    <t>2af655fe01b922ea32a64f050de62239046918c2</t>
  </si>
  <si>
    <t>9da8fb6ae36899341a3694a4c6af111981b60831</t>
  </si>
  <si>
    <t>f47d5d5b2f455994dd3d4889849a65a64c97ecd7</t>
  </si>
  <si>
    <t>3e38b659850ec49ccf49f74ec1290795825b956a</t>
  </si>
  <si>
    <t>578dd55b4dc727355ec28ffaeecd69196ba8a6d8</t>
  </si>
  <si>
    <t>8af002384f9bd5e19496b88d768a73a18d411b32</t>
  </si>
  <si>
    <t>691173a72434ccf0ac7cc0104d1eecb6d0c740e7</t>
  </si>
  <si>
    <t>44e80585bcf293d1e644d74f13b0462bec5df57f</t>
  </si>
  <si>
    <t>f3e73e7225827cade38adb81c85b8c1795874a25</t>
  </si>
  <si>
    <t>c3a51abf6dc73c7723400319a78426916763b168</t>
  </si>
  <si>
    <t>72df49de86480158e7762a337da02ade7e91febb</t>
  </si>
  <si>
    <t>4dc4aa5c53edb916ebe7990ec6d6fb9a2136fa35</t>
  </si>
  <si>
    <t>1a0b732730e4fdcedec16b7e5bea2d6778c6e8ba</t>
  </si>
  <si>
    <t>0033dd99b7f3726e1646f7d3b7a531df94a9f0ef</t>
  </si>
  <si>
    <t>204905e1edc6c9760c30d23e6884fb226777e439</t>
  </si>
  <si>
    <t>4d0b57c17384756ea6bbee15b84a7b28c11275a3</t>
  </si>
  <si>
    <t>b056d9f4502c9f39784d64ceeb35665f6a91997d</t>
  </si>
  <si>
    <t>ecd1127b4583bcdcf3b67916d626daa58b91c602</t>
  </si>
  <si>
    <t>2d8b67bb7ab9cde9ce41472597516b68c8b0cb7b</t>
  </si>
  <si>
    <t>d27f0ec12eec69264d6283d67a85341f90109936</t>
  </si>
  <si>
    <t>d751daa86fefa6b0bc902f3bb6244d1abc4ee54b</t>
  </si>
  <si>
    <t>fcd2fc9bd2f78c626432394997949a37d64059b1</t>
  </si>
  <si>
    <t>9ce8b389edd469f7c3fa2e1a879a2f07a06dd8f5</t>
  </si>
  <si>
    <t>a35d469f1d9a7bccb9c466fe21255efd40106c82</t>
  </si>
  <si>
    <t>80e83eb4483f2617219bcd8458ffec59ae4fdbd6</t>
  </si>
  <si>
    <t>6fa99fade493f65db065eaae043f7ae6289705da</t>
  </si>
  <si>
    <t>c35da71d302324c6f9387ff9f23cbb557776789f</t>
  </si>
  <si>
    <t>bfb13de5543b77e03bc084662c63754318710626</t>
  </si>
  <si>
    <t>77a3974fc08cf1a0613091ec371d2380b247d81c</t>
  </si>
  <si>
    <t>70d63193c2699e292b15da92889792ec6476612f</t>
  </si>
  <si>
    <t>af7eb7b863e4593bbcf9113b6fce50473d30f441</t>
  </si>
  <si>
    <t>540c1d315a65200dee18bec87d9ef5dc9b11fbdd</t>
  </si>
  <si>
    <t>78bd746694acfc167382991486bddd0e178111a5</t>
  </si>
  <si>
    <t>cf9bdc9ec7b98a867c6a987751a2fbb866c158ae</t>
  </si>
  <si>
    <t>d413c888ece21afc319b1ce0978f466eb46e2314</t>
  </si>
  <si>
    <t>2727d1f632811feaa67acfd1261bcc84ba64f578</t>
  </si>
  <si>
    <t>97cbf92c569480e4c6e1c153b849608e031173d7</t>
  </si>
  <si>
    <t>ecbae5a58bb1fffeb11bf7ecf90d850bedace953</t>
  </si>
  <si>
    <t>35035d6c10d916cbc1f39acbeed6abe244342c57</t>
  </si>
  <si>
    <t>f36143ab5a193c46cc3a98ec8aceb24395ba3723</t>
  </si>
  <si>
    <t>4e9ea8f75f0f1aeb3fb3ea53b780da86ce958581</t>
  </si>
  <si>
    <t>e1d1e4626e5d58f7b07d9d0fc719ca9fc302cd13</t>
  </si>
  <si>
    <t>dfc67bc35b11c9c8c00f2054e8a4b7e50a507a3a</t>
  </si>
  <si>
    <t>ef0cf19e78b227c768751b13d877fa27bfb38266</t>
  </si>
  <si>
    <t>4dbbbda2b03f75f136b77ce03bf43304a53ac940</t>
  </si>
  <si>
    <t>62225e4dd20b3221c9e7b9bd02374064d31e6b34</t>
  </si>
  <si>
    <t>d560d3be3128d7d22bb57a5859ada15d95e2acc7</t>
  </si>
  <si>
    <t>21ac6cbe31e4b3ca4a553334d66f979cd315f781</t>
  </si>
  <si>
    <t>a7139c5038bdc87a5e6424a518e832b56855fbe8</t>
  </si>
  <si>
    <t>e8727ee90d641851ae1cc18af6171c65b6228dbc</t>
  </si>
  <si>
    <t>89e3938c790c38939ccd730a633ebc700aec652e</t>
  </si>
  <si>
    <t>89d6f91fdb459b2cb61e6116f58d3a8f729c2026</t>
  </si>
  <si>
    <t>5d61c349db122222d130d3572de1ab87f69e897e</t>
  </si>
  <si>
    <t>76aa1bfcecff98bd7e291cd94b5ef74516baf4b5</t>
  </si>
  <si>
    <t>827ce4a3fe2aa4c52e78ca45620920108e7f7129</t>
  </si>
  <si>
    <t>11ef5d46b1147688a44b345e685a9264ac9968f1</t>
  </si>
  <si>
    <t>fb23016a1e9df4db092b2861f8b048d6aa457cd0</t>
  </si>
  <si>
    <t>2724be0f9aeb6265c60935334a3bdc293b2c4b4e</t>
  </si>
  <si>
    <t>2e2a3d430cba6fb108d03e4c6176ed17d4854c7b</t>
  </si>
  <si>
    <t>8cbb735c730f35efe4841720c9c7e8ab35d61201</t>
  </si>
  <si>
    <t>02f414c785332a68da2e9563ae883db375e1714a</t>
  </si>
  <si>
    <t>0ceb728a1adbffe42b26972a6541fd7f398b1557</t>
  </si>
  <si>
    <t>60beb210d8fc5dcbc3c4eb4f0aef718531ac603c</t>
  </si>
  <si>
    <t>871f915188625adf0a2a6d940f48820d281ef5f6</t>
  </si>
  <si>
    <t>cef8d4906c66c4e66f32ed894dfb0fc74efbf694</t>
  </si>
  <si>
    <t>beddafc35ed1c9ce411083648ab544b87a88c518</t>
  </si>
  <si>
    <t>9e6bf1848f013121a5f16356008a7b51d213006a</t>
  </si>
  <si>
    <t>aeb2026a22b09b3c615388b78f737afc8d9117ad</t>
  </si>
  <si>
    <t>d0d31dc2a86d3aeeb2298f5f13937781ec9f6e8e</t>
  </si>
  <si>
    <t>caf89a1880a9596c66eddf6ca5bcfa39d300670c</t>
  </si>
  <si>
    <t>e4bfa86455336fabf30f4c3c756d00b9d029667a</t>
  </si>
  <si>
    <t>dd269df67d37409a6f2099a842b8f5c75ee6fc24</t>
  </si>
  <si>
    <t>bae3b66dc24dca6e6be89169f3e1da4cb8632d4a</t>
  </si>
  <si>
    <t>2e454c930cde7140c7b47c6d39fefe090558a831</t>
  </si>
  <si>
    <t>ca9d88a180570e5700c2f4e643477093e7fe5ac1</t>
  </si>
  <si>
    <t>e7dc63fb5d1c26beada9ffc12dc78aa6548f1fb5</t>
  </si>
  <si>
    <t>39cc6ee70261b062553b1101fe1a5bcb28085927</t>
  </si>
  <si>
    <t>8b23a30866a69283edb78e2c8e326a921f9828e9</t>
  </si>
  <si>
    <t>727656a0ffd13d156df51ee65ec7e19ecf24c57f</t>
  </si>
  <si>
    <t>b9822df4448e578184d5e8dc476c6df448de60a1</t>
  </si>
  <si>
    <t>496e172fd3a76a7cf299e95be671769c4aed7723</t>
  </si>
  <si>
    <t>1f5aebe796d39c7446897e55786f7533f1afe593</t>
  </si>
  <si>
    <t>2a8387bb01dea08c932c92518eab74ea7008c777</t>
  </si>
  <si>
    <t>602000339be12e66791c16f1c937d8bea0283cca</t>
  </si>
  <si>
    <t>557f2c1e3d3228646fabf0daff8d77b48bda247b</t>
  </si>
  <si>
    <t>04af92db314b49a5a6e007ab921e6347ac733a2c</t>
  </si>
  <si>
    <t>6f3116bd7a2987e10c6cbe02308f0fc54bf604ee</t>
  </si>
  <si>
    <t>f6493fc15a403c6b0bf900b904ef36c8df6061ac</t>
  </si>
  <si>
    <t>015388129b79493bfed7b95da509c0e8beb05ecc</t>
  </si>
  <si>
    <t>dd09c20c67604b01ef6c592392e1c199f1e39fb8</t>
  </si>
  <si>
    <t>580749541645a4fbfbcdf2e6a37752b925c65ab4</t>
  </si>
  <si>
    <t>0f3818a119778f3f29391dcd78bff5de50d7bf9c</t>
  </si>
  <si>
    <t>2b11253b72108f82e4e959f38228e09277e045b9</t>
  </si>
  <si>
    <t>864f87602f60818d343021f695e5e247b05fb78f</t>
  </si>
  <si>
    <t>4a0b2ade87d263529ac903893130cf4b4f1e4c76</t>
  </si>
  <si>
    <t>255b35a650c936eff7423b4275c5de38f77e7f22</t>
  </si>
  <si>
    <t>c4126e6d03afa524d53f37f525dd85381a85d723</t>
  </si>
  <si>
    <t>1f18029055b1a0adbb80eafe91b7a99c5cdf50c1</t>
  </si>
  <si>
    <t>d93490299eb2cbde88fb20ad6a1a61b3970750c6</t>
  </si>
  <si>
    <t>e17e789ba94c7a7ace549425f3629b4525ea2049</t>
  </si>
  <si>
    <t>43ba3905409c4a7033a3f1fa1b648dda601bc2dc</t>
  </si>
  <si>
    <t>01c0944ed544972569ab77d879b00578c85e8ca1</t>
  </si>
  <si>
    <t>53e895fa0c6aa2009fd9b2fea207e3b4106ee10c</t>
  </si>
  <si>
    <t>a956a03e47d92c3889ab1bfd178ca436585aac22</t>
  </si>
  <si>
    <t>e5b66059c566a64b666dc28bedd86b9aae4df414</t>
  </si>
  <si>
    <t>38a771f50fb95b04f9b2134c0a27a4b99eaed89a</t>
  </si>
  <si>
    <t>cbe4679cffd45277d2074dad7cd6bdda1c979ce7</t>
  </si>
  <si>
    <t>cff300b04f8e302a34e2cd28ebb9730a7f15d872</t>
  </si>
  <si>
    <t>59d73dc08ea371866c1d9d45843e6752f26a48e4</t>
  </si>
  <si>
    <t>d8974e925c2c5ff9b2fcce4d6b1bdfd7563e0f23</t>
  </si>
  <si>
    <t>1b2cb5f79c526cc997cc093cf1d9029dd91be4ce</t>
  </si>
  <si>
    <t>a66650d478f4d5eeabe4c1e4729d3f537f202682</t>
  </si>
  <si>
    <t>2c99857e892c4703f4763ec6fbd9049bbf9fe9b5</t>
  </si>
  <si>
    <t>7da0ec4bdb719223c73d1af18315e6a9807df55a</t>
  </si>
  <si>
    <t>4ecd2641e50e9fdb8b442ed71d49a18b94785f21</t>
  </si>
  <si>
    <t>1c6fb24ef7b29558593ce6fd4310c3bc4fe67d82</t>
  </si>
  <si>
    <t>4c2df13f4194057f09b920ee88712e5a70b1a556</t>
  </si>
  <si>
    <t>81be357744a8c8a9be96ef5559e2a5fa8eb90704</t>
  </si>
  <si>
    <t>5ff8c1f9c0072e664cf2c9eabe2d93d740bfbd4f</t>
  </si>
  <si>
    <t>0e1b4c287d4a8a976bf3396f4d810ddc63d12820</t>
  </si>
  <si>
    <t>9f1f60c38bbfc827ab9f27008f3be717302375dd</t>
  </si>
  <si>
    <t>4b2198595da6599ad6a9390c8225646803faf3a2</t>
  </si>
  <si>
    <t>6a3a0929691c620f52e40864b00bd59cc62984a7</t>
  </si>
  <si>
    <t>9b8ff87a3d1bec461f38cea6a1c440d7c964814f</t>
  </si>
  <si>
    <t>b564aa94785aa5651342b02980380bf06ab44d59</t>
  </si>
  <si>
    <t>c8a60accb9073f31783238185018246f3936092e</t>
  </si>
  <si>
    <t>5aa011f45a96a0089438a9cf56d22866048ea189</t>
  </si>
  <si>
    <t>4b4b83d52f13aa9b800bcc93ef66d1035a3b4d74</t>
  </si>
  <si>
    <t>17ebeea7386e2411e56f58f20c8d442ce91f5f42</t>
  </si>
  <si>
    <t>528eb61fde1c4ad2cf1cbfe050cf1493be8682fd</t>
  </si>
  <si>
    <t>17da467f20b94ff7812d7e1e087a1ecdddb037b9</t>
  </si>
  <si>
    <t>03bd376d6c641f527e9dba8d702d1ed5b369c8a7</t>
  </si>
  <si>
    <t>6e04f0612ea31de60348253bcb8969a6ebc71344</t>
  </si>
  <si>
    <t>d26d24a921b580cc1aec1a842d182216877e2060</t>
  </si>
  <si>
    <t>b756cef2421512fa77c4c1bd138756df8bcc6611</t>
  </si>
  <si>
    <t>0d79be59e4197942d99297d099b6722299f39438</t>
  </si>
  <si>
    <t>e3d9effc108ef48f6b6c4a5fb609de4cf21c7512</t>
  </si>
  <si>
    <t>9a4fa7acd897df352c8b476fa729c2d668c0c6db</t>
  </si>
  <si>
    <t>607e7d153f1567af9f1ccb18fd489f73987c07c1</t>
  </si>
  <si>
    <t>392b8d97d1357c9cb78d9fe06bf233c56731bcc4</t>
  </si>
  <si>
    <t>6a5870cb1b1721089d463867a13e59d5de049731</t>
  </si>
  <si>
    <t>2a7bb571fa05d002f96e83c31f2beb36a9dfa457</t>
  </si>
  <si>
    <t>2ad9c5f586c18d0f4d2e7dcfbc211d7435440f55</t>
  </si>
  <si>
    <t>0fc5f7166b8cfe2cacf0cb9865735b7e6461c6f9</t>
  </si>
  <si>
    <t>f2ed8605282d947841881057fce9c1925c0cb668</t>
  </si>
  <si>
    <t>57b25af39139a12974bb9a9cf380e4dfde21e8a7</t>
  </si>
  <si>
    <t>cd12b08763ba4924f609c314ae597fd38550bf29</t>
  </si>
  <si>
    <t>feaa75152c7e0c3c5034610174ca2d905e9688f5</t>
  </si>
  <si>
    <t>35ab8d553802cf6ba68b9e11815896f03351f1b3</t>
  </si>
  <si>
    <t>f09e8013e56a32bc7b1c3ebf4d92b8b47cacf1bb</t>
  </si>
  <si>
    <t>a1f915b1e858b8e876706ac1580bb4497c9b6365</t>
  </si>
  <si>
    <t>261bc182c468a126cd76ef7f639b1292ddc357c5</t>
  </si>
  <si>
    <t>7b2fe1140a3a2d44afa5c13e6eaf798d23b42ea9</t>
  </si>
  <si>
    <t>f5cddb22db909cbbea59a9a5340041b9d3a01dbc</t>
  </si>
  <si>
    <t>577f76f89f9bacacba6755ec8cc2ae55d98be391</t>
  </si>
  <si>
    <t>956e0945fbb7c7ac603861a99a541a162336c47e</t>
  </si>
  <si>
    <t>63b6d2707dfe95e9e1a772f4848db107872314b3</t>
  </si>
  <si>
    <t>9a455bc4b253d7d0c1f266814765c751314e468f</t>
  </si>
  <si>
    <t>c478751636d1529f5b6b02298ef807ef07dc5dcc</t>
  </si>
  <si>
    <t>1f2d1cb2c3b0f6736601c13388079dc1582b1db3</t>
  </si>
  <si>
    <t>22e7117378af1e296fc26cb913949228865d5f92</t>
  </si>
  <si>
    <t>076284db0c968d93e5c5e7903936088d4ec0f4af</t>
  </si>
  <si>
    <t>2ac876fe638ec396b8942a2ab8d611b9e9ae0bf5</t>
  </si>
  <si>
    <t>0a3b5a812e4662faa914ae455f1de82dc0c9ef4d</t>
  </si>
  <si>
    <t>7c9b35e5f1175b4cfdd35ff554db8e714a668ac4</t>
  </si>
  <si>
    <t>3c8d7fc9eb51f94bc0bc95fceabf12ceb461447f</t>
  </si>
  <si>
    <t>342fdb0f1225383842f865c1ca69bdab7ded331f</t>
  </si>
  <si>
    <t>0e04451352c16b4b21ad21a7e50a7074ee6dc80c</t>
  </si>
  <si>
    <t>b4081da5e2cf2f98d030ef19cac83c0b9ff3ca2f</t>
  </si>
  <si>
    <t>ec1cd8c775b922ebe0b76060964506fba887ff27</t>
  </si>
  <si>
    <t>0f1d570f6442b9055f833ff8ad02686603f9dd0b</t>
  </si>
  <si>
    <t>12dc5708b3f6877fd0c4e489c1b509a812efdd53</t>
  </si>
  <si>
    <t>d7f1c6cbed2514aef131576643a9d330c592746a</t>
  </si>
  <si>
    <t>cf8c857aa7aceff5cb716da2804defd7b26b6429</t>
  </si>
  <si>
    <t>dbf775128d390a157731d76220d6b044d9aff91c</t>
  </si>
  <si>
    <t>c564154d815f91219c86a6e980a833941c33b5f1</t>
  </si>
  <si>
    <t>8df2809d0909832cfe6b30152a885600ce76a62f</t>
  </si>
  <si>
    <t>6f1aa96edb03e0e3e3ff87f3dffe93e3d61947ad</t>
  </si>
  <si>
    <t>f812bc51878c9921e0497f6c3d701224d14407bf</t>
  </si>
  <si>
    <t>314549b1437f9e2c1994938aae1cc0cbffc09e2f</t>
  </si>
  <si>
    <t>bf8a9be462d76cf86b5906e3ccad6a91568199f9</t>
  </si>
  <si>
    <t>0ae3582a32125f560ecac540c5444a05e92e5a41</t>
  </si>
  <si>
    <t>b1a633f60470fd9611ecefc3a8f28fc58b51379a</t>
  </si>
  <si>
    <t>1ac24ee348272f49900ba2cf202de67b43d9a46a</t>
  </si>
  <si>
    <t>95ec0c6e67af8e6294225e090613bf4e87fed446</t>
  </si>
  <si>
    <t>99be2005c5560c4f72d4cf48e4b2a55a165fd26c</t>
  </si>
  <si>
    <t>8fadde42cf6a9879b4ab0cb6142b31c4ee501667</t>
  </si>
  <si>
    <t>kind</t>
  </si>
  <si>
    <t>TTL</t>
  </si>
  <si>
    <t>T/F</t>
  </si>
  <si>
    <t>[Bug] assertion failed: (= name absent) @ AsyncGeneratorExpression[0,1].InstantiateAsyncGeneratorFunctionExpression</t>
  </si>
  <si>
    <t>Assertion</t>
  </si>
  <si>
    <t>F</t>
  </si>
  <si>
    <t>[Bug] already defined variable: nextIndex @ ElementList[0,1].ArrayAccumulation</t>
  </si>
  <si>
    <t>DuplicatedVar</t>
  </si>
  <si>
    <t>T</t>
  </si>
  <si>
    <t>[Bug] unchecked abrupt completions: V @ GetReferencedName</t>
  </si>
  <si>
    <t>[Bug] already defined variable: exponent @ Math.pow</t>
  </si>
  <si>
    <t>UnknownVar</t>
  </si>
  <si>
    <t>[Bug] unchecked abrupt completions: lref.ReferencedName @ AssignmentExpression[6,0].Evaluation</t>
  </si>
  <si>
    <t>[Bug] already defined variable: v @ AssignmentProperty[0,1].PropertyDestructuringAssignmentEvaluation</t>
  </si>
  <si>
    <t>[Bug] unchecked abrupt completions: V @ OrdinarySetWithOwnDescriptor</t>
  </si>
  <si>
    <t>[Bug] assertion failed: (= name absent) @ FunctionExpression[0,1].InstantiateOrdinaryFunctionExpression</t>
  </si>
  <si>
    <t>[Bug] assertion failed: (= name absent) @ AsyncFunctionExpression[0,1].InstantiateAsyncFunctionExpression</t>
  </si>
  <si>
    <t>[Bug] already defined variable: nextIndex @ ElementList[2,1].ArrayAccumulation</t>
  </si>
  <si>
    <t>[Bug] unchecked abrupt completions: argument @ ToObject</t>
  </si>
  <si>
    <t>[Bug] already defined variable: args @ String.prototype.concat</t>
  </si>
  <si>
    <t>[Bug] unknown variable: AssignmentExpression @ AssignmentElement[0,1].IteratorDestructuringAssignmentEvaluation</t>
  </si>
  <si>
    <t>[Bug] assertion failed: (is-completion completion) @ IteratorClose</t>
  </si>
  <si>
    <t>[Bug] assertion failed: (= (typeof O) Object) @ HasOwnProperty</t>
  </si>
  <si>
    <t>[Bug] already defined variable: hasDuplicates @ TryStatement[2,0].ContainsDuplicateLabels</t>
  </si>
  <si>
    <t>[Bug] remaining parameter: S @ AsyncFunctionExpression[1,0].Evaluation</t>
  </si>
  <si>
    <t>Arity</t>
  </si>
  <si>
    <t>[Bug] already defined variable: v @ SingleNameBinding[0,1].IteratorBindingInitialization</t>
  </si>
  <si>
    <t>[Bug] already defined variable: O @ Object.setPrototypeOf</t>
  </si>
  <si>
    <t>[Bug] unchecked abrupt completions: status @ SpreadElement[0,0].ArrayAccumulation</t>
  </si>
  <si>
    <t>[Bug] assertion failed: (= __x0__ true) @ Construct</t>
  </si>
  <si>
    <t>[Bug] already defined variable: items @ Array.prototype.unshift</t>
  </si>
  <si>
    <t>[Bug] unchecked abrupt completions: (new [V]) @ OrdinarySetWithOwnDescriptor</t>
  </si>
  <si>
    <t>[Bug] unknown variable: handler @ NewPromiseReactionJob</t>
  </si>
  <si>
    <t>[Bug] unchecked abrupt completions: ref.ReferencedName @ CallExpression[0,0].Evaluation</t>
  </si>
  <si>
    <t>[Bug] unknown variable: EvaluatePropertyAccessWithIdentifierKey @ CallExpression[5,0].Evaluation</t>
  </si>
  <si>
    <t>[Bug] assertion failed: (= (typeof obj) Object) @ LengthOfArrayLike</t>
  </si>
  <si>
    <t>[Bug] unknown variable: oldvalue @ UpdateExpression[3,0].Evaluation</t>
  </si>
  <si>
    <t>[Bug] assertion failed: (is-instance-of V ReferenceRecord) @ IsPropertyReference</t>
  </si>
  <si>
    <t>[Bug] already defined variable: v @ ArrowParameters[0,0].IteratorBindingInitialization</t>
  </si>
  <si>
    <t>[Bug] unchecked abrupt completions: created @ ElementList[0,1].ArrayAccumulation</t>
  </si>
  <si>
    <t>[Bug] already defined variable: hasUndefinedLabels @ CaseBlock[1,3].ContainsUndefinedContinueTarget</t>
  </si>
  <si>
    <t>[Bug] unknown variable: LeftHandSideExpression @ UpdateExpression[3,0].EarlyErrors</t>
  </si>
  <si>
    <t>[Bug] assertion failed: (= (typeof source) Object) @ FlattenIntoArray</t>
  </si>
  <si>
    <t>[Bug] assertion failed: false @ ToBoolean</t>
  </si>
  <si>
    <t>[Bug] already defined variable: hasUndefinedLabels @ TryStatement[2,0].ContainsUndefinedContinueTarget</t>
  </si>
  <si>
    <t>[Bug] already defined variable: to @ Array.prototype.copyWithin</t>
  </si>
  <si>
    <t>[Bug] non-numeric types: x @ Math.round</t>
  </si>
  <si>
    <t>[Bug] unchecked abrupt completions: argument @ RequireObjectCoercible</t>
  </si>
  <si>
    <t>[Bug] remaining parameter: environment @ ArrowParameters[1,0].IteratorBindingInitialization</t>
  </si>
  <si>
    <t>[Bug] remaining parameter: iteratorRecord @ ArrowParameters[1,0].IteratorBindingInitialization</t>
  </si>
  <si>
    <t>[Bug] unchecked abrupt completions: status @ CreateArrayFromList</t>
  </si>
  <si>
    <t>[Bug] already defined variable: nextIndex @ ElementList[3,1].ArrayAccumulation</t>
  </si>
  <si>
    <t>[Bug] already defined variable: bigint @ BigInt.asUintN</t>
  </si>
  <si>
    <t>[Bug] unknown variable: oldvalue @ UpdateExpression[1,0].Evaluation</t>
  </si>
  <si>
    <t>[Bug] unknown variable: HostEnqueuePromiseJob @ PerformPromiseThen</t>
  </si>
  <si>
    <t>[Bug] assertion failed: (= promise.PromiseState "rejected") @ PerformPromiseThen</t>
  </si>
  <si>
    <t>[Bug] unchecked abrupt completions: value.SourceText @ ClassDeclaration[1,0].BindingClassDeclarationEvaluation</t>
  </si>
  <si>
    <t>[Bug] unknown variable: iterator @ Promise.race</t>
  </si>
  <si>
    <t>[Bug] unknown variable: GetReferencedName @ AssignmentExpression[6,0].Evaluation</t>
  </si>
  <si>
    <t>[Bug] unknown variable: ClassHeritage @ ClassTail[0,3].Contains</t>
  </si>
  <si>
    <t>[Bug] non-numeric types: argument @ IsNonNegativeInteger</t>
  </si>
  <si>
    <t>[Bug] non-numeric types: oldLen @ ArrayExoticObject.DefineOwnProperty</t>
  </si>
  <si>
    <t>[Bug] assertion failed: (= (typeof O) Object) @ Set</t>
  </si>
  <si>
    <t>[Bug] already defined variable: x @ BigIntBitwiseOp</t>
  </si>
  <si>
    <t>[Bug] unchecked abrupt completions: argument @ ToNumber</t>
  </si>
  <si>
    <t>[Bug] assertion failed: (= (typeof target) Object) @ FlattenIntoArray</t>
  </si>
  <si>
    <t>[Bug] unchecked abrupt completions: status @ BindingRestElement[1,0].IteratorBindingInitialization</t>
  </si>
  <si>
    <t>[Bug] already defined variable: bigint @ BigInt.asIntN</t>
  </si>
  <si>
    <t>[Bug] assertion failed: (is-instance-of V ReferenceRecord) @ IsSuperReference</t>
  </si>
  <si>
    <t>[Bug] assertion failed: (= (typeof O) Object) @ DefinePropertyOrThrow</t>
  </si>
  <si>
    <t>[Bug] unknown variable: AssignmentTargetType @ DestructuringAssignmentTarget[0,0].EarlyErrors</t>
  </si>
  <si>
    <t>[Bug] unchecked abrupt completions: lref.ReferencedName @ AssignmentExpression[7,0].Evaluation</t>
  </si>
  <si>
    <t>[Bug] unchecked abrupt completions: __x3__ @ ArgumentsExoticObject.DefineOwnProperty</t>
  </si>
  <si>
    <t>[Bug] unchecked abrupt completions: V @ IsPropertyReference</t>
  </si>
  <si>
    <t>[Bug] unknown variable: EvaluatePropertyAccessWithIdentifierKey @ OptionalChain[6,0].ChainEvaluation</t>
  </si>
  <si>
    <t>[Bug] already defined variable: shift @ BigIntBitwiseOp</t>
  </si>
  <si>
    <t>[Bug] unchecked abrupt completions: status @ BindingRestElement[0,0].IteratorBindingInitialization</t>
  </si>
  <si>
    <t>[Bug] already defined variable: index @ CreateMappedArgumentsObject</t>
  </si>
  <si>
    <t>[Bug] assertion failed: (= name absent) @ GeneratorExpression[0,1].InstantiateGeneratorFunctionExpression</t>
  </si>
  <si>
    <t>[Bug] assertion failed: (= (typeof V) Reference) @ GetReferencedName</t>
  </si>
  <si>
    <t>[Bug] unchecked abrupt completions: x @ AbstractEqualityComparison</t>
  </si>
  <si>
    <t>[Bug] remaining parameter: S @ AsyncGeneratorExpression[0,1].Evaluation</t>
  </si>
  <si>
    <t>[Bug] assertion failed: (is-instance-of V ReferenceRecord) @ IsUnresolvableReference</t>
  </si>
  <si>
    <t>[Bug] unchecked abrupt completions: alreadyDeclared @ FunctionDeclarationInstantiation</t>
  </si>
  <si>
    <t>[Bug] unchecked abrupt completions: argument @ IsPropertyKey</t>
  </si>
  <si>
    <t>[Bug] assertion failed: (= (typeof O) Object) @ CreateDataPropertyOrThrow</t>
  </si>
  <si>
    <t>[Bug] unknown variable: obj @ Array.prototype.sort</t>
  </si>
  <si>
    <t>[Bug] already defined variable: R @ Array.prototype.join</t>
  </si>
  <si>
    <t>[Bug] unknown variable: PromiseResolve @ Promise.resolve</t>
  </si>
  <si>
    <t>[Bug] unchecked abrupt completions: __x7__ @ EvalDeclarationInstantiation</t>
  </si>
  <si>
    <t>[Bug] already defined variable: bits @ BigInt.asUintN</t>
  </si>
  <si>
    <t>[Bug] unchecked abrupt completions: input @ ToPrimitive</t>
  </si>
  <si>
    <t>[Bug] unchecked abrupt completions: b @ Math.imul</t>
  </si>
  <si>
    <t>[Bug] unknown variable: LeftHandSideExpression @ AssignmentElement[0,1].IteratorDestructuringAssignmentEvaluation</t>
  </si>
  <si>
    <t>[Bug] already defined variable: from @ Array.prototype.copyWithin</t>
  </si>
  <si>
    <t>[Bug] unknown variable: EvaluatePropertyAccessWithExpressionKey @ OptionalChain[5,0].ChainEvaluation</t>
  </si>
  <si>
    <t>[Bug] assertion failed: (= environment originalEnv) @ FunctionRestParameter[0,0].IteratorBindingInitialization</t>
  </si>
  <si>
    <t>[Bug] unchecked abrupt completions: a @ Math.imul</t>
  </si>
  <si>
    <t>[Bug] unknown variable: EvaluatePropertyAccessWithExpressionKey @ CallExpression[4,0].Evaluation</t>
  </si>
  <si>
    <t>[Bug] already defined variable: hasUndefinedLabels @ TryStatement[2,0].ContainsUndefinedBreakTarget</t>
  </si>
  <si>
    <t>[Bug] already defined variable: count @ Array.prototype.copyWithin</t>
  </si>
  <si>
    <t>[Bug] assertion failed: (= iterationKind CONST_iterate) @ ForInOfHeadEvaluation</t>
  </si>
  <si>
    <t>[Bug] already defined variable: result @ Promise.race</t>
  </si>
  <si>
    <t>[Bug] unchecked abrupt completions: lref.ReferencedName @ AssignmentExpression[8,0].Evaluation</t>
  </si>
  <si>
    <t>[Bug] unknown variable: len @ Array.prototype.sort</t>
  </si>
  <si>
    <t>[Bug] assertion failed: (= __x0__ true) @ GetPrototypeFromConstructor</t>
  </si>
  <si>
    <t>[Bug] unknown variable: func @ Function.prototype.apply</t>
  </si>
  <si>
    <t>[Bug] already defined variable: succeeded @ ArrayExoticObject.DefineOwnProperty</t>
  </si>
  <si>
    <t>[Bug] unchecked abrupt completions: V @ IsUnresolvableReference</t>
  </si>
  <si>
    <t>[Bug] assertion failed: (= MultiplicativeOperator "%") @ MultiplicativeExpression[1,0].Evaluation</t>
  </si>
  <si>
    <t>[Bug] already defined variable: result @ BigIntBitwiseOp</t>
  </si>
  <si>
    <t>[Bug] unknown variable: f @ MakeArgGetter</t>
  </si>
  <si>
    <t>[Bug] unknown variable: EvaluatePropertyAccessWithIdentifierKey @ MemberExpression[2,0].Evaluation</t>
  </si>
  <si>
    <t>[Bug] unknown variable: EvaluatePropertyAccessWithExpressionKey @ MemberExpression[1,0].Evaluation</t>
  </si>
  <si>
    <t>[Bug] non-numeric types: oldLen @ ArraySetLength</t>
  </si>
  <si>
    <t>[Bug] unknown variable: Statement @ IfStatement[0,0].EarlyErrors</t>
  </si>
  <si>
    <t>[Bug] already defined variable: nextIndex @ SpreadElement[0,0].ArrayAccumulation</t>
  </si>
  <si>
    <t>[Bug] unknown variable: oldvalue @ UpdateExpression[2,0].Evaluation</t>
  </si>
  <si>
    <t>[Bug] unchecked abrupt completions: defineStatus @ Array</t>
  </si>
  <si>
    <t>[Bug] unknown variable: GetReferencedName @ AssignmentExpression[8,0].Evaluation</t>
  </si>
  <si>
    <t>[Bug] already defined variable: items @ Array.of</t>
  </si>
  <si>
    <t>[Bug] unknown variable: EvaluatePropertyAccessWithExpressionKey @ OptionalChain[1,0].ChainEvaluation</t>
  </si>
  <si>
    <t>[Bug] already defined variable: mappedValue @ Array.from</t>
  </si>
  <si>
    <t>[Bug] already defined variable: k @ Array.prototype.indexOf</t>
  </si>
  <si>
    <t>[Bug] assertion failed: (= (typeof functionPrototype) Object) @ OrdinaryFunctionCreate</t>
  </si>
  <si>
    <t>[Bug] assertion failed: (= environment originalEnv) @ FormalParameter[0,0].IteratorBindingInitialization</t>
  </si>
  <si>
    <t>[Bug] already defined variable: hasUndefinedLabels @ CaseBlock[1,3].ContainsUndefinedBreakTarget</t>
  </si>
  <si>
    <t>[Bug] assertion failed: false @ ToObject</t>
  </si>
  <si>
    <t>[Bug] assertion failed: false @ RequireObjectCoercible</t>
  </si>
  <si>
    <t>[Bug] unchecked abrupt completions: g @ CreateMappedArgumentsObject</t>
  </si>
  <si>
    <t>[Bug] unchecked abrupt completions: V @ CreateDataProperty</t>
  </si>
  <si>
    <t>[Bug] unchecked abrupt completions: ref @ CallExpression[0,0].Evaluation</t>
  </si>
  <si>
    <t>[Bug] already defined variable: base @ Math.pow</t>
  </si>
  <si>
    <t>[Bug] unchecked abrupt completions: __x2__ @ ArgumentsExoticObject.GetOwnProperty</t>
  </si>
  <si>
    <t>[Bug] already defined variable: result @ Promise.all</t>
  </si>
  <si>
    <t>[Bug] unknown variable: IsValidSimpleAssignmentTarget @ DestructuringAssignmentTarget[0,0].EarlyErrors</t>
  </si>
  <si>
    <t>[Bug] already defined variable: v @ SingleNameBinding[0,1].KeyedBindingInitialization</t>
  </si>
  <si>
    <t>[Bug] unknown variable: oldvalue @ UpdateExpression[4,0].Evaluation</t>
  </si>
  <si>
    <t>[Bug] already defined variable: value @ YieldExpression[2,0].Evaluation</t>
  </si>
  <si>
    <t>[Bug] already defined variable: y @ BigIntBitwiseOp</t>
  </si>
  <si>
    <t>[Bug] assertion failed: false @ ToString</t>
  </si>
  <si>
    <t>[Bug] already defined variable: k @ Array.prototype.includes</t>
  </si>
  <si>
    <t>[Bug] unchecked abrupt completions: created @ ElementList[2,1].ArrayAccumulation</t>
  </si>
  <si>
    <t>[Bug] already defined variable: V @ Object.prototype.isPrototypeOf</t>
  </si>
  <si>
    <t>[Bug] assertion failed: (= name absent) @ AsyncFunctionExpression[1,0].InstantiateAsyncFunctionExpression</t>
  </si>
  <si>
    <t>[Bug] already defined variable: bits @ BigInt.asIntN</t>
  </si>
  <si>
    <t>[Bug] non-number types: x @ Math.fround</t>
  </si>
  <si>
    <t>[Bug] unknown variable: EvaluatePropertyAccessWithIdentifierKey @ OptionalChain[2,0].ChainEvaluation</t>
  </si>
  <si>
    <t>[Bug] unchecked abrupt completions: (new [target, P, V, Receiver]) @ ProxyObject.Set</t>
  </si>
  <si>
    <t>[Bug] unchecked abrupt completions: status @ AssignmentRestElement[0,0].IteratorDestructuringAssignmentEvaluation</t>
  </si>
  <si>
    <t>[Bug] already defined variable: nextIndex @ ElementList[1,1].ArrayAccumulation</t>
  </si>
  <si>
    <t>[Bug] assertion failed: (= (typeof home) Object) @ FunctionEnvironmentRecord.GetSuperBase</t>
  </si>
  <si>
    <t>[Bug] unchecked abrupt completions: x @ SameValue</t>
  </si>
  <si>
    <t>[Bug] already defined variable: items @ Array.prototype.push</t>
  </si>
  <si>
    <t>[Bug] assertion failed: (= (typeof iterResult) Object) @ IteratorValue</t>
  </si>
  <si>
    <t>[Bug] unchecked abrupt completions: ref @ EvaluateCall</t>
  </si>
  <si>
    <t>[Bug] unknown variable: LeftHandSideExpression @ UpdateExpression[4,0].EarlyErrors</t>
  </si>
  <si>
    <t>[Bug] already defined variable: hasDuplicates @ CaseBlock[1,3].ContainsDuplicateLabels</t>
  </si>
  <si>
    <t>[Bug] unchecked abrupt completions: V @ DeclarativeEnvironmentRecord.InitializeBinding</t>
  </si>
  <si>
    <t>[Bug] unchecked abrupt completions: y @ AbstractEqualityComparison</t>
  </si>
  <si>
    <t>[Bug] already defined variable: succeeded @ ArraySetLength</t>
  </si>
  <si>
    <t>[Bug] unknown variable: GetReferencedName @ AssignmentExpression[7,0].Evaluation</t>
  </si>
  <si>
    <t>[Bug] assertion failed: (= (typeof O) Object) @ Get</t>
  </si>
  <si>
    <t>[Bug] non-numeric types: __x0__ @ Array.prototype.sort</t>
  </si>
  <si>
    <t>all</t>
  </si>
  <si>
    <t>cfg</t>
  </si>
  <si>
    <t># iter</t>
  </si>
  <si>
    <t># view</t>
  </si>
  <si>
    <t># func</t>
  </si>
  <si>
    <t>full</t>
  </si>
  <si>
    <t>node</t>
  </si>
  <si>
    <t>return</t>
  </si>
  <si>
    <t>message</t>
  </si>
  <si>
    <t>category</t>
  </si>
  <si>
    <t>create</t>
  </si>
  <si>
    <t>resolve</t>
  </si>
  <si>
    <t>days</t>
  </si>
  <si>
    <t>extract</t>
  </si>
  <si>
    <t>time (s)</t>
  </si>
  <si>
    <t>check</t>
  </si>
  <si>
    <t>detect</t>
  </si>
  <si>
    <t>iter</t>
  </si>
  <si>
    <t>view</t>
  </si>
  <si>
    <t>func</t>
  </si>
  <si>
    <t>MissingParam</t>
  </si>
  <si>
    <t>Abrupt</t>
  </si>
  <si>
    <t>Reference</t>
  </si>
  <si>
    <t>Total</t>
  </si>
  <si>
    <t>precision</t>
  </si>
  <si>
    <t>ratio</t>
  </si>
  <si>
    <t>avg</t>
  </si>
  <si>
    <t>min</t>
  </si>
  <si>
    <t>max</t>
  </si>
  <si>
    <t>start</t>
  </si>
  <si>
    <t>end</t>
  </si>
  <si>
    <t>no-refine</t>
  </si>
  <si>
    <t>refine</t>
  </si>
  <si>
    <t>k</t>
  </si>
  <si>
    <t>time</t>
  </si>
  <si>
    <t>label</t>
  </si>
  <si>
    <t>[Bug] assertion failed: (= (typeof iterResult) Object) @ IteratorComplete</t>
  </si>
  <si>
    <t>[Bug] assertion failed: (= (typeof index) Number) @ IsValidIntegerIndex</t>
  </si>
  <si>
    <t>[Bug] unchecked abrupt completions: integer @ Number.isSafeInteger</t>
  </si>
  <si>
    <t>[Bug] non-numeric types: k @ Array.prototype.includes</t>
  </si>
  <si>
    <t>[Bug] unknown variable: len @ String.prototype.includes</t>
  </si>
  <si>
    <t>[Bug] non-numeric types: __x0__ @ StringIndexOf</t>
  </si>
  <si>
    <t>[Bug] non-numeric types: x @ Number::lessThan</t>
  </si>
  <si>
    <t>[Bug] non-numeric types: intStart @ String.prototype.slice</t>
  </si>
  <si>
    <t>[Bug] non-numeric types: n @ Math.sign</t>
  </si>
  <si>
    <t>[Bug] non-numeric types: relativeTarget @ Array.prototype.copyWithin</t>
  </si>
  <si>
    <t>[Bug] unknown variable: length @ StringCreate</t>
  </si>
  <si>
    <t>[Bug] non-numeric types: index @ StringGetOwnProperty</t>
  </si>
  <si>
    <t>[Bug] unchecked abrupt completions: integer @ Number.isInteger</t>
  </si>
  <si>
    <t>[Bug] unknown variable: description @ SetFunctionName</t>
  </si>
  <si>
    <t>[Bug] non-numeric types: size @ String.prototype.codePointAt</t>
  </si>
  <si>
    <t>[Bug] non-numeric types: __x16__ @ String.prototype.split</t>
  </si>
  <si>
    <t>[Bug] non-numeric types: n @ Array.prototype.includes</t>
  </si>
  <si>
    <t>[Bug] non-numeric types: index @ IntegerIndexedElementSet</t>
  </si>
  <si>
    <t>[Bug] non-numeric types: relativeStart @ Array.prototype.splice</t>
  </si>
  <si>
    <t>[Bug] non-numeric types: end @ String.prototype.startsWith</t>
  </si>
  <si>
    <t>[Bug] non-numeric types: nextCP @ String.fromCodePoint</t>
  </si>
  <si>
    <t>[Bug] non-numeric types: (+ q 1i) @ String.prototype.split</t>
  </si>
  <si>
    <t>[Bug] non-numeric types: numericIndex @ IntegerIndexedExoticObject.HasProperty</t>
  </si>
  <si>
    <t>[Bug] non-numeric types: cp @ UTF16EncodeCodePoint</t>
  </si>
  <si>
    <t>[Bug] unknown variable: s @ String.prototype.split</t>
  </si>
  <si>
    <t>[Bug] non-numeric types: (+ end 1i) @ String.prototype.startsWith</t>
  </si>
  <si>
    <t>[Bug] non-numeric types: size @ CodePointAt</t>
  </si>
  <si>
    <t>[Bug] non-numeric types: numericIndex @ IntegerIndexedExoticObject.DefineOwnProperty</t>
  </si>
  <si>
    <t>[Bug] non-numeric types: x @ BigInt::lessThan</t>
  </si>
  <si>
    <t>[Bug] non-numeric types: len @ String.prototype.startsWith</t>
  </si>
  <si>
    <t>[Bug] unknown variable: desc @ SymbolDescriptiveString</t>
  </si>
  <si>
    <t>[Bug] non-numeric types: __x8__ @ String.prototype.endsWith</t>
  </si>
  <si>
    <t>[Bug] non-numeric types: n @ Array.prototype.lastIndexOf</t>
  </si>
  <si>
    <t>[Bug] unchecked abrupt completions: intLen @ Array</t>
  </si>
  <si>
    <t>[Bug] unknown variable: size @ CodePointAt</t>
  </si>
  <si>
    <t>[Bug] non-numeric types: position @ CodePointAt</t>
  </si>
  <si>
    <t>[Bug] non-numeric types: exponent @ BigInt::exponentiate</t>
  </si>
  <si>
    <t>[Bug] non-numeric types: relativeStart @ Array.prototype.copyWithin</t>
  </si>
  <si>
    <t>[Bug] assertion failed: (is-instance-of bufferData SharedDataBlock) @ IsSharedArrayBuffer</t>
  </si>
  <si>
    <t>[Bug] unknown variable: size @ String.prototype.codePointAt</t>
  </si>
  <si>
    <t>[Bug] non-numeric types: nx @ AbstractRelationalComparison</t>
  </si>
  <si>
    <t>[Bug] non-numeric types: index @ IntegerIndexedElementGet</t>
  </si>
  <si>
    <t>[Bug] non-numeric types: __x6__ @ String.prototype.endsWith</t>
  </si>
  <si>
    <t>[Bug] non-numeric types: len @ StringIndexOf</t>
  </si>
  <si>
    <t>[Bug] non-numeric types: number @ ToIntegerOrInfinity</t>
  </si>
  <si>
    <t>[Bug] unknown variable: home @ FunctionEnvironmentRecord.GetSuperBase</t>
  </si>
  <si>
    <t>[Bug] non-numeric types: relativeStart @ Array.prototype.fill</t>
  </si>
  <si>
    <t>[Bug] unknown variable: len @ String.prototype.endsWith</t>
  </si>
  <si>
    <t>[Bug] non-numeric types: cp @ CodePointToUTF16CodeUnits</t>
  </si>
  <si>
    <t>[Bug] non-numeric types: position @ String.prototype.codePointAt</t>
  </si>
  <si>
    <t>[Bug] non-numeric types: relativeEnd @ Array.prototype.copyWithin</t>
  </si>
  <si>
    <t>[Bug] unknown variable: searchLength @ String.prototype.endsWith</t>
  </si>
  <si>
    <t>[Bug] assertion failed: (= (typeof V) Reference) @ GetBase</t>
  </si>
  <si>
    <t>[Bug] unknown variable: len @ StringIndexOf</t>
  </si>
  <si>
    <t>[Bug] non-numeric types: n @ Math.round</t>
  </si>
  <si>
    <t>[Bug] assertion failed: (= (typeof O) Object) @ HasProperty</t>
  </si>
  <si>
    <t>[Bug] non-numeric types: len @ ToLength</t>
  </si>
  <si>
    <t>[Bug] unknown variable: searchLen @ StringIndexOf</t>
  </si>
  <si>
    <t>[Bug] unknown variable: searchLength @ String.prototype.startsWith</t>
  </si>
  <si>
    <t>[Bug] assertion failed: (= (typeof index) Number) @ IntegerIndexedElementGet</t>
  </si>
  <si>
    <t>[Bug] non-numeric types: depth @ FlattenIntoArray</t>
  </si>
  <si>
    <t>[Bug] non-numeric types: y @ Number::lessThan</t>
  </si>
  <si>
    <t>[Bug] non-numeric types: start @ String.prototype.endsWith</t>
  </si>
  <si>
    <t>[Bug] assertion failed: (= (typeof V) Reference) @ IsStrictReference</t>
  </si>
  <si>
    <t>[Bug] unknown variable: size @ StringToCodePoints</t>
  </si>
  <si>
    <t>[Bug] assertion failed: (= (typeof desc) String) @ SymbolDescriptiveString</t>
  </si>
  <si>
    <t>[Bug] assertion failed: (= (typeof V) Reference) @ IsUnresolvableReference</t>
  </si>
  <si>
    <t>[Bug] non-numeric types: size @ StringToCodePoints</t>
  </si>
  <si>
    <t>[Bug] unknown variable: len @ String.prototype.startsWith</t>
  </si>
  <si>
    <t>[Bug] non-numeric types: k @ Array.prototype.lastIndexOf</t>
  </si>
  <si>
    <t>[Bug] assertion failed: (= (typeof index) Number) @ IntegerIndexedElementSet</t>
  </si>
  <si>
    <t>[Bug] non-numeric types: relativeEnd @ Array.prototype.slice</t>
  </si>
  <si>
    <t>[Bug] non-numeric types: __x11__ @ String.prototype.split</t>
  </si>
  <si>
    <t>[Bug] non-numeric types: relativeEnd @ Array.prototype.fill</t>
  </si>
  <si>
    <t>[Bug] assertion failed: (|| (= (typeof name) Symbol) (= (typeof name) String)) @ SetFunctionName</t>
  </si>
  <si>
    <t>[Bug] non-numeric types: size @ UTF16DecodeString</t>
  </si>
  <si>
    <t>[Bug] non-numeric types: relativeStart @ Array.prototype.slice</t>
  </si>
  <si>
    <t>[Bug] non-numeric types: y @ BigInt::lessThan</t>
  </si>
  <si>
    <t>[Bug] non-numeric types: k @ Array.prototype.indexOf</t>
  </si>
  <si>
    <t>[Bug] unchecked abrupt completions: y @ SameValue</t>
  </si>
  <si>
    <t>[Bug] unknown variable: len @ String.prototype.slice</t>
  </si>
  <si>
    <t>[Bug] unknown variable: len @ String.prototype.indexOf</t>
  </si>
  <si>
    <t>[Bug] non-numeric types: n @ Math.abs</t>
  </si>
  <si>
    <t>[Bug] assertion failed: (= __x1__ true) @ Construct</t>
  </si>
  <si>
    <t>[Bug] non-numeric types: (+ s 1i) @ String.prototype.split</t>
  </si>
  <si>
    <t>[Bug] assertion failed: (= (typeof p) String) @ IsStringPrefix</t>
  </si>
  <si>
    <t>[Bug] assertion failed: (= (typeof q) String) @ IsStringPrefix</t>
  </si>
  <si>
    <t>[Bug] non-numeric types: intEnd @ String.prototype.slice</t>
  </si>
  <si>
    <t>[Bug] non-numeric types: index @ IsValidIntegerIndex</t>
  </si>
  <si>
    <t>[Bug] non-numeric types: (+ (+ i searchLen) 1i) @ StringIndexOf</t>
  </si>
  <si>
    <t>[Bug] unknown variable: len @ String.prototype.substring</t>
  </si>
  <si>
    <t>[Bug] non-numeric types: x @ BigInt::toString</t>
  </si>
  <si>
    <t>[Bug] non-numeric types: n @ Array.prototype.indexOf</t>
  </si>
  <si>
    <t>[Bug] unknown variable: size @ UTF16DecodeString</t>
  </si>
  <si>
    <t>[Bug] assertion failed: (= (typeof iteratorRecord.Iterator) Object) @ IteratorClose</t>
  </si>
  <si>
    <t>[Bug] non-numeric types: integerIndex @ ToIndex</t>
  </si>
  <si>
    <t>[Bug] non-numeric types: ny @ AbstractRelationalComparison</t>
  </si>
  <si>
    <t>total</t>
  </si>
  <si>
    <t>analyzed</t>
  </si>
  <si>
    <t>compiled</t>
  </si>
  <si>
    <t>view-func</t>
  </si>
  <si>
    <t>[Bug] already defined variable: len @ Array.prototype.push</t>
  </si>
  <si>
    <t>[Bug] already defined variable: index @ CreateUnmappedArgumentsObject</t>
  </si>
  <si>
    <t>true bugs</t>
  </si>
  <si>
    <t>delta</t>
  </si>
  <si>
    <t>detected bugs</t>
  </si>
  <si>
    <t>Operand</t>
  </si>
  <si>
    <t>NoNumber</t>
  </si>
  <si>
    <t>checker</t>
  </si>
  <si>
    <t>LS</t>
  </si>
  <si>
    <t>name</t>
  </si>
  <si>
    <t>feature</t>
  </si>
  <si>
    <t>ES12-1</t>
  </si>
  <si>
    <t>Switch</t>
  </si>
  <si>
    <t>ES12-2</t>
  </si>
  <si>
    <t>Try</t>
  </si>
  <si>
    <t>ES12-3</t>
  </si>
  <si>
    <t>Arguments</t>
  </si>
  <si>
    <t>ES12-4</t>
  </si>
  <si>
    <t>Array</t>
  </si>
  <si>
    <t>ES12-8</t>
  </si>
  <si>
    <t>ES12-6</t>
  </si>
  <si>
    <t>Class</t>
  </si>
  <si>
    <t>ES12-7</t>
  </si>
  <si>
    <t>Branch</t>
  </si>
  <si>
    <t>ES12-5</t>
  </si>
  <si>
    <t>Async</t>
  </si>
  <si>
    <t>new</t>
  </si>
  <si>
    <t>view/func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</si>
</sst>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%"/>
    <numFmt numFmtId="166" formatCode="#,##0\K"/>
    <numFmt numFmtId="167" formatCode="#,##0.0"/>
    <numFmt numFmtId="168" formatCode="0.0\K"/>
    <numFmt numFmtId="169" formatCode="#,##0.0\K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165" fontId="3" fillId="6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6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165" fontId="3" fillId="6" borderId="9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65" fontId="3" fillId="6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165" fontId="3" fillId="6" borderId="1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3" fillId="6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1" fontId="0" fillId="0" borderId="0" xfId="0" applyNumberFormat="1" applyAlignment="1">
      <alignment horizontal="left" vertical="center"/>
    </xf>
    <xf numFmtId="16" fontId="0" fillId="0" borderId="0" xfId="0" applyNumberFormat="1"/>
    <xf numFmtId="168" fontId="0" fillId="0" borderId="0" xfId="0" applyNumberFormat="1" applyAlignment="1">
      <alignment vertical="center"/>
    </xf>
    <xf numFmtId="169" fontId="0" fillId="0" borderId="0" xfId="0" applyNumberFormat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'figure-6'!$B$1</c:f>
              <c:strCache>
                <c:ptCount val="1"/>
                <c:pt idx="0">
                  <c:v>extract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val>
            <c:numRef>
              <c:f>'figure-6'!$B$2:$B$865</c:f>
              <c:numCache>
                <c:formatCode>0.0</c:formatCode>
                <c:ptCount val="864"/>
                <c:pt idx="0">
                  <c:v>7.74</c:v>
                </c:pt>
                <c:pt idx="1">
                  <c:v>7.5140000000000002</c:v>
                </c:pt>
                <c:pt idx="2">
                  <c:v>7.6449999999999996</c:v>
                </c:pt>
                <c:pt idx="3">
                  <c:v>7.3369999999999997</c:v>
                </c:pt>
                <c:pt idx="4">
                  <c:v>7.3940000000000001</c:v>
                </c:pt>
                <c:pt idx="5">
                  <c:v>7.9790000000000001</c:v>
                </c:pt>
                <c:pt idx="6">
                  <c:v>7.5869999999999997</c:v>
                </c:pt>
                <c:pt idx="7">
                  <c:v>7.6050000000000004</c:v>
                </c:pt>
                <c:pt idx="8">
                  <c:v>7.2869999999999999</c:v>
                </c:pt>
                <c:pt idx="9">
                  <c:v>7.6989999999999998</c:v>
                </c:pt>
                <c:pt idx="10">
                  <c:v>7.8819999999999997</c:v>
                </c:pt>
                <c:pt idx="11">
                  <c:v>7.7510000000000003</c:v>
                </c:pt>
                <c:pt idx="12">
                  <c:v>7.6820000000000004</c:v>
                </c:pt>
                <c:pt idx="13">
                  <c:v>7.4589999999999996</c:v>
                </c:pt>
                <c:pt idx="14">
                  <c:v>7.4370000000000003</c:v>
                </c:pt>
                <c:pt idx="15">
                  <c:v>7.87</c:v>
                </c:pt>
                <c:pt idx="16">
                  <c:v>7.5049999999999999</c:v>
                </c:pt>
                <c:pt idx="17">
                  <c:v>7.5780000000000003</c:v>
                </c:pt>
                <c:pt idx="18">
                  <c:v>7.3310000000000004</c:v>
                </c:pt>
                <c:pt idx="19">
                  <c:v>7.5819999999999999</c:v>
                </c:pt>
                <c:pt idx="20">
                  <c:v>7.718</c:v>
                </c:pt>
                <c:pt idx="21">
                  <c:v>7.3440000000000003</c:v>
                </c:pt>
                <c:pt idx="22">
                  <c:v>7.6749999999999998</c:v>
                </c:pt>
                <c:pt idx="23">
                  <c:v>7.4720000000000004</c:v>
                </c:pt>
                <c:pt idx="24">
                  <c:v>7.367</c:v>
                </c:pt>
                <c:pt idx="25">
                  <c:v>7.8609999999999998</c:v>
                </c:pt>
                <c:pt idx="26">
                  <c:v>7.3810000000000002</c:v>
                </c:pt>
                <c:pt idx="27">
                  <c:v>7.5510000000000002</c:v>
                </c:pt>
                <c:pt idx="28">
                  <c:v>7.7220000000000004</c:v>
                </c:pt>
                <c:pt idx="29">
                  <c:v>7.4710000000000001</c:v>
                </c:pt>
                <c:pt idx="30">
                  <c:v>7.7249999999999996</c:v>
                </c:pt>
                <c:pt idx="31">
                  <c:v>7.3330000000000002</c:v>
                </c:pt>
                <c:pt idx="32">
                  <c:v>7.3529999999999998</c:v>
                </c:pt>
                <c:pt idx="33">
                  <c:v>7.4119999999999999</c:v>
                </c:pt>
                <c:pt idx="34">
                  <c:v>7.468</c:v>
                </c:pt>
                <c:pt idx="35">
                  <c:v>7.681</c:v>
                </c:pt>
                <c:pt idx="36">
                  <c:v>7.476</c:v>
                </c:pt>
                <c:pt idx="37">
                  <c:v>7.569</c:v>
                </c:pt>
                <c:pt idx="38">
                  <c:v>7.4450000000000003</c:v>
                </c:pt>
                <c:pt idx="39">
                  <c:v>7.42</c:v>
                </c:pt>
                <c:pt idx="40">
                  <c:v>7.649</c:v>
                </c:pt>
                <c:pt idx="41">
                  <c:v>7.4690000000000003</c:v>
                </c:pt>
                <c:pt idx="42">
                  <c:v>7.3890000000000002</c:v>
                </c:pt>
                <c:pt idx="43">
                  <c:v>7.36</c:v>
                </c:pt>
                <c:pt idx="44">
                  <c:v>7.5730000000000004</c:v>
                </c:pt>
                <c:pt idx="45">
                  <c:v>7.9219999999999997</c:v>
                </c:pt>
                <c:pt idx="46">
                  <c:v>7.625</c:v>
                </c:pt>
                <c:pt idx="47">
                  <c:v>7.6840000000000002</c:v>
                </c:pt>
                <c:pt idx="48">
                  <c:v>7.407</c:v>
                </c:pt>
                <c:pt idx="49">
                  <c:v>7.7640000000000002</c:v>
                </c:pt>
                <c:pt idx="50">
                  <c:v>7.8710000000000004</c:v>
                </c:pt>
                <c:pt idx="51">
                  <c:v>7.4610000000000003</c:v>
                </c:pt>
                <c:pt idx="52">
                  <c:v>7.5179999999999998</c:v>
                </c:pt>
                <c:pt idx="53">
                  <c:v>7.1120000000000001</c:v>
                </c:pt>
                <c:pt idx="54">
                  <c:v>7.5359999999999996</c:v>
                </c:pt>
                <c:pt idx="55">
                  <c:v>7.9409999999999998</c:v>
                </c:pt>
                <c:pt idx="56">
                  <c:v>7.6189999999999998</c:v>
                </c:pt>
                <c:pt idx="57">
                  <c:v>7.5419999999999998</c:v>
                </c:pt>
                <c:pt idx="58">
                  <c:v>7.5460000000000003</c:v>
                </c:pt>
                <c:pt idx="59">
                  <c:v>7.5490000000000004</c:v>
                </c:pt>
                <c:pt idx="60">
                  <c:v>8.0139999999999993</c:v>
                </c:pt>
                <c:pt idx="61">
                  <c:v>7.7190000000000003</c:v>
                </c:pt>
                <c:pt idx="62">
                  <c:v>7.8170000000000002</c:v>
                </c:pt>
                <c:pt idx="63">
                  <c:v>7.2149999999999999</c:v>
                </c:pt>
                <c:pt idx="64">
                  <c:v>7.8890000000000002</c:v>
                </c:pt>
                <c:pt idx="65">
                  <c:v>8.1159999999999997</c:v>
                </c:pt>
                <c:pt idx="66">
                  <c:v>7.609</c:v>
                </c:pt>
                <c:pt idx="67">
                  <c:v>7.5359999999999996</c:v>
                </c:pt>
                <c:pt idx="68">
                  <c:v>7.1509999999999998</c:v>
                </c:pt>
                <c:pt idx="69">
                  <c:v>7.9210000000000003</c:v>
                </c:pt>
                <c:pt idx="70">
                  <c:v>8.1039999999999992</c:v>
                </c:pt>
                <c:pt idx="71">
                  <c:v>7.8019999999999996</c:v>
                </c:pt>
                <c:pt idx="72">
                  <c:v>7.9820000000000002</c:v>
                </c:pt>
                <c:pt idx="73">
                  <c:v>7.2969999999999997</c:v>
                </c:pt>
                <c:pt idx="74">
                  <c:v>7.77</c:v>
                </c:pt>
                <c:pt idx="75">
                  <c:v>8.2200000000000006</c:v>
                </c:pt>
                <c:pt idx="76">
                  <c:v>7.5780000000000003</c:v>
                </c:pt>
                <c:pt idx="77">
                  <c:v>7.8170000000000002</c:v>
                </c:pt>
                <c:pt idx="78">
                  <c:v>7.4649999999999999</c:v>
                </c:pt>
                <c:pt idx="79">
                  <c:v>7.6760000000000002</c:v>
                </c:pt>
                <c:pt idx="80">
                  <c:v>7.9950000000000001</c:v>
                </c:pt>
                <c:pt idx="81">
                  <c:v>7.702</c:v>
                </c:pt>
                <c:pt idx="82">
                  <c:v>7.6669999999999998</c:v>
                </c:pt>
                <c:pt idx="83">
                  <c:v>7.3769999999999998</c:v>
                </c:pt>
                <c:pt idx="84">
                  <c:v>7.6950000000000003</c:v>
                </c:pt>
                <c:pt idx="85">
                  <c:v>8.0269999999999992</c:v>
                </c:pt>
                <c:pt idx="86">
                  <c:v>7.5119999999999996</c:v>
                </c:pt>
                <c:pt idx="87">
                  <c:v>7.48</c:v>
                </c:pt>
                <c:pt idx="88">
                  <c:v>7.6449999999999996</c:v>
                </c:pt>
                <c:pt idx="89">
                  <c:v>7.7190000000000003</c:v>
                </c:pt>
                <c:pt idx="90">
                  <c:v>8.34</c:v>
                </c:pt>
                <c:pt idx="91">
                  <c:v>7.8040000000000003</c:v>
                </c:pt>
                <c:pt idx="92">
                  <c:v>7.6509999999999998</c:v>
                </c:pt>
                <c:pt idx="93">
                  <c:v>7.4009999999999998</c:v>
                </c:pt>
                <c:pt idx="94">
                  <c:v>7.8550000000000004</c:v>
                </c:pt>
                <c:pt idx="95">
                  <c:v>7.9829999999999997</c:v>
                </c:pt>
                <c:pt idx="96">
                  <c:v>7.6</c:v>
                </c:pt>
                <c:pt idx="97">
                  <c:v>7.6440000000000001</c:v>
                </c:pt>
                <c:pt idx="98">
                  <c:v>7.3109999999999999</c:v>
                </c:pt>
                <c:pt idx="99">
                  <c:v>7.5780000000000003</c:v>
                </c:pt>
                <c:pt idx="100">
                  <c:v>7.9260000000000002</c:v>
                </c:pt>
                <c:pt idx="101">
                  <c:v>7.6109999999999998</c:v>
                </c:pt>
                <c:pt idx="102">
                  <c:v>7.6269999999999998</c:v>
                </c:pt>
                <c:pt idx="103">
                  <c:v>7.4349999999999996</c:v>
                </c:pt>
                <c:pt idx="104">
                  <c:v>7.5949999999999998</c:v>
                </c:pt>
                <c:pt idx="105">
                  <c:v>7.8780000000000001</c:v>
                </c:pt>
                <c:pt idx="106">
                  <c:v>7.5490000000000004</c:v>
                </c:pt>
                <c:pt idx="107">
                  <c:v>7.6159999999999997</c:v>
                </c:pt>
                <c:pt idx="108">
                  <c:v>7.3239999999999998</c:v>
                </c:pt>
                <c:pt idx="109">
                  <c:v>7.585</c:v>
                </c:pt>
                <c:pt idx="110">
                  <c:v>7.99</c:v>
                </c:pt>
                <c:pt idx="111">
                  <c:v>7.5750000000000002</c:v>
                </c:pt>
                <c:pt idx="112">
                  <c:v>8.0079999999999991</c:v>
                </c:pt>
                <c:pt idx="113">
                  <c:v>7.4349999999999996</c:v>
                </c:pt>
                <c:pt idx="114">
                  <c:v>7.7949999999999999</c:v>
                </c:pt>
                <c:pt idx="115">
                  <c:v>8.0779999999999994</c:v>
                </c:pt>
                <c:pt idx="116">
                  <c:v>7.5119999999999996</c:v>
                </c:pt>
                <c:pt idx="117">
                  <c:v>7.6689999999999996</c:v>
                </c:pt>
                <c:pt idx="118">
                  <c:v>7.4459999999999997</c:v>
                </c:pt>
                <c:pt idx="119">
                  <c:v>7.8719999999999999</c:v>
                </c:pt>
                <c:pt idx="120">
                  <c:v>8.0340000000000007</c:v>
                </c:pt>
                <c:pt idx="121">
                  <c:v>7.6360000000000001</c:v>
                </c:pt>
                <c:pt idx="122">
                  <c:v>7.6790000000000003</c:v>
                </c:pt>
                <c:pt idx="123">
                  <c:v>7.5540000000000003</c:v>
                </c:pt>
                <c:pt idx="124">
                  <c:v>7.6769999999999996</c:v>
                </c:pt>
                <c:pt idx="125">
                  <c:v>7.851</c:v>
                </c:pt>
                <c:pt idx="126">
                  <c:v>7.6109999999999998</c:v>
                </c:pt>
                <c:pt idx="127">
                  <c:v>7.9160000000000004</c:v>
                </c:pt>
                <c:pt idx="128">
                  <c:v>7.5780000000000003</c:v>
                </c:pt>
                <c:pt idx="129">
                  <c:v>7.8319999999999999</c:v>
                </c:pt>
                <c:pt idx="130">
                  <c:v>7.8689999999999998</c:v>
                </c:pt>
                <c:pt idx="131">
                  <c:v>7.7060000000000004</c:v>
                </c:pt>
                <c:pt idx="132">
                  <c:v>7.6109999999999998</c:v>
                </c:pt>
                <c:pt idx="133">
                  <c:v>7.5069999999999997</c:v>
                </c:pt>
                <c:pt idx="134">
                  <c:v>7.6139999999999999</c:v>
                </c:pt>
                <c:pt idx="135">
                  <c:v>8.1579999999999995</c:v>
                </c:pt>
                <c:pt idx="136">
                  <c:v>7.9160000000000004</c:v>
                </c:pt>
                <c:pt idx="137">
                  <c:v>7.718</c:v>
                </c:pt>
                <c:pt idx="138">
                  <c:v>7.3410000000000002</c:v>
                </c:pt>
                <c:pt idx="139">
                  <c:v>7.7140000000000004</c:v>
                </c:pt>
                <c:pt idx="140">
                  <c:v>8.0609999999999999</c:v>
                </c:pt>
                <c:pt idx="141">
                  <c:v>7.8959999999999999</c:v>
                </c:pt>
                <c:pt idx="142">
                  <c:v>7.8209999999999997</c:v>
                </c:pt>
                <c:pt idx="143">
                  <c:v>7.2169999999999996</c:v>
                </c:pt>
                <c:pt idx="144">
                  <c:v>7.65</c:v>
                </c:pt>
                <c:pt idx="145">
                  <c:v>8.0470000000000006</c:v>
                </c:pt>
                <c:pt idx="146">
                  <c:v>7.6749999999999998</c:v>
                </c:pt>
                <c:pt idx="147">
                  <c:v>7.9429999999999996</c:v>
                </c:pt>
                <c:pt idx="148">
                  <c:v>7.5410000000000004</c:v>
                </c:pt>
                <c:pt idx="149">
                  <c:v>7.78</c:v>
                </c:pt>
                <c:pt idx="150">
                  <c:v>8.1180000000000003</c:v>
                </c:pt>
                <c:pt idx="151">
                  <c:v>7.7279999999999998</c:v>
                </c:pt>
                <c:pt idx="152">
                  <c:v>7.6470000000000002</c:v>
                </c:pt>
                <c:pt idx="153">
                  <c:v>7.1849999999999996</c:v>
                </c:pt>
                <c:pt idx="154">
                  <c:v>7.6929999999999996</c:v>
                </c:pt>
                <c:pt idx="155">
                  <c:v>8.14</c:v>
                </c:pt>
                <c:pt idx="156">
                  <c:v>7.6630000000000003</c:v>
                </c:pt>
                <c:pt idx="157">
                  <c:v>7.5890000000000004</c:v>
                </c:pt>
                <c:pt idx="158">
                  <c:v>7.657</c:v>
                </c:pt>
                <c:pt idx="159">
                  <c:v>7.9729999999999999</c:v>
                </c:pt>
                <c:pt idx="160">
                  <c:v>8.0020000000000007</c:v>
                </c:pt>
                <c:pt idx="161">
                  <c:v>7.8070000000000004</c:v>
                </c:pt>
                <c:pt idx="162">
                  <c:v>8.0050000000000008</c:v>
                </c:pt>
                <c:pt idx="163">
                  <c:v>7.3680000000000003</c:v>
                </c:pt>
                <c:pt idx="164">
                  <c:v>7.5119999999999996</c:v>
                </c:pt>
                <c:pt idx="165">
                  <c:v>8.1020000000000003</c:v>
                </c:pt>
                <c:pt idx="166">
                  <c:v>7.75</c:v>
                </c:pt>
                <c:pt idx="167">
                  <c:v>7.8170000000000002</c:v>
                </c:pt>
                <c:pt idx="168">
                  <c:v>7.431</c:v>
                </c:pt>
                <c:pt idx="169">
                  <c:v>8.0289999999999999</c:v>
                </c:pt>
                <c:pt idx="170">
                  <c:v>8.157</c:v>
                </c:pt>
                <c:pt idx="171">
                  <c:v>7.7290000000000001</c:v>
                </c:pt>
                <c:pt idx="172">
                  <c:v>7.8719999999999999</c:v>
                </c:pt>
                <c:pt idx="173">
                  <c:v>7.6139999999999999</c:v>
                </c:pt>
                <c:pt idx="174">
                  <c:v>7.806</c:v>
                </c:pt>
                <c:pt idx="175">
                  <c:v>7.835</c:v>
                </c:pt>
                <c:pt idx="176">
                  <c:v>7.7229999999999999</c:v>
                </c:pt>
                <c:pt idx="177">
                  <c:v>7.9329999999999998</c:v>
                </c:pt>
                <c:pt idx="178">
                  <c:v>7.3639999999999999</c:v>
                </c:pt>
                <c:pt idx="179">
                  <c:v>7.9180000000000001</c:v>
                </c:pt>
                <c:pt idx="180">
                  <c:v>8.1010000000000009</c:v>
                </c:pt>
                <c:pt idx="181">
                  <c:v>7.7649999999999997</c:v>
                </c:pt>
                <c:pt idx="182">
                  <c:v>7.7409999999999997</c:v>
                </c:pt>
                <c:pt idx="183">
                  <c:v>7.4749999999999996</c:v>
                </c:pt>
                <c:pt idx="184">
                  <c:v>7.6749999999999998</c:v>
                </c:pt>
                <c:pt idx="185">
                  <c:v>7.9039999999999999</c:v>
                </c:pt>
                <c:pt idx="186">
                  <c:v>7.8</c:v>
                </c:pt>
                <c:pt idx="187">
                  <c:v>7.8929999999999998</c:v>
                </c:pt>
                <c:pt idx="188">
                  <c:v>7.2690000000000001</c:v>
                </c:pt>
                <c:pt idx="189">
                  <c:v>7.7240000000000002</c:v>
                </c:pt>
                <c:pt idx="190">
                  <c:v>7.96</c:v>
                </c:pt>
                <c:pt idx="191">
                  <c:v>7.7619999999999996</c:v>
                </c:pt>
                <c:pt idx="192">
                  <c:v>7.8070000000000004</c:v>
                </c:pt>
                <c:pt idx="193">
                  <c:v>7.5410000000000004</c:v>
                </c:pt>
                <c:pt idx="194">
                  <c:v>7.6849999999999996</c:v>
                </c:pt>
                <c:pt idx="195">
                  <c:v>7.8780000000000001</c:v>
                </c:pt>
                <c:pt idx="196">
                  <c:v>7.6859999999999999</c:v>
                </c:pt>
                <c:pt idx="197">
                  <c:v>7.6749999999999998</c:v>
                </c:pt>
                <c:pt idx="198">
                  <c:v>7.3769999999999998</c:v>
                </c:pt>
                <c:pt idx="199">
                  <c:v>7.6029999999999998</c:v>
                </c:pt>
                <c:pt idx="200">
                  <c:v>7.7690000000000001</c:v>
                </c:pt>
                <c:pt idx="201">
                  <c:v>7.6280000000000001</c:v>
                </c:pt>
                <c:pt idx="202">
                  <c:v>7.7169999999999996</c:v>
                </c:pt>
                <c:pt idx="203">
                  <c:v>7.508</c:v>
                </c:pt>
                <c:pt idx="204">
                  <c:v>7.5309999999999997</c:v>
                </c:pt>
                <c:pt idx="205">
                  <c:v>8.0679999999999996</c:v>
                </c:pt>
                <c:pt idx="206">
                  <c:v>7.52</c:v>
                </c:pt>
                <c:pt idx="207">
                  <c:v>7.6909999999999998</c:v>
                </c:pt>
                <c:pt idx="208">
                  <c:v>7.4969999999999999</c:v>
                </c:pt>
                <c:pt idx="209">
                  <c:v>7.61</c:v>
                </c:pt>
                <c:pt idx="210">
                  <c:v>8.0050000000000008</c:v>
                </c:pt>
                <c:pt idx="211">
                  <c:v>7.5940000000000003</c:v>
                </c:pt>
                <c:pt idx="212">
                  <c:v>7.8730000000000002</c:v>
                </c:pt>
                <c:pt idx="213">
                  <c:v>7.6340000000000003</c:v>
                </c:pt>
                <c:pt idx="214">
                  <c:v>7.899</c:v>
                </c:pt>
                <c:pt idx="215">
                  <c:v>8.33</c:v>
                </c:pt>
                <c:pt idx="216">
                  <c:v>7.85</c:v>
                </c:pt>
                <c:pt idx="217">
                  <c:v>7.8380000000000001</c:v>
                </c:pt>
                <c:pt idx="218">
                  <c:v>7.7460000000000004</c:v>
                </c:pt>
                <c:pt idx="219">
                  <c:v>7.7309999999999999</c:v>
                </c:pt>
                <c:pt idx="220">
                  <c:v>8.0389999999999997</c:v>
                </c:pt>
                <c:pt idx="221">
                  <c:v>7.8179999999999996</c:v>
                </c:pt>
                <c:pt idx="222">
                  <c:v>7.8339999999999996</c:v>
                </c:pt>
                <c:pt idx="223">
                  <c:v>7.3579999999999997</c:v>
                </c:pt>
                <c:pt idx="224">
                  <c:v>7.7859999999999996</c:v>
                </c:pt>
                <c:pt idx="225">
                  <c:v>8.09</c:v>
                </c:pt>
                <c:pt idx="226">
                  <c:v>7.8010000000000002</c:v>
                </c:pt>
                <c:pt idx="227">
                  <c:v>7.8140000000000001</c:v>
                </c:pt>
                <c:pt idx="228">
                  <c:v>7.57</c:v>
                </c:pt>
                <c:pt idx="229">
                  <c:v>7.5469999999999997</c:v>
                </c:pt>
                <c:pt idx="230">
                  <c:v>8.2149999999999999</c:v>
                </c:pt>
                <c:pt idx="231">
                  <c:v>7.8760000000000003</c:v>
                </c:pt>
                <c:pt idx="232">
                  <c:v>7.9829999999999997</c:v>
                </c:pt>
                <c:pt idx="233">
                  <c:v>7.4850000000000003</c:v>
                </c:pt>
                <c:pt idx="234">
                  <c:v>7.7610000000000001</c:v>
                </c:pt>
                <c:pt idx="235">
                  <c:v>8.3490000000000002</c:v>
                </c:pt>
                <c:pt idx="236">
                  <c:v>7.7480000000000002</c:v>
                </c:pt>
                <c:pt idx="237">
                  <c:v>7.8029999999999999</c:v>
                </c:pt>
                <c:pt idx="238">
                  <c:v>7.7640000000000002</c:v>
                </c:pt>
                <c:pt idx="239">
                  <c:v>7.72</c:v>
                </c:pt>
                <c:pt idx="240">
                  <c:v>8.31</c:v>
                </c:pt>
                <c:pt idx="241">
                  <c:v>7.7969999999999997</c:v>
                </c:pt>
                <c:pt idx="242">
                  <c:v>7.7729999999999997</c:v>
                </c:pt>
                <c:pt idx="243">
                  <c:v>7.5659999999999998</c:v>
                </c:pt>
                <c:pt idx="244">
                  <c:v>8.0920000000000005</c:v>
                </c:pt>
                <c:pt idx="245">
                  <c:v>8.1489999999999991</c:v>
                </c:pt>
                <c:pt idx="246">
                  <c:v>7.6580000000000004</c:v>
                </c:pt>
                <c:pt idx="247">
                  <c:v>7.8040000000000003</c:v>
                </c:pt>
                <c:pt idx="248">
                  <c:v>7.7110000000000003</c:v>
                </c:pt>
                <c:pt idx="249">
                  <c:v>7.6619999999999999</c:v>
                </c:pt>
                <c:pt idx="250">
                  <c:v>8.18</c:v>
                </c:pt>
                <c:pt idx="251">
                  <c:v>7.7240000000000002</c:v>
                </c:pt>
                <c:pt idx="252">
                  <c:v>7.8</c:v>
                </c:pt>
                <c:pt idx="253">
                  <c:v>7.3129999999999997</c:v>
                </c:pt>
                <c:pt idx="254">
                  <c:v>7.7939999999999996</c:v>
                </c:pt>
                <c:pt idx="255">
                  <c:v>8.1999999999999993</c:v>
                </c:pt>
                <c:pt idx="256">
                  <c:v>7.7460000000000004</c:v>
                </c:pt>
                <c:pt idx="257">
                  <c:v>7.7709999999999999</c:v>
                </c:pt>
                <c:pt idx="258">
                  <c:v>7.6020000000000003</c:v>
                </c:pt>
                <c:pt idx="259">
                  <c:v>7.657</c:v>
                </c:pt>
                <c:pt idx="260">
                  <c:v>8.109</c:v>
                </c:pt>
                <c:pt idx="261">
                  <c:v>7.7249999999999996</c:v>
                </c:pt>
                <c:pt idx="262">
                  <c:v>7.8719999999999999</c:v>
                </c:pt>
                <c:pt idx="263">
                  <c:v>7.3769999999999998</c:v>
                </c:pt>
                <c:pt idx="264">
                  <c:v>7.7160000000000002</c:v>
                </c:pt>
                <c:pt idx="265">
                  <c:v>7.8739999999999997</c:v>
                </c:pt>
                <c:pt idx="266">
                  <c:v>7.827</c:v>
                </c:pt>
                <c:pt idx="267">
                  <c:v>7.806</c:v>
                </c:pt>
                <c:pt idx="268">
                  <c:v>7.4429999999999996</c:v>
                </c:pt>
                <c:pt idx="269">
                  <c:v>7.6529999999999996</c:v>
                </c:pt>
                <c:pt idx="270">
                  <c:v>7.907</c:v>
                </c:pt>
                <c:pt idx="271">
                  <c:v>7.726</c:v>
                </c:pt>
                <c:pt idx="272">
                  <c:v>7.851</c:v>
                </c:pt>
                <c:pt idx="273">
                  <c:v>7.48</c:v>
                </c:pt>
                <c:pt idx="274">
                  <c:v>7.8810000000000002</c:v>
                </c:pt>
                <c:pt idx="275">
                  <c:v>7.8819999999999997</c:v>
                </c:pt>
                <c:pt idx="276">
                  <c:v>7.9390000000000001</c:v>
                </c:pt>
                <c:pt idx="277">
                  <c:v>7.907</c:v>
                </c:pt>
                <c:pt idx="278">
                  <c:v>7.3280000000000003</c:v>
                </c:pt>
                <c:pt idx="279">
                  <c:v>7.8280000000000003</c:v>
                </c:pt>
                <c:pt idx="280">
                  <c:v>7.9290000000000003</c:v>
                </c:pt>
                <c:pt idx="281">
                  <c:v>7.8029999999999999</c:v>
                </c:pt>
                <c:pt idx="282">
                  <c:v>7.68</c:v>
                </c:pt>
                <c:pt idx="283">
                  <c:v>7.4969999999999999</c:v>
                </c:pt>
                <c:pt idx="284">
                  <c:v>7.7050000000000001</c:v>
                </c:pt>
                <c:pt idx="285">
                  <c:v>8.109</c:v>
                </c:pt>
                <c:pt idx="286">
                  <c:v>7.8129999999999997</c:v>
                </c:pt>
                <c:pt idx="287">
                  <c:v>7.8280000000000003</c:v>
                </c:pt>
                <c:pt idx="288">
                  <c:v>7.5949999999999998</c:v>
                </c:pt>
                <c:pt idx="289">
                  <c:v>7.68</c:v>
                </c:pt>
                <c:pt idx="290">
                  <c:v>8.2289999999999992</c:v>
                </c:pt>
                <c:pt idx="291">
                  <c:v>7.7629999999999999</c:v>
                </c:pt>
                <c:pt idx="292">
                  <c:v>7.7370000000000001</c:v>
                </c:pt>
                <c:pt idx="293">
                  <c:v>7.7990000000000004</c:v>
                </c:pt>
                <c:pt idx="294">
                  <c:v>7.8780000000000001</c:v>
                </c:pt>
                <c:pt idx="295">
                  <c:v>8.0690000000000008</c:v>
                </c:pt>
                <c:pt idx="296">
                  <c:v>7.7619999999999996</c:v>
                </c:pt>
                <c:pt idx="297">
                  <c:v>7.7859999999999996</c:v>
                </c:pt>
                <c:pt idx="298">
                  <c:v>7.7460000000000004</c:v>
                </c:pt>
                <c:pt idx="299">
                  <c:v>7.6719999999999997</c:v>
                </c:pt>
                <c:pt idx="300">
                  <c:v>8.093</c:v>
                </c:pt>
                <c:pt idx="301">
                  <c:v>7.7320000000000002</c:v>
                </c:pt>
                <c:pt idx="302">
                  <c:v>7.8419999999999996</c:v>
                </c:pt>
                <c:pt idx="303">
                  <c:v>7.5430000000000001</c:v>
                </c:pt>
                <c:pt idx="304">
                  <c:v>7.6420000000000003</c:v>
                </c:pt>
                <c:pt idx="305">
                  <c:v>7.9420000000000002</c:v>
                </c:pt>
                <c:pt idx="306">
                  <c:v>7.891</c:v>
                </c:pt>
                <c:pt idx="307">
                  <c:v>7.9189999999999996</c:v>
                </c:pt>
                <c:pt idx="308">
                  <c:v>7.4050000000000002</c:v>
                </c:pt>
                <c:pt idx="309">
                  <c:v>7.694</c:v>
                </c:pt>
                <c:pt idx="310">
                  <c:v>8.0410000000000004</c:v>
                </c:pt>
                <c:pt idx="311">
                  <c:v>7.617</c:v>
                </c:pt>
                <c:pt idx="312">
                  <c:v>7.883</c:v>
                </c:pt>
                <c:pt idx="313">
                  <c:v>7.6</c:v>
                </c:pt>
                <c:pt idx="314">
                  <c:v>8.0909999999999993</c:v>
                </c:pt>
                <c:pt idx="315">
                  <c:v>8.266</c:v>
                </c:pt>
                <c:pt idx="316">
                  <c:v>7.8070000000000004</c:v>
                </c:pt>
                <c:pt idx="317">
                  <c:v>7.8259999999999996</c:v>
                </c:pt>
                <c:pt idx="318">
                  <c:v>7.51</c:v>
                </c:pt>
                <c:pt idx="319">
                  <c:v>7.8579999999999997</c:v>
                </c:pt>
                <c:pt idx="320">
                  <c:v>8.07</c:v>
                </c:pt>
                <c:pt idx="321">
                  <c:v>7.7569999999999997</c:v>
                </c:pt>
                <c:pt idx="322">
                  <c:v>7.9539999999999997</c:v>
                </c:pt>
                <c:pt idx="323">
                  <c:v>7.7220000000000004</c:v>
                </c:pt>
                <c:pt idx="324">
                  <c:v>7.8940000000000001</c:v>
                </c:pt>
                <c:pt idx="325">
                  <c:v>8.2270000000000003</c:v>
                </c:pt>
                <c:pt idx="326">
                  <c:v>7.7809999999999997</c:v>
                </c:pt>
                <c:pt idx="327">
                  <c:v>7.9420000000000002</c:v>
                </c:pt>
                <c:pt idx="328">
                  <c:v>7.7039999999999997</c:v>
                </c:pt>
                <c:pt idx="329">
                  <c:v>7.9109999999999996</c:v>
                </c:pt>
                <c:pt idx="330">
                  <c:v>7.9740000000000002</c:v>
                </c:pt>
                <c:pt idx="331">
                  <c:v>7.8609999999999998</c:v>
                </c:pt>
                <c:pt idx="332">
                  <c:v>7.88</c:v>
                </c:pt>
                <c:pt idx="333">
                  <c:v>7.4509999999999996</c:v>
                </c:pt>
                <c:pt idx="334">
                  <c:v>8.0370000000000008</c:v>
                </c:pt>
                <c:pt idx="335">
                  <c:v>8.2409999999999997</c:v>
                </c:pt>
                <c:pt idx="336">
                  <c:v>7.9660000000000002</c:v>
                </c:pt>
                <c:pt idx="337">
                  <c:v>7.9269999999999996</c:v>
                </c:pt>
                <c:pt idx="338">
                  <c:v>7.6440000000000001</c:v>
                </c:pt>
                <c:pt idx="339">
                  <c:v>7.8380000000000001</c:v>
                </c:pt>
                <c:pt idx="340">
                  <c:v>8.0790000000000006</c:v>
                </c:pt>
                <c:pt idx="341">
                  <c:v>7.9749999999999996</c:v>
                </c:pt>
                <c:pt idx="342">
                  <c:v>7.7759999999999998</c:v>
                </c:pt>
                <c:pt idx="343">
                  <c:v>7.5819999999999999</c:v>
                </c:pt>
                <c:pt idx="344">
                  <c:v>7.968</c:v>
                </c:pt>
                <c:pt idx="345">
                  <c:v>8.1660000000000004</c:v>
                </c:pt>
                <c:pt idx="346">
                  <c:v>7.9290000000000003</c:v>
                </c:pt>
                <c:pt idx="347">
                  <c:v>8.0510000000000002</c:v>
                </c:pt>
                <c:pt idx="348">
                  <c:v>7.7830000000000004</c:v>
                </c:pt>
                <c:pt idx="349">
                  <c:v>8.2620000000000005</c:v>
                </c:pt>
                <c:pt idx="350">
                  <c:v>8.42</c:v>
                </c:pt>
                <c:pt idx="351">
                  <c:v>8.1199999999999992</c:v>
                </c:pt>
                <c:pt idx="352">
                  <c:v>8.19</c:v>
                </c:pt>
                <c:pt idx="353">
                  <c:v>7.7249999999999996</c:v>
                </c:pt>
                <c:pt idx="354">
                  <c:v>7.9829999999999997</c:v>
                </c:pt>
                <c:pt idx="355">
                  <c:v>8.532</c:v>
                </c:pt>
                <c:pt idx="356">
                  <c:v>8.0489999999999995</c:v>
                </c:pt>
                <c:pt idx="357">
                  <c:v>8.1059999999999999</c:v>
                </c:pt>
                <c:pt idx="358">
                  <c:v>7.5129999999999999</c:v>
                </c:pt>
                <c:pt idx="359">
                  <c:v>8.0709999999999997</c:v>
                </c:pt>
                <c:pt idx="360">
                  <c:v>8.1940000000000008</c:v>
                </c:pt>
                <c:pt idx="361">
                  <c:v>8.1170000000000009</c:v>
                </c:pt>
                <c:pt idx="362">
                  <c:v>8.1669999999999998</c:v>
                </c:pt>
                <c:pt idx="363">
                  <c:v>7.8120000000000003</c:v>
                </c:pt>
                <c:pt idx="364">
                  <c:v>8.0220000000000002</c:v>
                </c:pt>
                <c:pt idx="365">
                  <c:v>8.3309999999999995</c:v>
                </c:pt>
                <c:pt idx="366">
                  <c:v>8.2100000000000009</c:v>
                </c:pt>
                <c:pt idx="367">
                  <c:v>8.0980000000000008</c:v>
                </c:pt>
                <c:pt idx="368">
                  <c:v>7.758</c:v>
                </c:pt>
                <c:pt idx="369">
                  <c:v>8.01</c:v>
                </c:pt>
                <c:pt idx="370">
                  <c:v>8.3089999999999993</c:v>
                </c:pt>
                <c:pt idx="371">
                  <c:v>8</c:v>
                </c:pt>
                <c:pt idx="372">
                  <c:v>8.0410000000000004</c:v>
                </c:pt>
                <c:pt idx="373">
                  <c:v>7.5919999999999996</c:v>
                </c:pt>
                <c:pt idx="374">
                  <c:v>8.0660000000000007</c:v>
                </c:pt>
                <c:pt idx="375">
                  <c:v>8.2739999999999991</c:v>
                </c:pt>
                <c:pt idx="376">
                  <c:v>8.0350000000000001</c:v>
                </c:pt>
                <c:pt idx="377">
                  <c:v>8.0960000000000001</c:v>
                </c:pt>
                <c:pt idx="378">
                  <c:v>7.681</c:v>
                </c:pt>
                <c:pt idx="379">
                  <c:v>8.0120000000000005</c:v>
                </c:pt>
                <c:pt idx="380">
                  <c:v>8.2629999999999999</c:v>
                </c:pt>
                <c:pt idx="381">
                  <c:v>8.0190000000000001</c:v>
                </c:pt>
                <c:pt idx="382">
                  <c:v>8.1539999999999999</c:v>
                </c:pt>
                <c:pt idx="383">
                  <c:v>7.891</c:v>
                </c:pt>
                <c:pt idx="384">
                  <c:v>7.899</c:v>
                </c:pt>
                <c:pt idx="385">
                  <c:v>8.4619999999999997</c:v>
                </c:pt>
                <c:pt idx="386">
                  <c:v>7.8390000000000004</c:v>
                </c:pt>
                <c:pt idx="387">
                  <c:v>8.1349999999999998</c:v>
                </c:pt>
                <c:pt idx="388">
                  <c:v>7.7249999999999996</c:v>
                </c:pt>
                <c:pt idx="389">
                  <c:v>8.1199999999999992</c:v>
                </c:pt>
                <c:pt idx="390">
                  <c:v>8.5079999999999991</c:v>
                </c:pt>
                <c:pt idx="391">
                  <c:v>7.8650000000000002</c:v>
                </c:pt>
                <c:pt idx="392">
                  <c:v>8.0850000000000009</c:v>
                </c:pt>
                <c:pt idx="393">
                  <c:v>7.577</c:v>
                </c:pt>
                <c:pt idx="394">
                  <c:v>7.9089999999999998</c:v>
                </c:pt>
                <c:pt idx="395">
                  <c:v>8.4120000000000008</c:v>
                </c:pt>
                <c:pt idx="396">
                  <c:v>8.1180000000000003</c:v>
                </c:pt>
                <c:pt idx="397">
                  <c:v>7.8650000000000002</c:v>
                </c:pt>
                <c:pt idx="398">
                  <c:v>7.6539999999999999</c:v>
                </c:pt>
                <c:pt idx="399">
                  <c:v>7.8869999999999996</c:v>
                </c:pt>
                <c:pt idx="400">
                  <c:v>8.3529999999999998</c:v>
                </c:pt>
                <c:pt idx="401">
                  <c:v>8.0820000000000007</c:v>
                </c:pt>
                <c:pt idx="402">
                  <c:v>7.9720000000000004</c:v>
                </c:pt>
                <c:pt idx="403">
                  <c:v>7.5119999999999996</c:v>
                </c:pt>
                <c:pt idx="404">
                  <c:v>8.1</c:v>
                </c:pt>
                <c:pt idx="405">
                  <c:v>8.3559999999999999</c:v>
                </c:pt>
                <c:pt idx="406">
                  <c:v>7.7859999999999996</c:v>
                </c:pt>
                <c:pt idx="407">
                  <c:v>8.2810000000000006</c:v>
                </c:pt>
                <c:pt idx="408">
                  <c:v>7.6909999999999998</c:v>
                </c:pt>
                <c:pt idx="409">
                  <c:v>7.8129999999999997</c:v>
                </c:pt>
                <c:pt idx="410">
                  <c:v>8.3480000000000008</c:v>
                </c:pt>
                <c:pt idx="411">
                  <c:v>7.806</c:v>
                </c:pt>
                <c:pt idx="412">
                  <c:v>8.0519999999999996</c:v>
                </c:pt>
                <c:pt idx="413">
                  <c:v>8.2409999999999997</c:v>
                </c:pt>
                <c:pt idx="414">
                  <c:v>7.9939999999999998</c:v>
                </c:pt>
                <c:pt idx="415">
                  <c:v>8.3390000000000004</c:v>
                </c:pt>
                <c:pt idx="416">
                  <c:v>8.1029999999999998</c:v>
                </c:pt>
                <c:pt idx="417">
                  <c:v>7.8410000000000002</c:v>
                </c:pt>
                <c:pt idx="418">
                  <c:v>7.9779999999999998</c:v>
                </c:pt>
                <c:pt idx="419">
                  <c:v>7.9489999999999998</c:v>
                </c:pt>
                <c:pt idx="420">
                  <c:v>8.27</c:v>
                </c:pt>
                <c:pt idx="421">
                  <c:v>8.0269999999999992</c:v>
                </c:pt>
                <c:pt idx="422">
                  <c:v>7.9950000000000001</c:v>
                </c:pt>
                <c:pt idx="423">
                  <c:v>7.4669999999999996</c:v>
                </c:pt>
                <c:pt idx="424">
                  <c:v>7.8680000000000003</c:v>
                </c:pt>
                <c:pt idx="425">
                  <c:v>8.298</c:v>
                </c:pt>
                <c:pt idx="426">
                  <c:v>7.84</c:v>
                </c:pt>
                <c:pt idx="427">
                  <c:v>7.9770000000000003</c:v>
                </c:pt>
                <c:pt idx="428">
                  <c:v>7.7480000000000002</c:v>
                </c:pt>
                <c:pt idx="429">
                  <c:v>7.9649999999999999</c:v>
                </c:pt>
                <c:pt idx="430">
                  <c:v>8.2430000000000003</c:v>
                </c:pt>
                <c:pt idx="431">
                  <c:v>8.0809999999999995</c:v>
                </c:pt>
                <c:pt idx="432">
                  <c:v>8.0630000000000006</c:v>
                </c:pt>
                <c:pt idx="433">
                  <c:v>7.6310000000000002</c:v>
                </c:pt>
                <c:pt idx="434">
                  <c:v>7.883</c:v>
                </c:pt>
                <c:pt idx="435">
                  <c:v>8.6</c:v>
                </c:pt>
                <c:pt idx="436">
                  <c:v>7.9</c:v>
                </c:pt>
                <c:pt idx="437">
                  <c:v>8.3369999999999997</c:v>
                </c:pt>
                <c:pt idx="438">
                  <c:v>7.7110000000000003</c:v>
                </c:pt>
                <c:pt idx="439">
                  <c:v>8.2100000000000009</c:v>
                </c:pt>
                <c:pt idx="440">
                  <c:v>8.48</c:v>
                </c:pt>
                <c:pt idx="441">
                  <c:v>7.89</c:v>
                </c:pt>
                <c:pt idx="442">
                  <c:v>8.0449999999999999</c:v>
                </c:pt>
                <c:pt idx="443">
                  <c:v>7.9530000000000003</c:v>
                </c:pt>
                <c:pt idx="444">
                  <c:v>7.9189999999999996</c:v>
                </c:pt>
                <c:pt idx="445">
                  <c:v>8.49</c:v>
                </c:pt>
                <c:pt idx="446">
                  <c:v>8.141</c:v>
                </c:pt>
                <c:pt idx="447">
                  <c:v>8.0839999999999996</c:v>
                </c:pt>
                <c:pt idx="448">
                  <c:v>7.6150000000000002</c:v>
                </c:pt>
                <c:pt idx="449">
                  <c:v>8.2140000000000004</c:v>
                </c:pt>
                <c:pt idx="450">
                  <c:v>8.3759999999999994</c:v>
                </c:pt>
                <c:pt idx="451">
                  <c:v>8.2650000000000006</c:v>
                </c:pt>
                <c:pt idx="452">
                  <c:v>8.1639999999999997</c:v>
                </c:pt>
                <c:pt idx="453">
                  <c:v>7.9320000000000004</c:v>
                </c:pt>
                <c:pt idx="454">
                  <c:v>7.9969999999999999</c:v>
                </c:pt>
                <c:pt idx="455">
                  <c:v>8.2370000000000001</c:v>
                </c:pt>
                <c:pt idx="456">
                  <c:v>8.1259999999999994</c:v>
                </c:pt>
                <c:pt idx="457">
                  <c:v>8.1199999999999992</c:v>
                </c:pt>
                <c:pt idx="458">
                  <c:v>7.5970000000000004</c:v>
                </c:pt>
                <c:pt idx="459">
                  <c:v>7.92</c:v>
                </c:pt>
                <c:pt idx="460">
                  <c:v>8.3209999999999997</c:v>
                </c:pt>
                <c:pt idx="461">
                  <c:v>8.0060000000000002</c:v>
                </c:pt>
                <c:pt idx="462">
                  <c:v>8.1259999999999994</c:v>
                </c:pt>
                <c:pt idx="463">
                  <c:v>7.6580000000000004</c:v>
                </c:pt>
                <c:pt idx="464">
                  <c:v>8.07</c:v>
                </c:pt>
                <c:pt idx="465">
                  <c:v>8.2379999999999995</c:v>
                </c:pt>
                <c:pt idx="466">
                  <c:v>8.032</c:v>
                </c:pt>
                <c:pt idx="467">
                  <c:v>8.1240000000000006</c:v>
                </c:pt>
                <c:pt idx="468">
                  <c:v>7.7549999999999999</c:v>
                </c:pt>
                <c:pt idx="469">
                  <c:v>8.2289999999999992</c:v>
                </c:pt>
                <c:pt idx="470">
                  <c:v>8.3379999999999992</c:v>
                </c:pt>
                <c:pt idx="471">
                  <c:v>8.0350000000000001</c:v>
                </c:pt>
                <c:pt idx="472">
                  <c:v>8.2870000000000008</c:v>
                </c:pt>
                <c:pt idx="473">
                  <c:v>7.6849999999999996</c:v>
                </c:pt>
                <c:pt idx="474">
                  <c:v>8.048</c:v>
                </c:pt>
                <c:pt idx="475">
                  <c:v>8.2949999999999999</c:v>
                </c:pt>
                <c:pt idx="476">
                  <c:v>8.0660000000000007</c:v>
                </c:pt>
                <c:pt idx="477">
                  <c:v>8.0790000000000006</c:v>
                </c:pt>
                <c:pt idx="478">
                  <c:v>7.8840000000000003</c:v>
                </c:pt>
                <c:pt idx="479">
                  <c:v>8.2210000000000001</c:v>
                </c:pt>
                <c:pt idx="480">
                  <c:v>8.5299999999999994</c:v>
                </c:pt>
                <c:pt idx="481">
                  <c:v>7.86</c:v>
                </c:pt>
                <c:pt idx="482">
                  <c:v>8.0909999999999993</c:v>
                </c:pt>
                <c:pt idx="483">
                  <c:v>7.6059999999999999</c:v>
                </c:pt>
                <c:pt idx="484">
                  <c:v>8.18</c:v>
                </c:pt>
                <c:pt idx="485">
                  <c:v>8.5329999999999995</c:v>
                </c:pt>
                <c:pt idx="486">
                  <c:v>8.1159999999999997</c:v>
                </c:pt>
                <c:pt idx="487">
                  <c:v>8.1479999999999997</c:v>
                </c:pt>
                <c:pt idx="488">
                  <c:v>7.7759999999999998</c:v>
                </c:pt>
                <c:pt idx="489">
                  <c:v>8.1669999999999998</c:v>
                </c:pt>
                <c:pt idx="490">
                  <c:v>8.4619999999999997</c:v>
                </c:pt>
                <c:pt idx="491">
                  <c:v>7.9420000000000002</c:v>
                </c:pt>
                <c:pt idx="492">
                  <c:v>8.0030000000000001</c:v>
                </c:pt>
                <c:pt idx="493">
                  <c:v>7.7590000000000003</c:v>
                </c:pt>
                <c:pt idx="494">
                  <c:v>8.343</c:v>
                </c:pt>
                <c:pt idx="495">
                  <c:v>8.4269999999999996</c:v>
                </c:pt>
                <c:pt idx="496">
                  <c:v>7.9960000000000004</c:v>
                </c:pt>
                <c:pt idx="497">
                  <c:v>8.1310000000000002</c:v>
                </c:pt>
                <c:pt idx="498">
                  <c:v>7.85</c:v>
                </c:pt>
                <c:pt idx="499">
                  <c:v>8.2850000000000001</c:v>
                </c:pt>
                <c:pt idx="500">
                  <c:v>8.3290000000000006</c:v>
                </c:pt>
                <c:pt idx="501">
                  <c:v>8.1660000000000004</c:v>
                </c:pt>
                <c:pt idx="502">
                  <c:v>8.2289999999999992</c:v>
                </c:pt>
                <c:pt idx="503">
                  <c:v>7.8280000000000003</c:v>
                </c:pt>
                <c:pt idx="504">
                  <c:v>7.8940000000000001</c:v>
                </c:pt>
                <c:pt idx="505">
                  <c:v>8.3729999999999993</c:v>
                </c:pt>
                <c:pt idx="506">
                  <c:v>8.0389999999999997</c:v>
                </c:pt>
                <c:pt idx="507">
                  <c:v>8.1489999999999991</c:v>
                </c:pt>
                <c:pt idx="508">
                  <c:v>7.8419999999999996</c:v>
                </c:pt>
                <c:pt idx="509">
                  <c:v>8.0310000000000006</c:v>
                </c:pt>
                <c:pt idx="510">
                  <c:v>8.66</c:v>
                </c:pt>
                <c:pt idx="511">
                  <c:v>8.2490000000000006</c:v>
                </c:pt>
                <c:pt idx="512">
                  <c:v>8.1440000000000001</c:v>
                </c:pt>
                <c:pt idx="513">
                  <c:v>7.8259999999999996</c:v>
                </c:pt>
                <c:pt idx="514">
                  <c:v>7.9969999999999999</c:v>
                </c:pt>
                <c:pt idx="515">
                  <c:v>8.5350000000000001</c:v>
                </c:pt>
                <c:pt idx="516">
                  <c:v>8.1869999999999994</c:v>
                </c:pt>
                <c:pt idx="517">
                  <c:v>8.1660000000000004</c:v>
                </c:pt>
                <c:pt idx="518">
                  <c:v>7.9740000000000002</c:v>
                </c:pt>
                <c:pt idx="519">
                  <c:v>8.032</c:v>
                </c:pt>
                <c:pt idx="520">
                  <c:v>8.5359999999999996</c:v>
                </c:pt>
                <c:pt idx="521">
                  <c:v>8.0419999999999998</c:v>
                </c:pt>
                <c:pt idx="522">
                  <c:v>8.2530000000000001</c:v>
                </c:pt>
                <c:pt idx="523">
                  <c:v>7.5720000000000001</c:v>
                </c:pt>
                <c:pt idx="524">
                  <c:v>8.2590000000000003</c:v>
                </c:pt>
                <c:pt idx="525">
                  <c:v>8.4339999999999993</c:v>
                </c:pt>
                <c:pt idx="526">
                  <c:v>8</c:v>
                </c:pt>
                <c:pt idx="527">
                  <c:v>8.1790000000000003</c:v>
                </c:pt>
                <c:pt idx="528">
                  <c:v>7.96</c:v>
                </c:pt>
                <c:pt idx="529">
                  <c:v>8.077</c:v>
                </c:pt>
                <c:pt idx="530">
                  <c:v>8.423</c:v>
                </c:pt>
                <c:pt idx="531">
                  <c:v>7.8739999999999997</c:v>
                </c:pt>
                <c:pt idx="532">
                  <c:v>8.2040000000000006</c:v>
                </c:pt>
                <c:pt idx="533">
                  <c:v>7.81</c:v>
                </c:pt>
                <c:pt idx="534">
                  <c:v>8.0530000000000008</c:v>
                </c:pt>
                <c:pt idx="535">
                  <c:v>8.4359999999999999</c:v>
                </c:pt>
                <c:pt idx="536">
                  <c:v>8.0269999999999992</c:v>
                </c:pt>
                <c:pt idx="537">
                  <c:v>8.0500000000000007</c:v>
                </c:pt>
                <c:pt idx="538">
                  <c:v>7.7450000000000001</c:v>
                </c:pt>
                <c:pt idx="539">
                  <c:v>7.95</c:v>
                </c:pt>
                <c:pt idx="540">
                  <c:v>8.2739999999999991</c:v>
                </c:pt>
                <c:pt idx="541">
                  <c:v>8.2040000000000006</c:v>
                </c:pt>
                <c:pt idx="542">
                  <c:v>8.2680000000000007</c:v>
                </c:pt>
                <c:pt idx="543">
                  <c:v>7.7110000000000003</c:v>
                </c:pt>
                <c:pt idx="544">
                  <c:v>7.9640000000000004</c:v>
                </c:pt>
                <c:pt idx="545">
                  <c:v>8.3810000000000002</c:v>
                </c:pt>
                <c:pt idx="546">
                  <c:v>8.19</c:v>
                </c:pt>
                <c:pt idx="547">
                  <c:v>8.3179999999999996</c:v>
                </c:pt>
                <c:pt idx="548">
                  <c:v>8.2539999999999996</c:v>
                </c:pt>
                <c:pt idx="549">
                  <c:v>8.0809999999999995</c:v>
                </c:pt>
                <c:pt idx="550">
                  <c:v>8.4380000000000006</c:v>
                </c:pt>
                <c:pt idx="551">
                  <c:v>8.0660000000000007</c:v>
                </c:pt>
                <c:pt idx="552">
                  <c:v>8.3940000000000001</c:v>
                </c:pt>
                <c:pt idx="553">
                  <c:v>7.835</c:v>
                </c:pt>
                <c:pt idx="554">
                  <c:v>8.0459999999999994</c:v>
                </c:pt>
                <c:pt idx="555">
                  <c:v>8.5030000000000001</c:v>
                </c:pt>
                <c:pt idx="556">
                  <c:v>7.96</c:v>
                </c:pt>
                <c:pt idx="557">
                  <c:v>8.1750000000000007</c:v>
                </c:pt>
                <c:pt idx="558">
                  <c:v>7.8019999999999996</c:v>
                </c:pt>
                <c:pt idx="559">
                  <c:v>8.0869999999999997</c:v>
                </c:pt>
                <c:pt idx="560">
                  <c:v>8.4879999999999995</c:v>
                </c:pt>
                <c:pt idx="561">
                  <c:v>7.9530000000000003</c:v>
                </c:pt>
                <c:pt idx="562">
                  <c:v>8.0180000000000007</c:v>
                </c:pt>
                <c:pt idx="563">
                  <c:v>7.7110000000000003</c:v>
                </c:pt>
                <c:pt idx="564">
                  <c:v>8.02</c:v>
                </c:pt>
                <c:pt idx="565">
                  <c:v>8.3539999999999992</c:v>
                </c:pt>
                <c:pt idx="566">
                  <c:v>8.1690000000000005</c:v>
                </c:pt>
                <c:pt idx="567">
                  <c:v>8.0549999999999997</c:v>
                </c:pt>
                <c:pt idx="568">
                  <c:v>7.5679999999999996</c:v>
                </c:pt>
                <c:pt idx="569">
                  <c:v>8.26</c:v>
                </c:pt>
                <c:pt idx="570">
                  <c:v>8.343</c:v>
                </c:pt>
                <c:pt idx="571">
                  <c:v>8.1289999999999996</c:v>
                </c:pt>
                <c:pt idx="572">
                  <c:v>8.1530000000000005</c:v>
                </c:pt>
                <c:pt idx="573">
                  <c:v>7.931</c:v>
                </c:pt>
                <c:pt idx="574">
                  <c:v>8.09</c:v>
                </c:pt>
                <c:pt idx="575">
                  <c:v>8.4550000000000001</c:v>
                </c:pt>
                <c:pt idx="576">
                  <c:v>8.0269999999999992</c:v>
                </c:pt>
                <c:pt idx="577">
                  <c:v>8.0180000000000007</c:v>
                </c:pt>
                <c:pt idx="578">
                  <c:v>8.0039999999999996</c:v>
                </c:pt>
                <c:pt idx="579">
                  <c:v>8.0180000000000007</c:v>
                </c:pt>
                <c:pt idx="580">
                  <c:v>8.2129999999999992</c:v>
                </c:pt>
                <c:pt idx="581">
                  <c:v>7.9749999999999996</c:v>
                </c:pt>
                <c:pt idx="582">
                  <c:v>8.1080000000000005</c:v>
                </c:pt>
                <c:pt idx="583">
                  <c:v>7.9930000000000003</c:v>
                </c:pt>
                <c:pt idx="584">
                  <c:v>8.1519999999999992</c:v>
                </c:pt>
                <c:pt idx="585">
                  <c:v>8.2070000000000007</c:v>
                </c:pt>
                <c:pt idx="586">
                  <c:v>8.1329999999999991</c:v>
                </c:pt>
                <c:pt idx="587">
                  <c:v>8.2319999999999993</c:v>
                </c:pt>
                <c:pt idx="588">
                  <c:v>7.67</c:v>
                </c:pt>
                <c:pt idx="589">
                  <c:v>7.9960000000000004</c:v>
                </c:pt>
                <c:pt idx="590">
                  <c:v>8.3670000000000009</c:v>
                </c:pt>
                <c:pt idx="591">
                  <c:v>8.2070000000000007</c:v>
                </c:pt>
                <c:pt idx="592">
                  <c:v>8.0879999999999992</c:v>
                </c:pt>
                <c:pt idx="593">
                  <c:v>7.9059999999999997</c:v>
                </c:pt>
                <c:pt idx="594">
                  <c:v>8.2759999999999998</c:v>
                </c:pt>
                <c:pt idx="595">
                  <c:v>8.6489999999999991</c:v>
                </c:pt>
                <c:pt idx="596">
                  <c:v>8.1379999999999999</c:v>
                </c:pt>
                <c:pt idx="597">
                  <c:v>8.1370000000000005</c:v>
                </c:pt>
                <c:pt idx="598">
                  <c:v>7.9969999999999999</c:v>
                </c:pt>
                <c:pt idx="599">
                  <c:v>8.0440000000000005</c:v>
                </c:pt>
                <c:pt idx="600">
                  <c:v>8.2940000000000005</c:v>
                </c:pt>
                <c:pt idx="601">
                  <c:v>8.1270000000000007</c:v>
                </c:pt>
                <c:pt idx="602">
                  <c:v>8.2609999999999992</c:v>
                </c:pt>
                <c:pt idx="603">
                  <c:v>7.8440000000000003</c:v>
                </c:pt>
                <c:pt idx="604">
                  <c:v>8.1839999999999993</c:v>
                </c:pt>
                <c:pt idx="605">
                  <c:v>8.4120000000000008</c:v>
                </c:pt>
                <c:pt idx="606">
                  <c:v>7.9930000000000003</c:v>
                </c:pt>
                <c:pt idx="607">
                  <c:v>8.1140000000000008</c:v>
                </c:pt>
                <c:pt idx="608">
                  <c:v>7.9660000000000002</c:v>
                </c:pt>
                <c:pt idx="609">
                  <c:v>7.992</c:v>
                </c:pt>
                <c:pt idx="610">
                  <c:v>8.5690000000000008</c:v>
                </c:pt>
                <c:pt idx="611">
                  <c:v>7.84</c:v>
                </c:pt>
                <c:pt idx="612">
                  <c:v>8.327</c:v>
                </c:pt>
                <c:pt idx="613">
                  <c:v>7.6959999999999997</c:v>
                </c:pt>
                <c:pt idx="614">
                  <c:v>7.915</c:v>
                </c:pt>
                <c:pt idx="615">
                  <c:v>8.2240000000000002</c:v>
                </c:pt>
                <c:pt idx="616">
                  <c:v>7.9889999999999999</c:v>
                </c:pt>
                <c:pt idx="617">
                  <c:v>8.3249999999999993</c:v>
                </c:pt>
                <c:pt idx="618">
                  <c:v>8.1479999999999997</c:v>
                </c:pt>
                <c:pt idx="619">
                  <c:v>8.1129999999999995</c:v>
                </c:pt>
                <c:pt idx="620">
                  <c:v>8.6720000000000006</c:v>
                </c:pt>
                <c:pt idx="621">
                  <c:v>8.1780000000000008</c:v>
                </c:pt>
                <c:pt idx="622">
                  <c:v>8.0530000000000008</c:v>
                </c:pt>
                <c:pt idx="623">
                  <c:v>7.5460000000000003</c:v>
                </c:pt>
                <c:pt idx="624">
                  <c:v>8.016</c:v>
                </c:pt>
                <c:pt idx="625">
                  <c:v>8.2029999999999994</c:v>
                </c:pt>
                <c:pt idx="626">
                  <c:v>8.2270000000000003</c:v>
                </c:pt>
                <c:pt idx="627">
                  <c:v>8.2080000000000002</c:v>
                </c:pt>
                <c:pt idx="628">
                  <c:v>8.1210000000000004</c:v>
                </c:pt>
                <c:pt idx="629">
                  <c:v>7.9870000000000001</c:v>
                </c:pt>
                <c:pt idx="630">
                  <c:v>8.5449999999999999</c:v>
                </c:pt>
                <c:pt idx="631">
                  <c:v>8.0500000000000007</c:v>
                </c:pt>
                <c:pt idx="632">
                  <c:v>8.3379999999999992</c:v>
                </c:pt>
                <c:pt idx="633">
                  <c:v>7.8769999999999998</c:v>
                </c:pt>
                <c:pt idx="634">
                  <c:v>8.3889999999999993</c:v>
                </c:pt>
                <c:pt idx="635">
                  <c:v>8.3949999999999996</c:v>
                </c:pt>
                <c:pt idx="636">
                  <c:v>8.1180000000000003</c:v>
                </c:pt>
                <c:pt idx="637">
                  <c:v>8.1489999999999991</c:v>
                </c:pt>
                <c:pt idx="638">
                  <c:v>8.375</c:v>
                </c:pt>
                <c:pt idx="639">
                  <c:v>8.3390000000000004</c:v>
                </c:pt>
                <c:pt idx="640">
                  <c:v>8.3849999999999998</c:v>
                </c:pt>
                <c:pt idx="641">
                  <c:v>8.1630000000000003</c:v>
                </c:pt>
                <c:pt idx="642">
                  <c:v>8.1869999999999994</c:v>
                </c:pt>
                <c:pt idx="643">
                  <c:v>7.7750000000000004</c:v>
                </c:pt>
                <c:pt idx="644">
                  <c:v>8.1240000000000006</c:v>
                </c:pt>
                <c:pt idx="645">
                  <c:v>8.6240000000000006</c:v>
                </c:pt>
                <c:pt idx="646">
                  <c:v>8.2379999999999995</c:v>
                </c:pt>
                <c:pt idx="647">
                  <c:v>8.2539999999999996</c:v>
                </c:pt>
                <c:pt idx="648">
                  <c:v>7.8570000000000002</c:v>
                </c:pt>
                <c:pt idx="649">
                  <c:v>8.1720000000000006</c:v>
                </c:pt>
                <c:pt idx="650">
                  <c:v>8.6340000000000003</c:v>
                </c:pt>
                <c:pt idx="651">
                  <c:v>8.1549999999999994</c:v>
                </c:pt>
                <c:pt idx="652">
                  <c:v>8.2219999999999995</c:v>
                </c:pt>
                <c:pt idx="653">
                  <c:v>7.7210000000000001</c:v>
                </c:pt>
                <c:pt idx="654">
                  <c:v>8.2319999999999993</c:v>
                </c:pt>
                <c:pt idx="655">
                  <c:v>8.3819999999999997</c:v>
                </c:pt>
                <c:pt idx="656">
                  <c:v>8.0109999999999992</c:v>
                </c:pt>
                <c:pt idx="657">
                  <c:v>8.2170000000000005</c:v>
                </c:pt>
                <c:pt idx="658">
                  <c:v>7.9050000000000002</c:v>
                </c:pt>
                <c:pt idx="659">
                  <c:v>8.0860000000000003</c:v>
                </c:pt>
                <c:pt idx="660">
                  <c:v>8.7469999999999999</c:v>
                </c:pt>
                <c:pt idx="661">
                  <c:v>8.1449999999999996</c:v>
                </c:pt>
                <c:pt idx="662">
                  <c:v>8.5530000000000008</c:v>
                </c:pt>
                <c:pt idx="663">
                  <c:v>8.0530000000000008</c:v>
                </c:pt>
                <c:pt idx="664">
                  <c:v>8.1940000000000008</c:v>
                </c:pt>
                <c:pt idx="665">
                  <c:v>8.6219999999999999</c:v>
                </c:pt>
                <c:pt idx="666">
                  <c:v>8.1620000000000008</c:v>
                </c:pt>
                <c:pt idx="667">
                  <c:v>8.5790000000000006</c:v>
                </c:pt>
                <c:pt idx="668">
                  <c:v>7.68</c:v>
                </c:pt>
                <c:pt idx="669">
                  <c:v>8.3960000000000008</c:v>
                </c:pt>
                <c:pt idx="670">
                  <c:v>8.4860000000000007</c:v>
                </c:pt>
                <c:pt idx="671">
                  <c:v>8.1869999999999994</c:v>
                </c:pt>
                <c:pt idx="672">
                  <c:v>8.1229999999999993</c:v>
                </c:pt>
                <c:pt idx="673">
                  <c:v>7.8710000000000004</c:v>
                </c:pt>
                <c:pt idx="674">
                  <c:v>8.1690000000000005</c:v>
                </c:pt>
                <c:pt idx="675">
                  <c:v>8.52</c:v>
                </c:pt>
                <c:pt idx="676">
                  <c:v>8.2780000000000005</c:v>
                </c:pt>
                <c:pt idx="677">
                  <c:v>8.3680000000000003</c:v>
                </c:pt>
                <c:pt idx="678">
                  <c:v>7.8440000000000003</c:v>
                </c:pt>
                <c:pt idx="679">
                  <c:v>8.3710000000000004</c:v>
                </c:pt>
                <c:pt idx="680">
                  <c:v>8.7230000000000008</c:v>
                </c:pt>
                <c:pt idx="681">
                  <c:v>8.2680000000000007</c:v>
                </c:pt>
                <c:pt idx="682">
                  <c:v>8.3130000000000006</c:v>
                </c:pt>
                <c:pt idx="683">
                  <c:v>7.6689999999999996</c:v>
                </c:pt>
                <c:pt idx="684">
                  <c:v>8.1449999999999996</c:v>
                </c:pt>
                <c:pt idx="685">
                  <c:v>8.6259999999999994</c:v>
                </c:pt>
                <c:pt idx="686">
                  <c:v>8.2940000000000005</c:v>
                </c:pt>
                <c:pt idx="687">
                  <c:v>8.0510000000000002</c:v>
                </c:pt>
                <c:pt idx="688">
                  <c:v>7.9359999999999999</c:v>
                </c:pt>
                <c:pt idx="689">
                  <c:v>8.2490000000000006</c:v>
                </c:pt>
                <c:pt idx="690">
                  <c:v>8.641</c:v>
                </c:pt>
                <c:pt idx="691">
                  <c:v>8.25</c:v>
                </c:pt>
                <c:pt idx="692">
                  <c:v>8.3219999999999992</c:v>
                </c:pt>
                <c:pt idx="693">
                  <c:v>7.6509999999999998</c:v>
                </c:pt>
                <c:pt idx="694">
                  <c:v>8.3339999999999996</c:v>
                </c:pt>
                <c:pt idx="695">
                  <c:v>8.6080000000000005</c:v>
                </c:pt>
                <c:pt idx="696">
                  <c:v>8.1289999999999996</c:v>
                </c:pt>
                <c:pt idx="697">
                  <c:v>8.4039999999999999</c:v>
                </c:pt>
                <c:pt idx="698">
                  <c:v>7.9459999999999997</c:v>
                </c:pt>
                <c:pt idx="699">
                  <c:v>8.2360000000000007</c:v>
                </c:pt>
                <c:pt idx="700">
                  <c:v>8.4949999999999992</c:v>
                </c:pt>
                <c:pt idx="701">
                  <c:v>8.4740000000000002</c:v>
                </c:pt>
                <c:pt idx="702">
                  <c:v>8.6189999999999998</c:v>
                </c:pt>
                <c:pt idx="703">
                  <c:v>7.98</c:v>
                </c:pt>
                <c:pt idx="704">
                  <c:v>8.1549999999999994</c:v>
                </c:pt>
                <c:pt idx="705">
                  <c:v>8.5530000000000008</c:v>
                </c:pt>
                <c:pt idx="706">
                  <c:v>8.4979999999999993</c:v>
                </c:pt>
                <c:pt idx="707">
                  <c:v>8.1479999999999997</c:v>
                </c:pt>
                <c:pt idx="708">
                  <c:v>8.0380000000000003</c:v>
                </c:pt>
                <c:pt idx="709">
                  <c:v>8.5069999999999997</c:v>
                </c:pt>
                <c:pt idx="710">
                  <c:v>8.484</c:v>
                </c:pt>
                <c:pt idx="711">
                  <c:v>8.2669999999999995</c:v>
                </c:pt>
                <c:pt idx="712">
                  <c:v>8.2520000000000007</c:v>
                </c:pt>
                <c:pt idx="713">
                  <c:v>7.992</c:v>
                </c:pt>
                <c:pt idx="714">
                  <c:v>8.4849999999999994</c:v>
                </c:pt>
                <c:pt idx="715">
                  <c:v>8.4710000000000001</c:v>
                </c:pt>
                <c:pt idx="716">
                  <c:v>8.4350000000000005</c:v>
                </c:pt>
                <c:pt idx="717">
                  <c:v>8.2080000000000002</c:v>
                </c:pt>
                <c:pt idx="718">
                  <c:v>8.1509999999999998</c:v>
                </c:pt>
                <c:pt idx="719">
                  <c:v>8.4090000000000007</c:v>
                </c:pt>
                <c:pt idx="720">
                  <c:v>8.4369999999999994</c:v>
                </c:pt>
                <c:pt idx="721">
                  <c:v>8.59</c:v>
                </c:pt>
                <c:pt idx="722">
                  <c:v>8.3729999999999993</c:v>
                </c:pt>
                <c:pt idx="723">
                  <c:v>7.9539999999999997</c:v>
                </c:pt>
                <c:pt idx="724">
                  <c:v>8.7050000000000001</c:v>
                </c:pt>
                <c:pt idx="725">
                  <c:v>8.8510000000000009</c:v>
                </c:pt>
                <c:pt idx="726">
                  <c:v>8.58</c:v>
                </c:pt>
                <c:pt idx="727">
                  <c:v>8.4890000000000008</c:v>
                </c:pt>
                <c:pt idx="728">
                  <c:v>8.0470000000000006</c:v>
                </c:pt>
                <c:pt idx="729">
                  <c:v>8.5749999999999993</c:v>
                </c:pt>
                <c:pt idx="730">
                  <c:v>8.6720000000000006</c:v>
                </c:pt>
                <c:pt idx="731">
                  <c:v>8.1219999999999999</c:v>
                </c:pt>
                <c:pt idx="732">
                  <c:v>8.4190000000000005</c:v>
                </c:pt>
                <c:pt idx="733">
                  <c:v>7.9950000000000001</c:v>
                </c:pt>
                <c:pt idx="734">
                  <c:v>8.3179999999999996</c:v>
                </c:pt>
                <c:pt idx="735">
                  <c:v>8.6050000000000004</c:v>
                </c:pt>
                <c:pt idx="736">
                  <c:v>8.3949999999999996</c:v>
                </c:pt>
                <c:pt idx="737">
                  <c:v>8.6259999999999994</c:v>
                </c:pt>
                <c:pt idx="738">
                  <c:v>7.8789999999999996</c:v>
                </c:pt>
                <c:pt idx="739">
                  <c:v>8.4930000000000003</c:v>
                </c:pt>
                <c:pt idx="740">
                  <c:v>9.0340000000000007</c:v>
                </c:pt>
                <c:pt idx="741">
                  <c:v>8.5359999999999996</c:v>
                </c:pt>
                <c:pt idx="742">
                  <c:v>8.5419999999999998</c:v>
                </c:pt>
                <c:pt idx="743">
                  <c:v>8.5229999999999997</c:v>
                </c:pt>
                <c:pt idx="744">
                  <c:v>8.5709999999999997</c:v>
                </c:pt>
                <c:pt idx="745">
                  <c:v>9.1300000000000008</c:v>
                </c:pt>
                <c:pt idx="746">
                  <c:v>8.2520000000000007</c:v>
                </c:pt>
                <c:pt idx="747">
                  <c:v>8.452</c:v>
                </c:pt>
                <c:pt idx="748">
                  <c:v>8.1259999999999994</c:v>
                </c:pt>
                <c:pt idx="749">
                  <c:v>8.2620000000000005</c:v>
                </c:pt>
                <c:pt idx="750">
                  <c:v>8.5329999999999995</c:v>
                </c:pt>
                <c:pt idx="751">
                  <c:v>8.4619999999999997</c:v>
                </c:pt>
                <c:pt idx="752">
                  <c:v>8.34</c:v>
                </c:pt>
                <c:pt idx="753">
                  <c:v>8.1820000000000004</c:v>
                </c:pt>
                <c:pt idx="754">
                  <c:v>8.4939999999999998</c:v>
                </c:pt>
                <c:pt idx="755">
                  <c:v>8.7850000000000001</c:v>
                </c:pt>
                <c:pt idx="756">
                  <c:v>8.36</c:v>
                </c:pt>
                <c:pt idx="757">
                  <c:v>8.6869999999999994</c:v>
                </c:pt>
                <c:pt idx="758">
                  <c:v>7.8609999999999998</c:v>
                </c:pt>
                <c:pt idx="759">
                  <c:v>8.5619999999999994</c:v>
                </c:pt>
                <c:pt idx="760">
                  <c:v>8.9429999999999996</c:v>
                </c:pt>
                <c:pt idx="761">
                  <c:v>8.3689999999999998</c:v>
                </c:pt>
                <c:pt idx="762">
                  <c:v>8.5909999999999993</c:v>
                </c:pt>
                <c:pt idx="763">
                  <c:v>8.0839999999999996</c:v>
                </c:pt>
                <c:pt idx="764">
                  <c:v>8.5220000000000002</c:v>
                </c:pt>
                <c:pt idx="765">
                  <c:v>8.9440000000000008</c:v>
                </c:pt>
                <c:pt idx="766">
                  <c:v>8.4770000000000003</c:v>
                </c:pt>
                <c:pt idx="767">
                  <c:v>8.6319999999999997</c:v>
                </c:pt>
                <c:pt idx="768">
                  <c:v>7.81</c:v>
                </c:pt>
                <c:pt idx="769">
                  <c:v>8.1959999999999997</c:v>
                </c:pt>
                <c:pt idx="770">
                  <c:v>8.8000000000000007</c:v>
                </c:pt>
                <c:pt idx="771">
                  <c:v>8.3130000000000006</c:v>
                </c:pt>
                <c:pt idx="772">
                  <c:v>8.77</c:v>
                </c:pt>
                <c:pt idx="773">
                  <c:v>7.851</c:v>
                </c:pt>
                <c:pt idx="774">
                  <c:v>8.4949999999999992</c:v>
                </c:pt>
                <c:pt idx="775">
                  <c:v>8.9480000000000004</c:v>
                </c:pt>
                <c:pt idx="776">
                  <c:v>8.3800000000000008</c:v>
                </c:pt>
                <c:pt idx="777">
                  <c:v>8.5009999999999994</c:v>
                </c:pt>
                <c:pt idx="778">
                  <c:v>8.3849999999999998</c:v>
                </c:pt>
                <c:pt idx="779">
                  <c:v>8.3520000000000003</c:v>
                </c:pt>
                <c:pt idx="780">
                  <c:v>8.6720000000000006</c:v>
                </c:pt>
                <c:pt idx="781">
                  <c:v>8.5739999999999998</c:v>
                </c:pt>
                <c:pt idx="782">
                  <c:v>8.4819999999999993</c:v>
                </c:pt>
                <c:pt idx="783">
                  <c:v>8.1590000000000007</c:v>
                </c:pt>
                <c:pt idx="784">
                  <c:v>8.3970000000000002</c:v>
                </c:pt>
                <c:pt idx="785">
                  <c:v>8.9179999999999993</c:v>
                </c:pt>
                <c:pt idx="786">
                  <c:v>8.8049999999999997</c:v>
                </c:pt>
                <c:pt idx="787">
                  <c:v>8.2639999999999993</c:v>
                </c:pt>
                <c:pt idx="788">
                  <c:v>8.3239999999999998</c:v>
                </c:pt>
                <c:pt idx="789">
                  <c:v>8.2609999999999992</c:v>
                </c:pt>
                <c:pt idx="790">
                  <c:v>8.8529999999999998</c:v>
                </c:pt>
                <c:pt idx="791">
                  <c:v>8.4740000000000002</c:v>
                </c:pt>
                <c:pt idx="792">
                  <c:v>8.3759999999999994</c:v>
                </c:pt>
                <c:pt idx="793">
                  <c:v>8.6850000000000005</c:v>
                </c:pt>
                <c:pt idx="794">
                  <c:v>8.3780000000000001</c:v>
                </c:pt>
                <c:pt idx="795">
                  <c:v>8.8940000000000001</c:v>
                </c:pt>
                <c:pt idx="796">
                  <c:v>8.2240000000000002</c:v>
                </c:pt>
                <c:pt idx="797">
                  <c:v>8.3670000000000009</c:v>
                </c:pt>
                <c:pt idx="798">
                  <c:v>8.7430000000000003</c:v>
                </c:pt>
                <c:pt idx="799">
                  <c:v>8.3160000000000007</c:v>
                </c:pt>
                <c:pt idx="800">
                  <c:v>8.7530000000000001</c:v>
                </c:pt>
                <c:pt idx="801">
                  <c:v>8.3859999999999992</c:v>
                </c:pt>
                <c:pt idx="802">
                  <c:v>8.2859999999999996</c:v>
                </c:pt>
                <c:pt idx="803">
                  <c:v>8.7479999999999993</c:v>
                </c:pt>
                <c:pt idx="804">
                  <c:v>8.6029999999999998</c:v>
                </c:pt>
                <c:pt idx="805">
                  <c:v>8.7650000000000006</c:v>
                </c:pt>
                <c:pt idx="806">
                  <c:v>8.1820000000000004</c:v>
                </c:pt>
                <c:pt idx="807">
                  <c:v>8.4589999999999996</c:v>
                </c:pt>
                <c:pt idx="808">
                  <c:v>8.2270000000000003</c:v>
                </c:pt>
                <c:pt idx="809">
                  <c:v>8.4930000000000003</c:v>
                </c:pt>
                <c:pt idx="810">
                  <c:v>8.4920000000000009</c:v>
                </c:pt>
                <c:pt idx="811">
                  <c:v>8.5079999999999991</c:v>
                </c:pt>
                <c:pt idx="812">
                  <c:v>8.2729999999999997</c:v>
                </c:pt>
                <c:pt idx="813">
                  <c:v>8.0760000000000005</c:v>
                </c:pt>
                <c:pt idx="814">
                  <c:v>8.5890000000000004</c:v>
                </c:pt>
                <c:pt idx="815">
                  <c:v>8.6219999999999999</c:v>
                </c:pt>
                <c:pt idx="816">
                  <c:v>8.4499999999999993</c:v>
                </c:pt>
                <c:pt idx="817">
                  <c:v>8.4420000000000002</c:v>
                </c:pt>
                <c:pt idx="818">
                  <c:v>7.8730000000000002</c:v>
                </c:pt>
                <c:pt idx="819">
                  <c:v>8.3130000000000006</c:v>
                </c:pt>
                <c:pt idx="820">
                  <c:v>8.8209999999999997</c:v>
                </c:pt>
                <c:pt idx="821">
                  <c:v>8.3629999999999995</c:v>
                </c:pt>
                <c:pt idx="822">
                  <c:v>8.27</c:v>
                </c:pt>
                <c:pt idx="823">
                  <c:v>8.2379999999999995</c:v>
                </c:pt>
                <c:pt idx="824">
                  <c:v>8.5719999999999992</c:v>
                </c:pt>
                <c:pt idx="825">
                  <c:v>8.6609999999999996</c:v>
                </c:pt>
                <c:pt idx="826">
                  <c:v>8.4979999999999993</c:v>
                </c:pt>
                <c:pt idx="827">
                  <c:v>8.5709999999999997</c:v>
                </c:pt>
                <c:pt idx="828">
                  <c:v>8.2539999999999996</c:v>
                </c:pt>
                <c:pt idx="829">
                  <c:v>8.3339999999999996</c:v>
                </c:pt>
                <c:pt idx="830">
                  <c:v>9.0370000000000008</c:v>
                </c:pt>
                <c:pt idx="831">
                  <c:v>8.4260000000000002</c:v>
                </c:pt>
                <c:pt idx="832">
                  <c:v>8.8049999999999997</c:v>
                </c:pt>
                <c:pt idx="833">
                  <c:v>8.2089999999999996</c:v>
                </c:pt>
                <c:pt idx="834">
                  <c:v>8.6210000000000004</c:v>
                </c:pt>
                <c:pt idx="835">
                  <c:v>8.8989999999999991</c:v>
                </c:pt>
                <c:pt idx="836">
                  <c:v>8.5329999999999995</c:v>
                </c:pt>
                <c:pt idx="837">
                  <c:v>8.4459999999999997</c:v>
                </c:pt>
                <c:pt idx="838">
                  <c:v>7.8760000000000003</c:v>
                </c:pt>
                <c:pt idx="839">
                  <c:v>8.4260000000000002</c:v>
                </c:pt>
                <c:pt idx="840">
                  <c:v>8.8539999999999992</c:v>
                </c:pt>
                <c:pt idx="841">
                  <c:v>8.3569999999999993</c:v>
                </c:pt>
                <c:pt idx="842">
                  <c:v>8.7159999999999993</c:v>
                </c:pt>
                <c:pt idx="843">
                  <c:v>8.1630000000000003</c:v>
                </c:pt>
                <c:pt idx="844">
                  <c:v>8.6069999999999993</c:v>
                </c:pt>
                <c:pt idx="845">
                  <c:v>8.9009999999999998</c:v>
                </c:pt>
                <c:pt idx="846">
                  <c:v>8.5990000000000002</c:v>
                </c:pt>
                <c:pt idx="847">
                  <c:v>8.4969999999999999</c:v>
                </c:pt>
                <c:pt idx="848">
                  <c:v>8.3469999999999995</c:v>
                </c:pt>
                <c:pt idx="849">
                  <c:v>8.4670000000000005</c:v>
                </c:pt>
                <c:pt idx="850">
                  <c:v>8.6999999999999993</c:v>
                </c:pt>
                <c:pt idx="851">
                  <c:v>8.4420000000000002</c:v>
                </c:pt>
                <c:pt idx="852">
                  <c:v>8.5939999999999994</c:v>
                </c:pt>
                <c:pt idx="853">
                  <c:v>8.1509999999999998</c:v>
                </c:pt>
                <c:pt idx="854">
                  <c:v>8.5210000000000008</c:v>
                </c:pt>
                <c:pt idx="855">
                  <c:v>9.02</c:v>
                </c:pt>
                <c:pt idx="856">
                  <c:v>8.4779999999999998</c:v>
                </c:pt>
                <c:pt idx="857">
                  <c:v>8.4809999999999999</c:v>
                </c:pt>
                <c:pt idx="858">
                  <c:v>8.5079999999999991</c:v>
                </c:pt>
                <c:pt idx="859">
                  <c:v>8.6739999999999995</c:v>
                </c:pt>
                <c:pt idx="860">
                  <c:v>8.7609999999999992</c:v>
                </c:pt>
                <c:pt idx="861">
                  <c:v>8.4730000000000008</c:v>
                </c:pt>
                <c:pt idx="862">
                  <c:v>8.4890000000000008</c:v>
                </c:pt>
                <c:pt idx="863">
                  <c:v>7.8970000000000002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'figure-6'!$C$1</c:f>
              <c:strCache>
                <c:ptCount val="1"/>
                <c:pt idx="0">
                  <c:v>analyze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'figure-6'!$C$2:$C$865</c:f>
              <c:numCache>
                <c:formatCode>0.0</c:formatCode>
                <c:ptCount val="864"/>
                <c:pt idx="0">
                  <c:v>76.361000000000004</c:v>
                </c:pt>
                <c:pt idx="1">
                  <c:v>75.195999999999998</c:v>
                </c:pt>
                <c:pt idx="2">
                  <c:v>76.582999999999998</c:v>
                </c:pt>
                <c:pt idx="3">
                  <c:v>74.584999999999994</c:v>
                </c:pt>
                <c:pt idx="4">
                  <c:v>75.921000000000006</c:v>
                </c:pt>
                <c:pt idx="5">
                  <c:v>76.671000000000006</c:v>
                </c:pt>
                <c:pt idx="6">
                  <c:v>74.847999999999999</c:v>
                </c:pt>
                <c:pt idx="7">
                  <c:v>76.771000000000001</c:v>
                </c:pt>
                <c:pt idx="8">
                  <c:v>74.695999999999998</c:v>
                </c:pt>
                <c:pt idx="9">
                  <c:v>86.301000000000002</c:v>
                </c:pt>
                <c:pt idx="10">
                  <c:v>87.796999999999997</c:v>
                </c:pt>
                <c:pt idx="11">
                  <c:v>88.39</c:v>
                </c:pt>
                <c:pt idx="12">
                  <c:v>86.239000000000004</c:v>
                </c:pt>
                <c:pt idx="13">
                  <c:v>83.995999999999995</c:v>
                </c:pt>
                <c:pt idx="14">
                  <c:v>87.37</c:v>
                </c:pt>
                <c:pt idx="15">
                  <c:v>87.594999999999999</c:v>
                </c:pt>
                <c:pt idx="16">
                  <c:v>86.715000000000003</c:v>
                </c:pt>
                <c:pt idx="17">
                  <c:v>85.731999999999999</c:v>
                </c:pt>
                <c:pt idx="18">
                  <c:v>86.051000000000002</c:v>
                </c:pt>
                <c:pt idx="19">
                  <c:v>85.611000000000004</c:v>
                </c:pt>
                <c:pt idx="20">
                  <c:v>86.68</c:v>
                </c:pt>
                <c:pt idx="21">
                  <c:v>85.171000000000006</c:v>
                </c:pt>
                <c:pt idx="22">
                  <c:v>86.923000000000002</c:v>
                </c:pt>
                <c:pt idx="23">
                  <c:v>84.320999999999998</c:v>
                </c:pt>
                <c:pt idx="24">
                  <c:v>86.888000000000005</c:v>
                </c:pt>
                <c:pt idx="25">
                  <c:v>87.34</c:v>
                </c:pt>
                <c:pt idx="26">
                  <c:v>86.63</c:v>
                </c:pt>
                <c:pt idx="27">
                  <c:v>85.953000000000003</c:v>
                </c:pt>
                <c:pt idx="28">
                  <c:v>84.484999999999999</c:v>
                </c:pt>
                <c:pt idx="29">
                  <c:v>87.622</c:v>
                </c:pt>
                <c:pt idx="30">
                  <c:v>87.769000000000005</c:v>
                </c:pt>
                <c:pt idx="31">
                  <c:v>87.94</c:v>
                </c:pt>
                <c:pt idx="32">
                  <c:v>86.897000000000006</c:v>
                </c:pt>
                <c:pt idx="33">
                  <c:v>84.822000000000003</c:v>
                </c:pt>
                <c:pt idx="34">
                  <c:v>87.281000000000006</c:v>
                </c:pt>
                <c:pt idx="35">
                  <c:v>86.897000000000006</c:v>
                </c:pt>
                <c:pt idx="36">
                  <c:v>84.07</c:v>
                </c:pt>
                <c:pt idx="37">
                  <c:v>86.665999999999997</c:v>
                </c:pt>
                <c:pt idx="38">
                  <c:v>84.914000000000001</c:v>
                </c:pt>
                <c:pt idx="39">
                  <c:v>86.093999999999994</c:v>
                </c:pt>
                <c:pt idx="40">
                  <c:v>86.453999999999994</c:v>
                </c:pt>
                <c:pt idx="41">
                  <c:v>85.53</c:v>
                </c:pt>
                <c:pt idx="42">
                  <c:v>85.808000000000007</c:v>
                </c:pt>
                <c:pt idx="43">
                  <c:v>84.981999999999999</c:v>
                </c:pt>
                <c:pt idx="44">
                  <c:v>86.238</c:v>
                </c:pt>
                <c:pt idx="45">
                  <c:v>87.525999999999996</c:v>
                </c:pt>
                <c:pt idx="46">
                  <c:v>86.637</c:v>
                </c:pt>
                <c:pt idx="47">
                  <c:v>88.418999999999997</c:v>
                </c:pt>
                <c:pt idx="48">
                  <c:v>84.33</c:v>
                </c:pt>
                <c:pt idx="49">
                  <c:v>86.167000000000002</c:v>
                </c:pt>
                <c:pt idx="50">
                  <c:v>87.63</c:v>
                </c:pt>
                <c:pt idx="51">
                  <c:v>86.388999999999996</c:v>
                </c:pt>
                <c:pt idx="52">
                  <c:v>84.99</c:v>
                </c:pt>
                <c:pt idx="53">
                  <c:v>82.941000000000003</c:v>
                </c:pt>
                <c:pt idx="54">
                  <c:v>87.983000000000004</c:v>
                </c:pt>
                <c:pt idx="55">
                  <c:v>86.495999999999995</c:v>
                </c:pt>
                <c:pt idx="56">
                  <c:v>86.134</c:v>
                </c:pt>
                <c:pt idx="57">
                  <c:v>86.227000000000004</c:v>
                </c:pt>
                <c:pt idx="58">
                  <c:v>89.659000000000006</c:v>
                </c:pt>
                <c:pt idx="59">
                  <c:v>94.13</c:v>
                </c:pt>
                <c:pt idx="60">
                  <c:v>87.725999999999999</c:v>
                </c:pt>
                <c:pt idx="61">
                  <c:v>84.600999999999999</c:v>
                </c:pt>
                <c:pt idx="62">
                  <c:v>98.141000000000005</c:v>
                </c:pt>
                <c:pt idx="63">
                  <c:v>158.541</c:v>
                </c:pt>
                <c:pt idx="64">
                  <c:v>160.441</c:v>
                </c:pt>
                <c:pt idx="65">
                  <c:v>159.53700000000001</c:v>
                </c:pt>
                <c:pt idx="66">
                  <c:v>161.13</c:v>
                </c:pt>
                <c:pt idx="67">
                  <c:v>158.786</c:v>
                </c:pt>
                <c:pt idx="68">
                  <c:v>154.517</c:v>
                </c:pt>
                <c:pt idx="69">
                  <c:v>163.60400000000001</c:v>
                </c:pt>
                <c:pt idx="70">
                  <c:v>146.327</c:v>
                </c:pt>
                <c:pt idx="71">
                  <c:v>143.78</c:v>
                </c:pt>
                <c:pt idx="72">
                  <c:v>146.447</c:v>
                </c:pt>
                <c:pt idx="73">
                  <c:v>163.863</c:v>
                </c:pt>
                <c:pt idx="74">
                  <c:v>167.761</c:v>
                </c:pt>
                <c:pt idx="75">
                  <c:v>162.84700000000001</c:v>
                </c:pt>
                <c:pt idx="76">
                  <c:v>85.912000000000006</c:v>
                </c:pt>
                <c:pt idx="77">
                  <c:v>90.843000000000004</c:v>
                </c:pt>
                <c:pt idx="78">
                  <c:v>85.923000000000002</c:v>
                </c:pt>
                <c:pt idx="79">
                  <c:v>88.212000000000003</c:v>
                </c:pt>
                <c:pt idx="80">
                  <c:v>88.042000000000002</c:v>
                </c:pt>
                <c:pt idx="81">
                  <c:v>88.706999999999994</c:v>
                </c:pt>
                <c:pt idx="82">
                  <c:v>88.289000000000001</c:v>
                </c:pt>
                <c:pt idx="83">
                  <c:v>86.027000000000001</c:v>
                </c:pt>
                <c:pt idx="84">
                  <c:v>88.203999999999994</c:v>
                </c:pt>
                <c:pt idx="85">
                  <c:v>88.61</c:v>
                </c:pt>
                <c:pt idx="86">
                  <c:v>87.587000000000003</c:v>
                </c:pt>
                <c:pt idx="87">
                  <c:v>87.37</c:v>
                </c:pt>
                <c:pt idx="88">
                  <c:v>87.171000000000006</c:v>
                </c:pt>
                <c:pt idx="89">
                  <c:v>88.53</c:v>
                </c:pt>
                <c:pt idx="90">
                  <c:v>88.62</c:v>
                </c:pt>
                <c:pt idx="91">
                  <c:v>88.087000000000003</c:v>
                </c:pt>
                <c:pt idx="92">
                  <c:v>88.634</c:v>
                </c:pt>
                <c:pt idx="93">
                  <c:v>86.603999999999999</c:v>
                </c:pt>
                <c:pt idx="94">
                  <c:v>88.441000000000003</c:v>
                </c:pt>
                <c:pt idx="95">
                  <c:v>89.975999999999999</c:v>
                </c:pt>
                <c:pt idx="96">
                  <c:v>87.602999999999994</c:v>
                </c:pt>
                <c:pt idx="97">
                  <c:v>89.18</c:v>
                </c:pt>
                <c:pt idx="98">
                  <c:v>85.766999999999996</c:v>
                </c:pt>
                <c:pt idx="99">
                  <c:v>86.792000000000002</c:v>
                </c:pt>
                <c:pt idx="100">
                  <c:v>88.745999999999995</c:v>
                </c:pt>
                <c:pt idx="101">
                  <c:v>87.730999999999995</c:v>
                </c:pt>
                <c:pt idx="102">
                  <c:v>84.262</c:v>
                </c:pt>
                <c:pt idx="103">
                  <c:v>86.256</c:v>
                </c:pt>
                <c:pt idx="104">
                  <c:v>87.994</c:v>
                </c:pt>
                <c:pt idx="105">
                  <c:v>86.177000000000007</c:v>
                </c:pt>
                <c:pt idx="106">
                  <c:v>86.641999999999996</c:v>
                </c:pt>
                <c:pt idx="107">
                  <c:v>84.033000000000001</c:v>
                </c:pt>
                <c:pt idx="108">
                  <c:v>83.650999999999996</c:v>
                </c:pt>
                <c:pt idx="109">
                  <c:v>86.731999999999999</c:v>
                </c:pt>
                <c:pt idx="110">
                  <c:v>87.054000000000002</c:v>
                </c:pt>
                <c:pt idx="111">
                  <c:v>86.588999999999999</c:v>
                </c:pt>
                <c:pt idx="112">
                  <c:v>87.986999999999995</c:v>
                </c:pt>
                <c:pt idx="113">
                  <c:v>85.8</c:v>
                </c:pt>
                <c:pt idx="114">
                  <c:v>87.16</c:v>
                </c:pt>
                <c:pt idx="115">
                  <c:v>88.846999999999994</c:v>
                </c:pt>
                <c:pt idx="116">
                  <c:v>130.691</c:v>
                </c:pt>
                <c:pt idx="117">
                  <c:v>131.29300000000001</c:v>
                </c:pt>
                <c:pt idx="118">
                  <c:v>129.214</c:v>
                </c:pt>
                <c:pt idx="119">
                  <c:v>132.845</c:v>
                </c:pt>
                <c:pt idx="120">
                  <c:v>99.084999999999994</c:v>
                </c:pt>
                <c:pt idx="121">
                  <c:v>149.13900000000001</c:v>
                </c:pt>
                <c:pt idx="122">
                  <c:v>148.11199999999999</c:v>
                </c:pt>
                <c:pt idx="123">
                  <c:v>106.753</c:v>
                </c:pt>
                <c:pt idx="124">
                  <c:v>111.52200000000001</c:v>
                </c:pt>
                <c:pt idx="125">
                  <c:v>111.417</c:v>
                </c:pt>
                <c:pt idx="126">
                  <c:v>109.351</c:v>
                </c:pt>
                <c:pt idx="127">
                  <c:v>108.941</c:v>
                </c:pt>
                <c:pt idx="128">
                  <c:v>106.23</c:v>
                </c:pt>
                <c:pt idx="129">
                  <c:v>110.703</c:v>
                </c:pt>
                <c:pt idx="130">
                  <c:v>108.94</c:v>
                </c:pt>
                <c:pt idx="131">
                  <c:v>109.283</c:v>
                </c:pt>
                <c:pt idx="132">
                  <c:v>108.755</c:v>
                </c:pt>
                <c:pt idx="133">
                  <c:v>106.13500000000001</c:v>
                </c:pt>
                <c:pt idx="134">
                  <c:v>110.449</c:v>
                </c:pt>
                <c:pt idx="135">
                  <c:v>110.895</c:v>
                </c:pt>
                <c:pt idx="136">
                  <c:v>106.56699999999999</c:v>
                </c:pt>
                <c:pt idx="137">
                  <c:v>108.303</c:v>
                </c:pt>
                <c:pt idx="138">
                  <c:v>107.18</c:v>
                </c:pt>
                <c:pt idx="139">
                  <c:v>110.20699999999999</c:v>
                </c:pt>
                <c:pt idx="140">
                  <c:v>110.244</c:v>
                </c:pt>
                <c:pt idx="141">
                  <c:v>108.569</c:v>
                </c:pt>
                <c:pt idx="142">
                  <c:v>109.575</c:v>
                </c:pt>
                <c:pt idx="143">
                  <c:v>106.438</c:v>
                </c:pt>
                <c:pt idx="144">
                  <c:v>107.18600000000001</c:v>
                </c:pt>
                <c:pt idx="145">
                  <c:v>110.696</c:v>
                </c:pt>
                <c:pt idx="146">
                  <c:v>108.81699999999999</c:v>
                </c:pt>
                <c:pt idx="147">
                  <c:v>108.751</c:v>
                </c:pt>
                <c:pt idx="148">
                  <c:v>107.517</c:v>
                </c:pt>
                <c:pt idx="149">
                  <c:v>109.249</c:v>
                </c:pt>
                <c:pt idx="150">
                  <c:v>109.19</c:v>
                </c:pt>
                <c:pt idx="151">
                  <c:v>106.93600000000001</c:v>
                </c:pt>
                <c:pt idx="152">
                  <c:v>112.602</c:v>
                </c:pt>
                <c:pt idx="153">
                  <c:v>107.986</c:v>
                </c:pt>
                <c:pt idx="154">
                  <c:v>110.294</c:v>
                </c:pt>
                <c:pt idx="155">
                  <c:v>113.081</c:v>
                </c:pt>
                <c:pt idx="156">
                  <c:v>110.92700000000001</c:v>
                </c:pt>
                <c:pt idx="157">
                  <c:v>110.527</c:v>
                </c:pt>
                <c:pt idx="158">
                  <c:v>110.887</c:v>
                </c:pt>
                <c:pt idx="159">
                  <c:v>107.999</c:v>
                </c:pt>
                <c:pt idx="160">
                  <c:v>109.95</c:v>
                </c:pt>
                <c:pt idx="161">
                  <c:v>118.559</c:v>
                </c:pt>
                <c:pt idx="162">
                  <c:v>109.569</c:v>
                </c:pt>
                <c:pt idx="163">
                  <c:v>108.09699999999999</c:v>
                </c:pt>
                <c:pt idx="164">
                  <c:v>112.9</c:v>
                </c:pt>
                <c:pt idx="165">
                  <c:v>114.312</c:v>
                </c:pt>
                <c:pt idx="166">
                  <c:v>112.726</c:v>
                </c:pt>
                <c:pt idx="167">
                  <c:v>110.05500000000001</c:v>
                </c:pt>
                <c:pt idx="168">
                  <c:v>110.307</c:v>
                </c:pt>
                <c:pt idx="169">
                  <c:v>109.857</c:v>
                </c:pt>
                <c:pt idx="170">
                  <c:v>114.136</c:v>
                </c:pt>
                <c:pt idx="171">
                  <c:v>115.521</c:v>
                </c:pt>
                <c:pt idx="172">
                  <c:v>114.542</c:v>
                </c:pt>
                <c:pt idx="173">
                  <c:v>109.04</c:v>
                </c:pt>
                <c:pt idx="174">
                  <c:v>111.80800000000001</c:v>
                </c:pt>
                <c:pt idx="175">
                  <c:v>113.70099999999999</c:v>
                </c:pt>
                <c:pt idx="176">
                  <c:v>112.23399999999999</c:v>
                </c:pt>
                <c:pt idx="177">
                  <c:v>113.108</c:v>
                </c:pt>
                <c:pt idx="178">
                  <c:v>108.932</c:v>
                </c:pt>
                <c:pt idx="179">
                  <c:v>137.154</c:v>
                </c:pt>
                <c:pt idx="180">
                  <c:v>141.011</c:v>
                </c:pt>
                <c:pt idx="181">
                  <c:v>140.477</c:v>
                </c:pt>
                <c:pt idx="182">
                  <c:v>127.33</c:v>
                </c:pt>
                <c:pt idx="183">
                  <c:v>124.64</c:v>
                </c:pt>
                <c:pt idx="184">
                  <c:v>126.741</c:v>
                </c:pt>
                <c:pt idx="185">
                  <c:v>128.16499999999999</c:v>
                </c:pt>
                <c:pt idx="186">
                  <c:v>128.27000000000001</c:v>
                </c:pt>
                <c:pt idx="187">
                  <c:v>124.78</c:v>
                </c:pt>
                <c:pt idx="188">
                  <c:v>121.57899999999999</c:v>
                </c:pt>
                <c:pt idx="189">
                  <c:v>126.738</c:v>
                </c:pt>
                <c:pt idx="190">
                  <c:v>128.375</c:v>
                </c:pt>
                <c:pt idx="191">
                  <c:v>124.944</c:v>
                </c:pt>
                <c:pt idx="192">
                  <c:v>123.749</c:v>
                </c:pt>
                <c:pt idx="193">
                  <c:v>123.88500000000001</c:v>
                </c:pt>
                <c:pt idx="194">
                  <c:v>125.779</c:v>
                </c:pt>
                <c:pt idx="195">
                  <c:v>134.29599999999999</c:v>
                </c:pt>
                <c:pt idx="196">
                  <c:v>126.66800000000001</c:v>
                </c:pt>
                <c:pt idx="197">
                  <c:v>126.858</c:v>
                </c:pt>
                <c:pt idx="198">
                  <c:v>123.988</c:v>
                </c:pt>
                <c:pt idx="199">
                  <c:v>124.91200000000001</c:v>
                </c:pt>
                <c:pt idx="200">
                  <c:v>103.709</c:v>
                </c:pt>
                <c:pt idx="201">
                  <c:v>99.849000000000004</c:v>
                </c:pt>
                <c:pt idx="202">
                  <c:v>99.596999999999994</c:v>
                </c:pt>
                <c:pt idx="203">
                  <c:v>95.805999999999997</c:v>
                </c:pt>
                <c:pt idx="204">
                  <c:v>101.538</c:v>
                </c:pt>
                <c:pt idx="205">
                  <c:v>100.82899999999999</c:v>
                </c:pt>
                <c:pt idx="206">
                  <c:v>96.981999999999999</c:v>
                </c:pt>
                <c:pt idx="207">
                  <c:v>99.668000000000006</c:v>
                </c:pt>
                <c:pt idx="208">
                  <c:v>98.53</c:v>
                </c:pt>
                <c:pt idx="209">
                  <c:v>99.049000000000007</c:v>
                </c:pt>
                <c:pt idx="210">
                  <c:v>100.17700000000001</c:v>
                </c:pt>
                <c:pt idx="211">
                  <c:v>98.472999999999999</c:v>
                </c:pt>
                <c:pt idx="212">
                  <c:v>112.345</c:v>
                </c:pt>
                <c:pt idx="213">
                  <c:v>109.29900000000001</c:v>
                </c:pt>
                <c:pt idx="214">
                  <c:v>112.377</c:v>
                </c:pt>
                <c:pt idx="215">
                  <c:v>104.337</c:v>
                </c:pt>
                <c:pt idx="216">
                  <c:v>111.623</c:v>
                </c:pt>
                <c:pt idx="217">
                  <c:v>111.458</c:v>
                </c:pt>
                <c:pt idx="218">
                  <c:v>111.672</c:v>
                </c:pt>
                <c:pt idx="219">
                  <c:v>108.874</c:v>
                </c:pt>
                <c:pt idx="220">
                  <c:v>110.37</c:v>
                </c:pt>
                <c:pt idx="221">
                  <c:v>111.342</c:v>
                </c:pt>
                <c:pt idx="222">
                  <c:v>111.29900000000001</c:v>
                </c:pt>
                <c:pt idx="223">
                  <c:v>109.958</c:v>
                </c:pt>
                <c:pt idx="224">
                  <c:v>109.36499999999999</c:v>
                </c:pt>
                <c:pt idx="225">
                  <c:v>116.548</c:v>
                </c:pt>
                <c:pt idx="226">
                  <c:v>109.452</c:v>
                </c:pt>
                <c:pt idx="227">
                  <c:v>113.06399999999999</c:v>
                </c:pt>
                <c:pt idx="228">
                  <c:v>106.35</c:v>
                </c:pt>
                <c:pt idx="229">
                  <c:v>109.995</c:v>
                </c:pt>
                <c:pt idx="230">
                  <c:v>111.85899999999999</c:v>
                </c:pt>
                <c:pt idx="231">
                  <c:v>86.6</c:v>
                </c:pt>
                <c:pt idx="232">
                  <c:v>86.44</c:v>
                </c:pt>
                <c:pt idx="233">
                  <c:v>86.468000000000004</c:v>
                </c:pt>
                <c:pt idx="234">
                  <c:v>87.950999999999993</c:v>
                </c:pt>
                <c:pt idx="235">
                  <c:v>89.552999999999997</c:v>
                </c:pt>
                <c:pt idx="236">
                  <c:v>88.042000000000002</c:v>
                </c:pt>
                <c:pt idx="237">
                  <c:v>88.798000000000002</c:v>
                </c:pt>
                <c:pt idx="238">
                  <c:v>85.555000000000007</c:v>
                </c:pt>
                <c:pt idx="239">
                  <c:v>90.805000000000007</c:v>
                </c:pt>
                <c:pt idx="240">
                  <c:v>90.953000000000003</c:v>
                </c:pt>
                <c:pt idx="241">
                  <c:v>90.102999999999994</c:v>
                </c:pt>
                <c:pt idx="242">
                  <c:v>90.991</c:v>
                </c:pt>
                <c:pt idx="243">
                  <c:v>89.707999999999998</c:v>
                </c:pt>
                <c:pt idx="244">
                  <c:v>90.427999999999997</c:v>
                </c:pt>
                <c:pt idx="245">
                  <c:v>89.786000000000001</c:v>
                </c:pt>
                <c:pt idx="246">
                  <c:v>89.697999999999993</c:v>
                </c:pt>
                <c:pt idx="247">
                  <c:v>89.122</c:v>
                </c:pt>
                <c:pt idx="248">
                  <c:v>88.125</c:v>
                </c:pt>
                <c:pt idx="249">
                  <c:v>93.271000000000001</c:v>
                </c:pt>
                <c:pt idx="250">
                  <c:v>91.722999999999999</c:v>
                </c:pt>
                <c:pt idx="251">
                  <c:v>89.572999999999993</c:v>
                </c:pt>
                <c:pt idx="252">
                  <c:v>118.895</c:v>
                </c:pt>
                <c:pt idx="253">
                  <c:v>117.111</c:v>
                </c:pt>
                <c:pt idx="254">
                  <c:v>118.40300000000001</c:v>
                </c:pt>
                <c:pt idx="255">
                  <c:v>121.322</c:v>
                </c:pt>
                <c:pt idx="256">
                  <c:v>117.822</c:v>
                </c:pt>
                <c:pt idx="257">
                  <c:v>119.208</c:v>
                </c:pt>
                <c:pt idx="258">
                  <c:v>116.152</c:v>
                </c:pt>
                <c:pt idx="259">
                  <c:v>119.86199999999999</c:v>
                </c:pt>
                <c:pt idx="260">
                  <c:v>115.779</c:v>
                </c:pt>
                <c:pt idx="261">
                  <c:v>117.461</c:v>
                </c:pt>
                <c:pt idx="262">
                  <c:v>115.94499999999999</c:v>
                </c:pt>
                <c:pt idx="263">
                  <c:v>113.39400000000001</c:v>
                </c:pt>
                <c:pt idx="264">
                  <c:v>117.71299999999999</c:v>
                </c:pt>
                <c:pt idx="265">
                  <c:v>119.41</c:v>
                </c:pt>
                <c:pt idx="266">
                  <c:v>115.446</c:v>
                </c:pt>
                <c:pt idx="267">
                  <c:v>115.72</c:v>
                </c:pt>
                <c:pt idx="268">
                  <c:v>115.76</c:v>
                </c:pt>
                <c:pt idx="269">
                  <c:v>112.20399999999999</c:v>
                </c:pt>
                <c:pt idx="270">
                  <c:v>112.84</c:v>
                </c:pt>
                <c:pt idx="271">
                  <c:v>110.48699999999999</c:v>
                </c:pt>
                <c:pt idx="272">
                  <c:v>119.267</c:v>
                </c:pt>
                <c:pt idx="273">
                  <c:v>128.36000000000001</c:v>
                </c:pt>
                <c:pt idx="274">
                  <c:v>128.029</c:v>
                </c:pt>
                <c:pt idx="275">
                  <c:v>132.411</c:v>
                </c:pt>
                <c:pt idx="276">
                  <c:v>128.583</c:v>
                </c:pt>
                <c:pt idx="277">
                  <c:v>128.965</c:v>
                </c:pt>
                <c:pt idx="278">
                  <c:v>126.38</c:v>
                </c:pt>
                <c:pt idx="279">
                  <c:v>128.75299999999999</c:v>
                </c:pt>
                <c:pt idx="280">
                  <c:v>133.721</c:v>
                </c:pt>
                <c:pt idx="281">
                  <c:v>139.97999999999999</c:v>
                </c:pt>
                <c:pt idx="282">
                  <c:v>143.40100000000001</c:v>
                </c:pt>
                <c:pt idx="283">
                  <c:v>142.06800000000001</c:v>
                </c:pt>
                <c:pt idx="284">
                  <c:v>143.54599999999999</c:v>
                </c:pt>
                <c:pt idx="285">
                  <c:v>171.29499999999999</c:v>
                </c:pt>
                <c:pt idx="286">
                  <c:v>178.285</c:v>
                </c:pt>
                <c:pt idx="287">
                  <c:v>173.72499999999999</c:v>
                </c:pt>
                <c:pt idx="288">
                  <c:v>168.84299999999999</c:v>
                </c:pt>
                <c:pt idx="289">
                  <c:v>125.92100000000001</c:v>
                </c:pt>
                <c:pt idx="290">
                  <c:v>104.095</c:v>
                </c:pt>
                <c:pt idx="291">
                  <c:v>102.083</c:v>
                </c:pt>
                <c:pt idx="292">
                  <c:v>103.476</c:v>
                </c:pt>
                <c:pt idx="293">
                  <c:v>100.23099999999999</c:v>
                </c:pt>
                <c:pt idx="294">
                  <c:v>103.432</c:v>
                </c:pt>
                <c:pt idx="295">
                  <c:v>103.286</c:v>
                </c:pt>
                <c:pt idx="296">
                  <c:v>102.435</c:v>
                </c:pt>
                <c:pt idx="297">
                  <c:v>100.036</c:v>
                </c:pt>
                <c:pt idx="298">
                  <c:v>99.611999999999995</c:v>
                </c:pt>
                <c:pt idx="299">
                  <c:v>102.779</c:v>
                </c:pt>
                <c:pt idx="300">
                  <c:v>99.215999999999994</c:v>
                </c:pt>
                <c:pt idx="301">
                  <c:v>99.76</c:v>
                </c:pt>
                <c:pt idx="302">
                  <c:v>102.752</c:v>
                </c:pt>
                <c:pt idx="303">
                  <c:v>100.425</c:v>
                </c:pt>
                <c:pt idx="304">
                  <c:v>100.845</c:v>
                </c:pt>
                <c:pt idx="305">
                  <c:v>100.886</c:v>
                </c:pt>
                <c:pt idx="306">
                  <c:v>102.102</c:v>
                </c:pt>
                <c:pt idx="307">
                  <c:v>103.13500000000001</c:v>
                </c:pt>
                <c:pt idx="308">
                  <c:v>100.167</c:v>
                </c:pt>
                <c:pt idx="309">
                  <c:v>103.58</c:v>
                </c:pt>
                <c:pt idx="310">
                  <c:v>103.12</c:v>
                </c:pt>
                <c:pt idx="311">
                  <c:v>101.96899999999999</c:v>
                </c:pt>
                <c:pt idx="312">
                  <c:v>101.76600000000001</c:v>
                </c:pt>
                <c:pt idx="313">
                  <c:v>100.19199999999999</c:v>
                </c:pt>
                <c:pt idx="314">
                  <c:v>108.18600000000001</c:v>
                </c:pt>
                <c:pt idx="315">
                  <c:v>107.489</c:v>
                </c:pt>
                <c:pt idx="316">
                  <c:v>103.581</c:v>
                </c:pt>
                <c:pt idx="317">
                  <c:v>103.404</c:v>
                </c:pt>
                <c:pt idx="318">
                  <c:v>101.291</c:v>
                </c:pt>
                <c:pt idx="319">
                  <c:v>103.88500000000001</c:v>
                </c:pt>
                <c:pt idx="320">
                  <c:v>104.687</c:v>
                </c:pt>
                <c:pt idx="321">
                  <c:v>102.496</c:v>
                </c:pt>
                <c:pt idx="322">
                  <c:v>102.913</c:v>
                </c:pt>
                <c:pt idx="323">
                  <c:v>100.76</c:v>
                </c:pt>
                <c:pt idx="324">
                  <c:v>105.002</c:v>
                </c:pt>
                <c:pt idx="325">
                  <c:v>178.42099999999999</c:v>
                </c:pt>
                <c:pt idx="326">
                  <c:v>178.21</c:v>
                </c:pt>
                <c:pt idx="327">
                  <c:v>177.14400000000001</c:v>
                </c:pt>
                <c:pt idx="328">
                  <c:v>175.06399999999999</c:v>
                </c:pt>
                <c:pt idx="329">
                  <c:v>172.25899999999999</c:v>
                </c:pt>
                <c:pt idx="330">
                  <c:v>177.60499999999999</c:v>
                </c:pt>
                <c:pt idx="331">
                  <c:v>178.83500000000001</c:v>
                </c:pt>
                <c:pt idx="332">
                  <c:v>177.06700000000001</c:v>
                </c:pt>
                <c:pt idx="333">
                  <c:v>173.233</c:v>
                </c:pt>
                <c:pt idx="334">
                  <c:v>177.47900000000001</c:v>
                </c:pt>
                <c:pt idx="335">
                  <c:v>177.43899999999999</c:v>
                </c:pt>
                <c:pt idx="336">
                  <c:v>173.74</c:v>
                </c:pt>
                <c:pt idx="337">
                  <c:v>177.994</c:v>
                </c:pt>
                <c:pt idx="338">
                  <c:v>173.703</c:v>
                </c:pt>
                <c:pt idx="339">
                  <c:v>174.40199999999999</c:v>
                </c:pt>
                <c:pt idx="340">
                  <c:v>175.46100000000001</c:v>
                </c:pt>
                <c:pt idx="341">
                  <c:v>175.001</c:v>
                </c:pt>
                <c:pt idx="342">
                  <c:v>179.101</c:v>
                </c:pt>
                <c:pt idx="343">
                  <c:v>172.38399999999999</c:v>
                </c:pt>
                <c:pt idx="344">
                  <c:v>120.914</c:v>
                </c:pt>
                <c:pt idx="345">
                  <c:v>119.291</c:v>
                </c:pt>
                <c:pt idx="346">
                  <c:v>116.66200000000001</c:v>
                </c:pt>
                <c:pt idx="347">
                  <c:v>108.298</c:v>
                </c:pt>
                <c:pt idx="348">
                  <c:v>105.771</c:v>
                </c:pt>
                <c:pt idx="349">
                  <c:v>108.492</c:v>
                </c:pt>
                <c:pt idx="350">
                  <c:v>109.202</c:v>
                </c:pt>
                <c:pt idx="351">
                  <c:v>106.605</c:v>
                </c:pt>
                <c:pt idx="352">
                  <c:v>108.91</c:v>
                </c:pt>
                <c:pt idx="353">
                  <c:v>125.886</c:v>
                </c:pt>
                <c:pt idx="354">
                  <c:v>124.024</c:v>
                </c:pt>
                <c:pt idx="355">
                  <c:v>126.37</c:v>
                </c:pt>
                <c:pt idx="356">
                  <c:v>124.408</c:v>
                </c:pt>
                <c:pt idx="357">
                  <c:v>125.732</c:v>
                </c:pt>
                <c:pt idx="358">
                  <c:v>112.819</c:v>
                </c:pt>
                <c:pt idx="359">
                  <c:v>116.953</c:v>
                </c:pt>
                <c:pt idx="360">
                  <c:v>118.887</c:v>
                </c:pt>
                <c:pt idx="361">
                  <c:v>116.389</c:v>
                </c:pt>
                <c:pt idx="362">
                  <c:v>116.90300000000001</c:v>
                </c:pt>
                <c:pt idx="363">
                  <c:v>170.34399999999999</c:v>
                </c:pt>
                <c:pt idx="364">
                  <c:v>170.72499999999999</c:v>
                </c:pt>
                <c:pt idx="365">
                  <c:v>164.90899999999999</c:v>
                </c:pt>
                <c:pt idx="366">
                  <c:v>166.55500000000001</c:v>
                </c:pt>
                <c:pt idx="367">
                  <c:v>165.11099999999999</c:v>
                </c:pt>
                <c:pt idx="368">
                  <c:v>159.97499999999999</c:v>
                </c:pt>
                <c:pt idx="369">
                  <c:v>165.536</c:v>
                </c:pt>
                <c:pt idx="370">
                  <c:v>172.87200000000001</c:v>
                </c:pt>
                <c:pt idx="371">
                  <c:v>162.624</c:v>
                </c:pt>
                <c:pt idx="372">
                  <c:v>163.697</c:v>
                </c:pt>
                <c:pt idx="373">
                  <c:v>165.54599999999999</c:v>
                </c:pt>
                <c:pt idx="374">
                  <c:v>164.501</c:v>
                </c:pt>
                <c:pt idx="375">
                  <c:v>152.00700000000001</c:v>
                </c:pt>
                <c:pt idx="376">
                  <c:v>150.57300000000001</c:v>
                </c:pt>
                <c:pt idx="377">
                  <c:v>154.316</c:v>
                </c:pt>
                <c:pt idx="378">
                  <c:v>150.77000000000001</c:v>
                </c:pt>
                <c:pt idx="379">
                  <c:v>152.001</c:v>
                </c:pt>
                <c:pt idx="380">
                  <c:v>154.93700000000001</c:v>
                </c:pt>
                <c:pt idx="381">
                  <c:v>158.62299999999999</c:v>
                </c:pt>
                <c:pt idx="382">
                  <c:v>154.624</c:v>
                </c:pt>
                <c:pt idx="383">
                  <c:v>157.22499999999999</c:v>
                </c:pt>
                <c:pt idx="384">
                  <c:v>158.50399999999999</c:v>
                </c:pt>
                <c:pt idx="385">
                  <c:v>154.88</c:v>
                </c:pt>
                <c:pt idx="386">
                  <c:v>156.125</c:v>
                </c:pt>
                <c:pt idx="387">
                  <c:v>158.024</c:v>
                </c:pt>
                <c:pt idx="388">
                  <c:v>163.33500000000001</c:v>
                </c:pt>
                <c:pt idx="389">
                  <c:v>168.96600000000001</c:v>
                </c:pt>
                <c:pt idx="390">
                  <c:v>169.63900000000001</c:v>
                </c:pt>
                <c:pt idx="391">
                  <c:v>168.59200000000001</c:v>
                </c:pt>
                <c:pt idx="392">
                  <c:v>169.50899999999999</c:v>
                </c:pt>
                <c:pt idx="393">
                  <c:v>165.256</c:v>
                </c:pt>
                <c:pt idx="394">
                  <c:v>173.59700000000001</c:v>
                </c:pt>
                <c:pt idx="395">
                  <c:v>174.50800000000001</c:v>
                </c:pt>
                <c:pt idx="396">
                  <c:v>172.62200000000001</c:v>
                </c:pt>
                <c:pt idx="397">
                  <c:v>129.48400000000001</c:v>
                </c:pt>
                <c:pt idx="398">
                  <c:v>126.23399999999999</c:v>
                </c:pt>
                <c:pt idx="399">
                  <c:v>131.38999999999999</c:v>
                </c:pt>
                <c:pt idx="400">
                  <c:v>130.553</c:v>
                </c:pt>
                <c:pt idx="401">
                  <c:v>134.15899999999999</c:v>
                </c:pt>
                <c:pt idx="402">
                  <c:v>135.24799999999999</c:v>
                </c:pt>
                <c:pt idx="403">
                  <c:v>131.679</c:v>
                </c:pt>
                <c:pt idx="404">
                  <c:v>132.09200000000001</c:v>
                </c:pt>
                <c:pt idx="405">
                  <c:v>133.57900000000001</c:v>
                </c:pt>
                <c:pt idx="406">
                  <c:v>131.72900000000001</c:v>
                </c:pt>
                <c:pt idx="407">
                  <c:v>133.542</c:v>
                </c:pt>
                <c:pt idx="408">
                  <c:v>131.1</c:v>
                </c:pt>
                <c:pt idx="409">
                  <c:v>134.298</c:v>
                </c:pt>
                <c:pt idx="410">
                  <c:v>133.41900000000001</c:v>
                </c:pt>
                <c:pt idx="411">
                  <c:v>131.40600000000001</c:v>
                </c:pt>
                <c:pt idx="412">
                  <c:v>131.661</c:v>
                </c:pt>
                <c:pt idx="413">
                  <c:v>93.822999999999993</c:v>
                </c:pt>
                <c:pt idx="414">
                  <c:v>96.251999999999995</c:v>
                </c:pt>
                <c:pt idx="415">
                  <c:v>118.83799999999999</c:v>
                </c:pt>
                <c:pt idx="416">
                  <c:v>119.197</c:v>
                </c:pt>
                <c:pt idx="417">
                  <c:v>105.95</c:v>
                </c:pt>
                <c:pt idx="418">
                  <c:v>103.843</c:v>
                </c:pt>
                <c:pt idx="419">
                  <c:v>106.31100000000001</c:v>
                </c:pt>
                <c:pt idx="420">
                  <c:v>106.93600000000001</c:v>
                </c:pt>
                <c:pt idx="421">
                  <c:v>104.82</c:v>
                </c:pt>
                <c:pt idx="422">
                  <c:v>104.401</c:v>
                </c:pt>
                <c:pt idx="423">
                  <c:v>105.193</c:v>
                </c:pt>
                <c:pt idx="424">
                  <c:v>102.976</c:v>
                </c:pt>
                <c:pt idx="425">
                  <c:v>103.873</c:v>
                </c:pt>
                <c:pt idx="426">
                  <c:v>101.666</c:v>
                </c:pt>
                <c:pt idx="427">
                  <c:v>163.84899999999999</c:v>
                </c:pt>
                <c:pt idx="428">
                  <c:v>162.233</c:v>
                </c:pt>
                <c:pt idx="429">
                  <c:v>166.53899999999999</c:v>
                </c:pt>
                <c:pt idx="430">
                  <c:v>105.31699999999999</c:v>
                </c:pt>
                <c:pt idx="431">
                  <c:v>105.01</c:v>
                </c:pt>
                <c:pt idx="432">
                  <c:v>104.77200000000001</c:v>
                </c:pt>
                <c:pt idx="433">
                  <c:v>101.836</c:v>
                </c:pt>
                <c:pt idx="434">
                  <c:v>104.3</c:v>
                </c:pt>
                <c:pt idx="435">
                  <c:v>108.93600000000001</c:v>
                </c:pt>
                <c:pt idx="436">
                  <c:v>119.148</c:v>
                </c:pt>
                <c:pt idx="437">
                  <c:v>121.04900000000001</c:v>
                </c:pt>
                <c:pt idx="438">
                  <c:v>117.15300000000001</c:v>
                </c:pt>
                <c:pt idx="439">
                  <c:v>123.239</c:v>
                </c:pt>
                <c:pt idx="440">
                  <c:v>131.697</c:v>
                </c:pt>
                <c:pt idx="441">
                  <c:v>130.36699999999999</c:v>
                </c:pt>
                <c:pt idx="442">
                  <c:v>133.23599999999999</c:v>
                </c:pt>
                <c:pt idx="443">
                  <c:v>125.848</c:v>
                </c:pt>
                <c:pt idx="444">
                  <c:v>127.917</c:v>
                </c:pt>
                <c:pt idx="445">
                  <c:v>127.879</c:v>
                </c:pt>
                <c:pt idx="446">
                  <c:v>126.492</c:v>
                </c:pt>
                <c:pt idx="447">
                  <c:v>125.753</c:v>
                </c:pt>
                <c:pt idx="448">
                  <c:v>108.84</c:v>
                </c:pt>
                <c:pt idx="449">
                  <c:v>155.602</c:v>
                </c:pt>
                <c:pt idx="450">
                  <c:v>152.91900000000001</c:v>
                </c:pt>
                <c:pt idx="451">
                  <c:v>152.178</c:v>
                </c:pt>
                <c:pt idx="452">
                  <c:v>154.441</c:v>
                </c:pt>
                <c:pt idx="453">
                  <c:v>150.54900000000001</c:v>
                </c:pt>
                <c:pt idx="454">
                  <c:v>155.71899999999999</c:v>
                </c:pt>
                <c:pt idx="455">
                  <c:v>152.84299999999999</c:v>
                </c:pt>
                <c:pt idx="456">
                  <c:v>152.471</c:v>
                </c:pt>
                <c:pt idx="457">
                  <c:v>153.239</c:v>
                </c:pt>
                <c:pt idx="458">
                  <c:v>150.85599999999999</c:v>
                </c:pt>
                <c:pt idx="459">
                  <c:v>110.706</c:v>
                </c:pt>
                <c:pt idx="460">
                  <c:v>113.07299999999999</c:v>
                </c:pt>
                <c:pt idx="461">
                  <c:v>100.792</c:v>
                </c:pt>
                <c:pt idx="462">
                  <c:v>98.873000000000005</c:v>
                </c:pt>
                <c:pt idx="463">
                  <c:v>99.671999999999997</c:v>
                </c:pt>
                <c:pt idx="464">
                  <c:v>102.306</c:v>
                </c:pt>
                <c:pt idx="465">
                  <c:v>101.89100000000001</c:v>
                </c:pt>
                <c:pt idx="466">
                  <c:v>101.837</c:v>
                </c:pt>
                <c:pt idx="467">
                  <c:v>134.286</c:v>
                </c:pt>
                <c:pt idx="468">
                  <c:v>128.68199999999999</c:v>
                </c:pt>
                <c:pt idx="469">
                  <c:v>134.42400000000001</c:v>
                </c:pt>
                <c:pt idx="470">
                  <c:v>132.929</c:v>
                </c:pt>
                <c:pt idx="471">
                  <c:v>136.52600000000001</c:v>
                </c:pt>
                <c:pt idx="472">
                  <c:v>135.81100000000001</c:v>
                </c:pt>
                <c:pt idx="473">
                  <c:v>135.77199999999999</c:v>
                </c:pt>
                <c:pt idx="474">
                  <c:v>139.196</c:v>
                </c:pt>
                <c:pt idx="475">
                  <c:v>145.02600000000001</c:v>
                </c:pt>
                <c:pt idx="476">
                  <c:v>151.21299999999999</c:v>
                </c:pt>
                <c:pt idx="477">
                  <c:v>120.86199999999999</c:v>
                </c:pt>
                <c:pt idx="478">
                  <c:v>119.15</c:v>
                </c:pt>
                <c:pt idx="479">
                  <c:v>119.051</c:v>
                </c:pt>
                <c:pt idx="480">
                  <c:v>117.31699999999999</c:v>
                </c:pt>
                <c:pt idx="481">
                  <c:v>136.86799999999999</c:v>
                </c:pt>
                <c:pt idx="482">
                  <c:v>134.52199999999999</c:v>
                </c:pt>
                <c:pt idx="483">
                  <c:v>134.52199999999999</c:v>
                </c:pt>
                <c:pt idx="484">
                  <c:v>134.48599999999999</c:v>
                </c:pt>
                <c:pt idx="485">
                  <c:v>136.834</c:v>
                </c:pt>
                <c:pt idx="486">
                  <c:v>134.76900000000001</c:v>
                </c:pt>
                <c:pt idx="487">
                  <c:v>134.72200000000001</c:v>
                </c:pt>
                <c:pt idx="488">
                  <c:v>133.06899999999999</c:v>
                </c:pt>
                <c:pt idx="489">
                  <c:v>186.66900000000001</c:v>
                </c:pt>
                <c:pt idx="490">
                  <c:v>113.96299999999999</c:v>
                </c:pt>
                <c:pt idx="491">
                  <c:v>114.15600000000001</c:v>
                </c:pt>
                <c:pt idx="492">
                  <c:v>113.718</c:v>
                </c:pt>
                <c:pt idx="493">
                  <c:v>111.76300000000001</c:v>
                </c:pt>
                <c:pt idx="494">
                  <c:v>115.331</c:v>
                </c:pt>
                <c:pt idx="495">
                  <c:v>117.05800000000001</c:v>
                </c:pt>
                <c:pt idx="496">
                  <c:v>112.58</c:v>
                </c:pt>
                <c:pt idx="497">
                  <c:v>114.929</c:v>
                </c:pt>
                <c:pt idx="498">
                  <c:v>110.74299999999999</c:v>
                </c:pt>
                <c:pt idx="499">
                  <c:v>115.28</c:v>
                </c:pt>
                <c:pt idx="500">
                  <c:v>119.21599999999999</c:v>
                </c:pt>
                <c:pt idx="501">
                  <c:v>115.252</c:v>
                </c:pt>
                <c:pt idx="502">
                  <c:v>116.479</c:v>
                </c:pt>
                <c:pt idx="503">
                  <c:v>110.407</c:v>
                </c:pt>
                <c:pt idx="504">
                  <c:v>115.09699999999999</c:v>
                </c:pt>
                <c:pt idx="505">
                  <c:v>114.233</c:v>
                </c:pt>
                <c:pt idx="506">
                  <c:v>115.25700000000001</c:v>
                </c:pt>
                <c:pt idx="507">
                  <c:v>113.06399999999999</c:v>
                </c:pt>
                <c:pt idx="508">
                  <c:v>110.739</c:v>
                </c:pt>
                <c:pt idx="509">
                  <c:v>114.705</c:v>
                </c:pt>
                <c:pt idx="510">
                  <c:v>118.166</c:v>
                </c:pt>
                <c:pt idx="511">
                  <c:v>114.114</c:v>
                </c:pt>
                <c:pt idx="512">
                  <c:v>117.271</c:v>
                </c:pt>
                <c:pt idx="513">
                  <c:v>113.05200000000001</c:v>
                </c:pt>
                <c:pt idx="514">
                  <c:v>117.63</c:v>
                </c:pt>
                <c:pt idx="515">
                  <c:v>119.312</c:v>
                </c:pt>
                <c:pt idx="516">
                  <c:v>133.565</c:v>
                </c:pt>
                <c:pt idx="517">
                  <c:v>134.255</c:v>
                </c:pt>
                <c:pt idx="518">
                  <c:v>129.46</c:v>
                </c:pt>
                <c:pt idx="519">
                  <c:v>135.464</c:v>
                </c:pt>
                <c:pt idx="520">
                  <c:v>165.78</c:v>
                </c:pt>
                <c:pt idx="521">
                  <c:v>164.74700000000001</c:v>
                </c:pt>
                <c:pt idx="522">
                  <c:v>162.91499999999999</c:v>
                </c:pt>
                <c:pt idx="523">
                  <c:v>158.54499999999999</c:v>
                </c:pt>
                <c:pt idx="524">
                  <c:v>160.04300000000001</c:v>
                </c:pt>
                <c:pt idx="525">
                  <c:v>159.255</c:v>
                </c:pt>
                <c:pt idx="526">
                  <c:v>160.44</c:v>
                </c:pt>
                <c:pt idx="527">
                  <c:v>161.43</c:v>
                </c:pt>
                <c:pt idx="528">
                  <c:v>156.095</c:v>
                </c:pt>
                <c:pt idx="529">
                  <c:v>162.38</c:v>
                </c:pt>
                <c:pt idx="530">
                  <c:v>161.773</c:v>
                </c:pt>
                <c:pt idx="531">
                  <c:v>160.982</c:v>
                </c:pt>
                <c:pt idx="532">
                  <c:v>159.65199999999999</c:v>
                </c:pt>
                <c:pt idx="533">
                  <c:v>158.297</c:v>
                </c:pt>
                <c:pt idx="534">
                  <c:v>161.95400000000001</c:v>
                </c:pt>
                <c:pt idx="535">
                  <c:v>159.59100000000001</c:v>
                </c:pt>
                <c:pt idx="536">
                  <c:v>163.44300000000001</c:v>
                </c:pt>
                <c:pt idx="537">
                  <c:v>165.435</c:v>
                </c:pt>
                <c:pt idx="538">
                  <c:v>161.821</c:v>
                </c:pt>
                <c:pt idx="539">
                  <c:v>166.428</c:v>
                </c:pt>
                <c:pt idx="540">
                  <c:v>162.97499999999999</c:v>
                </c:pt>
                <c:pt idx="541">
                  <c:v>161.018</c:v>
                </c:pt>
                <c:pt idx="542">
                  <c:v>164.74700000000001</c:v>
                </c:pt>
                <c:pt idx="543">
                  <c:v>163.61500000000001</c:v>
                </c:pt>
                <c:pt idx="544">
                  <c:v>166.02099999999999</c:v>
                </c:pt>
                <c:pt idx="545">
                  <c:v>104.479</c:v>
                </c:pt>
                <c:pt idx="546">
                  <c:v>103.887</c:v>
                </c:pt>
                <c:pt idx="547">
                  <c:v>104.703</c:v>
                </c:pt>
                <c:pt idx="548">
                  <c:v>101.08199999999999</c:v>
                </c:pt>
                <c:pt idx="549">
                  <c:v>105.009</c:v>
                </c:pt>
                <c:pt idx="550">
                  <c:v>103.93300000000001</c:v>
                </c:pt>
                <c:pt idx="551">
                  <c:v>103.51900000000001</c:v>
                </c:pt>
                <c:pt idx="552">
                  <c:v>155.934</c:v>
                </c:pt>
                <c:pt idx="553">
                  <c:v>155.38200000000001</c:v>
                </c:pt>
                <c:pt idx="554">
                  <c:v>155.16399999999999</c:v>
                </c:pt>
                <c:pt idx="555">
                  <c:v>159.774</c:v>
                </c:pt>
                <c:pt idx="556">
                  <c:v>156.96700000000001</c:v>
                </c:pt>
                <c:pt idx="557">
                  <c:v>162.88800000000001</c:v>
                </c:pt>
                <c:pt idx="558">
                  <c:v>131.58199999999999</c:v>
                </c:pt>
                <c:pt idx="559">
                  <c:v>98.096999999999994</c:v>
                </c:pt>
                <c:pt idx="560">
                  <c:v>107.128</c:v>
                </c:pt>
                <c:pt idx="561">
                  <c:v>103.36799999999999</c:v>
                </c:pt>
                <c:pt idx="562">
                  <c:v>127.85</c:v>
                </c:pt>
                <c:pt idx="563">
                  <c:v>127.102</c:v>
                </c:pt>
                <c:pt idx="564">
                  <c:v>116.047</c:v>
                </c:pt>
                <c:pt idx="565">
                  <c:v>117.895</c:v>
                </c:pt>
                <c:pt idx="566">
                  <c:v>118.304</c:v>
                </c:pt>
                <c:pt idx="567">
                  <c:v>116.566</c:v>
                </c:pt>
                <c:pt idx="568">
                  <c:v>115.047</c:v>
                </c:pt>
                <c:pt idx="569">
                  <c:v>119.262</c:v>
                </c:pt>
                <c:pt idx="570">
                  <c:v>141.821</c:v>
                </c:pt>
                <c:pt idx="571">
                  <c:v>142.303</c:v>
                </c:pt>
                <c:pt idx="572">
                  <c:v>139.13200000000001</c:v>
                </c:pt>
                <c:pt idx="573">
                  <c:v>138.85599999999999</c:v>
                </c:pt>
                <c:pt idx="574">
                  <c:v>140.21100000000001</c:v>
                </c:pt>
                <c:pt idx="575">
                  <c:v>122.39100000000001</c:v>
                </c:pt>
                <c:pt idx="576">
                  <c:v>120.31699999999999</c:v>
                </c:pt>
                <c:pt idx="577">
                  <c:v>119.369</c:v>
                </c:pt>
                <c:pt idx="578">
                  <c:v>118.708</c:v>
                </c:pt>
                <c:pt idx="579">
                  <c:v>133.96299999999999</c:v>
                </c:pt>
                <c:pt idx="580">
                  <c:v>131.38399999999999</c:v>
                </c:pt>
                <c:pt idx="581">
                  <c:v>129.6</c:v>
                </c:pt>
                <c:pt idx="582">
                  <c:v>130.26499999999999</c:v>
                </c:pt>
                <c:pt idx="583">
                  <c:v>125.101</c:v>
                </c:pt>
                <c:pt idx="584">
                  <c:v>120.905</c:v>
                </c:pt>
                <c:pt idx="585">
                  <c:v>122.61</c:v>
                </c:pt>
                <c:pt idx="586">
                  <c:v>120.82899999999999</c:v>
                </c:pt>
                <c:pt idx="587">
                  <c:v>121.55800000000001</c:v>
                </c:pt>
                <c:pt idx="588">
                  <c:v>120.18300000000001</c:v>
                </c:pt>
                <c:pt idx="589">
                  <c:v>123.26900000000001</c:v>
                </c:pt>
                <c:pt idx="590">
                  <c:v>123.32299999999999</c:v>
                </c:pt>
                <c:pt idx="591">
                  <c:v>121.797</c:v>
                </c:pt>
                <c:pt idx="592">
                  <c:v>122.617</c:v>
                </c:pt>
                <c:pt idx="593">
                  <c:v>156.64500000000001</c:v>
                </c:pt>
                <c:pt idx="594">
                  <c:v>140.18600000000001</c:v>
                </c:pt>
                <c:pt idx="595">
                  <c:v>141.38</c:v>
                </c:pt>
                <c:pt idx="596">
                  <c:v>139.31</c:v>
                </c:pt>
                <c:pt idx="597">
                  <c:v>138.28200000000001</c:v>
                </c:pt>
                <c:pt idx="598">
                  <c:v>133.85400000000001</c:v>
                </c:pt>
                <c:pt idx="599">
                  <c:v>140.102</c:v>
                </c:pt>
                <c:pt idx="600">
                  <c:v>140.803</c:v>
                </c:pt>
                <c:pt idx="601">
                  <c:v>140.66999999999999</c:v>
                </c:pt>
                <c:pt idx="602">
                  <c:v>137.16800000000001</c:v>
                </c:pt>
                <c:pt idx="603">
                  <c:v>136.13200000000001</c:v>
                </c:pt>
                <c:pt idx="604">
                  <c:v>139.714</c:v>
                </c:pt>
                <c:pt idx="605">
                  <c:v>142.15100000000001</c:v>
                </c:pt>
                <c:pt idx="606">
                  <c:v>139.93600000000001</c:v>
                </c:pt>
                <c:pt idx="607">
                  <c:v>141.227</c:v>
                </c:pt>
                <c:pt idx="608">
                  <c:v>138.958</c:v>
                </c:pt>
                <c:pt idx="609">
                  <c:v>142.345</c:v>
                </c:pt>
                <c:pt idx="610">
                  <c:v>176.83</c:v>
                </c:pt>
                <c:pt idx="611">
                  <c:v>173.41900000000001</c:v>
                </c:pt>
                <c:pt idx="612">
                  <c:v>175.958</c:v>
                </c:pt>
                <c:pt idx="613">
                  <c:v>172.06</c:v>
                </c:pt>
                <c:pt idx="614">
                  <c:v>173.934</c:v>
                </c:pt>
                <c:pt idx="615">
                  <c:v>176.57499999999999</c:v>
                </c:pt>
                <c:pt idx="616">
                  <c:v>172.136</c:v>
                </c:pt>
                <c:pt idx="617">
                  <c:v>171.76400000000001</c:v>
                </c:pt>
                <c:pt idx="618">
                  <c:v>169.87299999999999</c:v>
                </c:pt>
                <c:pt idx="619">
                  <c:v>173.286</c:v>
                </c:pt>
                <c:pt idx="620">
                  <c:v>173.45599999999999</c:v>
                </c:pt>
                <c:pt idx="621">
                  <c:v>173.33199999999999</c:v>
                </c:pt>
                <c:pt idx="622">
                  <c:v>174.33500000000001</c:v>
                </c:pt>
                <c:pt idx="623">
                  <c:v>172.07900000000001</c:v>
                </c:pt>
                <c:pt idx="624">
                  <c:v>173.87200000000001</c:v>
                </c:pt>
                <c:pt idx="625">
                  <c:v>176.20099999999999</c:v>
                </c:pt>
                <c:pt idx="626">
                  <c:v>168.70400000000001</c:v>
                </c:pt>
                <c:pt idx="627">
                  <c:v>174.64099999999999</c:v>
                </c:pt>
                <c:pt idx="628">
                  <c:v>173.28399999999999</c:v>
                </c:pt>
                <c:pt idx="629">
                  <c:v>175.32599999999999</c:v>
                </c:pt>
                <c:pt idx="630">
                  <c:v>175.261</c:v>
                </c:pt>
                <c:pt idx="631">
                  <c:v>148.83699999999999</c:v>
                </c:pt>
                <c:pt idx="632">
                  <c:v>189.41200000000001</c:v>
                </c:pt>
                <c:pt idx="633">
                  <c:v>179.35</c:v>
                </c:pt>
                <c:pt idx="634">
                  <c:v>186.93199999999999</c:v>
                </c:pt>
                <c:pt idx="635">
                  <c:v>188.80799999999999</c:v>
                </c:pt>
                <c:pt idx="636">
                  <c:v>182.541</c:v>
                </c:pt>
                <c:pt idx="637">
                  <c:v>129.63800000000001</c:v>
                </c:pt>
                <c:pt idx="638">
                  <c:v>129.40600000000001</c:v>
                </c:pt>
                <c:pt idx="639">
                  <c:v>133.953</c:v>
                </c:pt>
                <c:pt idx="640">
                  <c:v>180.82499999999999</c:v>
                </c:pt>
                <c:pt idx="641">
                  <c:v>182.52</c:v>
                </c:pt>
                <c:pt idx="642">
                  <c:v>177.90700000000001</c:v>
                </c:pt>
                <c:pt idx="643">
                  <c:v>175.785</c:v>
                </c:pt>
                <c:pt idx="644">
                  <c:v>171.33199999999999</c:v>
                </c:pt>
                <c:pt idx="645">
                  <c:v>175.804</c:v>
                </c:pt>
                <c:pt idx="646">
                  <c:v>143.749</c:v>
                </c:pt>
                <c:pt idx="647">
                  <c:v>146.798</c:v>
                </c:pt>
                <c:pt idx="648">
                  <c:v>141.72800000000001</c:v>
                </c:pt>
                <c:pt idx="649">
                  <c:v>127.151</c:v>
                </c:pt>
                <c:pt idx="650">
                  <c:v>118.21599999999999</c:v>
                </c:pt>
                <c:pt idx="651">
                  <c:v>117.622</c:v>
                </c:pt>
                <c:pt idx="652">
                  <c:v>123.675</c:v>
                </c:pt>
                <c:pt idx="653">
                  <c:v>122.79300000000001</c:v>
                </c:pt>
                <c:pt idx="654">
                  <c:v>125.38</c:v>
                </c:pt>
                <c:pt idx="655">
                  <c:v>117.248</c:v>
                </c:pt>
                <c:pt idx="656">
                  <c:v>112.774</c:v>
                </c:pt>
                <c:pt idx="657">
                  <c:v>112.029</c:v>
                </c:pt>
                <c:pt idx="658">
                  <c:v>111.155</c:v>
                </c:pt>
                <c:pt idx="659">
                  <c:v>115.559</c:v>
                </c:pt>
                <c:pt idx="660">
                  <c:v>113.955</c:v>
                </c:pt>
                <c:pt idx="661">
                  <c:v>111.533</c:v>
                </c:pt>
                <c:pt idx="662">
                  <c:v>112.628</c:v>
                </c:pt>
                <c:pt idx="663">
                  <c:v>111.75700000000001</c:v>
                </c:pt>
                <c:pt idx="664">
                  <c:v>112.809</c:v>
                </c:pt>
                <c:pt idx="665">
                  <c:v>112.46899999999999</c:v>
                </c:pt>
                <c:pt idx="666">
                  <c:v>111.32599999999999</c:v>
                </c:pt>
                <c:pt idx="667">
                  <c:v>113.29</c:v>
                </c:pt>
                <c:pt idx="668">
                  <c:v>113.086</c:v>
                </c:pt>
                <c:pt idx="669">
                  <c:v>113.15300000000001</c:v>
                </c:pt>
                <c:pt idx="670">
                  <c:v>113.98699999999999</c:v>
                </c:pt>
                <c:pt idx="671">
                  <c:v>112.69199999999999</c:v>
                </c:pt>
                <c:pt idx="672">
                  <c:v>111.934</c:v>
                </c:pt>
                <c:pt idx="673">
                  <c:v>111.416</c:v>
                </c:pt>
                <c:pt idx="674">
                  <c:v>112.44</c:v>
                </c:pt>
                <c:pt idx="675">
                  <c:v>113.14100000000001</c:v>
                </c:pt>
                <c:pt idx="676">
                  <c:v>112.923</c:v>
                </c:pt>
                <c:pt idx="677">
                  <c:v>110.88</c:v>
                </c:pt>
                <c:pt idx="678">
                  <c:v>108.70099999999999</c:v>
                </c:pt>
                <c:pt idx="679">
                  <c:v>115.718</c:v>
                </c:pt>
                <c:pt idx="680">
                  <c:v>118.874</c:v>
                </c:pt>
                <c:pt idx="681">
                  <c:v>112.956</c:v>
                </c:pt>
                <c:pt idx="682">
                  <c:v>112.239</c:v>
                </c:pt>
                <c:pt idx="683">
                  <c:v>109.977</c:v>
                </c:pt>
                <c:pt idx="684">
                  <c:v>112.15900000000001</c:v>
                </c:pt>
                <c:pt idx="685">
                  <c:v>116.65900000000001</c:v>
                </c:pt>
                <c:pt idx="686">
                  <c:v>114.794</c:v>
                </c:pt>
                <c:pt idx="687">
                  <c:v>114.163</c:v>
                </c:pt>
                <c:pt idx="688">
                  <c:v>111.143</c:v>
                </c:pt>
                <c:pt idx="689">
                  <c:v>151.65600000000001</c:v>
                </c:pt>
                <c:pt idx="690">
                  <c:v>159.03</c:v>
                </c:pt>
                <c:pt idx="691">
                  <c:v>155.399</c:v>
                </c:pt>
                <c:pt idx="692">
                  <c:v>156.78100000000001</c:v>
                </c:pt>
                <c:pt idx="693">
                  <c:v>155.08500000000001</c:v>
                </c:pt>
                <c:pt idx="694">
                  <c:v>160.744</c:v>
                </c:pt>
                <c:pt idx="695">
                  <c:v>161.50200000000001</c:v>
                </c:pt>
                <c:pt idx="696">
                  <c:v>157.40100000000001</c:v>
                </c:pt>
                <c:pt idx="697">
                  <c:v>161.006</c:v>
                </c:pt>
                <c:pt idx="698">
                  <c:v>152.43799999999999</c:v>
                </c:pt>
                <c:pt idx="699">
                  <c:v>152.91900000000001</c:v>
                </c:pt>
                <c:pt idx="700">
                  <c:v>161.51</c:v>
                </c:pt>
                <c:pt idx="701">
                  <c:v>159.06100000000001</c:v>
                </c:pt>
                <c:pt idx="702">
                  <c:v>158.34</c:v>
                </c:pt>
                <c:pt idx="703">
                  <c:v>155.125</c:v>
                </c:pt>
                <c:pt idx="704">
                  <c:v>154.38900000000001</c:v>
                </c:pt>
                <c:pt idx="705">
                  <c:v>155.35</c:v>
                </c:pt>
                <c:pt idx="706">
                  <c:v>154.727</c:v>
                </c:pt>
                <c:pt idx="707">
                  <c:v>154.863</c:v>
                </c:pt>
                <c:pt idx="708">
                  <c:v>150.18600000000001</c:v>
                </c:pt>
                <c:pt idx="709">
                  <c:v>154.255</c:v>
                </c:pt>
                <c:pt idx="710">
                  <c:v>157.215</c:v>
                </c:pt>
                <c:pt idx="711">
                  <c:v>155.86600000000001</c:v>
                </c:pt>
                <c:pt idx="712">
                  <c:v>153.679</c:v>
                </c:pt>
                <c:pt idx="713">
                  <c:v>151.85400000000001</c:v>
                </c:pt>
                <c:pt idx="714">
                  <c:v>127.962</c:v>
                </c:pt>
                <c:pt idx="715">
                  <c:v>155.13999999999999</c:v>
                </c:pt>
                <c:pt idx="716">
                  <c:v>150.21600000000001</c:v>
                </c:pt>
                <c:pt idx="717">
                  <c:v>148.988</c:v>
                </c:pt>
                <c:pt idx="718">
                  <c:v>147.47999999999999</c:v>
                </c:pt>
                <c:pt idx="719">
                  <c:v>154.07900000000001</c:v>
                </c:pt>
                <c:pt idx="720">
                  <c:v>122.85899999999999</c:v>
                </c:pt>
                <c:pt idx="721">
                  <c:v>122.673</c:v>
                </c:pt>
                <c:pt idx="722">
                  <c:v>120.56399999999999</c:v>
                </c:pt>
                <c:pt idx="723">
                  <c:v>120.462</c:v>
                </c:pt>
                <c:pt idx="724">
                  <c:v>123.904</c:v>
                </c:pt>
                <c:pt idx="725">
                  <c:v>125.21</c:v>
                </c:pt>
                <c:pt idx="726">
                  <c:v>124.89</c:v>
                </c:pt>
                <c:pt idx="727">
                  <c:v>115.26</c:v>
                </c:pt>
                <c:pt idx="728">
                  <c:v>107.959</c:v>
                </c:pt>
                <c:pt idx="729">
                  <c:v>165.851</c:v>
                </c:pt>
                <c:pt idx="730">
                  <c:v>168.327</c:v>
                </c:pt>
                <c:pt idx="731">
                  <c:v>165.24100000000001</c:v>
                </c:pt>
                <c:pt idx="732">
                  <c:v>119.851</c:v>
                </c:pt>
                <c:pt idx="733">
                  <c:v>117.68</c:v>
                </c:pt>
                <c:pt idx="734">
                  <c:v>119.78700000000001</c:v>
                </c:pt>
                <c:pt idx="735">
                  <c:v>122.218</c:v>
                </c:pt>
                <c:pt idx="736">
                  <c:v>114.896</c:v>
                </c:pt>
                <c:pt idx="737">
                  <c:v>117.054</c:v>
                </c:pt>
                <c:pt idx="738">
                  <c:v>112.539</c:v>
                </c:pt>
                <c:pt idx="739">
                  <c:v>115.583</c:v>
                </c:pt>
                <c:pt idx="740">
                  <c:v>118.014</c:v>
                </c:pt>
                <c:pt idx="741">
                  <c:v>117.887</c:v>
                </c:pt>
                <c:pt idx="742">
                  <c:v>115.453</c:v>
                </c:pt>
                <c:pt idx="743">
                  <c:v>140.541</c:v>
                </c:pt>
                <c:pt idx="744">
                  <c:v>152.25200000000001</c:v>
                </c:pt>
                <c:pt idx="745">
                  <c:v>149.501</c:v>
                </c:pt>
                <c:pt idx="746">
                  <c:v>147.22</c:v>
                </c:pt>
                <c:pt idx="747">
                  <c:v>146.90299999999999</c:v>
                </c:pt>
                <c:pt idx="748">
                  <c:v>139.79499999999999</c:v>
                </c:pt>
                <c:pt idx="749">
                  <c:v>131.75700000000001</c:v>
                </c:pt>
                <c:pt idx="750">
                  <c:v>134.721</c:v>
                </c:pt>
                <c:pt idx="751">
                  <c:v>132.208</c:v>
                </c:pt>
                <c:pt idx="752">
                  <c:v>132.685</c:v>
                </c:pt>
                <c:pt idx="753">
                  <c:v>128.49799999999999</c:v>
                </c:pt>
                <c:pt idx="754">
                  <c:v>133.53100000000001</c:v>
                </c:pt>
                <c:pt idx="755">
                  <c:v>128.69399999999999</c:v>
                </c:pt>
                <c:pt idx="756">
                  <c:v>128.04400000000001</c:v>
                </c:pt>
                <c:pt idx="757">
                  <c:v>126.515</c:v>
                </c:pt>
                <c:pt idx="758">
                  <c:v>124.607</c:v>
                </c:pt>
                <c:pt idx="759">
                  <c:v>125.086</c:v>
                </c:pt>
                <c:pt idx="760">
                  <c:v>127.86</c:v>
                </c:pt>
                <c:pt idx="761">
                  <c:v>128.131</c:v>
                </c:pt>
                <c:pt idx="762">
                  <c:v>142.27799999999999</c:v>
                </c:pt>
                <c:pt idx="763">
                  <c:v>140.46100000000001</c:v>
                </c:pt>
                <c:pt idx="764">
                  <c:v>139.11600000000001</c:v>
                </c:pt>
                <c:pt idx="765">
                  <c:v>141.21799999999999</c:v>
                </c:pt>
                <c:pt idx="766">
                  <c:v>138.536</c:v>
                </c:pt>
                <c:pt idx="767">
                  <c:v>139.59899999999999</c:v>
                </c:pt>
                <c:pt idx="768">
                  <c:v>133.09299999999999</c:v>
                </c:pt>
                <c:pt idx="769">
                  <c:v>135.88800000000001</c:v>
                </c:pt>
                <c:pt idx="770">
                  <c:v>140.53100000000001</c:v>
                </c:pt>
                <c:pt idx="771">
                  <c:v>137.46799999999999</c:v>
                </c:pt>
                <c:pt idx="772">
                  <c:v>137.38200000000001</c:v>
                </c:pt>
                <c:pt idx="773">
                  <c:v>134.005</c:v>
                </c:pt>
                <c:pt idx="774">
                  <c:v>174.52699999999999</c:v>
                </c:pt>
                <c:pt idx="775">
                  <c:v>144.25700000000001</c:v>
                </c:pt>
                <c:pt idx="776">
                  <c:v>138.57400000000001</c:v>
                </c:pt>
                <c:pt idx="777">
                  <c:v>143.21799999999999</c:v>
                </c:pt>
                <c:pt idx="778">
                  <c:v>135.39099999999999</c:v>
                </c:pt>
                <c:pt idx="779">
                  <c:v>140.88900000000001</c:v>
                </c:pt>
                <c:pt idx="780">
                  <c:v>141.84</c:v>
                </c:pt>
                <c:pt idx="781">
                  <c:v>141.547</c:v>
                </c:pt>
                <c:pt idx="782">
                  <c:v>138.31700000000001</c:v>
                </c:pt>
                <c:pt idx="783">
                  <c:v>138.49600000000001</c:v>
                </c:pt>
                <c:pt idx="784">
                  <c:v>141.01499999999999</c:v>
                </c:pt>
                <c:pt idx="785">
                  <c:v>143.01499999999999</c:v>
                </c:pt>
                <c:pt idx="786">
                  <c:v>182.559</c:v>
                </c:pt>
                <c:pt idx="787">
                  <c:v>121.735</c:v>
                </c:pt>
                <c:pt idx="788">
                  <c:v>118.05500000000001</c:v>
                </c:pt>
                <c:pt idx="789">
                  <c:v>121.724</c:v>
                </c:pt>
                <c:pt idx="790">
                  <c:v>124.79600000000001</c:v>
                </c:pt>
                <c:pt idx="791">
                  <c:v>123.645</c:v>
                </c:pt>
                <c:pt idx="792">
                  <c:v>153.38499999999999</c:v>
                </c:pt>
                <c:pt idx="793">
                  <c:v>143.256</c:v>
                </c:pt>
                <c:pt idx="794">
                  <c:v>146.297</c:v>
                </c:pt>
                <c:pt idx="795">
                  <c:v>209.3</c:v>
                </c:pt>
                <c:pt idx="796">
                  <c:v>206.88800000000001</c:v>
                </c:pt>
                <c:pt idx="797">
                  <c:v>147.005</c:v>
                </c:pt>
                <c:pt idx="798">
                  <c:v>166.82599999999999</c:v>
                </c:pt>
                <c:pt idx="799">
                  <c:v>170.45500000000001</c:v>
                </c:pt>
                <c:pt idx="800">
                  <c:v>166.34100000000001</c:v>
                </c:pt>
                <c:pt idx="801">
                  <c:v>175.61199999999999</c:v>
                </c:pt>
                <c:pt idx="802">
                  <c:v>163.53700000000001</c:v>
                </c:pt>
                <c:pt idx="803">
                  <c:v>166.49299999999999</c:v>
                </c:pt>
                <c:pt idx="804">
                  <c:v>168.88200000000001</c:v>
                </c:pt>
                <c:pt idx="805">
                  <c:v>179.60599999999999</c:v>
                </c:pt>
                <c:pt idx="806">
                  <c:v>170.98500000000001</c:v>
                </c:pt>
                <c:pt idx="807">
                  <c:v>185.239</c:v>
                </c:pt>
                <c:pt idx="808">
                  <c:v>169.96</c:v>
                </c:pt>
                <c:pt idx="809">
                  <c:v>183.078</c:v>
                </c:pt>
                <c:pt idx="810">
                  <c:v>183.28100000000001</c:v>
                </c:pt>
                <c:pt idx="811">
                  <c:v>175.56899999999999</c:v>
                </c:pt>
                <c:pt idx="812">
                  <c:v>172.911</c:v>
                </c:pt>
                <c:pt idx="813">
                  <c:v>169.16800000000001</c:v>
                </c:pt>
                <c:pt idx="814">
                  <c:v>178.857</c:v>
                </c:pt>
                <c:pt idx="815">
                  <c:v>177.251</c:v>
                </c:pt>
                <c:pt idx="816">
                  <c:v>179.715</c:v>
                </c:pt>
                <c:pt idx="817">
                  <c:v>178.345</c:v>
                </c:pt>
                <c:pt idx="818">
                  <c:v>171.95400000000001</c:v>
                </c:pt>
                <c:pt idx="819">
                  <c:v>178.99799999999999</c:v>
                </c:pt>
                <c:pt idx="820">
                  <c:v>137.43100000000001</c:v>
                </c:pt>
                <c:pt idx="821">
                  <c:v>186.619</c:v>
                </c:pt>
                <c:pt idx="822">
                  <c:v>186.845</c:v>
                </c:pt>
                <c:pt idx="823">
                  <c:v>181.483</c:v>
                </c:pt>
                <c:pt idx="824">
                  <c:v>146.648</c:v>
                </c:pt>
                <c:pt idx="825">
                  <c:v>176.298</c:v>
                </c:pt>
                <c:pt idx="826">
                  <c:v>183.20099999999999</c:v>
                </c:pt>
                <c:pt idx="827">
                  <c:v>181.333</c:v>
                </c:pt>
                <c:pt idx="828">
                  <c:v>177.76300000000001</c:v>
                </c:pt>
                <c:pt idx="829">
                  <c:v>181.578</c:v>
                </c:pt>
                <c:pt idx="830">
                  <c:v>172.554</c:v>
                </c:pt>
                <c:pt idx="831">
                  <c:v>167.69800000000001</c:v>
                </c:pt>
                <c:pt idx="832">
                  <c:v>186.41900000000001</c:v>
                </c:pt>
                <c:pt idx="833">
                  <c:v>186.619</c:v>
                </c:pt>
                <c:pt idx="834">
                  <c:v>188.28299999999999</c:v>
                </c:pt>
                <c:pt idx="835">
                  <c:v>164.94399999999999</c:v>
                </c:pt>
                <c:pt idx="836">
                  <c:v>164.52699999999999</c:v>
                </c:pt>
                <c:pt idx="837">
                  <c:v>168.45699999999999</c:v>
                </c:pt>
                <c:pt idx="838">
                  <c:v>157.946</c:v>
                </c:pt>
                <c:pt idx="839">
                  <c:v>167.77699999999999</c:v>
                </c:pt>
                <c:pt idx="840">
                  <c:v>161.70500000000001</c:v>
                </c:pt>
                <c:pt idx="841">
                  <c:v>161.66499999999999</c:v>
                </c:pt>
                <c:pt idx="842">
                  <c:v>153.86000000000001</c:v>
                </c:pt>
                <c:pt idx="843">
                  <c:v>150.97499999999999</c:v>
                </c:pt>
                <c:pt idx="844">
                  <c:v>154.548</c:v>
                </c:pt>
                <c:pt idx="845">
                  <c:v>157.01</c:v>
                </c:pt>
                <c:pt idx="846">
                  <c:v>149.143</c:v>
                </c:pt>
                <c:pt idx="847">
                  <c:v>152.87200000000001</c:v>
                </c:pt>
                <c:pt idx="848">
                  <c:v>153.745</c:v>
                </c:pt>
                <c:pt idx="849">
                  <c:v>154.779</c:v>
                </c:pt>
                <c:pt idx="850">
                  <c:v>154.607</c:v>
                </c:pt>
                <c:pt idx="851">
                  <c:v>155.44200000000001</c:v>
                </c:pt>
                <c:pt idx="852">
                  <c:v>155.827</c:v>
                </c:pt>
                <c:pt idx="853">
                  <c:v>147.66900000000001</c:v>
                </c:pt>
                <c:pt idx="854">
                  <c:v>127.94199999999999</c:v>
                </c:pt>
                <c:pt idx="855">
                  <c:v>128.63200000000001</c:v>
                </c:pt>
                <c:pt idx="856">
                  <c:v>126.57599999999999</c:v>
                </c:pt>
                <c:pt idx="857">
                  <c:v>205.91800000000001</c:v>
                </c:pt>
                <c:pt idx="858">
                  <c:v>206.447</c:v>
                </c:pt>
                <c:pt idx="859">
                  <c:v>206.05600000000001</c:v>
                </c:pt>
                <c:pt idx="860">
                  <c:v>209.10599999999999</c:v>
                </c:pt>
                <c:pt idx="861">
                  <c:v>205.346</c:v>
                </c:pt>
                <c:pt idx="862">
                  <c:v>204.45400000000001</c:v>
                </c:pt>
                <c:pt idx="863">
                  <c:v>202.625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2-EB4B-AC70-4C7C4016DD05}"/>
            </c:ext>
          </c:extLst>
        </c:ser>
        <c:ser>
          <c:idx val="2"/>
          <c:order val="2"/>
          <c:tx>
            <c:strRef>
              <c:f>'figure-6'!$D$1</c:f>
              <c:strCache>
                <c:ptCount val="1"/>
                <c:pt idx="0">
                  <c:v>detect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'figure-6'!$D$2:$D$865</c:f>
              <c:numCache>
                <c:formatCode>0.0</c:formatCode>
                <c:ptCount val="864"/>
                <c:pt idx="0">
                  <c:v>0.53100000000000003</c:v>
                </c:pt>
                <c:pt idx="1">
                  <c:v>0.51</c:v>
                </c:pt>
                <c:pt idx="2">
                  <c:v>0.58699999999999997</c:v>
                </c:pt>
                <c:pt idx="3">
                  <c:v>0.57199999999999995</c:v>
                </c:pt>
                <c:pt idx="4">
                  <c:v>0.54900000000000004</c:v>
                </c:pt>
                <c:pt idx="5">
                  <c:v>0.56599999999999995</c:v>
                </c:pt>
                <c:pt idx="6">
                  <c:v>0.55200000000000005</c:v>
                </c:pt>
                <c:pt idx="7">
                  <c:v>0.61099999999999999</c:v>
                </c:pt>
                <c:pt idx="8">
                  <c:v>0.56999999999999995</c:v>
                </c:pt>
                <c:pt idx="9">
                  <c:v>0.61299999999999999</c:v>
                </c:pt>
                <c:pt idx="10">
                  <c:v>0.59499999999999997</c:v>
                </c:pt>
                <c:pt idx="11">
                  <c:v>0.56299999999999994</c:v>
                </c:pt>
                <c:pt idx="12">
                  <c:v>0.60599999999999998</c:v>
                </c:pt>
                <c:pt idx="13">
                  <c:v>0.59</c:v>
                </c:pt>
                <c:pt idx="14">
                  <c:v>0.53900000000000003</c:v>
                </c:pt>
                <c:pt idx="15">
                  <c:v>0.58599999999999997</c:v>
                </c:pt>
                <c:pt idx="16">
                  <c:v>0.60599999999999998</c:v>
                </c:pt>
                <c:pt idx="17">
                  <c:v>0.63200000000000001</c:v>
                </c:pt>
                <c:pt idx="18">
                  <c:v>0.53900000000000003</c:v>
                </c:pt>
                <c:pt idx="19">
                  <c:v>0.51800000000000002</c:v>
                </c:pt>
                <c:pt idx="20">
                  <c:v>0.56299999999999994</c:v>
                </c:pt>
                <c:pt idx="21">
                  <c:v>0.61699999999999999</c:v>
                </c:pt>
                <c:pt idx="22">
                  <c:v>0.58599999999999997</c:v>
                </c:pt>
                <c:pt idx="23">
                  <c:v>0.59399999999999997</c:v>
                </c:pt>
                <c:pt idx="24">
                  <c:v>0.56899999999999995</c:v>
                </c:pt>
                <c:pt idx="25">
                  <c:v>0.57299999999999995</c:v>
                </c:pt>
                <c:pt idx="26">
                  <c:v>0.58799999999999997</c:v>
                </c:pt>
                <c:pt idx="27">
                  <c:v>0.59799999999999998</c:v>
                </c:pt>
                <c:pt idx="28">
                  <c:v>0.57599999999999996</c:v>
                </c:pt>
                <c:pt idx="29">
                  <c:v>0.53700000000000003</c:v>
                </c:pt>
                <c:pt idx="30">
                  <c:v>0.59699999999999998</c:v>
                </c:pt>
                <c:pt idx="31">
                  <c:v>0.58599999999999997</c:v>
                </c:pt>
                <c:pt idx="32">
                  <c:v>0.58699999999999997</c:v>
                </c:pt>
                <c:pt idx="33">
                  <c:v>0.51200000000000001</c:v>
                </c:pt>
                <c:pt idx="34">
                  <c:v>0.55900000000000005</c:v>
                </c:pt>
                <c:pt idx="35">
                  <c:v>0.57199999999999995</c:v>
                </c:pt>
                <c:pt idx="36">
                  <c:v>0.61</c:v>
                </c:pt>
                <c:pt idx="37">
                  <c:v>0.58499999999999996</c:v>
                </c:pt>
                <c:pt idx="38">
                  <c:v>0.54200000000000004</c:v>
                </c:pt>
                <c:pt idx="39">
                  <c:v>0.52600000000000002</c:v>
                </c:pt>
                <c:pt idx="40">
                  <c:v>0.53400000000000003</c:v>
                </c:pt>
                <c:pt idx="41">
                  <c:v>0.56999999999999995</c:v>
                </c:pt>
                <c:pt idx="42">
                  <c:v>0.57299999999999995</c:v>
                </c:pt>
                <c:pt idx="43">
                  <c:v>0.60099999999999998</c:v>
                </c:pt>
                <c:pt idx="44">
                  <c:v>0.54200000000000004</c:v>
                </c:pt>
                <c:pt idx="45">
                  <c:v>0.623</c:v>
                </c:pt>
                <c:pt idx="46">
                  <c:v>0.54400000000000004</c:v>
                </c:pt>
                <c:pt idx="47">
                  <c:v>0.51700000000000002</c:v>
                </c:pt>
                <c:pt idx="48">
                  <c:v>0.56200000000000006</c:v>
                </c:pt>
                <c:pt idx="49">
                  <c:v>0.58699999999999997</c:v>
                </c:pt>
                <c:pt idx="50">
                  <c:v>0.61599999999999999</c:v>
                </c:pt>
                <c:pt idx="51">
                  <c:v>0.54700000000000004</c:v>
                </c:pt>
                <c:pt idx="52">
                  <c:v>0.59</c:v>
                </c:pt>
                <c:pt idx="53">
                  <c:v>0.60499999999999998</c:v>
                </c:pt>
                <c:pt idx="54">
                  <c:v>0.55700000000000005</c:v>
                </c:pt>
                <c:pt idx="55">
                  <c:v>0.57699999999999996</c:v>
                </c:pt>
                <c:pt idx="56">
                  <c:v>0.56799999999999995</c:v>
                </c:pt>
                <c:pt idx="57">
                  <c:v>0.52500000000000002</c:v>
                </c:pt>
                <c:pt idx="58">
                  <c:v>0.621</c:v>
                </c:pt>
                <c:pt idx="59">
                  <c:v>0.57899999999999996</c:v>
                </c:pt>
                <c:pt idx="60">
                  <c:v>0.61299999999999999</c:v>
                </c:pt>
                <c:pt idx="61">
                  <c:v>0.55500000000000005</c:v>
                </c:pt>
                <c:pt idx="62">
                  <c:v>0.63900000000000001</c:v>
                </c:pt>
                <c:pt idx="63">
                  <c:v>0.876</c:v>
                </c:pt>
                <c:pt idx="64">
                  <c:v>0.88300000000000001</c:v>
                </c:pt>
                <c:pt idx="65">
                  <c:v>0.91100000000000003</c:v>
                </c:pt>
                <c:pt idx="66">
                  <c:v>0.91800000000000004</c:v>
                </c:pt>
                <c:pt idx="67">
                  <c:v>0.91700000000000004</c:v>
                </c:pt>
                <c:pt idx="68">
                  <c:v>0.88500000000000001</c:v>
                </c:pt>
                <c:pt idx="69">
                  <c:v>1.101</c:v>
                </c:pt>
                <c:pt idx="70">
                  <c:v>0.83499999999999996</c:v>
                </c:pt>
                <c:pt idx="71">
                  <c:v>0.84399999999999997</c:v>
                </c:pt>
                <c:pt idx="72">
                  <c:v>0.83299999999999996</c:v>
                </c:pt>
                <c:pt idx="73">
                  <c:v>0.872</c:v>
                </c:pt>
                <c:pt idx="74">
                  <c:v>0.84699999999999998</c:v>
                </c:pt>
                <c:pt idx="75">
                  <c:v>0.85899999999999999</c:v>
                </c:pt>
                <c:pt idx="76">
                  <c:v>0.53100000000000003</c:v>
                </c:pt>
                <c:pt idx="77">
                  <c:v>0.58699999999999997</c:v>
                </c:pt>
                <c:pt idx="78">
                  <c:v>0.57799999999999996</c:v>
                </c:pt>
                <c:pt idx="79">
                  <c:v>0.55200000000000005</c:v>
                </c:pt>
                <c:pt idx="80">
                  <c:v>0.58099999999999996</c:v>
                </c:pt>
                <c:pt idx="81">
                  <c:v>0.58099999999999996</c:v>
                </c:pt>
                <c:pt idx="82">
                  <c:v>0.55100000000000005</c:v>
                </c:pt>
                <c:pt idx="83">
                  <c:v>0.58099999999999996</c:v>
                </c:pt>
                <c:pt idx="84">
                  <c:v>0.54400000000000004</c:v>
                </c:pt>
                <c:pt idx="85">
                  <c:v>0.54600000000000004</c:v>
                </c:pt>
                <c:pt idx="86">
                  <c:v>0.56599999999999995</c:v>
                </c:pt>
                <c:pt idx="87">
                  <c:v>0.61</c:v>
                </c:pt>
                <c:pt idx="88">
                  <c:v>0.57299999999999995</c:v>
                </c:pt>
                <c:pt idx="89">
                  <c:v>0.57199999999999995</c:v>
                </c:pt>
                <c:pt idx="90">
                  <c:v>0.57199999999999995</c:v>
                </c:pt>
                <c:pt idx="91">
                  <c:v>0.60499999999999998</c:v>
                </c:pt>
                <c:pt idx="92">
                  <c:v>0.53200000000000003</c:v>
                </c:pt>
                <c:pt idx="93">
                  <c:v>0.57799999999999996</c:v>
                </c:pt>
                <c:pt idx="94">
                  <c:v>0.57499999999999996</c:v>
                </c:pt>
                <c:pt idx="95">
                  <c:v>0.60799999999999998</c:v>
                </c:pt>
                <c:pt idx="96">
                  <c:v>0.58099999999999996</c:v>
                </c:pt>
                <c:pt idx="97">
                  <c:v>0.53100000000000003</c:v>
                </c:pt>
                <c:pt idx="98">
                  <c:v>0.60199999999999998</c:v>
                </c:pt>
                <c:pt idx="99">
                  <c:v>0.60499999999999998</c:v>
                </c:pt>
                <c:pt idx="100">
                  <c:v>0.59199999999999997</c:v>
                </c:pt>
                <c:pt idx="101">
                  <c:v>0.60799999999999998</c:v>
                </c:pt>
                <c:pt idx="102">
                  <c:v>0.57699999999999996</c:v>
                </c:pt>
                <c:pt idx="103">
                  <c:v>0.59899999999999998</c:v>
                </c:pt>
                <c:pt idx="104">
                  <c:v>0.60499999999999998</c:v>
                </c:pt>
                <c:pt idx="105">
                  <c:v>0.61299999999999999</c:v>
                </c:pt>
                <c:pt idx="106">
                  <c:v>0.628</c:v>
                </c:pt>
                <c:pt idx="107">
                  <c:v>0.56399999999999995</c:v>
                </c:pt>
                <c:pt idx="108">
                  <c:v>0.59399999999999997</c:v>
                </c:pt>
                <c:pt idx="109">
                  <c:v>0.55200000000000005</c:v>
                </c:pt>
                <c:pt idx="110">
                  <c:v>0.60199999999999998</c:v>
                </c:pt>
                <c:pt idx="111">
                  <c:v>0.61899999999999999</c:v>
                </c:pt>
                <c:pt idx="112">
                  <c:v>0.57199999999999995</c:v>
                </c:pt>
                <c:pt idx="113">
                  <c:v>0.57699999999999996</c:v>
                </c:pt>
                <c:pt idx="114">
                  <c:v>0.53300000000000003</c:v>
                </c:pt>
                <c:pt idx="115">
                  <c:v>0.57999999999999996</c:v>
                </c:pt>
                <c:pt idx="116">
                  <c:v>0.71499999999999997</c:v>
                </c:pt>
                <c:pt idx="117">
                  <c:v>0.72499999999999998</c:v>
                </c:pt>
                <c:pt idx="118">
                  <c:v>0.72</c:v>
                </c:pt>
                <c:pt idx="119">
                  <c:v>0.73199999999999998</c:v>
                </c:pt>
                <c:pt idx="120">
                  <c:v>0.69199999999999995</c:v>
                </c:pt>
                <c:pt idx="121">
                  <c:v>0.76400000000000001</c:v>
                </c:pt>
                <c:pt idx="122">
                  <c:v>0.77200000000000002</c:v>
                </c:pt>
                <c:pt idx="123">
                  <c:v>0.624</c:v>
                </c:pt>
                <c:pt idx="124">
                  <c:v>0.65600000000000003</c:v>
                </c:pt>
                <c:pt idx="125">
                  <c:v>0.69599999999999995</c:v>
                </c:pt>
                <c:pt idx="126">
                  <c:v>0.66200000000000003</c:v>
                </c:pt>
                <c:pt idx="127">
                  <c:v>0.60699999999999998</c:v>
                </c:pt>
                <c:pt idx="128">
                  <c:v>0.66700000000000004</c:v>
                </c:pt>
                <c:pt idx="129">
                  <c:v>0.63600000000000001</c:v>
                </c:pt>
                <c:pt idx="130">
                  <c:v>0.67300000000000004</c:v>
                </c:pt>
                <c:pt idx="131">
                  <c:v>0.63600000000000001</c:v>
                </c:pt>
                <c:pt idx="132">
                  <c:v>0.626</c:v>
                </c:pt>
                <c:pt idx="133">
                  <c:v>0.63900000000000001</c:v>
                </c:pt>
                <c:pt idx="134">
                  <c:v>0.61099999999999999</c:v>
                </c:pt>
                <c:pt idx="135">
                  <c:v>0.67900000000000005</c:v>
                </c:pt>
                <c:pt idx="136">
                  <c:v>0.60499999999999998</c:v>
                </c:pt>
                <c:pt idx="137">
                  <c:v>0.63300000000000001</c:v>
                </c:pt>
                <c:pt idx="138">
                  <c:v>0.71699999999999997</c:v>
                </c:pt>
                <c:pt idx="139">
                  <c:v>0.73099999999999998</c:v>
                </c:pt>
                <c:pt idx="140">
                  <c:v>0.67500000000000004</c:v>
                </c:pt>
                <c:pt idx="141">
                  <c:v>0.66100000000000003</c:v>
                </c:pt>
                <c:pt idx="142">
                  <c:v>0.65800000000000003</c:v>
                </c:pt>
                <c:pt idx="143">
                  <c:v>0.68200000000000005</c:v>
                </c:pt>
                <c:pt idx="144">
                  <c:v>0.63600000000000001</c:v>
                </c:pt>
                <c:pt idx="145">
                  <c:v>0.68899999999999995</c:v>
                </c:pt>
                <c:pt idx="146">
                  <c:v>0.61099999999999999</c:v>
                </c:pt>
                <c:pt idx="147">
                  <c:v>0.69599999999999995</c:v>
                </c:pt>
                <c:pt idx="148">
                  <c:v>0.67400000000000004</c:v>
                </c:pt>
                <c:pt idx="149">
                  <c:v>0.71599999999999997</c:v>
                </c:pt>
                <c:pt idx="150">
                  <c:v>0.72699999999999998</c:v>
                </c:pt>
                <c:pt idx="151">
                  <c:v>0.70099999999999996</c:v>
                </c:pt>
                <c:pt idx="152">
                  <c:v>0.69399999999999995</c:v>
                </c:pt>
                <c:pt idx="153">
                  <c:v>0.64500000000000002</c:v>
                </c:pt>
                <c:pt idx="154">
                  <c:v>0.65700000000000003</c:v>
                </c:pt>
                <c:pt idx="155">
                  <c:v>0.68700000000000006</c:v>
                </c:pt>
                <c:pt idx="156">
                  <c:v>0.64300000000000002</c:v>
                </c:pt>
                <c:pt idx="157">
                  <c:v>0.66500000000000004</c:v>
                </c:pt>
                <c:pt idx="158">
                  <c:v>0.67500000000000004</c:v>
                </c:pt>
                <c:pt idx="159">
                  <c:v>0.63200000000000001</c:v>
                </c:pt>
                <c:pt idx="160">
                  <c:v>0.70799999999999996</c:v>
                </c:pt>
                <c:pt idx="161">
                  <c:v>0.64200000000000002</c:v>
                </c:pt>
                <c:pt idx="162">
                  <c:v>0.61799999999999999</c:v>
                </c:pt>
                <c:pt idx="163">
                  <c:v>0.64700000000000002</c:v>
                </c:pt>
                <c:pt idx="164">
                  <c:v>0.64900000000000002</c:v>
                </c:pt>
                <c:pt idx="165">
                  <c:v>0.64900000000000002</c:v>
                </c:pt>
                <c:pt idx="166">
                  <c:v>0.71499999999999997</c:v>
                </c:pt>
                <c:pt idx="167">
                  <c:v>0.63</c:v>
                </c:pt>
                <c:pt idx="168">
                  <c:v>0.625</c:v>
                </c:pt>
                <c:pt idx="169">
                  <c:v>0.65700000000000003</c:v>
                </c:pt>
                <c:pt idx="170">
                  <c:v>0.70599999999999996</c:v>
                </c:pt>
                <c:pt idx="171">
                  <c:v>0.67300000000000004</c:v>
                </c:pt>
                <c:pt idx="172">
                  <c:v>0.68899999999999995</c:v>
                </c:pt>
                <c:pt idx="173">
                  <c:v>0.66600000000000004</c:v>
                </c:pt>
                <c:pt idx="174">
                  <c:v>0.65</c:v>
                </c:pt>
                <c:pt idx="175">
                  <c:v>0.67800000000000005</c:v>
                </c:pt>
                <c:pt idx="176">
                  <c:v>0.64500000000000002</c:v>
                </c:pt>
                <c:pt idx="177">
                  <c:v>0.66100000000000003</c:v>
                </c:pt>
                <c:pt idx="178">
                  <c:v>0.64800000000000002</c:v>
                </c:pt>
                <c:pt idx="179">
                  <c:v>0.70199999999999996</c:v>
                </c:pt>
                <c:pt idx="180">
                  <c:v>0.78300000000000003</c:v>
                </c:pt>
                <c:pt idx="181">
                  <c:v>0.77500000000000002</c:v>
                </c:pt>
                <c:pt idx="182">
                  <c:v>0.70399999999999996</c:v>
                </c:pt>
                <c:pt idx="183">
                  <c:v>0.69499999999999995</c:v>
                </c:pt>
                <c:pt idx="184">
                  <c:v>0.76500000000000001</c:v>
                </c:pt>
                <c:pt idx="185">
                  <c:v>0.72599999999999998</c:v>
                </c:pt>
                <c:pt idx="186">
                  <c:v>0.69299999999999995</c:v>
                </c:pt>
                <c:pt idx="187">
                  <c:v>0.69199999999999995</c:v>
                </c:pt>
                <c:pt idx="188">
                  <c:v>0.69799999999999995</c:v>
                </c:pt>
                <c:pt idx="189">
                  <c:v>0.71099999999999997</c:v>
                </c:pt>
                <c:pt idx="190">
                  <c:v>0.73199999999999998</c:v>
                </c:pt>
                <c:pt idx="191">
                  <c:v>0.70799999999999996</c:v>
                </c:pt>
                <c:pt idx="192">
                  <c:v>0.70199999999999996</c:v>
                </c:pt>
                <c:pt idx="193">
                  <c:v>0.71399999999999997</c:v>
                </c:pt>
                <c:pt idx="194">
                  <c:v>0.68700000000000006</c:v>
                </c:pt>
                <c:pt idx="195">
                  <c:v>0.68</c:v>
                </c:pt>
                <c:pt idx="196">
                  <c:v>0.73799999999999999</c:v>
                </c:pt>
                <c:pt idx="197">
                  <c:v>0.69499999999999995</c:v>
                </c:pt>
                <c:pt idx="198">
                  <c:v>0.73399999999999999</c:v>
                </c:pt>
                <c:pt idx="199">
                  <c:v>0.745</c:v>
                </c:pt>
                <c:pt idx="200">
                  <c:v>0.67900000000000005</c:v>
                </c:pt>
                <c:pt idx="201">
                  <c:v>0.63800000000000001</c:v>
                </c:pt>
                <c:pt idx="202">
                  <c:v>0.61299999999999999</c:v>
                </c:pt>
                <c:pt idx="203">
                  <c:v>0.59899999999999998</c:v>
                </c:pt>
                <c:pt idx="204">
                  <c:v>0.621</c:v>
                </c:pt>
                <c:pt idx="205">
                  <c:v>0.69899999999999995</c:v>
                </c:pt>
                <c:pt idx="206">
                  <c:v>0.60899999999999999</c:v>
                </c:pt>
                <c:pt idx="207">
                  <c:v>0.59199999999999997</c:v>
                </c:pt>
                <c:pt idx="208">
                  <c:v>0.57999999999999996</c:v>
                </c:pt>
                <c:pt idx="209">
                  <c:v>0.628</c:v>
                </c:pt>
                <c:pt idx="210">
                  <c:v>0.64400000000000002</c:v>
                </c:pt>
                <c:pt idx="211">
                  <c:v>0.57099999999999995</c:v>
                </c:pt>
                <c:pt idx="212">
                  <c:v>0.63600000000000001</c:v>
                </c:pt>
                <c:pt idx="213">
                  <c:v>0.64900000000000002</c:v>
                </c:pt>
                <c:pt idx="214">
                  <c:v>0.60599999999999998</c:v>
                </c:pt>
                <c:pt idx="215">
                  <c:v>0.64900000000000002</c:v>
                </c:pt>
                <c:pt idx="216">
                  <c:v>0.624</c:v>
                </c:pt>
                <c:pt idx="217">
                  <c:v>0.66200000000000003</c:v>
                </c:pt>
                <c:pt idx="218">
                  <c:v>0.65</c:v>
                </c:pt>
                <c:pt idx="219">
                  <c:v>0.64300000000000002</c:v>
                </c:pt>
                <c:pt idx="220">
                  <c:v>0.63600000000000001</c:v>
                </c:pt>
                <c:pt idx="221">
                  <c:v>0.65200000000000002</c:v>
                </c:pt>
                <c:pt idx="222">
                  <c:v>0.63900000000000001</c:v>
                </c:pt>
                <c:pt idx="223">
                  <c:v>0.623</c:v>
                </c:pt>
                <c:pt idx="224">
                  <c:v>0.70199999999999996</c:v>
                </c:pt>
                <c:pt idx="225">
                  <c:v>0.66300000000000003</c:v>
                </c:pt>
                <c:pt idx="226">
                  <c:v>0.67900000000000005</c:v>
                </c:pt>
                <c:pt idx="227">
                  <c:v>0.63600000000000001</c:v>
                </c:pt>
                <c:pt idx="228">
                  <c:v>0.68700000000000006</c:v>
                </c:pt>
                <c:pt idx="229">
                  <c:v>0.65200000000000002</c:v>
                </c:pt>
                <c:pt idx="230">
                  <c:v>0.68100000000000005</c:v>
                </c:pt>
                <c:pt idx="231">
                  <c:v>0.622</c:v>
                </c:pt>
                <c:pt idx="232">
                  <c:v>0.58799999999999997</c:v>
                </c:pt>
                <c:pt idx="233">
                  <c:v>0.59699999999999998</c:v>
                </c:pt>
                <c:pt idx="234">
                  <c:v>0.55400000000000005</c:v>
                </c:pt>
                <c:pt idx="235">
                  <c:v>0.60499999999999998</c:v>
                </c:pt>
                <c:pt idx="236">
                  <c:v>0.57199999999999995</c:v>
                </c:pt>
                <c:pt idx="237">
                  <c:v>0.55700000000000005</c:v>
                </c:pt>
                <c:pt idx="238">
                  <c:v>0.62</c:v>
                </c:pt>
                <c:pt idx="239">
                  <c:v>0.55200000000000005</c:v>
                </c:pt>
                <c:pt idx="240">
                  <c:v>0.63800000000000001</c:v>
                </c:pt>
                <c:pt idx="241">
                  <c:v>0.62</c:v>
                </c:pt>
                <c:pt idx="242">
                  <c:v>0.59699999999999998</c:v>
                </c:pt>
                <c:pt idx="243">
                  <c:v>0.63</c:v>
                </c:pt>
                <c:pt idx="244">
                  <c:v>0.61699999999999999</c:v>
                </c:pt>
                <c:pt idx="245">
                  <c:v>0.63500000000000001</c:v>
                </c:pt>
                <c:pt idx="246">
                  <c:v>0.61299999999999999</c:v>
                </c:pt>
                <c:pt idx="247">
                  <c:v>0.69899999999999995</c:v>
                </c:pt>
                <c:pt idx="248">
                  <c:v>0.63700000000000001</c:v>
                </c:pt>
                <c:pt idx="249">
                  <c:v>0.65500000000000003</c:v>
                </c:pt>
                <c:pt idx="250">
                  <c:v>0.64400000000000002</c:v>
                </c:pt>
                <c:pt idx="251">
                  <c:v>0.66200000000000003</c:v>
                </c:pt>
                <c:pt idx="252">
                  <c:v>0.76800000000000002</c:v>
                </c:pt>
                <c:pt idx="253">
                  <c:v>0.76500000000000001</c:v>
                </c:pt>
                <c:pt idx="254">
                  <c:v>0.74399999999999999</c:v>
                </c:pt>
                <c:pt idx="255">
                  <c:v>0.78400000000000003</c:v>
                </c:pt>
                <c:pt idx="256">
                  <c:v>0.72</c:v>
                </c:pt>
                <c:pt idx="257">
                  <c:v>0.747</c:v>
                </c:pt>
                <c:pt idx="258">
                  <c:v>0.76700000000000002</c:v>
                </c:pt>
                <c:pt idx="259">
                  <c:v>0.74099999999999999</c:v>
                </c:pt>
                <c:pt idx="260">
                  <c:v>0.77400000000000002</c:v>
                </c:pt>
                <c:pt idx="261">
                  <c:v>0.79900000000000004</c:v>
                </c:pt>
                <c:pt idx="262">
                  <c:v>0.73899999999999999</c:v>
                </c:pt>
                <c:pt idx="263">
                  <c:v>0.72099999999999997</c:v>
                </c:pt>
                <c:pt idx="264">
                  <c:v>0.73</c:v>
                </c:pt>
                <c:pt idx="265">
                  <c:v>0.80400000000000005</c:v>
                </c:pt>
                <c:pt idx="266">
                  <c:v>0.73799999999999999</c:v>
                </c:pt>
                <c:pt idx="267">
                  <c:v>0.8</c:v>
                </c:pt>
                <c:pt idx="268">
                  <c:v>0.82699999999999996</c:v>
                </c:pt>
                <c:pt idx="269">
                  <c:v>0.73099999999999998</c:v>
                </c:pt>
                <c:pt idx="270">
                  <c:v>0.63700000000000001</c:v>
                </c:pt>
                <c:pt idx="271">
                  <c:v>0.74099999999999999</c:v>
                </c:pt>
                <c:pt idx="272">
                  <c:v>0.748</c:v>
                </c:pt>
                <c:pt idx="273">
                  <c:v>0.77900000000000003</c:v>
                </c:pt>
                <c:pt idx="274">
                  <c:v>0.76800000000000002</c:v>
                </c:pt>
                <c:pt idx="275">
                  <c:v>0.78800000000000003</c:v>
                </c:pt>
                <c:pt idx="276">
                  <c:v>0.76800000000000002</c:v>
                </c:pt>
                <c:pt idx="277">
                  <c:v>0.79400000000000004</c:v>
                </c:pt>
                <c:pt idx="278">
                  <c:v>0.81499999999999995</c:v>
                </c:pt>
                <c:pt idx="279">
                  <c:v>0.75900000000000001</c:v>
                </c:pt>
                <c:pt idx="280">
                  <c:v>0.77800000000000002</c:v>
                </c:pt>
                <c:pt idx="281">
                  <c:v>0.85599999999999998</c:v>
                </c:pt>
                <c:pt idx="282">
                  <c:v>0.85699999999999998</c:v>
                </c:pt>
                <c:pt idx="283">
                  <c:v>0.79800000000000004</c:v>
                </c:pt>
                <c:pt idx="284">
                  <c:v>0.86499999999999999</c:v>
                </c:pt>
                <c:pt idx="285">
                  <c:v>0.95599999999999996</c:v>
                </c:pt>
                <c:pt idx="286">
                  <c:v>0.90400000000000003</c:v>
                </c:pt>
                <c:pt idx="287">
                  <c:v>0.94199999999999995</c:v>
                </c:pt>
                <c:pt idx="288">
                  <c:v>0.96499999999999997</c:v>
                </c:pt>
                <c:pt idx="289">
                  <c:v>0.73299999999999998</c:v>
                </c:pt>
                <c:pt idx="290">
                  <c:v>0.69199999999999995</c:v>
                </c:pt>
                <c:pt idx="291">
                  <c:v>0.63400000000000001</c:v>
                </c:pt>
                <c:pt idx="292">
                  <c:v>0.66400000000000003</c:v>
                </c:pt>
                <c:pt idx="293">
                  <c:v>0.63300000000000001</c:v>
                </c:pt>
                <c:pt idx="294">
                  <c:v>0.60899999999999999</c:v>
                </c:pt>
                <c:pt idx="295">
                  <c:v>0.69499999999999995</c:v>
                </c:pt>
                <c:pt idx="296">
                  <c:v>0.629</c:v>
                </c:pt>
                <c:pt idx="297">
                  <c:v>0.61</c:v>
                </c:pt>
                <c:pt idx="298">
                  <c:v>0.64800000000000002</c:v>
                </c:pt>
                <c:pt idx="299">
                  <c:v>0.61899999999999999</c:v>
                </c:pt>
                <c:pt idx="300">
                  <c:v>0.63900000000000001</c:v>
                </c:pt>
                <c:pt idx="301">
                  <c:v>0.623</c:v>
                </c:pt>
                <c:pt idx="302">
                  <c:v>0.69099999999999995</c:v>
                </c:pt>
                <c:pt idx="303">
                  <c:v>0.63300000000000001</c:v>
                </c:pt>
                <c:pt idx="304">
                  <c:v>0.63300000000000001</c:v>
                </c:pt>
                <c:pt idx="305">
                  <c:v>0.65300000000000002</c:v>
                </c:pt>
                <c:pt idx="306">
                  <c:v>0.66100000000000003</c:v>
                </c:pt>
                <c:pt idx="307">
                  <c:v>0.67800000000000005</c:v>
                </c:pt>
                <c:pt idx="308">
                  <c:v>0.64100000000000001</c:v>
                </c:pt>
                <c:pt idx="309">
                  <c:v>0.69</c:v>
                </c:pt>
                <c:pt idx="310">
                  <c:v>0.68100000000000005</c:v>
                </c:pt>
                <c:pt idx="311">
                  <c:v>0.64</c:v>
                </c:pt>
                <c:pt idx="312">
                  <c:v>0.66100000000000003</c:v>
                </c:pt>
                <c:pt idx="313">
                  <c:v>0.58399999999999996</c:v>
                </c:pt>
                <c:pt idx="314">
                  <c:v>0.70599999999999996</c:v>
                </c:pt>
                <c:pt idx="315">
                  <c:v>0.70399999999999996</c:v>
                </c:pt>
                <c:pt idx="316">
                  <c:v>0.66700000000000004</c:v>
                </c:pt>
                <c:pt idx="317">
                  <c:v>0.68500000000000005</c:v>
                </c:pt>
                <c:pt idx="318">
                  <c:v>0.66700000000000004</c:v>
                </c:pt>
                <c:pt idx="319">
                  <c:v>0.69899999999999995</c:v>
                </c:pt>
                <c:pt idx="320">
                  <c:v>0.72199999999999998</c:v>
                </c:pt>
                <c:pt idx="321">
                  <c:v>0.68100000000000005</c:v>
                </c:pt>
                <c:pt idx="322">
                  <c:v>0.70899999999999996</c:v>
                </c:pt>
                <c:pt idx="323">
                  <c:v>0.66800000000000004</c:v>
                </c:pt>
                <c:pt idx="324">
                  <c:v>0.65800000000000003</c:v>
                </c:pt>
                <c:pt idx="325">
                  <c:v>0.92400000000000004</c:v>
                </c:pt>
                <c:pt idx="326">
                  <c:v>0.85299999999999998</c:v>
                </c:pt>
                <c:pt idx="327">
                  <c:v>0.92300000000000004</c:v>
                </c:pt>
                <c:pt idx="328">
                  <c:v>0.90800000000000003</c:v>
                </c:pt>
                <c:pt idx="329">
                  <c:v>0.85199999999999998</c:v>
                </c:pt>
                <c:pt idx="330">
                  <c:v>0.95099999999999996</c:v>
                </c:pt>
                <c:pt idx="331">
                  <c:v>0.88500000000000001</c:v>
                </c:pt>
                <c:pt idx="332">
                  <c:v>0.85699999999999998</c:v>
                </c:pt>
                <c:pt idx="333">
                  <c:v>0.83799999999999997</c:v>
                </c:pt>
                <c:pt idx="334">
                  <c:v>0.91</c:v>
                </c:pt>
                <c:pt idx="335">
                  <c:v>0.90700000000000003</c:v>
                </c:pt>
                <c:pt idx="336">
                  <c:v>0.89500000000000002</c:v>
                </c:pt>
                <c:pt idx="337">
                  <c:v>0.84</c:v>
                </c:pt>
                <c:pt idx="338">
                  <c:v>0.88700000000000001</c:v>
                </c:pt>
                <c:pt idx="339">
                  <c:v>0.88700000000000001</c:v>
                </c:pt>
                <c:pt idx="340">
                  <c:v>0.85499999999999998</c:v>
                </c:pt>
                <c:pt idx="341">
                  <c:v>0.89200000000000002</c:v>
                </c:pt>
                <c:pt idx="342">
                  <c:v>0.85499999999999998</c:v>
                </c:pt>
                <c:pt idx="343">
                  <c:v>0.86799999999999999</c:v>
                </c:pt>
                <c:pt idx="344">
                  <c:v>0.67100000000000004</c:v>
                </c:pt>
                <c:pt idx="345">
                  <c:v>0.66900000000000004</c:v>
                </c:pt>
                <c:pt idx="346">
                  <c:v>0.72299999999999998</c:v>
                </c:pt>
                <c:pt idx="347">
                  <c:v>0.69599999999999995</c:v>
                </c:pt>
                <c:pt idx="348">
                  <c:v>0.60299999999999998</c:v>
                </c:pt>
                <c:pt idx="349">
                  <c:v>0.66700000000000004</c:v>
                </c:pt>
                <c:pt idx="350">
                  <c:v>0.66300000000000003</c:v>
                </c:pt>
                <c:pt idx="351">
                  <c:v>0.67400000000000004</c:v>
                </c:pt>
                <c:pt idx="352">
                  <c:v>0.68600000000000005</c:v>
                </c:pt>
                <c:pt idx="353">
                  <c:v>0.80700000000000005</c:v>
                </c:pt>
                <c:pt idx="354">
                  <c:v>0.71499999999999997</c:v>
                </c:pt>
                <c:pt idx="355">
                  <c:v>0.75600000000000001</c:v>
                </c:pt>
                <c:pt idx="356">
                  <c:v>0.749</c:v>
                </c:pt>
                <c:pt idx="357">
                  <c:v>0.72099999999999997</c:v>
                </c:pt>
                <c:pt idx="358">
                  <c:v>0.71799999999999997</c:v>
                </c:pt>
                <c:pt idx="359">
                  <c:v>0.74199999999999999</c:v>
                </c:pt>
                <c:pt idx="360">
                  <c:v>0.83899999999999997</c:v>
                </c:pt>
                <c:pt idx="361">
                  <c:v>0.74299999999999999</c:v>
                </c:pt>
                <c:pt idx="362">
                  <c:v>0.79700000000000004</c:v>
                </c:pt>
                <c:pt idx="363">
                  <c:v>0.9</c:v>
                </c:pt>
                <c:pt idx="364">
                  <c:v>0.81200000000000006</c:v>
                </c:pt>
                <c:pt idx="365">
                  <c:v>0.876</c:v>
                </c:pt>
                <c:pt idx="366">
                  <c:v>0.89700000000000002</c:v>
                </c:pt>
                <c:pt idx="367">
                  <c:v>0.84799999999999998</c:v>
                </c:pt>
                <c:pt idx="368">
                  <c:v>0.83799999999999997</c:v>
                </c:pt>
                <c:pt idx="369">
                  <c:v>0.84</c:v>
                </c:pt>
                <c:pt idx="370">
                  <c:v>0.85599999999999998</c:v>
                </c:pt>
                <c:pt idx="371">
                  <c:v>0.83499999999999996</c:v>
                </c:pt>
                <c:pt idx="372">
                  <c:v>0.82099999999999995</c:v>
                </c:pt>
                <c:pt idx="373">
                  <c:v>0.82099999999999995</c:v>
                </c:pt>
                <c:pt idx="374">
                  <c:v>0.85199999999999998</c:v>
                </c:pt>
                <c:pt idx="375">
                  <c:v>0.89200000000000002</c:v>
                </c:pt>
                <c:pt idx="376">
                  <c:v>0.84299999999999997</c:v>
                </c:pt>
                <c:pt idx="377">
                  <c:v>0.82699999999999996</c:v>
                </c:pt>
                <c:pt idx="378">
                  <c:v>0.875</c:v>
                </c:pt>
                <c:pt idx="379">
                  <c:v>0.80800000000000005</c:v>
                </c:pt>
                <c:pt idx="380">
                  <c:v>0.86099999999999999</c:v>
                </c:pt>
                <c:pt idx="381">
                  <c:v>0.83099999999999996</c:v>
                </c:pt>
                <c:pt idx="382">
                  <c:v>0.75600000000000001</c:v>
                </c:pt>
                <c:pt idx="383">
                  <c:v>0.873</c:v>
                </c:pt>
                <c:pt idx="384">
                  <c:v>0.82899999999999996</c:v>
                </c:pt>
                <c:pt idx="385">
                  <c:v>0.86199999999999999</c:v>
                </c:pt>
                <c:pt idx="386">
                  <c:v>0.88800000000000001</c:v>
                </c:pt>
                <c:pt idx="387">
                  <c:v>0.82299999999999995</c:v>
                </c:pt>
                <c:pt idx="388">
                  <c:v>0.81899999999999995</c:v>
                </c:pt>
                <c:pt idx="389">
                  <c:v>0.92300000000000004</c:v>
                </c:pt>
                <c:pt idx="390">
                  <c:v>0.80800000000000005</c:v>
                </c:pt>
                <c:pt idx="391">
                  <c:v>0.82299999999999995</c:v>
                </c:pt>
                <c:pt idx="392">
                  <c:v>0.82699999999999996</c:v>
                </c:pt>
                <c:pt idx="393">
                  <c:v>0.92</c:v>
                </c:pt>
                <c:pt idx="394">
                  <c:v>0.93200000000000005</c:v>
                </c:pt>
                <c:pt idx="395">
                  <c:v>0.92</c:v>
                </c:pt>
                <c:pt idx="396">
                  <c:v>0.86799999999999999</c:v>
                </c:pt>
                <c:pt idx="397">
                  <c:v>0.751</c:v>
                </c:pt>
                <c:pt idx="398">
                  <c:v>0.72399999999999998</c:v>
                </c:pt>
                <c:pt idx="399">
                  <c:v>0.749</c:v>
                </c:pt>
                <c:pt idx="400">
                  <c:v>0.73299999999999998</c:v>
                </c:pt>
                <c:pt idx="401">
                  <c:v>0.88400000000000001</c:v>
                </c:pt>
                <c:pt idx="402">
                  <c:v>0.75900000000000001</c:v>
                </c:pt>
                <c:pt idx="403">
                  <c:v>0.71899999999999997</c:v>
                </c:pt>
                <c:pt idx="404">
                  <c:v>0.78400000000000003</c:v>
                </c:pt>
                <c:pt idx="405">
                  <c:v>0.75600000000000001</c:v>
                </c:pt>
                <c:pt idx="406">
                  <c:v>0.77400000000000002</c:v>
                </c:pt>
                <c:pt idx="407">
                  <c:v>0.74399999999999999</c:v>
                </c:pt>
                <c:pt idx="408">
                  <c:v>0.82399999999999995</c:v>
                </c:pt>
                <c:pt idx="409">
                  <c:v>0.749</c:v>
                </c:pt>
                <c:pt idx="410">
                  <c:v>0.73199999999999998</c:v>
                </c:pt>
                <c:pt idx="411">
                  <c:v>0.74199999999999999</c:v>
                </c:pt>
                <c:pt idx="412">
                  <c:v>0.74199999999999999</c:v>
                </c:pt>
                <c:pt idx="413">
                  <c:v>0.625</c:v>
                </c:pt>
                <c:pt idx="414">
                  <c:v>0.68100000000000005</c:v>
                </c:pt>
                <c:pt idx="415">
                  <c:v>0.73299999999999998</c:v>
                </c:pt>
                <c:pt idx="416">
                  <c:v>0.73699999999999999</c:v>
                </c:pt>
                <c:pt idx="417">
                  <c:v>0.68799999999999994</c:v>
                </c:pt>
                <c:pt idx="418">
                  <c:v>0.67900000000000005</c:v>
                </c:pt>
                <c:pt idx="419">
                  <c:v>0.64100000000000001</c:v>
                </c:pt>
                <c:pt idx="420">
                  <c:v>0.69699999999999995</c:v>
                </c:pt>
                <c:pt idx="421">
                  <c:v>0.71799999999999997</c:v>
                </c:pt>
                <c:pt idx="422">
                  <c:v>0.68</c:v>
                </c:pt>
                <c:pt idx="423">
                  <c:v>0.68100000000000005</c:v>
                </c:pt>
                <c:pt idx="424">
                  <c:v>0.66300000000000003</c:v>
                </c:pt>
                <c:pt idx="425">
                  <c:v>0.69599999999999995</c:v>
                </c:pt>
                <c:pt idx="426">
                  <c:v>0.63</c:v>
                </c:pt>
                <c:pt idx="427">
                  <c:v>0.85799999999999998</c:v>
                </c:pt>
                <c:pt idx="428">
                  <c:v>0.90600000000000003</c:v>
                </c:pt>
                <c:pt idx="429">
                  <c:v>0.94599999999999995</c:v>
                </c:pt>
                <c:pt idx="430">
                  <c:v>0.63100000000000001</c:v>
                </c:pt>
                <c:pt idx="431">
                  <c:v>0.68</c:v>
                </c:pt>
                <c:pt idx="432">
                  <c:v>0.65300000000000002</c:v>
                </c:pt>
                <c:pt idx="433">
                  <c:v>0.61799999999999999</c:v>
                </c:pt>
                <c:pt idx="434">
                  <c:v>0.64</c:v>
                </c:pt>
                <c:pt idx="435">
                  <c:v>0.71399999999999997</c:v>
                </c:pt>
                <c:pt idx="436">
                  <c:v>0.70099999999999996</c:v>
                </c:pt>
                <c:pt idx="437">
                  <c:v>0.67100000000000004</c:v>
                </c:pt>
                <c:pt idx="438">
                  <c:v>0.67900000000000005</c:v>
                </c:pt>
                <c:pt idx="439">
                  <c:v>0.73</c:v>
                </c:pt>
                <c:pt idx="440">
                  <c:v>0.82899999999999996</c:v>
                </c:pt>
                <c:pt idx="441">
                  <c:v>0.78700000000000003</c:v>
                </c:pt>
                <c:pt idx="442">
                  <c:v>0.71099999999999997</c:v>
                </c:pt>
                <c:pt idx="443">
                  <c:v>0.77600000000000002</c:v>
                </c:pt>
                <c:pt idx="444">
                  <c:v>0.74199999999999999</c:v>
                </c:pt>
                <c:pt idx="445">
                  <c:v>0.76600000000000001</c:v>
                </c:pt>
                <c:pt idx="446">
                  <c:v>0.79700000000000004</c:v>
                </c:pt>
                <c:pt idx="447">
                  <c:v>0.73299999999999998</c:v>
                </c:pt>
                <c:pt idx="448">
                  <c:v>0.66900000000000004</c:v>
                </c:pt>
                <c:pt idx="449">
                  <c:v>0.93200000000000005</c:v>
                </c:pt>
                <c:pt idx="450">
                  <c:v>0.872</c:v>
                </c:pt>
                <c:pt idx="451">
                  <c:v>0.89900000000000002</c:v>
                </c:pt>
                <c:pt idx="452">
                  <c:v>0.89400000000000002</c:v>
                </c:pt>
                <c:pt idx="453">
                  <c:v>0.91500000000000004</c:v>
                </c:pt>
                <c:pt idx="454">
                  <c:v>0.86599999999999999</c:v>
                </c:pt>
                <c:pt idx="455">
                  <c:v>0.83699999999999997</c:v>
                </c:pt>
                <c:pt idx="456">
                  <c:v>0.83799999999999997</c:v>
                </c:pt>
                <c:pt idx="457">
                  <c:v>0.85599999999999998</c:v>
                </c:pt>
                <c:pt idx="458">
                  <c:v>0.83499999999999996</c:v>
                </c:pt>
                <c:pt idx="459">
                  <c:v>0.67800000000000005</c:v>
                </c:pt>
                <c:pt idx="460">
                  <c:v>0.70599999999999996</c:v>
                </c:pt>
                <c:pt idx="461">
                  <c:v>0.65700000000000003</c:v>
                </c:pt>
                <c:pt idx="462">
                  <c:v>0.61899999999999999</c:v>
                </c:pt>
                <c:pt idx="463">
                  <c:v>0.66800000000000004</c:v>
                </c:pt>
                <c:pt idx="464">
                  <c:v>0.623</c:v>
                </c:pt>
                <c:pt idx="465">
                  <c:v>0.69399999999999995</c:v>
                </c:pt>
                <c:pt idx="466">
                  <c:v>0.67500000000000004</c:v>
                </c:pt>
                <c:pt idx="467">
                  <c:v>0.73099999999999998</c:v>
                </c:pt>
                <c:pt idx="468">
                  <c:v>0.745</c:v>
                </c:pt>
                <c:pt idx="469">
                  <c:v>0.75800000000000001</c:v>
                </c:pt>
                <c:pt idx="470">
                  <c:v>0.71299999999999997</c:v>
                </c:pt>
                <c:pt idx="471">
                  <c:v>0.77200000000000002</c:v>
                </c:pt>
                <c:pt idx="472">
                  <c:v>0.76600000000000001</c:v>
                </c:pt>
                <c:pt idx="473">
                  <c:v>0.70799999999999996</c:v>
                </c:pt>
                <c:pt idx="474">
                  <c:v>0.73099999999999998</c:v>
                </c:pt>
                <c:pt idx="475">
                  <c:v>0.79900000000000004</c:v>
                </c:pt>
                <c:pt idx="476">
                  <c:v>0.77900000000000003</c:v>
                </c:pt>
                <c:pt idx="477">
                  <c:v>0.65700000000000003</c:v>
                </c:pt>
                <c:pt idx="478">
                  <c:v>0.67600000000000005</c:v>
                </c:pt>
                <c:pt idx="479">
                  <c:v>0.69599999999999995</c:v>
                </c:pt>
                <c:pt idx="480">
                  <c:v>0.621</c:v>
                </c:pt>
                <c:pt idx="481">
                  <c:v>0.72099999999999997</c:v>
                </c:pt>
                <c:pt idx="482">
                  <c:v>0.74299999999999999</c:v>
                </c:pt>
                <c:pt idx="483">
                  <c:v>0.86599999999999999</c:v>
                </c:pt>
                <c:pt idx="484">
                  <c:v>0.64400000000000002</c:v>
                </c:pt>
                <c:pt idx="485">
                  <c:v>0.76100000000000001</c:v>
                </c:pt>
                <c:pt idx="486">
                  <c:v>0.753</c:v>
                </c:pt>
                <c:pt idx="487">
                  <c:v>0.79900000000000004</c:v>
                </c:pt>
                <c:pt idx="488">
                  <c:v>0.71899999999999997</c:v>
                </c:pt>
                <c:pt idx="489">
                  <c:v>0.91800000000000004</c:v>
                </c:pt>
                <c:pt idx="490">
                  <c:v>0.74299999999999999</c:v>
                </c:pt>
                <c:pt idx="491">
                  <c:v>0.749</c:v>
                </c:pt>
                <c:pt idx="492">
                  <c:v>0.68600000000000005</c:v>
                </c:pt>
                <c:pt idx="493">
                  <c:v>0.67800000000000005</c:v>
                </c:pt>
                <c:pt idx="494">
                  <c:v>0.75800000000000001</c:v>
                </c:pt>
                <c:pt idx="495">
                  <c:v>0.77</c:v>
                </c:pt>
                <c:pt idx="496">
                  <c:v>0.74399999999999999</c:v>
                </c:pt>
                <c:pt idx="497">
                  <c:v>0.82099999999999995</c:v>
                </c:pt>
                <c:pt idx="498">
                  <c:v>0.75700000000000001</c:v>
                </c:pt>
                <c:pt idx="499">
                  <c:v>0.75900000000000001</c:v>
                </c:pt>
                <c:pt idx="500">
                  <c:v>0.72699999999999998</c:v>
                </c:pt>
                <c:pt idx="501">
                  <c:v>0.78300000000000003</c:v>
                </c:pt>
                <c:pt idx="502">
                  <c:v>0.78100000000000003</c:v>
                </c:pt>
                <c:pt idx="503">
                  <c:v>0.71699999999999997</c:v>
                </c:pt>
                <c:pt idx="504">
                  <c:v>0.73599999999999999</c:v>
                </c:pt>
                <c:pt idx="505">
                  <c:v>0.78100000000000003</c:v>
                </c:pt>
                <c:pt idx="506">
                  <c:v>0.73399999999999999</c:v>
                </c:pt>
                <c:pt idx="507">
                  <c:v>0.69799999999999995</c:v>
                </c:pt>
                <c:pt idx="508">
                  <c:v>0.73899999999999999</c:v>
                </c:pt>
                <c:pt idx="509">
                  <c:v>0.70899999999999996</c:v>
                </c:pt>
                <c:pt idx="510">
                  <c:v>0.78500000000000003</c:v>
                </c:pt>
                <c:pt idx="511">
                  <c:v>0.80700000000000005</c:v>
                </c:pt>
                <c:pt idx="512">
                  <c:v>0.76900000000000002</c:v>
                </c:pt>
                <c:pt idx="513">
                  <c:v>0.74199999999999999</c:v>
                </c:pt>
                <c:pt idx="514">
                  <c:v>0.71299999999999997</c:v>
                </c:pt>
                <c:pt idx="515">
                  <c:v>0.77300000000000002</c:v>
                </c:pt>
                <c:pt idx="516">
                  <c:v>0.79400000000000004</c:v>
                </c:pt>
                <c:pt idx="517">
                  <c:v>0.81200000000000006</c:v>
                </c:pt>
                <c:pt idx="518">
                  <c:v>0.85499999999999998</c:v>
                </c:pt>
                <c:pt idx="519">
                  <c:v>0.76200000000000001</c:v>
                </c:pt>
                <c:pt idx="520">
                  <c:v>0.93200000000000005</c:v>
                </c:pt>
                <c:pt idx="521">
                  <c:v>0.93700000000000006</c:v>
                </c:pt>
                <c:pt idx="522">
                  <c:v>0.88300000000000001</c:v>
                </c:pt>
                <c:pt idx="523">
                  <c:v>0.873</c:v>
                </c:pt>
                <c:pt idx="524">
                  <c:v>0.76</c:v>
                </c:pt>
                <c:pt idx="525">
                  <c:v>0.79400000000000004</c:v>
                </c:pt>
                <c:pt idx="526">
                  <c:v>0.78800000000000003</c:v>
                </c:pt>
                <c:pt idx="527">
                  <c:v>0.79100000000000004</c:v>
                </c:pt>
                <c:pt idx="528">
                  <c:v>0.77900000000000003</c:v>
                </c:pt>
                <c:pt idx="529">
                  <c:v>0.88800000000000001</c:v>
                </c:pt>
                <c:pt idx="530">
                  <c:v>0.80500000000000005</c:v>
                </c:pt>
                <c:pt idx="531">
                  <c:v>0.77800000000000002</c:v>
                </c:pt>
                <c:pt idx="532">
                  <c:v>0.84699999999999998</c:v>
                </c:pt>
                <c:pt idx="533">
                  <c:v>0.79500000000000004</c:v>
                </c:pt>
                <c:pt idx="534">
                  <c:v>0.78700000000000003</c:v>
                </c:pt>
                <c:pt idx="535">
                  <c:v>0.90300000000000002</c:v>
                </c:pt>
                <c:pt idx="536">
                  <c:v>0.89200000000000002</c:v>
                </c:pt>
                <c:pt idx="537">
                  <c:v>0.88</c:v>
                </c:pt>
                <c:pt idx="538">
                  <c:v>0.89600000000000002</c:v>
                </c:pt>
                <c:pt idx="539">
                  <c:v>0.88900000000000001</c:v>
                </c:pt>
                <c:pt idx="540">
                  <c:v>0.90500000000000003</c:v>
                </c:pt>
                <c:pt idx="541">
                  <c:v>0.84299999999999997</c:v>
                </c:pt>
                <c:pt idx="542">
                  <c:v>0.82699999999999996</c:v>
                </c:pt>
                <c:pt idx="543">
                  <c:v>0.9</c:v>
                </c:pt>
                <c:pt idx="544">
                  <c:v>0.89400000000000002</c:v>
                </c:pt>
                <c:pt idx="545">
                  <c:v>0.67700000000000005</c:v>
                </c:pt>
                <c:pt idx="546">
                  <c:v>0.63100000000000001</c:v>
                </c:pt>
                <c:pt idx="547">
                  <c:v>0.67600000000000005</c:v>
                </c:pt>
                <c:pt idx="548">
                  <c:v>0.66500000000000004</c:v>
                </c:pt>
                <c:pt idx="549">
                  <c:v>0.63600000000000001</c:v>
                </c:pt>
                <c:pt idx="550">
                  <c:v>0.64700000000000002</c:v>
                </c:pt>
                <c:pt idx="551">
                  <c:v>0.66700000000000004</c:v>
                </c:pt>
                <c:pt idx="552">
                  <c:v>0.85699999999999998</c:v>
                </c:pt>
                <c:pt idx="553">
                  <c:v>0.81699999999999995</c:v>
                </c:pt>
                <c:pt idx="554">
                  <c:v>0.84199999999999997</c:v>
                </c:pt>
                <c:pt idx="555">
                  <c:v>0.84399999999999997</c:v>
                </c:pt>
                <c:pt idx="556">
                  <c:v>0.88</c:v>
                </c:pt>
                <c:pt idx="557">
                  <c:v>0.81699999999999995</c:v>
                </c:pt>
                <c:pt idx="558">
                  <c:v>0.75900000000000001</c:v>
                </c:pt>
                <c:pt idx="559">
                  <c:v>0.66100000000000003</c:v>
                </c:pt>
                <c:pt idx="560">
                  <c:v>0.75800000000000001</c:v>
                </c:pt>
                <c:pt idx="561">
                  <c:v>0.61</c:v>
                </c:pt>
                <c:pt idx="562">
                  <c:v>0.70899999999999996</c:v>
                </c:pt>
                <c:pt idx="563">
                  <c:v>0.84</c:v>
                </c:pt>
                <c:pt idx="564">
                  <c:v>0.76900000000000002</c:v>
                </c:pt>
                <c:pt idx="565">
                  <c:v>0.749</c:v>
                </c:pt>
                <c:pt idx="566">
                  <c:v>0.76400000000000001</c:v>
                </c:pt>
                <c:pt idx="567">
                  <c:v>0.745</c:v>
                </c:pt>
                <c:pt idx="568">
                  <c:v>0.76</c:v>
                </c:pt>
                <c:pt idx="569">
                  <c:v>0.77100000000000002</c:v>
                </c:pt>
                <c:pt idx="570">
                  <c:v>0.82599999999999996</c:v>
                </c:pt>
                <c:pt idx="571">
                  <c:v>0.748</c:v>
                </c:pt>
                <c:pt idx="572">
                  <c:v>0.76700000000000002</c:v>
                </c:pt>
                <c:pt idx="573">
                  <c:v>0.86199999999999999</c:v>
                </c:pt>
                <c:pt idx="574">
                  <c:v>0.74399999999999999</c:v>
                </c:pt>
                <c:pt idx="575">
                  <c:v>0.84299999999999997</c:v>
                </c:pt>
                <c:pt idx="576">
                  <c:v>0.77400000000000002</c:v>
                </c:pt>
                <c:pt idx="577">
                  <c:v>0.70699999999999996</c:v>
                </c:pt>
                <c:pt idx="578">
                  <c:v>0.72299999999999998</c:v>
                </c:pt>
                <c:pt idx="579">
                  <c:v>0.91400000000000003</c:v>
                </c:pt>
                <c:pt idx="580">
                  <c:v>0.88500000000000001</c:v>
                </c:pt>
                <c:pt idx="581">
                  <c:v>0.82399999999999995</c:v>
                </c:pt>
                <c:pt idx="582">
                  <c:v>0.89900000000000002</c:v>
                </c:pt>
                <c:pt idx="583">
                  <c:v>0.76800000000000002</c:v>
                </c:pt>
                <c:pt idx="584">
                  <c:v>0.80100000000000005</c:v>
                </c:pt>
                <c:pt idx="585">
                  <c:v>0.86199999999999999</c:v>
                </c:pt>
                <c:pt idx="586">
                  <c:v>0.76700000000000002</c:v>
                </c:pt>
                <c:pt idx="587">
                  <c:v>0.76300000000000001</c:v>
                </c:pt>
                <c:pt idx="588">
                  <c:v>0.77200000000000002</c:v>
                </c:pt>
                <c:pt idx="589">
                  <c:v>0.80100000000000005</c:v>
                </c:pt>
                <c:pt idx="590">
                  <c:v>0.75600000000000001</c:v>
                </c:pt>
                <c:pt idx="591">
                  <c:v>0.73</c:v>
                </c:pt>
                <c:pt idx="592">
                  <c:v>0.82699999999999996</c:v>
                </c:pt>
                <c:pt idx="593">
                  <c:v>0.874</c:v>
                </c:pt>
                <c:pt idx="594">
                  <c:v>0.85699999999999998</c:v>
                </c:pt>
                <c:pt idx="595">
                  <c:v>0.89300000000000002</c:v>
                </c:pt>
                <c:pt idx="596">
                  <c:v>0.80700000000000005</c:v>
                </c:pt>
                <c:pt idx="597">
                  <c:v>0.874</c:v>
                </c:pt>
                <c:pt idx="598">
                  <c:v>0.8</c:v>
                </c:pt>
                <c:pt idx="599">
                  <c:v>0.89900000000000002</c:v>
                </c:pt>
                <c:pt idx="600">
                  <c:v>0.86</c:v>
                </c:pt>
                <c:pt idx="601">
                  <c:v>0.82199999999999995</c:v>
                </c:pt>
                <c:pt idx="602">
                  <c:v>0.83599999999999997</c:v>
                </c:pt>
                <c:pt idx="603">
                  <c:v>0.79800000000000004</c:v>
                </c:pt>
                <c:pt idx="604">
                  <c:v>0.88800000000000001</c:v>
                </c:pt>
                <c:pt idx="605">
                  <c:v>0.89200000000000002</c:v>
                </c:pt>
                <c:pt idx="606">
                  <c:v>0.86599999999999999</c:v>
                </c:pt>
                <c:pt idx="607">
                  <c:v>0.85199999999999998</c:v>
                </c:pt>
                <c:pt idx="608">
                  <c:v>0.79900000000000004</c:v>
                </c:pt>
                <c:pt idx="609">
                  <c:v>0.873</c:v>
                </c:pt>
                <c:pt idx="610">
                  <c:v>0.91700000000000004</c:v>
                </c:pt>
                <c:pt idx="611">
                  <c:v>0.98099999999999998</c:v>
                </c:pt>
                <c:pt idx="612">
                  <c:v>0.91600000000000004</c:v>
                </c:pt>
                <c:pt idx="613">
                  <c:v>0.92200000000000004</c:v>
                </c:pt>
                <c:pt idx="614">
                  <c:v>0.97899999999999998</c:v>
                </c:pt>
                <c:pt idx="615">
                  <c:v>0.94299999999999995</c:v>
                </c:pt>
                <c:pt idx="616">
                  <c:v>0.92500000000000004</c:v>
                </c:pt>
                <c:pt idx="617">
                  <c:v>0.89600000000000002</c:v>
                </c:pt>
                <c:pt idx="618">
                  <c:v>0.91800000000000004</c:v>
                </c:pt>
                <c:pt idx="619">
                  <c:v>0.94</c:v>
                </c:pt>
                <c:pt idx="620">
                  <c:v>0.95399999999999996</c:v>
                </c:pt>
                <c:pt idx="621">
                  <c:v>0.93600000000000005</c:v>
                </c:pt>
                <c:pt idx="622">
                  <c:v>0.91900000000000004</c:v>
                </c:pt>
                <c:pt idx="623">
                  <c:v>0.90700000000000003</c:v>
                </c:pt>
                <c:pt idx="624">
                  <c:v>0.88800000000000001</c:v>
                </c:pt>
                <c:pt idx="625">
                  <c:v>0.91500000000000004</c:v>
                </c:pt>
                <c:pt idx="626">
                  <c:v>0.90300000000000002</c:v>
                </c:pt>
                <c:pt idx="627">
                  <c:v>0.92200000000000004</c:v>
                </c:pt>
                <c:pt idx="628">
                  <c:v>0.871</c:v>
                </c:pt>
                <c:pt idx="629">
                  <c:v>0.91700000000000004</c:v>
                </c:pt>
                <c:pt idx="630">
                  <c:v>0.97199999999999998</c:v>
                </c:pt>
                <c:pt idx="631">
                  <c:v>0.84699999999999998</c:v>
                </c:pt>
                <c:pt idx="632">
                  <c:v>0.91400000000000003</c:v>
                </c:pt>
                <c:pt idx="633">
                  <c:v>0.94299999999999995</c:v>
                </c:pt>
                <c:pt idx="634">
                  <c:v>0.89800000000000002</c:v>
                </c:pt>
                <c:pt idx="635">
                  <c:v>0.97599999999999998</c:v>
                </c:pt>
                <c:pt idx="636">
                  <c:v>0.94099999999999995</c:v>
                </c:pt>
                <c:pt idx="637">
                  <c:v>0.72</c:v>
                </c:pt>
                <c:pt idx="638">
                  <c:v>0.83099999999999996</c:v>
                </c:pt>
                <c:pt idx="639">
                  <c:v>0.73</c:v>
                </c:pt>
                <c:pt idx="640">
                  <c:v>0.97299999999999998</c:v>
                </c:pt>
                <c:pt idx="641">
                  <c:v>0.91900000000000004</c:v>
                </c:pt>
                <c:pt idx="642">
                  <c:v>0.93300000000000005</c:v>
                </c:pt>
                <c:pt idx="643">
                  <c:v>0.89100000000000001</c:v>
                </c:pt>
                <c:pt idx="644">
                  <c:v>0.89500000000000002</c:v>
                </c:pt>
                <c:pt idx="645">
                  <c:v>0.93200000000000005</c:v>
                </c:pt>
                <c:pt idx="646">
                  <c:v>0.83599999999999997</c:v>
                </c:pt>
                <c:pt idx="647">
                  <c:v>0.81399999999999995</c:v>
                </c:pt>
                <c:pt idx="648">
                  <c:v>0.79500000000000004</c:v>
                </c:pt>
                <c:pt idx="649">
                  <c:v>0.75800000000000001</c:v>
                </c:pt>
                <c:pt idx="650">
                  <c:v>0.75800000000000001</c:v>
                </c:pt>
                <c:pt idx="651">
                  <c:v>0.80400000000000005</c:v>
                </c:pt>
                <c:pt idx="652">
                  <c:v>0.78700000000000003</c:v>
                </c:pt>
                <c:pt idx="653">
                  <c:v>0.73299999999999998</c:v>
                </c:pt>
                <c:pt idx="654">
                  <c:v>0.746</c:v>
                </c:pt>
                <c:pt idx="655">
                  <c:v>0.69599999999999995</c:v>
                </c:pt>
                <c:pt idx="656">
                  <c:v>0.66700000000000004</c:v>
                </c:pt>
                <c:pt idx="657">
                  <c:v>0.69399999999999995</c:v>
                </c:pt>
                <c:pt idx="658">
                  <c:v>0.70299999999999996</c:v>
                </c:pt>
                <c:pt idx="659">
                  <c:v>0.752</c:v>
                </c:pt>
                <c:pt idx="660">
                  <c:v>0.68200000000000005</c:v>
                </c:pt>
                <c:pt idx="661">
                  <c:v>0.64600000000000002</c:v>
                </c:pt>
                <c:pt idx="662">
                  <c:v>0.75800000000000001</c:v>
                </c:pt>
                <c:pt idx="663">
                  <c:v>0.70199999999999996</c:v>
                </c:pt>
                <c:pt idx="664">
                  <c:v>0.68700000000000006</c:v>
                </c:pt>
                <c:pt idx="665">
                  <c:v>0.73599999999999999</c:v>
                </c:pt>
                <c:pt idx="666">
                  <c:v>0.67</c:v>
                </c:pt>
                <c:pt idx="667">
                  <c:v>0.67800000000000005</c:v>
                </c:pt>
                <c:pt idx="668">
                  <c:v>0.753</c:v>
                </c:pt>
                <c:pt idx="669">
                  <c:v>0.68600000000000005</c:v>
                </c:pt>
                <c:pt idx="670">
                  <c:v>0.70199999999999996</c:v>
                </c:pt>
                <c:pt idx="671">
                  <c:v>0.68</c:v>
                </c:pt>
                <c:pt idx="672">
                  <c:v>0.64900000000000002</c:v>
                </c:pt>
                <c:pt idx="673">
                  <c:v>0.68899999999999995</c:v>
                </c:pt>
                <c:pt idx="674">
                  <c:v>0.68300000000000005</c:v>
                </c:pt>
                <c:pt idx="675">
                  <c:v>0.74199999999999999</c:v>
                </c:pt>
                <c:pt idx="676">
                  <c:v>0.71</c:v>
                </c:pt>
                <c:pt idx="677">
                  <c:v>0.67300000000000004</c:v>
                </c:pt>
                <c:pt idx="678">
                  <c:v>0.66600000000000004</c:v>
                </c:pt>
                <c:pt idx="679">
                  <c:v>0.72599999999999998</c:v>
                </c:pt>
                <c:pt idx="680">
                  <c:v>0.78</c:v>
                </c:pt>
                <c:pt idx="681">
                  <c:v>0.65100000000000002</c:v>
                </c:pt>
                <c:pt idx="682">
                  <c:v>0.65100000000000002</c:v>
                </c:pt>
                <c:pt idx="683">
                  <c:v>0.68200000000000005</c:v>
                </c:pt>
                <c:pt idx="684">
                  <c:v>0.65700000000000003</c:v>
                </c:pt>
                <c:pt idx="685">
                  <c:v>0.69499999999999995</c:v>
                </c:pt>
                <c:pt idx="686">
                  <c:v>0.69099999999999995</c:v>
                </c:pt>
                <c:pt idx="687">
                  <c:v>0.72699999999999998</c:v>
                </c:pt>
                <c:pt idx="688">
                  <c:v>0.64600000000000002</c:v>
                </c:pt>
                <c:pt idx="689">
                  <c:v>0.83799999999999997</c:v>
                </c:pt>
                <c:pt idx="690">
                  <c:v>0.77</c:v>
                </c:pt>
                <c:pt idx="691">
                  <c:v>0.78800000000000003</c:v>
                </c:pt>
                <c:pt idx="692">
                  <c:v>0.82499999999999996</c:v>
                </c:pt>
                <c:pt idx="693">
                  <c:v>0.83099999999999996</c:v>
                </c:pt>
                <c:pt idx="694">
                  <c:v>0.86</c:v>
                </c:pt>
                <c:pt idx="695">
                  <c:v>0.85399999999999998</c:v>
                </c:pt>
                <c:pt idx="696">
                  <c:v>0.82599999999999996</c:v>
                </c:pt>
                <c:pt idx="697">
                  <c:v>0.86599999999999999</c:v>
                </c:pt>
                <c:pt idx="698">
                  <c:v>0.84799999999999998</c:v>
                </c:pt>
                <c:pt idx="699">
                  <c:v>0.79400000000000004</c:v>
                </c:pt>
                <c:pt idx="700">
                  <c:v>0.84499999999999997</c:v>
                </c:pt>
                <c:pt idx="701">
                  <c:v>0.84699999999999998</c:v>
                </c:pt>
                <c:pt idx="702">
                  <c:v>0.90100000000000002</c:v>
                </c:pt>
                <c:pt idx="703">
                  <c:v>1.036</c:v>
                </c:pt>
                <c:pt idx="704">
                  <c:v>0.89200000000000002</c:v>
                </c:pt>
                <c:pt idx="705">
                  <c:v>0.90900000000000003</c:v>
                </c:pt>
                <c:pt idx="706">
                  <c:v>0.83099999999999996</c:v>
                </c:pt>
                <c:pt idx="707">
                  <c:v>0.80100000000000005</c:v>
                </c:pt>
                <c:pt idx="708">
                  <c:v>0.82599999999999996</c:v>
                </c:pt>
                <c:pt idx="709">
                  <c:v>0.94</c:v>
                </c:pt>
                <c:pt idx="710">
                  <c:v>0.93700000000000006</c:v>
                </c:pt>
                <c:pt idx="711">
                  <c:v>0.90700000000000003</c:v>
                </c:pt>
                <c:pt idx="712">
                  <c:v>0.90300000000000002</c:v>
                </c:pt>
                <c:pt idx="713">
                  <c:v>0.82499999999999996</c:v>
                </c:pt>
                <c:pt idx="714">
                  <c:v>0.82</c:v>
                </c:pt>
                <c:pt idx="715">
                  <c:v>0.89500000000000002</c:v>
                </c:pt>
                <c:pt idx="716">
                  <c:v>0.80200000000000005</c:v>
                </c:pt>
                <c:pt idx="717">
                  <c:v>0.82</c:v>
                </c:pt>
                <c:pt idx="718">
                  <c:v>0.82</c:v>
                </c:pt>
                <c:pt idx="719">
                  <c:v>0.80400000000000005</c:v>
                </c:pt>
                <c:pt idx="720">
                  <c:v>0.877</c:v>
                </c:pt>
                <c:pt idx="721">
                  <c:v>0.79500000000000004</c:v>
                </c:pt>
                <c:pt idx="722">
                  <c:v>0.78</c:v>
                </c:pt>
                <c:pt idx="723">
                  <c:v>0.85199999999999998</c:v>
                </c:pt>
                <c:pt idx="724">
                  <c:v>0.85599999999999998</c:v>
                </c:pt>
                <c:pt idx="725">
                  <c:v>0.83</c:v>
                </c:pt>
                <c:pt idx="726">
                  <c:v>0.80600000000000005</c:v>
                </c:pt>
                <c:pt idx="727">
                  <c:v>0.64500000000000002</c:v>
                </c:pt>
                <c:pt idx="728">
                  <c:v>0.72099999999999997</c:v>
                </c:pt>
                <c:pt idx="729">
                  <c:v>0.88600000000000001</c:v>
                </c:pt>
                <c:pt idx="730">
                  <c:v>0.879</c:v>
                </c:pt>
                <c:pt idx="731">
                  <c:v>0.91100000000000003</c:v>
                </c:pt>
                <c:pt idx="732">
                  <c:v>0.71399999999999997</c:v>
                </c:pt>
                <c:pt idx="733">
                  <c:v>0.751</c:v>
                </c:pt>
                <c:pt idx="734">
                  <c:v>0.71399999999999997</c:v>
                </c:pt>
                <c:pt idx="735">
                  <c:v>0.752</c:v>
                </c:pt>
                <c:pt idx="736">
                  <c:v>0.66200000000000003</c:v>
                </c:pt>
                <c:pt idx="737">
                  <c:v>0.69299999999999995</c:v>
                </c:pt>
                <c:pt idx="738">
                  <c:v>0.72899999999999998</c:v>
                </c:pt>
                <c:pt idx="739">
                  <c:v>0.69899999999999995</c:v>
                </c:pt>
                <c:pt idx="740">
                  <c:v>0.74299999999999999</c:v>
                </c:pt>
                <c:pt idx="741">
                  <c:v>0.73199999999999998</c:v>
                </c:pt>
                <c:pt idx="742">
                  <c:v>0.78100000000000003</c:v>
                </c:pt>
                <c:pt idx="743">
                  <c:v>0.94299999999999995</c:v>
                </c:pt>
                <c:pt idx="744">
                  <c:v>0.90200000000000002</c:v>
                </c:pt>
                <c:pt idx="745">
                  <c:v>0.98899999999999999</c:v>
                </c:pt>
                <c:pt idx="746">
                  <c:v>0.93300000000000005</c:v>
                </c:pt>
                <c:pt idx="747">
                  <c:v>0.96899999999999997</c:v>
                </c:pt>
                <c:pt idx="748">
                  <c:v>0.91700000000000004</c:v>
                </c:pt>
                <c:pt idx="749">
                  <c:v>0.84299999999999997</c:v>
                </c:pt>
                <c:pt idx="750">
                  <c:v>0.83299999999999996</c:v>
                </c:pt>
                <c:pt idx="751">
                  <c:v>0.86099999999999999</c:v>
                </c:pt>
                <c:pt idx="752">
                  <c:v>0.83599999999999997</c:v>
                </c:pt>
                <c:pt idx="753">
                  <c:v>0.84899999999999998</c:v>
                </c:pt>
                <c:pt idx="754">
                  <c:v>0.877</c:v>
                </c:pt>
                <c:pt idx="755">
                  <c:v>0.89100000000000001</c:v>
                </c:pt>
                <c:pt idx="756">
                  <c:v>0.82199999999999995</c:v>
                </c:pt>
                <c:pt idx="757">
                  <c:v>0.89200000000000002</c:v>
                </c:pt>
                <c:pt idx="758">
                  <c:v>0.85</c:v>
                </c:pt>
                <c:pt idx="759">
                  <c:v>0.84</c:v>
                </c:pt>
                <c:pt idx="760">
                  <c:v>0.88900000000000001</c:v>
                </c:pt>
                <c:pt idx="761">
                  <c:v>0.84799999999999998</c:v>
                </c:pt>
                <c:pt idx="762">
                  <c:v>0.86799999999999999</c:v>
                </c:pt>
                <c:pt idx="763">
                  <c:v>0.83299999999999996</c:v>
                </c:pt>
                <c:pt idx="764">
                  <c:v>0.86599999999999999</c:v>
                </c:pt>
                <c:pt idx="765">
                  <c:v>0.89900000000000002</c:v>
                </c:pt>
                <c:pt idx="766">
                  <c:v>0.84799999999999998</c:v>
                </c:pt>
                <c:pt idx="767">
                  <c:v>0.84199999999999997</c:v>
                </c:pt>
                <c:pt idx="768">
                  <c:v>0.83299999999999996</c:v>
                </c:pt>
                <c:pt idx="769">
                  <c:v>0.82399999999999995</c:v>
                </c:pt>
                <c:pt idx="770">
                  <c:v>0.83699999999999997</c:v>
                </c:pt>
                <c:pt idx="771">
                  <c:v>0.83199999999999996</c:v>
                </c:pt>
                <c:pt idx="772">
                  <c:v>0.84499999999999997</c:v>
                </c:pt>
                <c:pt idx="773">
                  <c:v>0.85399999999999998</c:v>
                </c:pt>
                <c:pt idx="774">
                  <c:v>0.95299999999999996</c:v>
                </c:pt>
                <c:pt idx="775">
                  <c:v>0.82399999999999995</c:v>
                </c:pt>
                <c:pt idx="776">
                  <c:v>0.81399999999999995</c:v>
                </c:pt>
                <c:pt idx="777">
                  <c:v>0.86699999999999999</c:v>
                </c:pt>
                <c:pt idx="778">
                  <c:v>0.90200000000000002</c:v>
                </c:pt>
                <c:pt idx="779">
                  <c:v>0.86099999999999999</c:v>
                </c:pt>
                <c:pt idx="780">
                  <c:v>0.876</c:v>
                </c:pt>
                <c:pt idx="781">
                  <c:v>0.84599999999999997</c:v>
                </c:pt>
                <c:pt idx="782">
                  <c:v>0.86199999999999999</c:v>
                </c:pt>
                <c:pt idx="783">
                  <c:v>0.85399999999999998</c:v>
                </c:pt>
                <c:pt idx="784">
                  <c:v>0.80400000000000005</c:v>
                </c:pt>
                <c:pt idx="785">
                  <c:v>0.879</c:v>
                </c:pt>
                <c:pt idx="786">
                  <c:v>0.97499999999999998</c:v>
                </c:pt>
                <c:pt idx="787">
                  <c:v>0.78900000000000003</c:v>
                </c:pt>
                <c:pt idx="788">
                  <c:v>0.80600000000000005</c:v>
                </c:pt>
                <c:pt idx="789">
                  <c:v>0.755</c:v>
                </c:pt>
                <c:pt idx="790">
                  <c:v>0.751</c:v>
                </c:pt>
                <c:pt idx="791">
                  <c:v>0.79400000000000004</c:v>
                </c:pt>
                <c:pt idx="792">
                  <c:v>0.88500000000000001</c:v>
                </c:pt>
                <c:pt idx="793">
                  <c:v>0.85199999999999998</c:v>
                </c:pt>
                <c:pt idx="794">
                  <c:v>0.877</c:v>
                </c:pt>
                <c:pt idx="795">
                  <c:v>1.1339999999999999</c:v>
                </c:pt>
                <c:pt idx="796">
                  <c:v>1.0880000000000001</c:v>
                </c:pt>
                <c:pt idx="797">
                  <c:v>0.93200000000000005</c:v>
                </c:pt>
                <c:pt idx="798">
                  <c:v>0.92900000000000005</c:v>
                </c:pt>
                <c:pt idx="799">
                  <c:v>0.92200000000000004</c:v>
                </c:pt>
                <c:pt idx="800">
                  <c:v>0.89700000000000002</c:v>
                </c:pt>
                <c:pt idx="801">
                  <c:v>0.94799999999999995</c:v>
                </c:pt>
                <c:pt idx="802">
                  <c:v>0.871</c:v>
                </c:pt>
                <c:pt idx="803">
                  <c:v>0.9</c:v>
                </c:pt>
                <c:pt idx="804">
                  <c:v>0.997</c:v>
                </c:pt>
                <c:pt idx="805">
                  <c:v>0.93400000000000005</c:v>
                </c:pt>
                <c:pt idx="806">
                  <c:v>0.94399999999999995</c:v>
                </c:pt>
                <c:pt idx="807">
                  <c:v>1.0049999999999999</c:v>
                </c:pt>
                <c:pt idx="808">
                  <c:v>0.9</c:v>
                </c:pt>
                <c:pt idx="809">
                  <c:v>0.99399999999999999</c:v>
                </c:pt>
                <c:pt idx="810">
                  <c:v>1.0009999999999999</c:v>
                </c:pt>
                <c:pt idx="811">
                  <c:v>0.93400000000000005</c:v>
                </c:pt>
                <c:pt idx="812">
                  <c:v>0.98899999999999999</c:v>
                </c:pt>
                <c:pt idx="813">
                  <c:v>0.93200000000000005</c:v>
                </c:pt>
                <c:pt idx="814">
                  <c:v>0.90500000000000003</c:v>
                </c:pt>
                <c:pt idx="815">
                  <c:v>0.91100000000000003</c:v>
                </c:pt>
                <c:pt idx="816">
                  <c:v>0.92700000000000005</c:v>
                </c:pt>
                <c:pt idx="817">
                  <c:v>0.89100000000000001</c:v>
                </c:pt>
                <c:pt idx="818">
                  <c:v>0.872</c:v>
                </c:pt>
                <c:pt idx="819">
                  <c:v>0.95499999999999996</c:v>
                </c:pt>
                <c:pt idx="820">
                  <c:v>0.89</c:v>
                </c:pt>
                <c:pt idx="821">
                  <c:v>0.97599999999999998</c:v>
                </c:pt>
                <c:pt idx="822">
                  <c:v>1.026</c:v>
                </c:pt>
                <c:pt idx="823">
                  <c:v>0.99399999999999999</c:v>
                </c:pt>
                <c:pt idx="824">
                  <c:v>0.872</c:v>
                </c:pt>
                <c:pt idx="825">
                  <c:v>0.95</c:v>
                </c:pt>
                <c:pt idx="826">
                  <c:v>1.016</c:v>
                </c:pt>
                <c:pt idx="827">
                  <c:v>0.95099999999999996</c:v>
                </c:pt>
                <c:pt idx="828">
                  <c:v>0.91900000000000004</c:v>
                </c:pt>
                <c:pt idx="829">
                  <c:v>0.995</c:v>
                </c:pt>
                <c:pt idx="830">
                  <c:v>0.98199999999999998</c:v>
                </c:pt>
                <c:pt idx="831">
                  <c:v>0.95499999999999996</c:v>
                </c:pt>
                <c:pt idx="832">
                  <c:v>0.95299999999999996</c:v>
                </c:pt>
                <c:pt idx="833">
                  <c:v>0.95799999999999996</c:v>
                </c:pt>
                <c:pt idx="834">
                  <c:v>0.96799999999999997</c:v>
                </c:pt>
                <c:pt idx="835">
                  <c:v>0.91</c:v>
                </c:pt>
                <c:pt idx="836">
                  <c:v>0.91900000000000004</c:v>
                </c:pt>
                <c:pt idx="837">
                  <c:v>0.99099999999999999</c:v>
                </c:pt>
                <c:pt idx="838">
                  <c:v>0.89400000000000002</c:v>
                </c:pt>
                <c:pt idx="839">
                  <c:v>0.89500000000000002</c:v>
                </c:pt>
                <c:pt idx="840">
                  <c:v>0.94399999999999995</c:v>
                </c:pt>
                <c:pt idx="841">
                  <c:v>0.94799999999999995</c:v>
                </c:pt>
                <c:pt idx="842">
                  <c:v>0.86399999999999999</c:v>
                </c:pt>
                <c:pt idx="843">
                  <c:v>0.90400000000000003</c:v>
                </c:pt>
                <c:pt idx="844">
                  <c:v>0.875</c:v>
                </c:pt>
                <c:pt idx="845">
                  <c:v>0.89400000000000002</c:v>
                </c:pt>
                <c:pt idx="846">
                  <c:v>0.90200000000000002</c:v>
                </c:pt>
                <c:pt idx="847">
                  <c:v>0.91100000000000003</c:v>
                </c:pt>
                <c:pt idx="848">
                  <c:v>0.90800000000000003</c:v>
                </c:pt>
                <c:pt idx="849">
                  <c:v>0.84499999999999997</c:v>
                </c:pt>
                <c:pt idx="850">
                  <c:v>0.96599999999999997</c:v>
                </c:pt>
                <c:pt idx="851">
                  <c:v>0.89800000000000002</c:v>
                </c:pt>
                <c:pt idx="852">
                  <c:v>0.92700000000000005</c:v>
                </c:pt>
                <c:pt idx="853">
                  <c:v>0.92100000000000004</c:v>
                </c:pt>
                <c:pt idx="854">
                  <c:v>0.78300000000000003</c:v>
                </c:pt>
                <c:pt idx="855">
                  <c:v>0.85599999999999998</c:v>
                </c:pt>
                <c:pt idx="856">
                  <c:v>0.79500000000000004</c:v>
                </c:pt>
                <c:pt idx="857">
                  <c:v>1.081</c:v>
                </c:pt>
                <c:pt idx="858">
                  <c:v>1.081</c:v>
                </c:pt>
                <c:pt idx="859">
                  <c:v>1.1220000000000001</c:v>
                </c:pt>
                <c:pt idx="860">
                  <c:v>1.054</c:v>
                </c:pt>
                <c:pt idx="861">
                  <c:v>1.05</c:v>
                </c:pt>
                <c:pt idx="862">
                  <c:v>1.089</c:v>
                </c:pt>
                <c:pt idx="863">
                  <c:v>0.996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area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36085454685469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4693762457282"/>
          <c:y val="8.7930203632590728E-2"/>
          <c:w val="0.75071183244288664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'figure-8'!$Y$22</c:f>
              <c:strCache>
                <c:ptCount val="1"/>
                <c:pt idx="0">
                  <c:v>no-refine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 w="6350">
              <a:solidFill>
                <a:srgbClr val="FF0000"/>
              </a:solidFill>
            </a:ln>
            <a:effectLst/>
          </c:spPr>
          <c:invertIfNegative val="0"/>
          <c:cat>
            <c:strRef>
              <c:f>'figure-8'!$X$23:$X$53</c:f>
              <c:strCache>
                <c:ptCount val="31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  <c:pt idx="30">
                  <c:v>450K</c:v>
                </c:pt>
              </c:strCache>
            </c:strRef>
          </c:cat>
          <c:val>
            <c:numRef>
              <c:f>'figure-8'!$Y$23:$Y$52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129</c:v>
                </c:pt>
                <c:pt idx="7">
                  <c:v>53</c:v>
                </c:pt>
                <c:pt idx="8">
                  <c:v>102</c:v>
                </c:pt>
                <c:pt idx="9">
                  <c:v>29</c:v>
                </c:pt>
                <c:pt idx="10">
                  <c:v>101</c:v>
                </c:pt>
                <c:pt idx="11">
                  <c:v>143</c:v>
                </c:pt>
                <c:pt idx="12">
                  <c:v>64</c:v>
                </c:pt>
                <c:pt idx="13">
                  <c:v>56</c:v>
                </c:pt>
                <c:pt idx="14">
                  <c:v>12</c:v>
                </c:pt>
                <c:pt idx="15">
                  <c:v>82</c:v>
                </c:pt>
                <c:pt idx="16">
                  <c:v>33</c:v>
                </c:pt>
                <c:pt idx="17">
                  <c:v>16</c:v>
                </c:pt>
                <c:pt idx="18">
                  <c:v>22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9-D34C-9C80-F3A105D109E4}"/>
            </c:ext>
          </c:extLst>
        </c:ser>
        <c:ser>
          <c:idx val="1"/>
          <c:order val="1"/>
          <c:tx>
            <c:strRef>
              <c:f>'figure-8'!$Z$22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'figure-8'!$X$23:$X$53</c:f>
              <c:strCache>
                <c:ptCount val="31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  <c:pt idx="30">
                  <c:v>450K</c:v>
                </c:pt>
              </c:strCache>
            </c:strRef>
          </c:cat>
          <c:val>
            <c:numRef>
              <c:f>'figure-8'!$Z$23:$Z$53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125</c:v>
                </c:pt>
                <c:pt idx="10">
                  <c:v>11</c:v>
                </c:pt>
                <c:pt idx="11">
                  <c:v>77</c:v>
                </c:pt>
                <c:pt idx="12">
                  <c:v>75</c:v>
                </c:pt>
                <c:pt idx="13">
                  <c:v>62</c:v>
                </c:pt>
                <c:pt idx="14">
                  <c:v>59</c:v>
                </c:pt>
                <c:pt idx="15">
                  <c:v>69</c:v>
                </c:pt>
                <c:pt idx="16">
                  <c:v>58</c:v>
                </c:pt>
                <c:pt idx="17">
                  <c:v>59</c:v>
                </c:pt>
                <c:pt idx="18">
                  <c:v>116</c:v>
                </c:pt>
                <c:pt idx="19">
                  <c:v>61</c:v>
                </c:pt>
                <c:pt idx="20">
                  <c:v>37</c:v>
                </c:pt>
                <c:pt idx="21">
                  <c:v>21</c:v>
                </c:pt>
                <c:pt idx="22">
                  <c:v>12</c:v>
                </c:pt>
                <c:pt idx="23">
                  <c:v>2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9-D34C-9C80-F3A105D10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iteration</a:t>
                </a:r>
              </a:p>
            </c:rich>
          </c:tx>
          <c:layout>
            <c:manualLayout>
              <c:xMode val="edge"/>
              <c:yMode val="edge"/>
              <c:x val="0.45867902036845826"/>
              <c:y val="0.83535675735213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64556662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90759988381969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'figure-6'!$F$1</c:f>
              <c:strCache>
                <c:ptCount val="1"/>
                <c:pt idx="0">
                  <c:v>iter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'figure-6'!$F$2:$F$865</c:f>
              <c:numCache>
                <c:formatCode>#,##0\K</c:formatCode>
                <c:ptCount val="864"/>
                <c:pt idx="0">
                  <c:v>222.37200000000001</c:v>
                </c:pt>
                <c:pt idx="1">
                  <c:v>222.37200000000001</c:v>
                </c:pt>
                <c:pt idx="2">
                  <c:v>223.33699999999999</c:v>
                </c:pt>
                <c:pt idx="3">
                  <c:v>223.33699999999999</c:v>
                </c:pt>
                <c:pt idx="4">
                  <c:v>222.60499999999999</c:v>
                </c:pt>
                <c:pt idx="5">
                  <c:v>221.691</c:v>
                </c:pt>
                <c:pt idx="6">
                  <c:v>225.97499999999999</c:v>
                </c:pt>
                <c:pt idx="7">
                  <c:v>225.97499999999999</c:v>
                </c:pt>
                <c:pt idx="8">
                  <c:v>225.97499999999999</c:v>
                </c:pt>
                <c:pt idx="9">
                  <c:v>242.339</c:v>
                </c:pt>
                <c:pt idx="10">
                  <c:v>242.339</c:v>
                </c:pt>
                <c:pt idx="11">
                  <c:v>242.339</c:v>
                </c:pt>
                <c:pt idx="12">
                  <c:v>242.339</c:v>
                </c:pt>
                <c:pt idx="13">
                  <c:v>242.339</c:v>
                </c:pt>
                <c:pt idx="14">
                  <c:v>243.52099999999999</c:v>
                </c:pt>
                <c:pt idx="15">
                  <c:v>243.52099999999999</c:v>
                </c:pt>
                <c:pt idx="16">
                  <c:v>243.52099999999999</c:v>
                </c:pt>
                <c:pt idx="17">
                  <c:v>243.52099999999999</c:v>
                </c:pt>
                <c:pt idx="18">
                  <c:v>243.52099999999999</c:v>
                </c:pt>
                <c:pt idx="19">
                  <c:v>243.52099999999999</c:v>
                </c:pt>
                <c:pt idx="20">
                  <c:v>243.52099999999999</c:v>
                </c:pt>
                <c:pt idx="21">
                  <c:v>243.52099999999999</c:v>
                </c:pt>
                <c:pt idx="22">
                  <c:v>243.649</c:v>
                </c:pt>
                <c:pt idx="23">
                  <c:v>243.649</c:v>
                </c:pt>
                <c:pt idx="24">
                  <c:v>243.649</c:v>
                </c:pt>
                <c:pt idx="25">
                  <c:v>243.649</c:v>
                </c:pt>
                <c:pt idx="26">
                  <c:v>243.649</c:v>
                </c:pt>
                <c:pt idx="27">
                  <c:v>243.649</c:v>
                </c:pt>
                <c:pt idx="28">
                  <c:v>243.649</c:v>
                </c:pt>
                <c:pt idx="29">
                  <c:v>243.649</c:v>
                </c:pt>
                <c:pt idx="30">
                  <c:v>243.649</c:v>
                </c:pt>
                <c:pt idx="31">
                  <c:v>243.649</c:v>
                </c:pt>
                <c:pt idx="32">
                  <c:v>243.649</c:v>
                </c:pt>
                <c:pt idx="33">
                  <c:v>243.649</c:v>
                </c:pt>
                <c:pt idx="34">
                  <c:v>243.649</c:v>
                </c:pt>
                <c:pt idx="35">
                  <c:v>243.649</c:v>
                </c:pt>
                <c:pt idx="36">
                  <c:v>243.649</c:v>
                </c:pt>
                <c:pt idx="37">
                  <c:v>242.58199999999999</c:v>
                </c:pt>
                <c:pt idx="38">
                  <c:v>242.58199999999999</c:v>
                </c:pt>
                <c:pt idx="39">
                  <c:v>242.58199999999999</c:v>
                </c:pt>
                <c:pt idx="40">
                  <c:v>242.58199999999999</c:v>
                </c:pt>
                <c:pt idx="41">
                  <c:v>242.58199999999999</c:v>
                </c:pt>
                <c:pt idx="42">
                  <c:v>242.58199999999999</c:v>
                </c:pt>
                <c:pt idx="43">
                  <c:v>242.58199999999999</c:v>
                </c:pt>
                <c:pt idx="44">
                  <c:v>242.58199999999999</c:v>
                </c:pt>
                <c:pt idx="45">
                  <c:v>242.58199999999999</c:v>
                </c:pt>
                <c:pt idx="46">
                  <c:v>242.58199999999999</c:v>
                </c:pt>
                <c:pt idx="47">
                  <c:v>242.58199999999999</c:v>
                </c:pt>
                <c:pt idx="48">
                  <c:v>242.58199999999999</c:v>
                </c:pt>
                <c:pt idx="49">
                  <c:v>242.58199999999999</c:v>
                </c:pt>
                <c:pt idx="50">
                  <c:v>242.58199999999999</c:v>
                </c:pt>
                <c:pt idx="51">
                  <c:v>244.124</c:v>
                </c:pt>
                <c:pt idx="52">
                  <c:v>244.124</c:v>
                </c:pt>
                <c:pt idx="53">
                  <c:v>244.124</c:v>
                </c:pt>
                <c:pt idx="54">
                  <c:v>244.124</c:v>
                </c:pt>
                <c:pt idx="55">
                  <c:v>244.124</c:v>
                </c:pt>
                <c:pt idx="56">
                  <c:v>244.124</c:v>
                </c:pt>
                <c:pt idx="57">
                  <c:v>244.124</c:v>
                </c:pt>
                <c:pt idx="58">
                  <c:v>246.809</c:v>
                </c:pt>
                <c:pt idx="59">
                  <c:v>251.262</c:v>
                </c:pt>
                <c:pt idx="60">
                  <c:v>245.72800000000001</c:v>
                </c:pt>
                <c:pt idx="61">
                  <c:v>245.72800000000001</c:v>
                </c:pt>
                <c:pt idx="62">
                  <c:v>253.72399999999999</c:v>
                </c:pt>
                <c:pt idx="63">
                  <c:v>340.274</c:v>
                </c:pt>
                <c:pt idx="64">
                  <c:v>340.274</c:v>
                </c:pt>
                <c:pt idx="65">
                  <c:v>340.274</c:v>
                </c:pt>
                <c:pt idx="66">
                  <c:v>340.274</c:v>
                </c:pt>
                <c:pt idx="67">
                  <c:v>340.274</c:v>
                </c:pt>
                <c:pt idx="68">
                  <c:v>340.274</c:v>
                </c:pt>
                <c:pt idx="69">
                  <c:v>340.274</c:v>
                </c:pt>
                <c:pt idx="70">
                  <c:v>331.37900000000002</c:v>
                </c:pt>
                <c:pt idx="71">
                  <c:v>331.37900000000002</c:v>
                </c:pt>
                <c:pt idx="72">
                  <c:v>331.37900000000002</c:v>
                </c:pt>
                <c:pt idx="73">
                  <c:v>337.64</c:v>
                </c:pt>
                <c:pt idx="74">
                  <c:v>337.64</c:v>
                </c:pt>
                <c:pt idx="75">
                  <c:v>337.64</c:v>
                </c:pt>
                <c:pt idx="76">
                  <c:v>244.71700000000001</c:v>
                </c:pt>
                <c:pt idx="77">
                  <c:v>244.71700000000001</c:v>
                </c:pt>
                <c:pt idx="78">
                  <c:v>244.71700000000001</c:v>
                </c:pt>
                <c:pt idx="79">
                  <c:v>245.404</c:v>
                </c:pt>
                <c:pt idx="80">
                  <c:v>245.404</c:v>
                </c:pt>
                <c:pt idx="81">
                  <c:v>245.404</c:v>
                </c:pt>
                <c:pt idx="82">
                  <c:v>245.404</c:v>
                </c:pt>
                <c:pt idx="83">
                  <c:v>245.404</c:v>
                </c:pt>
                <c:pt idx="84">
                  <c:v>245.404</c:v>
                </c:pt>
                <c:pt idx="85">
                  <c:v>245.404</c:v>
                </c:pt>
                <c:pt idx="86">
                  <c:v>245.404</c:v>
                </c:pt>
                <c:pt idx="87">
                  <c:v>245.404</c:v>
                </c:pt>
                <c:pt idx="88">
                  <c:v>245.404</c:v>
                </c:pt>
                <c:pt idx="89">
                  <c:v>245.404</c:v>
                </c:pt>
                <c:pt idx="90">
                  <c:v>245.404</c:v>
                </c:pt>
                <c:pt idx="91">
                  <c:v>245.404</c:v>
                </c:pt>
                <c:pt idx="92">
                  <c:v>245.404</c:v>
                </c:pt>
                <c:pt idx="93">
                  <c:v>245.404</c:v>
                </c:pt>
                <c:pt idx="94">
                  <c:v>245.404</c:v>
                </c:pt>
                <c:pt idx="95">
                  <c:v>245.404</c:v>
                </c:pt>
                <c:pt idx="96">
                  <c:v>245.404</c:v>
                </c:pt>
                <c:pt idx="97">
                  <c:v>245.404</c:v>
                </c:pt>
                <c:pt idx="98">
                  <c:v>245.404</c:v>
                </c:pt>
                <c:pt idx="99">
                  <c:v>245.404</c:v>
                </c:pt>
                <c:pt idx="100">
                  <c:v>245.404</c:v>
                </c:pt>
                <c:pt idx="101">
                  <c:v>245.404</c:v>
                </c:pt>
                <c:pt idx="102">
                  <c:v>245.53299999999999</c:v>
                </c:pt>
                <c:pt idx="103">
                  <c:v>245.53299999999999</c:v>
                </c:pt>
                <c:pt idx="104">
                  <c:v>245.53299999999999</c:v>
                </c:pt>
                <c:pt idx="105">
                  <c:v>245.53299999999999</c:v>
                </c:pt>
                <c:pt idx="106">
                  <c:v>245.53299999999999</c:v>
                </c:pt>
                <c:pt idx="107">
                  <c:v>245.53299999999999</c:v>
                </c:pt>
                <c:pt idx="108">
                  <c:v>245.53299999999999</c:v>
                </c:pt>
                <c:pt idx="109">
                  <c:v>245.53299999999999</c:v>
                </c:pt>
                <c:pt idx="110">
                  <c:v>245.53299999999999</c:v>
                </c:pt>
                <c:pt idx="111">
                  <c:v>245.53299999999999</c:v>
                </c:pt>
                <c:pt idx="112">
                  <c:v>245.53299999999999</c:v>
                </c:pt>
                <c:pt idx="113">
                  <c:v>245.53299999999999</c:v>
                </c:pt>
                <c:pt idx="114">
                  <c:v>245.226</c:v>
                </c:pt>
                <c:pt idx="115">
                  <c:v>245.226</c:v>
                </c:pt>
                <c:pt idx="116">
                  <c:v>282.40100000000001</c:v>
                </c:pt>
                <c:pt idx="117">
                  <c:v>282.40100000000001</c:v>
                </c:pt>
                <c:pt idx="118">
                  <c:v>282.40100000000001</c:v>
                </c:pt>
                <c:pt idx="119">
                  <c:v>282.80599999999998</c:v>
                </c:pt>
                <c:pt idx="120">
                  <c:v>255.58</c:v>
                </c:pt>
                <c:pt idx="121">
                  <c:v>299.73599999999999</c:v>
                </c:pt>
                <c:pt idx="122">
                  <c:v>299.73599999999999</c:v>
                </c:pt>
                <c:pt idx="123">
                  <c:v>269.839</c:v>
                </c:pt>
                <c:pt idx="124">
                  <c:v>269.51900000000001</c:v>
                </c:pt>
                <c:pt idx="125">
                  <c:v>269.53199999999998</c:v>
                </c:pt>
                <c:pt idx="126">
                  <c:v>269.541</c:v>
                </c:pt>
                <c:pt idx="127">
                  <c:v>269.541</c:v>
                </c:pt>
                <c:pt idx="128">
                  <c:v>269.541</c:v>
                </c:pt>
                <c:pt idx="129">
                  <c:v>269.541</c:v>
                </c:pt>
                <c:pt idx="130">
                  <c:v>269.541</c:v>
                </c:pt>
                <c:pt idx="131">
                  <c:v>269.541</c:v>
                </c:pt>
                <c:pt idx="132">
                  <c:v>269.541</c:v>
                </c:pt>
                <c:pt idx="133">
                  <c:v>269.541</c:v>
                </c:pt>
                <c:pt idx="134">
                  <c:v>269.541</c:v>
                </c:pt>
                <c:pt idx="135">
                  <c:v>269.541</c:v>
                </c:pt>
                <c:pt idx="136">
                  <c:v>269.541</c:v>
                </c:pt>
                <c:pt idx="137">
                  <c:v>269.541</c:v>
                </c:pt>
                <c:pt idx="138">
                  <c:v>265.65600000000001</c:v>
                </c:pt>
                <c:pt idx="139">
                  <c:v>265.65600000000001</c:v>
                </c:pt>
                <c:pt idx="140">
                  <c:v>265.65600000000001</c:v>
                </c:pt>
                <c:pt idx="141">
                  <c:v>265.20499999999998</c:v>
                </c:pt>
                <c:pt idx="142">
                  <c:v>265.20499999999998</c:v>
                </c:pt>
                <c:pt idx="143">
                  <c:v>266.16399999999999</c:v>
                </c:pt>
                <c:pt idx="144">
                  <c:v>265.70499999999998</c:v>
                </c:pt>
                <c:pt idx="145">
                  <c:v>265.70499999999998</c:v>
                </c:pt>
                <c:pt idx="146">
                  <c:v>265.70499999999998</c:v>
                </c:pt>
                <c:pt idx="147">
                  <c:v>265.70499999999998</c:v>
                </c:pt>
                <c:pt idx="148">
                  <c:v>265.70499999999998</c:v>
                </c:pt>
                <c:pt idx="149">
                  <c:v>267.738</c:v>
                </c:pt>
                <c:pt idx="150">
                  <c:v>267.738</c:v>
                </c:pt>
                <c:pt idx="151">
                  <c:v>267.738</c:v>
                </c:pt>
                <c:pt idx="152">
                  <c:v>267.738</c:v>
                </c:pt>
                <c:pt idx="153">
                  <c:v>267.738</c:v>
                </c:pt>
                <c:pt idx="154">
                  <c:v>267.738</c:v>
                </c:pt>
                <c:pt idx="155">
                  <c:v>267.738</c:v>
                </c:pt>
                <c:pt idx="156">
                  <c:v>268.05900000000003</c:v>
                </c:pt>
                <c:pt idx="157">
                  <c:v>268.05900000000003</c:v>
                </c:pt>
                <c:pt idx="158">
                  <c:v>268.05900000000003</c:v>
                </c:pt>
                <c:pt idx="159">
                  <c:v>268.05900000000003</c:v>
                </c:pt>
                <c:pt idx="160">
                  <c:v>270.69799999999998</c:v>
                </c:pt>
                <c:pt idx="161">
                  <c:v>270.68900000000002</c:v>
                </c:pt>
                <c:pt idx="162">
                  <c:v>270.68900000000002</c:v>
                </c:pt>
                <c:pt idx="163">
                  <c:v>270.68900000000002</c:v>
                </c:pt>
                <c:pt idx="164">
                  <c:v>270.68900000000002</c:v>
                </c:pt>
                <c:pt idx="165">
                  <c:v>270.68900000000002</c:v>
                </c:pt>
                <c:pt idx="166">
                  <c:v>270.68900000000002</c:v>
                </c:pt>
                <c:pt idx="167">
                  <c:v>270.68900000000002</c:v>
                </c:pt>
                <c:pt idx="168">
                  <c:v>270.68900000000002</c:v>
                </c:pt>
                <c:pt idx="169">
                  <c:v>270.68900000000002</c:v>
                </c:pt>
                <c:pt idx="170">
                  <c:v>270.68900000000002</c:v>
                </c:pt>
                <c:pt idx="171">
                  <c:v>272.26100000000002</c:v>
                </c:pt>
                <c:pt idx="172">
                  <c:v>272.26100000000002</c:v>
                </c:pt>
                <c:pt idx="173">
                  <c:v>272.26100000000002</c:v>
                </c:pt>
                <c:pt idx="174">
                  <c:v>272.26100000000002</c:v>
                </c:pt>
                <c:pt idx="175">
                  <c:v>272.26100000000002</c:v>
                </c:pt>
                <c:pt idx="176">
                  <c:v>272.26100000000002</c:v>
                </c:pt>
                <c:pt idx="177">
                  <c:v>272.61500000000001</c:v>
                </c:pt>
                <c:pt idx="178">
                  <c:v>270.80399999999997</c:v>
                </c:pt>
                <c:pt idx="179">
                  <c:v>295.08199999999999</c:v>
                </c:pt>
                <c:pt idx="180">
                  <c:v>295.08199999999999</c:v>
                </c:pt>
                <c:pt idx="181">
                  <c:v>295.08199999999999</c:v>
                </c:pt>
                <c:pt idx="182">
                  <c:v>292.60700000000003</c:v>
                </c:pt>
                <c:pt idx="183">
                  <c:v>292.60700000000003</c:v>
                </c:pt>
                <c:pt idx="184">
                  <c:v>292.60700000000003</c:v>
                </c:pt>
                <c:pt idx="185">
                  <c:v>292.60700000000003</c:v>
                </c:pt>
                <c:pt idx="186">
                  <c:v>292.60700000000003</c:v>
                </c:pt>
                <c:pt idx="187">
                  <c:v>292.60700000000003</c:v>
                </c:pt>
                <c:pt idx="188">
                  <c:v>292.60700000000003</c:v>
                </c:pt>
                <c:pt idx="189">
                  <c:v>292.60700000000003</c:v>
                </c:pt>
                <c:pt idx="190">
                  <c:v>292.60700000000003</c:v>
                </c:pt>
                <c:pt idx="191">
                  <c:v>289.82100000000003</c:v>
                </c:pt>
                <c:pt idx="192">
                  <c:v>279.46899999999999</c:v>
                </c:pt>
                <c:pt idx="193">
                  <c:v>289.80900000000003</c:v>
                </c:pt>
                <c:pt idx="194">
                  <c:v>289.80900000000003</c:v>
                </c:pt>
                <c:pt idx="195">
                  <c:v>291.012</c:v>
                </c:pt>
                <c:pt idx="196">
                  <c:v>291.012</c:v>
                </c:pt>
                <c:pt idx="197">
                  <c:v>291.012</c:v>
                </c:pt>
                <c:pt idx="198">
                  <c:v>291.012</c:v>
                </c:pt>
                <c:pt idx="199">
                  <c:v>291.012</c:v>
                </c:pt>
                <c:pt idx="200">
                  <c:v>246.92500000000001</c:v>
                </c:pt>
                <c:pt idx="201">
                  <c:v>246.92500000000001</c:v>
                </c:pt>
                <c:pt idx="202">
                  <c:v>246.92500000000001</c:v>
                </c:pt>
                <c:pt idx="203">
                  <c:v>247.45500000000001</c:v>
                </c:pt>
                <c:pt idx="204">
                  <c:v>247.45500000000001</c:v>
                </c:pt>
                <c:pt idx="205">
                  <c:v>247.52199999999999</c:v>
                </c:pt>
                <c:pt idx="206">
                  <c:v>247.54400000000001</c:v>
                </c:pt>
                <c:pt idx="207">
                  <c:v>248.524</c:v>
                </c:pt>
                <c:pt idx="208">
                  <c:v>244.268</c:v>
                </c:pt>
                <c:pt idx="209">
                  <c:v>244.268</c:v>
                </c:pt>
                <c:pt idx="210">
                  <c:v>244.268</c:v>
                </c:pt>
                <c:pt idx="211">
                  <c:v>244.268</c:v>
                </c:pt>
                <c:pt idx="212">
                  <c:v>255.53800000000001</c:v>
                </c:pt>
                <c:pt idx="213">
                  <c:v>255.56299999999999</c:v>
                </c:pt>
                <c:pt idx="214">
                  <c:v>255.56299999999999</c:v>
                </c:pt>
                <c:pt idx="215">
                  <c:v>254.87700000000001</c:v>
                </c:pt>
                <c:pt idx="216">
                  <c:v>259.601</c:v>
                </c:pt>
                <c:pt idx="217">
                  <c:v>259.97699999999998</c:v>
                </c:pt>
                <c:pt idx="218">
                  <c:v>260.00299999999999</c:v>
                </c:pt>
                <c:pt idx="219">
                  <c:v>260.00299999999999</c:v>
                </c:pt>
                <c:pt idx="220">
                  <c:v>260.00299999999999</c:v>
                </c:pt>
                <c:pt idx="221">
                  <c:v>260.00299999999999</c:v>
                </c:pt>
                <c:pt idx="222">
                  <c:v>260.00299999999999</c:v>
                </c:pt>
                <c:pt idx="223">
                  <c:v>260.73500000000001</c:v>
                </c:pt>
                <c:pt idx="224">
                  <c:v>260.52300000000002</c:v>
                </c:pt>
                <c:pt idx="225">
                  <c:v>260.52300000000002</c:v>
                </c:pt>
                <c:pt idx="226">
                  <c:v>260.52300000000002</c:v>
                </c:pt>
                <c:pt idx="227">
                  <c:v>260.52300000000002</c:v>
                </c:pt>
                <c:pt idx="228">
                  <c:v>270.52199999999999</c:v>
                </c:pt>
                <c:pt idx="229">
                  <c:v>273.02199999999999</c:v>
                </c:pt>
                <c:pt idx="230">
                  <c:v>273.02199999999999</c:v>
                </c:pt>
                <c:pt idx="231">
                  <c:v>240.315</c:v>
                </c:pt>
                <c:pt idx="232">
                  <c:v>240.315</c:v>
                </c:pt>
                <c:pt idx="233">
                  <c:v>240.315</c:v>
                </c:pt>
                <c:pt idx="234">
                  <c:v>240.315</c:v>
                </c:pt>
                <c:pt idx="235">
                  <c:v>240.315</c:v>
                </c:pt>
                <c:pt idx="236">
                  <c:v>240.315</c:v>
                </c:pt>
                <c:pt idx="237">
                  <c:v>242.38399999999999</c:v>
                </c:pt>
                <c:pt idx="238">
                  <c:v>242.38399999999999</c:v>
                </c:pt>
                <c:pt idx="239">
                  <c:v>246.81399999999999</c:v>
                </c:pt>
                <c:pt idx="240">
                  <c:v>246.81399999999999</c:v>
                </c:pt>
                <c:pt idx="241">
                  <c:v>246.81399999999999</c:v>
                </c:pt>
                <c:pt idx="242">
                  <c:v>246.81399999999999</c:v>
                </c:pt>
                <c:pt idx="243">
                  <c:v>247.107</c:v>
                </c:pt>
                <c:pt idx="244">
                  <c:v>247.107</c:v>
                </c:pt>
                <c:pt idx="245">
                  <c:v>246.69900000000001</c:v>
                </c:pt>
                <c:pt idx="246">
                  <c:v>246.696</c:v>
                </c:pt>
                <c:pt idx="247">
                  <c:v>246.696</c:v>
                </c:pt>
                <c:pt idx="248">
                  <c:v>248.73</c:v>
                </c:pt>
                <c:pt idx="249">
                  <c:v>248.73</c:v>
                </c:pt>
                <c:pt idx="250">
                  <c:v>247.33699999999999</c:v>
                </c:pt>
                <c:pt idx="251">
                  <c:v>248.46600000000001</c:v>
                </c:pt>
                <c:pt idx="252">
                  <c:v>301.83800000000002</c:v>
                </c:pt>
                <c:pt idx="253">
                  <c:v>301.83800000000002</c:v>
                </c:pt>
                <c:pt idx="254">
                  <c:v>301.83800000000002</c:v>
                </c:pt>
                <c:pt idx="255">
                  <c:v>302.08</c:v>
                </c:pt>
                <c:pt idx="256">
                  <c:v>302.08</c:v>
                </c:pt>
                <c:pt idx="257">
                  <c:v>302.08</c:v>
                </c:pt>
                <c:pt idx="258">
                  <c:v>299.73200000000003</c:v>
                </c:pt>
                <c:pt idx="259">
                  <c:v>299.73200000000003</c:v>
                </c:pt>
                <c:pt idx="260">
                  <c:v>299.73200000000003</c:v>
                </c:pt>
                <c:pt idx="261">
                  <c:v>299.73200000000003</c:v>
                </c:pt>
                <c:pt idx="262">
                  <c:v>299.73200000000003</c:v>
                </c:pt>
                <c:pt idx="263">
                  <c:v>299.73200000000003</c:v>
                </c:pt>
                <c:pt idx="264">
                  <c:v>299.73200000000003</c:v>
                </c:pt>
                <c:pt idx="265">
                  <c:v>299.73200000000003</c:v>
                </c:pt>
                <c:pt idx="266">
                  <c:v>299.73200000000003</c:v>
                </c:pt>
                <c:pt idx="267">
                  <c:v>299.73200000000003</c:v>
                </c:pt>
                <c:pt idx="268">
                  <c:v>299.73200000000003</c:v>
                </c:pt>
                <c:pt idx="269">
                  <c:v>273.84100000000001</c:v>
                </c:pt>
                <c:pt idx="270">
                  <c:v>273.84100000000001</c:v>
                </c:pt>
                <c:pt idx="271">
                  <c:v>272.53699999999998</c:v>
                </c:pt>
                <c:pt idx="272">
                  <c:v>291.56700000000001</c:v>
                </c:pt>
                <c:pt idx="273">
                  <c:v>312.66199999999998</c:v>
                </c:pt>
                <c:pt idx="274">
                  <c:v>312.66199999999998</c:v>
                </c:pt>
                <c:pt idx="275">
                  <c:v>312.66199999999998</c:v>
                </c:pt>
                <c:pt idx="276">
                  <c:v>312.66199999999998</c:v>
                </c:pt>
                <c:pt idx="277">
                  <c:v>312.66199999999998</c:v>
                </c:pt>
                <c:pt idx="278">
                  <c:v>312.66199999999998</c:v>
                </c:pt>
                <c:pt idx="279">
                  <c:v>340.51100000000002</c:v>
                </c:pt>
                <c:pt idx="280">
                  <c:v>340.51100000000002</c:v>
                </c:pt>
                <c:pt idx="281">
                  <c:v>363.30399999999997</c:v>
                </c:pt>
                <c:pt idx="282">
                  <c:v>363.30399999999997</c:v>
                </c:pt>
                <c:pt idx="283">
                  <c:v>363.30399999999997</c:v>
                </c:pt>
                <c:pt idx="284">
                  <c:v>362.86900000000003</c:v>
                </c:pt>
                <c:pt idx="285">
                  <c:v>366.54500000000002</c:v>
                </c:pt>
                <c:pt idx="286">
                  <c:v>365.66199999999998</c:v>
                </c:pt>
                <c:pt idx="287">
                  <c:v>365.83600000000001</c:v>
                </c:pt>
                <c:pt idx="288">
                  <c:v>365.83600000000001</c:v>
                </c:pt>
                <c:pt idx="289">
                  <c:v>295.52199999999999</c:v>
                </c:pt>
                <c:pt idx="290">
                  <c:v>270.14400000000001</c:v>
                </c:pt>
                <c:pt idx="291">
                  <c:v>270.14400000000001</c:v>
                </c:pt>
                <c:pt idx="292">
                  <c:v>270.024</c:v>
                </c:pt>
                <c:pt idx="293">
                  <c:v>270.024</c:v>
                </c:pt>
                <c:pt idx="294">
                  <c:v>269.46499999999997</c:v>
                </c:pt>
                <c:pt idx="295">
                  <c:v>266.60000000000002</c:v>
                </c:pt>
                <c:pt idx="296">
                  <c:v>266.60000000000002</c:v>
                </c:pt>
                <c:pt idx="297">
                  <c:v>266.60000000000002</c:v>
                </c:pt>
                <c:pt idx="298">
                  <c:v>267.28399999999999</c:v>
                </c:pt>
                <c:pt idx="299">
                  <c:v>267.28399999999999</c:v>
                </c:pt>
                <c:pt idx="300">
                  <c:v>267.28399999999999</c:v>
                </c:pt>
                <c:pt idx="301">
                  <c:v>267.28399999999999</c:v>
                </c:pt>
                <c:pt idx="302">
                  <c:v>267.28399999999999</c:v>
                </c:pt>
                <c:pt idx="303">
                  <c:v>267.28399999999999</c:v>
                </c:pt>
                <c:pt idx="304">
                  <c:v>267.28399999999999</c:v>
                </c:pt>
                <c:pt idx="305">
                  <c:v>267.28399999999999</c:v>
                </c:pt>
                <c:pt idx="306">
                  <c:v>267.85199999999998</c:v>
                </c:pt>
                <c:pt idx="307">
                  <c:v>267.85199999999998</c:v>
                </c:pt>
                <c:pt idx="308">
                  <c:v>267.85199999999998</c:v>
                </c:pt>
                <c:pt idx="309">
                  <c:v>267.85199999999998</c:v>
                </c:pt>
                <c:pt idx="310">
                  <c:v>267.85199999999998</c:v>
                </c:pt>
                <c:pt idx="311">
                  <c:v>267.85199999999998</c:v>
                </c:pt>
                <c:pt idx="312">
                  <c:v>267.77100000000002</c:v>
                </c:pt>
                <c:pt idx="313">
                  <c:v>267.77100000000002</c:v>
                </c:pt>
                <c:pt idx="314">
                  <c:v>289.13799999999998</c:v>
                </c:pt>
                <c:pt idx="315">
                  <c:v>288.14400000000001</c:v>
                </c:pt>
                <c:pt idx="316">
                  <c:v>279.62099999999998</c:v>
                </c:pt>
                <c:pt idx="317">
                  <c:v>277.40300000000002</c:v>
                </c:pt>
                <c:pt idx="318">
                  <c:v>277.21600000000001</c:v>
                </c:pt>
                <c:pt idx="319">
                  <c:v>277.21600000000001</c:v>
                </c:pt>
                <c:pt idx="320">
                  <c:v>277.21600000000001</c:v>
                </c:pt>
                <c:pt idx="321">
                  <c:v>277.21600000000001</c:v>
                </c:pt>
                <c:pt idx="322">
                  <c:v>277.21600000000001</c:v>
                </c:pt>
                <c:pt idx="323">
                  <c:v>280.625</c:v>
                </c:pt>
                <c:pt idx="324">
                  <c:v>280.625</c:v>
                </c:pt>
                <c:pt idx="325">
                  <c:v>336.07499999999999</c:v>
                </c:pt>
                <c:pt idx="326">
                  <c:v>336.07499999999999</c:v>
                </c:pt>
                <c:pt idx="327">
                  <c:v>336.07499999999999</c:v>
                </c:pt>
                <c:pt idx="328">
                  <c:v>336.07499999999999</c:v>
                </c:pt>
                <c:pt idx="329">
                  <c:v>336.07499999999999</c:v>
                </c:pt>
                <c:pt idx="330">
                  <c:v>336.07499999999999</c:v>
                </c:pt>
                <c:pt idx="331">
                  <c:v>336.07499999999999</c:v>
                </c:pt>
                <c:pt idx="332">
                  <c:v>336.07499999999999</c:v>
                </c:pt>
                <c:pt idx="333">
                  <c:v>336.07499999999999</c:v>
                </c:pt>
                <c:pt idx="334">
                  <c:v>336.06400000000002</c:v>
                </c:pt>
                <c:pt idx="335">
                  <c:v>336.06400000000002</c:v>
                </c:pt>
                <c:pt idx="336">
                  <c:v>336.06400000000002</c:v>
                </c:pt>
                <c:pt idx="337">
                  <c:v>336.06400000000002</c:v>
                </c:pt>
                <c:pt idx="338">
                  <c:v>336.06400000000002</c:v>
                </c:pt>
                <c:pt idx="339">
                  <c:v>336.06400000000002</c:v>
                </c:pt>
                <c:pt idx="340">
                  <c:v>336.06400000000002</c:v>
                </c:pt>
                <c:pt idx="341">
                  <c:v>336.06400000000002</c:v>
                </c:pt>
                <c:pt idx="342">
                  <c:v>336.06400000000002</c:v>
                </c:pt>
                <c:pt idx="343">
                  <c:v>336.06400000000002</c:v>
                </c:pt>
                <c:pt idx="344">
                  <c:v>277.87400000000002</c:v>
                </c:pt>
                <c:pt idx="345">
                  <c:v>279.178</c:v>
                </c:pt>
                <c:pt idx="346">
                  <c:v>279.178</c:v>
                </c:pt>
                <c:pt idx="347">
                  <c:v>267.52800000000002</c:v>
                </c:pt>
                <c:pt idx="348">
                  <c:v>267.52800000000002</c:v>
                </c:pt>
                <c:pt idx="349">
                  <c:v>267.52800000000002</c:v>
                </c:pt>
                <c:pt idx="350">
                  <c:v>267.52800000000002</c:v>
                </c:pt>
                <c:pt idx="351">
                  <c:v>267.52800000000002</c:v>
                </c:pt>
                <c:pt idx="352">
                  <c:v>267.52800000000002</c:v>
                </c:pt>
                <c:pt idx="353">
                  <c:v>285.262</c:v>
                </c:pt>
                <c:pt idx="354">
                  <c:v>285.262</c:v>
                </c:pt>
                <c:pt idx="355">
                  <c:v>285.262</c:v>
                </c:pt>
                <c:pt idx="356">
                  <c:v>285.45</c:v>
                </c:pt>
                <c:pt idx="357">
                  <c:v>285.45</c:v>
                </c:pt>
                <c:pt idx="358">
                  <c:v>301.59699999999998</c:v>
                </c:pt>
                <c:pt idx="359">
                  <c:v>301.59699999999998</c:v>
                </c:pt>
                <c:pt idx="360">
                  <c:v>302.54000000000002</c:v>
                </c:pt>
                <c:pt idx="361">
                  <c:v>302.75299999999999</c:v>
                </c:pt>
                <c:pt idx="362">
                  <c:v>302.75299999999999</c:v>
                </c:pt>
                <c:pt idx="363">
                  <c:v>337.01299999999998</c:v>
                </c:pt>
                <c:pt idx="364">
                  <c:v>337.01299999999998</c:v>
                </c:pt>
                <c:pt idx="365">
                  <c:v>334.06799999999998</c:v>
                </c:pt>
                <c:pt idx="366">
                  <c:v>334.06799999999998</c:v>
                </c:pt>
                <c:pt idx="367">
                  <c:v>334.06799999999998</c:v>
                </c:pt>
                <c:pt idx="368">
                  <c:v>334.06799999999998</c:v>
                </c:pt>
                <c:pt idx="369">
                  <c:v>334.47399999999999</c:v>
                </c:pt>
                <c:pt idx="370">
                  <c:v>334.47399999999999</c:v>
                </c:pt>
                <c:pt idx="371">
                  <c:v>334.47399999999999</c:v>
                </c:pt>
                <c:pt idx="372">
                  <c:v>334.47399999999999</c:v>
                </c:pt>
                <c:pt idx="373">
                  <c:v>334.47399999999999</c:v>
                </c:pt>
                <c:pt idx="374">
                  <c:v>334.47399999999999</c:v>
                </c:pt>
                <c:pt idx="375">
                  <c:v>333.08800000000002</c:v>
                </c:pt>
                <c:pt idx="376">
                  <c:v>332.90600000000001</c:v>
                </c:pt>
                <c:pt idx="377">
                  <c:v>339.06599999999997</c:v>
                </c:pt>
                <c:pt idx="378">
                  <c:v>339.12</c:v>
                </c:pt>
                <c:pt idx="379">
                  <c:v>339.12</c:v>
                </c:pt>
                <c:pt idx="380">
                  <c:v>339.12</c:v>
                </c:pt>
                <c:pt idx="381">
                  <c:v>339.12</c:v>
                </c:pt>
                <c:pt idx="382">
                  <c:v>339.12</c:v>
                </c:pt>
                <c:pt idx="383">
                  <c:v>339.12</c:v>
                </c:pt>
                <c:pt idx="384">
                  <c:v>339.12</c:v>
                </c:pt>
                <c:pt idx="385">
                  <c:v>339.12</c:v>
                </c:pt>
                <c:pt idx="386">
                  <c:v>339.12799999999999</c:v>
                </c:pt>
                <c:pt idx="387">
                  <c:v>339.12799999999999</c:v>
                </c:pt>
                <c:pt idx="388">
                  <c:v>344.90100000000001</c:v>
                </c:pt>
                <c:pt idx="389">
                  <c:v>344.90100000000001</c:v>
                </c:pt>
                <c:pt idx="390">
                  <c:v>344.90100000000001</c:v>
                </c:pt>
                <c:pt idx="391">
                  <c:v>345.77699999999999</c:v>
                </c:pt>
                <c:pt idx="392">
                  <c:v>345.77699999999999</c:v>
                </c:pt>
                <c:pt idx="393">
                  <c:v>345.77699999999999</c:v>
                </c:pt>
                <c:pt idx="394">
                  <c:v>346.71800000000002</c:v>
                </c:pt>
                <c:pt idx="395">
                  <c:v>346.71800000000002</c:v>
                </c:pt>
                <c:pt idx="396">
                  <c:v>347.01900000000001</c:v>
                </c:pt>
                <c:pt idx="397">
                  <c:v>301.79399999999998</c:v>
                </c:pt>
                <c:pt idx="398">
                  <c:v>301.79399999999998</c:v>
                </c:pt>
                <c:pt idx="399">
                  <c:v>301.79399999999998</c:v>
                </c:pt>
                <c:pt idx="400">
                  <c:v>301.79399999999998</c:v>
                </c:pt>
                <c:pt idx="401">
                  <c:v>317.351</c:v>
                </c:pt>
                <c:pt idx="402">
                  <c:v>317.351</c:v>
                </c:pt>
                <c:pt idx="403">
                  <c:v>317.351</c:v>
                </c:pt>
                <c:pt idx="404">
                  <c:v>317.351</c:v>
                </c:pt>
                <c:pt idx="405">
                  <c:v>317.351</c:v>
                </c:pt>
                <c:pt idx="406">
                  <c:v>317.351</c:v>
                </c:pt>
                <c:pt idx="407">
                  <c:v>317.827</c:v>
                </c:pt>
                <c:pt idx="408">
                  <c:v>317.827</c:v>
                </c:pt>
                <c:pt idx="409">
                  <c:v>317.827</c:v>
                </c:pt>
                <c:pt idx="410">
                  <c:v>319.18400000000003</c:v>
                </c:pt>
                <c:pt idx="411">
                  <c:v>319.18400000000003</c:v>
                </c:pt>
                <c:pt idx="412">
                  <c:v>319.18400000000003</c:v>
                </c:pt>
                <c:pt idx="413">
                  <c:v>257.23500000000001</c:v>
                </c:pt>
                <c:pt idx="414">
                  <c:v>257.363</c:v>
                </c:pt>
                <c:pt idx="415">
                  <c:v>308.077</c:v>
                </c:pt>
                <c:pt idx="416">
                  <c:v>308.04500000000002</c:v>
                </c:pt>
                <c:pt idx="417">
                  <c:v>284.56200000000001</c:v>
                </c:pt>
                <c:pt idx="418">
                  <c:v>283.07299999999998</c:v>
                </c:pt>
                <c:pt idx="419">
                  <c:v>286.85500000000002</c:v>
                </c:pt>
                <c:pt idx="420">
                  <c:v>286.85500000000002</c:v>
                </c:pt>
                <c:pt idx="421">
                  <c:v>286.85500000000002</c:v>
                </c:pt>
                <c:pt idx="422">
                  <c:v>286.85500000000002</c:v>
                </c:pt>
                <c:pt idx="423">
                  <c:v>286.85500000000002</c:v>
                </c:pt>
                <c:pt idx="424">
                  <c:v>283.75700000000001</c:v>
                </c:pt>
                <c:pt idx="425">
                  <c:v>284.72500000000002</c:v>
                </c:pt>
                <c:pt idx="426">
                  <c:v>284.72500000000002</c:v>
                </c:pt>
                <c:pt idx="427">
                  <c:v>338.69</c:v>
                </c:pt>
                <c:pt idx="428">
                  <c:v>338.69</c:v>
                </c:pt>
                <c:pt idx="429">
                  <c:v>338.69099999999997</c:v>
                </c:pt>
                <c:pt idx="430">
                  <c:v>271.93799999999999</c:v>
                </c:pt>
                <c:pt idx="431">
                  <c:v>271.93799999999999</c:v>
                </c:pt>
                <c:pt idx="432">
                  <c:v>271.93799999999999</c:v>
                </c:pt>
                <c:pt idx="433">
                  <c:v>271.93799999999999</c:v>
                </c:pt>
                <c:pt idx="434">
                  <c:v>271.93799999999999</c:v>
                </c:pt>
                <c:pt idx="435">
                  <c:v>286.16899999999998</c:v>
                </c:pt>
                <c:pt idx="436">
                  <c:v>284.39499999999998</c:v>
                </c:pt>
                <c:pt idx="437">
                  <c:v>287.08499999999998</c:v>
                </c:pt>
                <c:pt idx="438">
                  <c:v>287.08499999999998</c:v>
                </c:pt>
                <c:pt idx="439">
                  <c:v>288.44299999999998</c:v>
                </c:pt>
                <c:pt idx="440">
                  <c:v>299.87799999999999</c:v>
                </c:pt>
                <c:pt idx="441">
                  <c:v>299.87799999999999</c:v>
                </c:pt>
                <c:pt idx="442">
                  <c:v>299.87799999999999</c:v>
                </c:pt>
                <c:pt idx="443">
                  <c:v>294.81400000000002</c:v>
                </c:pt>
                <c:pt idx="444">
                  <c:v>294.81400000000002</c:v>
                </c:pt>
                <c:pt idx="445">
                  <c:v>294.11200000000002</c:v>
                </c:pt>
                <c:pt idx="446">
                  <c:v>294.11200000000002</c:v>
                </c:pt>
                <c:pt idx="447">
                  <c:v>294.11200000000002</c:v>
                </c:pt>
                <c:pt idx="448">
                  <c:v>284.64100000000002</c:v>
                </c:pt>
                <c:pt idx="449">
                  <c:v>338.42599999999999</c:v>
                </c:pt>
                <c:pt idx="450">
                  <c:v>338.42599999999999</c:v>
                </c:pt>
                <c:pt idx="451">
                  <c:v>338.42599999999999</c:v>
                </c:pt>
                <c:pt idx="452">
                  <c:v>338.43200000000002</c:v>
                </c:pt>
                <c:pt idx="453">
                  <c:v>338.43200000000002</c:v>
                </c:pt>
                <c:pt idx="454">
                  <c:v>338.43200000000002</c:v>
                </c:pt>
                <c:pt idx="455">
                  <c:v>338.43200000000002</c:v>
                </c:pt>
                <c:pt idx="456">
                  <c:v>338.22399999999999</c:v>
                </c:pt>
                <c:pt idx="457">
                  <c:v>338.22399999999999</c:v>
                </c:pt>
                <c:pt idx="458">
                  <c:v>338.22399999999999</c:v>
                </c:pt>
                <c:pt idx="459">
                  <c:v>288.505</c:v>
                </c:pt>
                <c:pt idx="460">
                  <c:v>288.505</c:v>
                </c:pt>
                <c:pt idx="461">
                  <c:v>279.79300000000001</c:v>
                </c:pt>
                <c:pt idx="462">
                  <c:v>279.79300000000001</c:v>
                </c:pt>
                <c:pt idx="463">
                  <c:v>279.79300000000001</c:v>
                </c:pt>
                <c:pt idx="464">
                  <c:v>279.41899999999998</c:v>
                </c:pt>
                <c:pt idx="465">
                  <c:v>279.41899999999998</c:v>
                </c:pt>
                <c:pt idx="466">
                  <c:v>279.41899999999998</c:v>
                </c:pt>
                <c:pt idx="467">
                  <c:v>299.19299999999998</c:v>
                </c:pt>
                <c:pt idx="468">
                  <c:v>293.65800000000002</c:v>
                </c:pt>
                <c:pt idx="469">
                  <c:v>300.14100000000002</c:v>
                </c:pt>
                <c:pt idx="470">
                  <c:v>293.82299999999998</c:v>
                </c:pt>
                <c:pt idx="471">
                  <c:v>296.96800000000002</c:v>
                </c:pt>
                <c:pt idx="472">
                  <c:v>297.11500000000001</c:v>
                </c:pt>
                <c:pt idx="473">
                  <c:v>299.47699999999998</c:v>
                </c:pt>
                <c:pt idx="474">
                  <c:v>299.47699999999998</c:v>
                </c:pt>
                <c:pt idx="475">
                  <c:v>301.84199999999998</c:v>
                </c:pt>
                <c:pt idx="476">
                  <c:v>304.19400000000002</c:v>
                </c:pt>
                <c:pt idx="477">
                  <c:v>269.52600000000001</c:v>
                </c:pt>
                <c:pt idx="478">
                  <c:v>269.52600000000001</c:v>
                </c:pt>
                <c:pt idx="479">
                  <c:v>269.52600000000001</c:v>
                </c:pt>
                <c:pt idx="480">
                  <c:v>269.52600000000001</c:v>
                </c:pt>
                <c:pt idx="481">
                  <c:v>287.13799999999998</c:v>
                </c:pt>
                <c:pt idx="482">
                  <c:v>287.13799999999998</c:v>
                </c:pt>
                <c:pt idx="483">
                  <c:v>287.13799999999998</c:v>
                </c:pt>
                <c:pt idx="484">
                  <c:v>286.70400000000001</c:v>
                </c:pt>
                <c:pt idx="485">
                  <c:v>286.70400000000001</c:v>
                </c:pt>
                <c:pt idx="486">
                  <c:v>286.57799999999997</c:v>
                </c:pt>
                <c:pt idx="487">
                  <c:v>286.762</c:v>
                </c:pt>
                <c:pt idx="488">
                  <c:v>286.762</c:v>
                </c:pt>
                <c:pt idx="489">
                  <c:v>360.20800000000003</c:v>
                </c:pt>
                <c:pt idx="490">
                  <c:v>303.70100000000002</c:v>
                </c:pt>
                <c:pt idx="491">
                  <c:v>303.70499999999998</c:v>
                </c:pt>
                <c:pt idx="492">
                  <c:v>303.70499999999998</c:v>
                </c:pt>
                <c:pt idx="493">
                  <c:v>303.70499999999998</c:v>
                </c:pt>
                <c:pt idx="494">
                  <c:v>303.70499999999998</c:v>
                </c:pt>
                <c:pt idx="495">
                  <c:v>303.71300000000002</c:v>
                </c:pt>
                <c:pt idx="496">
                  <c:v>303.71300000000002</c:v>
                </c:pt>
                <c:pt idx="497">
                  <c:v>303.71300000000002</c:v>
                </c:pt>
                <c:pt idx="498">
                  <c:v>303.71300000000002</c:v>
                </c:pt>
                <c:pt idx="499">
                  <c:v>303.71300000000002</c:v>
                </c:pt>
                <c:pt idx="500">
                  <c:v>303.71300000000002</c:v>
                </c:pt>
                <c:pt idx="501">
                  <c:v>303.70499999999998</c:v>
                </c:pt>
                <c:pt idx="502">
                  <c:v>303.70499999999998</c:v>
                </c:pt>
                <c:pt idx="503">
                  <c:v>303.70499999999998</c:v>
                </c:pt>
                <c:pt idx="504">
                  <c:v>303.70499999999998</c:v>
                </c:pt>
                <c:pt idx="505">
                  <c:v>303.70499999999998</c:v>
                </c:pt>
                <c:pt idx="506">
                  <c:v>303.70499999999998</c:v>
                </c:pt>
                <c:pt idx="507">
                  <c:v>304.31700000000001</c:v>
                </c:pt>
                <c:pt idx="508">
                  <c:v>304.392</c:v>
                </c:pt>
                <c:pt idx="509">
                  <c:v>304.392</c:v>
                </c:pt>
                <c:pt idx="510">
                  <c:v>304.392</c:v>
                </c:pt>
                <c:pt idx="511">
                  <c:v>304.392</c:v>
                </c:pt>
                <c:pt idx="512">
                  <c:v>304.392</c:v>
                </c:pt>
                <c:pt idx="513">
                  <c:v>308.94200000000001</c:v>
                </c:pt>
                <c:pt idx="514">
                  <c:v>309.125</c:v>
                </c:pt>
                <c:pt idx="515">
                  <c:v>309.125</c:v>
                </c:pt>
                <c:pt idx="516">
                  <c:v>315.96100000000001</c:v>
                </c:pt>
                <c:pt idx="517">
                  <c:v>315.96100000000001</c:v>
                </c:pt>
                <c:pt idx="518">
                  <c:v>315.96100000000001</c:v>
                </c:pt>
                <c:pt idx="519">
                  <c:v>315.96100000000001</c:v>
                </c:pt>
                <c:pt idx="520">
                  <c:v>354.745</c:v>
                </c:pt>
                <c:pt idx="521">
                  <c:v>354.745</c:v>
                </c:pt>
                <c:pt idx="522">
                  <c:v>354.745</c:v>
                </c:pt>
                <c:pt idx="523">
                  <c:v>354.745</c:v>
                </c:pt>
                <c:pt idx="524">
                  <c:v>319.577</c:v>
                </c:pt>
                <c:pt idx="525">
                  <c:v>319.577</c:v>
                </c:pt>
                <c:pt idx="526">
                  <c:v>319.577</c:v>
                </c:pt>
                <c:pt idx="527">
                  <c:v>320.60399999999998</c:v>
                </c:pt>
                <c:pt idx="528">
                  <c:v>316.851</c:v>
                </c:pt>
                <c:pt idx="529">
                  <c:v>316.851</c:v>
                </c:pt>
                <c:pt idx="530">
                  <c:v>316.851</c:v>
                </c:pt>
                <c:pt idx="531">
                  <c:v>316.851</c:v>
                </c:pt>
                <c:pt idx="532">
                  <c:v>316.851</c:v>
                </c:pt>
                <c:pt idx="533">
                  <c:v>315.22699999999998</c:v>
                </c:pt>
                <c:pt idx="534">
                  <c:v>321.71199999999999</c:v>
                </c:pt>
                <c:pt idx="535">
                  <c:v>321.71199999999999</c:v>
                </c:pt>
                <c:pt idx="536">
                  <c:v>344.59699999999998</c:v>
                </c:pt>
                <c:pt idx="537">
                  <c:v>345.25599999999997</c:v>
                </c:pt>
                <c:pt idx="538">
                  <c:v>345.25599999999997</c:v>
                </c:pt>
                <c:pt idx="539">
                  <c:v>345.24599999999998</c:v>
                </c:pt>
                <c:pt idx="540">
                  <c:v>345.24599999999998</c:v>
                </c:pt>
                <c:pt idx="541">
                  <c:v>345.24599999999998</c:v>
                </c:pt>
                <c:pt idx="542">
                  <c:v>345.24599999999998</c:v>
                </c:pt>
                <c:pt idx="543">
                  <c:v>345.221</c:v>
                </c:pt>
                <c:pt idx="544">
                  <c:v>345.221</c:v>
                </c:pt>
                <c:pt idx="545">
                  <c:v>281.73899999999998</c:v>
                </c:pt>
                <c:pt idx="546">
                  <c:v>281.73899999999998</c:v>
                </c:pt>
                <c:pt idx="547">
                  <c:v>281.73899999999998</c:v>
                </c:pt>
                <c:pt idx="548">
                  <c:v>281.73899999999998</c:v>
                </c:pt>
                <c:pt idx="549">
                  <c:v>281.73899999999998</c:v>
                </c:pt>
                <c:pt idx="550">
                  <c:v>281.73899999999998</c:v>
                </c:pt>
                <c:pt idx="551">
                  <c:v>281.72699999999998</c:v>
                </c:pt>
                <c:pt idx="552">
                  <c:v>307.37900000000002</c:v>
                </c:pt>
                <c:pt idx="553">
                  <c:v>307.37900000000002</c:v>
                </c:pt>
                <c:pt idx="554">
                  <c:v>307.38</c:v>
                </c:pt>
                <c:pt idx="555">
                  <c:v>307.38</c:v>
                </c:pt>
                <c:pt idx="556">
                  <c:v>307.38</c:v>
                </c:pt>
                <c:pt idx="557">
                  <c:v>307.38</c:v>
                </c:pt>
                <c:pt idx="558">
                  <c:v>307.01</c:v>
                </c:pt>
                <c:pt idx="559">
                  <c:v>274.50200000000001</c:v>
                </c:pt>
                <c:pt idx="560">
                  <c:v>279.45400000000001</c:v>
                </c:pt>
                <c:pt idx="561">
                  <c:v>279.45400000000001</c:v>
                </c:pt>
                <c:pt idx="562">
                  <c:v>313.79599999999999</c:v>
                </c:pt>
                <c:pt idx="563">
                  <c:v>313.79599999999999</c:v>
                </c:pt>
                <c:pt idx="564">
                  <c:v>326.21100000000001</c:v>
                </c:pt>
                <c:pt idx="565">
                  <c:v>326.21100000000001</c:v>
                </c:pt>
                <c:pt idx="566">
                  <c:v>326.21100000000001</c:v>
                </c:pt>
                <c:pt idx="567">
                  <c:v>326.21100000000001</c:v>
                </c:pt>
                <c:pt idx="568">
                  <c:v>326.50200000000001</c:v>
                </c:pt>
                <c:pt idx="569">
                  <c:v>326.50200000000001</c:v>
                </c:pt>
                <c:pt idx="570">
                  <c:v>306.61099999999999</c:v>
                </c:pt>
                <c:pt idx="571">
                  <c:v>306.61099999999999</c:v>
                </c:pt>
                <c:pt idx="572">
                  <c:v>306.61099999999999</c:v>
                </c:pt>
                <c:pt idx="573">
                  <c:v>306.61099999999999</c:v>
                </c:pt>
                <c:pt idx="574">
                  <c:v>306.61099999999999</c:v>
                </c:pt>
                <c:pt idx="575">
                  <c:v>304.63600000000002</c:v>
                </c:pt>
                <c:pt idx="576">
                  <c:v>304.63600000000002</c:v>
                </c:pt>
                <c:pt idx="577">
                  <c:v>305.85700000000003</c:v>
                </c:pt>
                <c:pt idx="578">
                  <c:v>305.85700000000003</c:v>
                </c:pt>
                <c:pt idx="579">
                  <c:v>335.23899999999998</c:v>
                </c:pt>
                <c:pt idx="580">
                  <c:v>335.23899999999998</c:v>
                </c:pt>
                <c:pt idx="581">
                  <c:v>335.23899999999998</c:v>
                </c:pt>
                <c:pt idx="582">
                  <c:v>335.23899999999998</c:v>
                </c:pt>
                <c:pt idx="583">
                  <c:v>335.23899999999998</c:v>
                </c:pt>
                <c:pt idx="584">
                  <c:v>319.70999999999998</c:v>
                </c:pt>
                <c:pt idx="585">
                  <c:v>319.70999999999998</c:v>
                </c:pt>
                <c:pt idx="586">
                  <c:v>319.70999999999998</c:v>
                </c:pt>
                <c:pt idx="587">
                  <c:v>319.70800000000003</c:v>
                </c:pt>
                <c:pt idx="588">
                  <c:v>319.70999999999998</c:v>
                </c:pt>
                <c:pt idx="589">
                  <c:v>319.70999999999998</c:v>
                </c:pt>
                <c:pt idx="590">
                  <c:v>319.70999999999998</c:v>
                </c:pt>
                <c:pt idx="591">
                  <c:v>319.70999999999998</c:v>
                </c:pt>
                <c:pt idx="592">
                  <c:v>319.70800000000003</c:v>
                </c:pt>
                <c:pt idx="593">
                  <c:v>370.55</c:v>
                </c:pt>
                <c:pt idx="594">
                  <c:v>322.81099999999998</c:v>
                </c:pt>
                <c:pt idx="595">
                  <c:v>322.81099999999998</c:v>
                </c:pt>
                <c:pt idx="596">
                  <c:v>322.81099999999998</c:v>
                </c:pt>
                <c:pt idx="597">
                  <c:v>322.80799999999999</c:v>
                </c:pt>
                <c:pt idx="598">
                  <c:v>322.30500000000001</c:v>
                </c:pt>
                <c:pt idx="599">
                  <c:v>325.22899999999998</c:v>
                </c:pt>
                <c:pt idx="600">
                  <c:v>325.22899999999998</c:v>
                </c:pt>
                <c:pt idx="601">
                  <c:v>325.22800000000001</c:v>
                </c:pt>
                <c:pt idx="602">
                  <c:v>325.22800000000001</c:v>
                </c:pt>
                <c:pt idx="603">
                  <c:v>325.226</c:v>
                </c:pt>
                <c:pt idx="604">
                  <c:v>325.22899999999998</c:v>
                </c:pt>
                <c:pt idx="605">
                  <c:v>325.22899999999998</c:v>
                </c:pt>
                <c:pt idx="606">
                  <c:v>325.22800000000001</c:v>
                </c:pt>
                <c:pt idx="607">
                  <c:v>325.22800000000001</c:v>
                </c:pt>
                <c:pt idx="608">
                  <c:v>325.226</c:v>
                </c:pt>
                <c:pt idx="609">
                  <c:v>325.22899999999998</c:v>
                </c:pt>
                <c:pt idx="610">
                  <c:v>375.44299999999998</c:v>
                </c:pt>
                <c:pt idx="611">
                  <c:v>375.44299999999998</c:v>
                </c:pt>
                <c:pt idx="612">
                  <c:v>375.44299999999998</c:v>
                </c:pt>
                <c:pt idx="613">
                  <c:v>375.44299999999998</c:v>
                </c:pt>
                <c:pt idx="614">
                  <c:v>375.44299999999998</c:v>
                </c:pt>
                <c:pt idx="615">
                  <c:v>375.44299999999998</c:v>
                </c:pt>
                <c:pt idx="616">
                  <c:v>355.94799999999998</c:v>
                </c:pt>
                <c:pt idx="617">
                  <c:v>355.947</c:v>
                </c:pt>
                <c:pt idx="618">
                  <c:v>355.94799999999998</c:v>
                </c:pt>
                <c:pt idx="619">
                  <c:v>355.94799999999998</c:v>
                </c:pt>
                <c:pt idx="620">
                  <c:v>355.947</c:v>
                </c:pt>
                <c:pt idx="621">
                  <c:v>356.21199999999999</c:v>
                </c:pt>
                <c:pt idx="622">
                  <c:v>356.20800000000003</c:v>
                </c:pt>
                <c:pt idx="623">
                  <c:v>356.20800000000003</c:v>
                </c:pt>
                <c:pt idx="624">
                  <c:v>356.20800000000003</c:v>
                </c:pt>
                <c:pt idx="625">
                  <c:v>356.20800000000003</c:v>
                </c:pt>
                <c:pt idx="626">
                  <c:v>356.20800000000003</c:v>
                </c:pt>
                <c:pt idx="627">
                  <c:v>356.20800000000003</c:v>
                </c:pt>
                <c:pt idx="628">
                  <c:v>358.18900000000002</c:v>
                </c:pt>
                <c:pt idx="629">
                  <c:v>358.18900000000002</c:v>
                </c:pt>
                <c:pt idx="630">
                  <c:v>358.18900000000002</c:v>
                </c:pt>
                <c:pt idx="631">
                  <c:v>330.62799999999999</c:v>
                </c:pt>
                <c:pt idx="632">
                  <c:v>361.31099999999998</c:v>
                </c:pt>
                <c:pt idx="633">
                  <c:v>361.31099999999998</c:v>
                </c:pt>
                <c:pt idx="634">
                  <c:v>361.31099999999998</c:v>
                </c:pt>
                <c:pt idx="635">
                  <c:v>361.31099999999998</c:v>
                </c:pt>
                <c:pt idx="636">
                  <c:v>361.31099999999998</c:v>
                </c:pt>
                <c:pt idx="637">
                  <c:v>305.577</c:v>
                </c:pt>
                <c:pt idx="638">
                  <c:v>327.89299999999997</c:v>
                </c:pt>
                <c:pt idx="639">
                  <c:v>327.89299999999997</c:v>
                </c:pt>
                <c:pt idx="640">
                  <c:v>355.07299999999998</c:v>
                </c:pt>
                <c:pt idx="641">
                  <c:v>355.07299999999998</c:v>
                </c:pt>
                <c:pt idx="642">
                  <c:v>355.06200000000001</c:v>
                </c:pt>
                <c:pt idx="643">
                  <c:v>348.94400000000002</c:v>
                </c:pt>
                <c:pt idx="644">
                  <c:v>348.94400000000002</c:v>
                </c:pt>
                <c:pt idx="645">
                  <c:v>348.94400000000002</c:v>
                </c:pt>
                <c:pt idx="646">
                  <c:v>336.01799999999997</c:v>
                </c:pt>
                <c:pt idx="647">
                  <c:v>332.64699999999999</c:v>
                </c:pt>
                <c:pt idx="648">
                  <c:v>332.64699999999999</c:v>
                </c:pt>
                <c:pt idx="649">
                  <c:v>323.084</c:v>
                </c:pt>
                <c:pt idx="650">
                  <c:v>314.52199999999999</c:v>
                </c:pt>
                <c:pt idx="651">
                  <c:v>314.52199999999999</c:v>
                </c:pt>
                <c:pt idx="652">
                  <c:v>322.39999999999998</c:v>
                </c:pt>
                <c:pt idx="653">
                  <c:v>322.39999999999998</c:v>
                </c:pt>
                <c:pt idx="654">
                  <c:v>322.39999999999998</c:v>
                </c:pt>
                <c:pt idx="655">
                  <c:v>282.08100000000002</c:v>
                </c:pt>
                <c:pt idx="656">
                  <c:v>282.08100000000002</c:v>
                </c:pt>
                <c:pt idx="657">
                  <c:v>282.08100000000002</c:v>
                </c:pt>
                <c:pt idx="658">
                  <c:v>282.08100000000002</c:v>
                </c:pt>
                <c:pt idx="659">
                  <c:v>278.20999999999998</c:v>
                </c:pt>
                <c:pt idx="660">
                  <c:v>278.29500000000002</c:v>
                </c:pt>
                <c:pt idx="661">
                  <c:v>278.29500000000002</c:v>
                </c:pt>
                <c:pt idx="662">
                  <c:v>280.37900000000002</c:v>
                </c:pt>
                <c:pt idx="663">
                  <c:v>280.37900000000002</c:v>
                </c:pt>
                <c:pt idx="664">
                  <c:v>280.37900000000002</c:v>
                </c:pt>
                <c:pt idx="665">
                  <c:v>280.37900000000002</c:v>
                </c:pt>
                <c:pt idx="666">
                  <c:v>280.37900000000002</c:v>
                </c:pt>
                <c:pt idx="667">
                  <c:v>283.452</c:v>
                </c:pt>
                <c:pt idx="668">
                  <c:v>283.452</c:v>
                </c:pt>
                <c:pt idx="669">
                  <c:v>279.67399999999998</c:v>
                </c:pt>
                <c:pt idx="670">
                  <c:v>279.67399999999998</c:v>
                </c:pt>
                <c:pt idx="671">
                  <c:v>279.67399999999998</c:v>
                </c:pt>
                <c:pt idx="672">
                  <c:v>281.90699999999998</c:v>
                </c:pt>
                <c:pt idx="673">
                  <c:v>281.90699999999998</c:v>
                </c:pt>
                <c:pt idx="674">
                  <c:v>278.63600000000002</c:v>
                </c:pt>
                <c:pt idx="675">
                  <c:v>278.63600000000002</c:v>
                </c:pt>
                <c:pt idx="676">
                  <c:v>278.82799999999997</c:v>
                </c:pt>
                <c:pt idx="677">
                  <c:v>278.82799999999997</c:v>
                </c:pt>
                <c:pt idx="678">
                  <c:v>278.82799999999997</c:v>
                </c:pt>
                <c:pt idx="679">
                  <c:v>278.82799999999997</c:v>
                </c:pt>
                <c:pt idx="680">
                  <c:v>278.95</c:v>
                </c:pt>
                <c:pt idx="681">
                  <c:v>278.95</c:v>
                </c:pt>
                <c:pt idx="682">
                  <c:v>278.95</c:v>
                </c:pt>
                <c:pt idx="683">
                  <c:v>278.95</c:v>
                </c:pt>
                <c:pt idx="684">
                  <c:v>279.096</c:v>
                </c:pt>
                <c:pt idx="685">
                  <c:v>278.69200000000001</c:v>
                </c:pt>
                <c:pt idx="686">
                  <c:v>278.69200000000001</c:v>
                </c:pt>
                <c:pt idx="687">
                  <c:v>278.69200000000001</c:v>
                </c:pt>
                <c:pt idx="688">
                  <c:v>278.69200000000001</c:v>
                </c:pt>
                <c:pt idx="689">
                  <c:v>326.81900000000002</c:v>
                </c:pt>
                <c:pt idx="690">
                  <c:v>326.048</c:v>
                </c:pt>
                <c:pt idx="691">
                  <c:v>325.93400000000003</c:v>
                </c:pt>
                <c:pt idx="692">
                  <c:v>331.94200000000001</c:v>
                </c:pt>
                <c:pt idx="693">
                  <c:v>331.94200000000001</c:v>
                </c:pt>
                <c:pt idx="694">
                  <c:v>331.94200000000001</c:v>
                </c:pt>
                <c:pt idx="695">
                  <c:v>331.67599999999999</c:v>
                </c:pt>
                <c:pt idx="696">
                  <c:v>331.67599999999999</c:v>
                </c:pt>
                <c:pt idx="697">
                  <c:v>331.67599999999999</c:v>
                </c:pt>
                <c:pt idx="698">
                  <c:v>331.80099999999999</c:v>
                </c:pt>
                <c:pt idx="699">
                  <c:v>327.714</c:v>
                </c:pt>
                <c:pt idx="700">
                  <c:v>332.16800000000001</c:v>
                </c:pt>
                <c:pt idx="701">
                  <c:v>332.16800000000001</c:v>
                </c:pt>
                <c:pt idx="702">
                  <c:v>331.85</c:v>
                </c:pt>
                <c:pt idx="703">
                  <c:v>331.85</c:v>
                </c:pt>
                <c:pt idx="704">
                  <c:v>331.85</c:v>
                </c:pt>
                <c:pt idx="705">
                  <c:v>331.85</c:v>
                </c:pt>
                <c:pt idx="706">
                  <c:v>331.85</c:v>
                </c:pt>
                <c:pt idx="707">
                  <c:v>331.85</c:v>
                </c:pt>
                <c:pt idx="708">
                  <c:v>331.85</c:v>
                </c:pt>
                <c:pt idx="709">
                  <c:v>331.85</c:v>
                </c:pt>
                <c:pt idx="710">
                  <c:v>331.85</c:v>
                </c:pt>
                <c:pt idx="711">
                  <c:v>331.85</c:v>
                </c:pt>
                <c:pt idx="712">
                  <c:v>331.85</c:v>
                </c:pt>
                <c:pt idx="713">
                  <c:v>331.85</c:v>
                </c:pt>
                <c:pt idx="714">
                  <c:v>337.10899999999998</c:v>
                </c:pt>
                <c:pt idx="715">
                  <c:v>335.483</c:v>
                </c:pt>
                <c:pt idx="716">
                  <c:v>335.46600000000001</c:v>
                </c:pt>
                <c:pt idx="717">
                  <c:v>335.51600000000002</c:v>
                </c:pt>
                <c:pt idx="718">
                  <c:v>335.55799999999999</c:v>
                </c:pt>
                <c:pt idx="719">
                  <c:v>335.55799999999999</c:v>
                </c:pt>
                <c:pt idx="720">
                  <c:v>319.56</c:v>
                </c:pt>
                <c:pt idx="721">
                  <c:v>319.56</c:v>
                </c:pt>
                <c:pt idx="722">
                  <c:v>319.56</c:v>
                </c:pt>
                <c:pt idx="723">
                  <c:v>320.38900000000001</c:v>
                </c:pt>
                <c:pt idx="724">
                  <c:v>320.38900000000001</c:v>
                </c:pt>
                <c:pt idx="725">
                  <c:v>320.38900000000001</c:v>
                </c:pt>
                <c:pt idx="726">
                  <c:v>320.37400000000002</c:v>
                </c:pt>
                <c:pt idx="727">
                  <c:v>301.08499999999998</c:v>
                </c:pt>
                <c:pt idx="728">
                  <c:v>299.10599999999999</c:v>
                </c:pt>
                <c:pt idx="729">
                  <c:v>333.226</c:v>
                </c:pt>
                <c:pt idx="730">
                  <c:v>333.226</c:v>
                </c:pt>
                <c:pt idx="731">
                  <c:v>333.226</c:v>
                </c:pt>
                <c:pt idx="732">
                  <c:v>297.56400000000002</c:v>
                </c:pt>
                <c:pt idx="733">
                  <c:v>297.565</c:v>
                </c:pt>
                <c:pt idx="734">
                  <c:v>297.56400000000002</c:v>
                </c:pt>
                <c:pt idx="735">
                  <c:v>297.565</c:v>
                </c:pt>
                <c:pt idx="736">
                  <c:v>290.48200000000003</c:v>
                </c:pt>
                <c:pt idx="737">
                  <c:v>290.48200000000003</c:v>
                </c:pt>
                <c:pt idx="738">
                  <c:v>290.483</c:v>
                </c:pt>
                <c:pt idx="739">
                  <c:v>290.48200000000003</c:v>
                </c:pt>
                <c:pt idx="740">
                  <c:v>290.483</c:v>
                </c:pt>
                <c:pt idx="741">
                  <c:v>290.58499999999998</c:v>
                </c:pt>
                <c:pt idx="742">
                  <c:v>290.58499999999998</c:v>
                </c:pt>
                <c:pt idx="743">
                  <c:v>346.82499999999999</c:v>
                </c:pt>
                <c:pt idx="744">
                  <c:v>346.87599999999998</c:v>
                </c:pt>
                <c:pt idx="745">
                  <c:v>346.82499999999999</c:v>
                </c:pt>
                <c:pt idx="746">
                  <c:v>346.87599999999998</c:v>
                </c:pt>
                <c:pt idx="747">
                  <c:v>345.40699999999998</c:v>
                </c:pt>
                <c:pt idx="748">
                  <c:v>345.35599999999999</c:v>
                </c:pt>
                <c:pt idx="749">
                  <c:v>328.11900000000003</c:v>
                </c:pt>
                <c:pt idx="750">
                  <c:v>328.17599999999999</c:v>
                </c:pt>
                <c:pt idx="751">
                  <c:v>328.125</c:v>
                </c:pt>
                <c:pt idx="752">
                  <c:v>328.125</c:v>
                </c:pt>
                <c:pt idx="753">
                  <c:v>328.125</c:v>
                </c:pt>
                <c:pt idx="754">
                  <c:v>328.11900000000003</c:v>
                </c:pt>
                <c:pt idx="755">
                  <c:v>332.58199999999999</c:v>
                </c:pt>
                <c:pt idx="756">
                  <c:v>332.58199999999999</c:v>
                </c:pt>
                <c:pt idx="757">
                  <c:v>332.58199999999999</c:v>
                </c:pt>
                <c:pt idx="758">
                  <c:v>332.58199999999999</c:v>
                </c:pt>
                <c:pt idx="759">
                  <c:v>332.57499999999999</c:v>
                </c:pt>
                <c:pt idx="760">
                  <c:v>332.58199999999999</c:v>
                </c:pt>
                <c:pt idx="761">
                  <c:v>332.58199999999999</c:v>
                </c:pt>
                <c:pt idx="762">
                  <c:v>331.36099999999999</c:v>
                </c:pt>
                <c:pt idx="763">
                  <c:v>332.471</c:v>
                </c:pt>
                <c:pt idx="764">
                  <c:v>332.47</c:v>
                </c:pt>
                <c:pt idx="765">
                  <c:v>332.47</c:v>
                </c:pt>
                <c:pt idx="766">
                  <c:v>319.392</c:v>
                </c:pt>
                <c:pt idx="767">
                  <c:v>319.392</c:v>
                </c:pt>
                <c:pt idx="768">
                  <c:v>319.392</c:v>
                </c:pt>
                <c:pt idx="769">
                  <c:v>319.392</c:v>
                </c:pt>
                <c:pt idx="770">
                  <c:v>318.74</c:v>
                </c:pt>
                <c:pt idx="771">
                  <c:v>318.74</c:v>
                </c:pt>
                <c:pt idx="772">
                  <c:v>318.68900000000002</c:v>
                </c:pt>
                <c:pt idx="773">
                  <c:v>318.74</c:v>
                </c:pt>
                <c:pt idx="774">
                  <c:v>354.97699999999998</c:v>
                </c:pt>
                <c:pt idx="775">
                  <c:v>328.29700000000003</c:v>
                </c:pt>
                <c:pt idx="776">
                  <c:v>327.74799999999999</c:v>
                </c:pt>
                <c:pt idx="777">
                  <c:v>327.79700000000003</c:v>
                </c:pt>
                <c:pt idx="778">
                  <c:v>327.74599999999998</c:v>
                </c:pt>
                <c:pt idx="779">
                  <c:v>327.75</c:v>
                </c:pt>
                <c:pt idx="780">
                  <c:v>327.74599999999998</c:v>
                </c:pt>
                <c:pt idx="781">
                  <c:v>327.74799999999999</c:v>
                </c:pt>
                <c:pt idx="782">
                  <c:v>327.79700000000003</c:v>
                </c:pt>
                <c:pt idx="783">
                  <c:v>327.74599999999998</c:v>
                </c:pt>
                <c:pt idx="784">
                  <c:v>327.75</c:v>
                </c:pt>
                <c:pt idx="785">
                  <c:v>327.74599999999998</c:v>
                </c:pt>
                <c:pt idx="786">
                  <c:v>358.7</c:v>
                </c:pt>
                <c:pt idx="787">
                  <c:v>304.58999999999997</c:v>
                </c:pt>
                <c:pt idx="788">
                  <c:v>303.22300000000001</c:v>
                </c:pt>
                <c:pt idx="789">
                  <c:v>302.44200000000001</c:v>
                </c:pt>
                <c:pt idx="790">
                  <c:v>307.185</c:v>
                </c:pt>
                <c:pt idx="791">
                  <c:v>307.14800000000002</c:v>
                </c:pt>
                <c:pt idx="792">
                  <c:v>332.24200000000002</c:v>
                </c:pt>
                <c:pt idx="793">
                  <c:v>327.87799999999999</c:v>
                </c:pt>
                <c:pt idx="794">
                  <c:v>327.87799999999999</c:v>
                </c:pt>
                <c:pt idx="795">
                  <c:v>389.45299999999997</c:v>
                </c:pt>
                <c:pt idx="796">
                  <c:v>389.49400000000003</c:v>
                </c:pt>
                <c:pt idx="797">
                  <c:v>344.846</c:v>
                </c:pt>
                <c:pt idx="798">
                  <c:v>360.13600000000002</c:v>
                </c:pt>
                <c:pt idx="799">
                  <c:v>361.464</c:v>
                </c:pt>
                <c:pt idx="800">
                  <c:v>361.46600000000001</c:v>
                </c:pt>
                <c:pt idx="801">
                  <c:v>365.43400000000003</c:v>
                </c:pt>
                <c:pt idx="802">
                  <c:v>338.59100000000001</c:v>
                </c:pt>
                <c:pt idx="803">
                  <c:v>358.322</c:v>
                </c:pt>
                <c:pt idx="804">
                  <c:v>355.95400000000001</c:v>
                </c:pt>
                <c:pt idx="805">
                  <c:v>366.99799999999999</c:v>
                </c:pt>
                <c:pt idx="806">
                  <c:v>335.77199999999999</c:v>
                </c:pt>
                <c:pt idx="807">
                  <c:v>362.79500000000002</c:v>
                </c:pt>
                <c:pt idx="808">
                  <c:v>345.70699999999999</c:v>
                </c:pt>
                <c:pt idx="809">
                  <c:v>361.37099999999998</c:v>
                </c:pt>
                <c:pt idx="810">
                  <c:v>357.202</c:v>
                </c:pt>
                <c:pt idx="811">
                  <c:v>344.28100000000001</c:v>
                </c:pt>
                <c:pt idx="812">
                  <c:v>344.84100000000001</c:v>
                </c:pt>
                <c:pt idx="813">
                  <c:v>344.976</c:v>
                </c:pt>
                <c:pt idx="814">
                  <c:v>344.73399999999998</c:v>
                </c:pt>
                <c:pt idx="815">
                  <c:v>344.85</c:v>
                </c:pt>
                <c:pt idx="816">
                  <c:v>344.85199999999998</c:v>
                </c:pt>
                <c:pt idx="817">
                  <c:v>344.947</c:v>
                </c:pt>
                <c:pt idx="818">
                  <c:v>344.995</c:v>
                </c:pt>
                <c:pt idx="819">
                  <c:v>344.99299999999999</c:v>
                </c:pt>
                <c:pt idx="820">
                  <c:v>320.83800000000002</c:v>
                </c:pt>
                <c:pt idx="821">
                  <c:v>374.238</c:v>
                </c:pt>
                <c:pt idx="822">
                  <c:v>374.23399999999998</c:v>
                </c:pt>
                <c:pt idx="823">
                  <c:v>370.74299999999999</c:v>
                </c:pt>
                <c:pt idx="824">
                  <c:v>348.505</c:v>
                </c:pt>
                <c:pt idx="825">
                  <c:v>341.91500000000002</c:v>
                </c:pt>
                <c:pt idx="826">
                  <c:v>391.64299999999997</c:v>
                </c:pt>
                <c:pt idx="827">
                  <c:v>391.67700000000002</c:v>
                </c:pt>
                <c:pt idx="828">
                  <c:v>391.59199999999998</c:v>
                </c:pt>
                <c:pt idx="829">
                  <c:v>391.69400000000002</c:v>
                </c:pt>
                <c:pt idx="830">
                  <c:v>379.90899999999999</c:v>
                </c:pt>
                <c:pt idx="831">
                  <c:v>379.87799999999999</c:v>
                </c:pt>
                <c:pt idx="832">
                  <c:v>356.97</c:v>
                </c:pt>
                <c:pt idx="833">
                  <c:v>356.976</c:v>
                </c:pt>
                <c:pt idx="834">
                  <c:v>356.976</c:v>
                </c:pt>
                <c:pt idx="835">
                  <c:v>354.416</c:v>
                </c:pt>
                <c:pt idx="836">
                  <c:v>354.416</c:v>
                </c:pt>
                <c:pt idx="837">
                  <c:v>354.416</c:v>
                </c:pt>
                <c:pt idx="838">
                  <c:v>354.02699999999999</c:v>
                </c:pt>
                <c:pt idx="839">
                  <c:v>354.02699999999999</c:v>
                </c:pt>
                <c:pt idx="840">
                  <c:v>354.02699999999999</c:v>
                </c:pt>
                <c:pt idx="841">
                  <c:v>354.07799999999997</c:v>
                </c:pt>
                <c:pt idx="842">
                  <c:v>345.85700000000003</c:v>
                </c:pt>
                <c:pt idx="843">
                  <c:v>345.80599999999998</c:v>
                </c:pt>
                <c:pt idx="844">
                  <c:v>345.85700000000003</c:v>
                </c:pt>
                <c:pt idx="845">
                  <c:v>345.85700000000003</c:v>
                </c:pt>
                <c:pt idx="846">
                  <c:v>345.85700000000003</c:v>
                </c:pt>
                <c:pt idx="847">
                  <c:v>345.85700000000003</c:v>
                </c:pt>
                <c:pt idx="848">
                  <c:v>345.80599999999998</c:v>
                </c:pt>
                <c:pt idx="849">
                  <c:v>345.85700000000003</c:v>
                </c:pt>
                <c:pt idx="850">
                  <c:v>345.85700000000003</c:v>
                </c:pt>
                <c:pt idx="851">
                  <c:v>345.85700000000003</c:v>
                </c:pt>
                <c:pt idx="852">
                  <c:v>345.85700000000003</c:v>
                </c:pt>
                <c:pt idx="853">
                  <c:v>345.80599999999998</c:v>
                </c:pt>
                <c:pt idx="854">
                  <c:v>317.971</c:v>
                </c:pt>
                <c:pt idx="855">
                  <c:v>317.971</c:v>
                </c:pt>
                <c:pt idx="856">
                  <c:v>312.04599999999999</c:v>
                </c:pt>
                <c:pt idx="857">
                  <c:v>392.19600000000003</c:v>
                </c:pt>
                <c:pt idx="858">
                  <c:v>392.983</c:v>
                </c:pt>
                <c:pt idx="859">
                  <c:v>392.983</c:v>
                </c:pt>
                <c:pt idx="860">
                  <c:v>392.983</c:v>
                </c:pt>
                <c:pt idx="861">
                  <c:v>392.983</c:v>
                </c:pt>
                <c:pt idx="862">
                  <c:v>392.983</c:v>
                </c:pt>
                <c:pt idx="863">
                  <c:v>392.983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51099241379406313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5.2197550176953118E-3"/>
          <c:w val="0.25903325140548633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'figure-6'!$G$1</c:f>
              <c:strCache>
                <c:ptCount val="1"/>
                <c:pt idx="0">
                  <c:v>view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'figure-6'!$G$2:$G$865</c:f>
              <c:numCache>
                <c:formatCode>#,##0</c:formatCode>
                <c:ptCount val="864"/>
                <c:pt idx="0">
                  <c:v>74.504999999999995</c:v>
                </c:pt>
                <c:pt idx="1">
                  <c:v>74.504999999999995</c:v>
                </c:pt>
                <c:pt idx="2">
                  <c:v>74.460999999999999</c:v>
                </c:pt>
                <c:pt idx="3">
                  <c:v>74.460999999999999</c:v>
                </c:pt>
                <c:pt idx="4">
                  <c:v>74.399000000000001</c:v>
                </c:pt>
                <c:pt idx="5">
                  <c:v>74.406000000000006</c:v>
                </c:pt>
                <c:pt idx="6">
                  <c:v>74.858000000000004</c:v>
                </c:pt>
                <c:pt idx="7">
                  <c:v>74.858000000000004</c:v>
                </c:pt>
                <c:pt idx="8">
                  <c:v>74.858000000000004</c:v>
                </c:pt>
                <c:pt idx="9">
                  <c:v>77.182000000000002</c:v>
                </c:pt>
                <c:pt idx="10">
                  <c:v>77.182000000000002</c:v>
                </c:pt>
                <c:pt idx="11">
                  <c:v>77.182000000000002</c:v>
                </c:pt>
                <c:pt idx="12">
                  <c:v>77.182000000000002</c:v>
                </c:pt>
                <c:pt idx="13">
                  <c:v>77.182000000000002</c:v>
                </c:pt>
                <c:pt idx="14">
                  <c:v>77.201999999999998</c:v>
                </c:pt>
                <c:pt idx="15">
                  <c:v>77.201999999999998</c:v>
                </c:pt>
                <c:pt idx="16">
                  <c:v>77.201999999999998</c:v>
                </c:pt>
                <c:pt idx="17">
                  <c:v>77.201999999999998</c:v>
                </c:pt>
                <c:pt idx="18">
                  <c:v>77.201999999999998</c:v>
                </c:pt>
                <c:pt idx="19">
                  <c:v>77.201999999999998</c:v>
                </c:pt>
                <c:pt idx="20">
                  <c:v>77.201999999999998</c:v>
                </c:pt>
                <c:pt idx="21">
                  <c:v>77.201999999999998</c:v>
                </c:pt>
                <c:pt idx="22">
                  <c:v>77.575000000000003</c:v>
                </c:pt>
                <c:pt idx="23">
                  <c:v>77.575000000000003</c:v>
                </c:pt>
                <c:pt idx="24">
                  <c:v>77.575000000000003</c:v>
                </c:pt>
                <c:pt idx="25">
                  <c:v>77.575000000000003</c:v>
                </c:pt>
                <c:pt idx="26">
                  <c:v>77.575000000000003</c:v>
                </c:pt>
                <c:pt idx="27">
                  <c:v>77.575000000000003</c:v>
                </c:pt>
                <c:pt idx="28">
                  <c:v>77.575000000000003</c:v>
                </c:pt>
                <c:pt idx="29">
                  <c:v>77.575000000000003</c:v>
                </c:pt>
                <c:pt idx="30">
                  <c:v>77.575000000000003</c:v>
                </c:pt>
                <c:pt idx="31">
                  <c:v>77.575000000000003</c:v>
                </c:pt>
                <c:pt idx="32">
                  <c:v>77.575000000000003</c:v>
                </c:pt>
                <c:pt idx="33">
                  <c:v>77.575000000000003</c:v>
                </c:pt>
                <c:pt idx="34">
                  <c:v>77.575000000000003</c:v>
                </c:pt>
                <c:pt idx="35">
                  <c:v>77.575000000000003</c:v>
                </c:pt>
                <c:pt idx="36">
                  <c:v>77.575000000000003</c:v>
                </c:pt>
                <c:pt idx="37">
                  <c:v>77.430000000000007</c:v>
                </c:pt>
                <c:pt idx="38">
                  <c:v>77.430000000000007</c:v>
                </c:pt>
                <c:pt idx="39">
                  <c:v>77.430000000000007</c:v>
                </c:pt>
                <c:pt idx="40">
                  <c:v>77.430000000000007</c:v>
                </c:pt>
                <c:pt idx="41">
                  <c:v>77.430000000000007</c:v>
                </c:pt>
                <c:pt idx="42">
                  <c:v>77.430000000000007</c:v>
                </c:pt>
                <c:pt idx="43">
                  <c:v>77.430000000000007</c:v>
                </c:pt>
                <c:pt idx="44">
                  <c:v>77.430000000000007</c:v>
                </c:pt>
                <c:pt idx="45">
                  <c:v>77.430000000000007</c:v>
                </c:pt>
                <c:pt idx="46">
                  <c:v>77.430000000000007</c:v>
                </c:pt>
                <c:pt idx="47">
                  <c:v>77.430000000000007</c:v>
                </c:pt>
                <c:pt idx="48">
                  <c:v>77.430000000000007</c:v>
                </c:pt>
                <c:pt idx="49">
                  <c:v>77.430000000000007</c:v>
                </c:pt>
                <c:pt idx="50">
                  <c:v>77.430000000000007</c:v>
                </c:pt>
                <c:pt idx="51">
                  <c:v>77.936999999999998</c:v>
                </c:pt>
                <c:pt idx="52">
                  <c:v>77.936999999999998</c:v>
                </c:pt>
                <c:pt idx="53">
                  <c:v>77.936999999999998</c:v>
                </c:pt>
                <c:pt idx="54">
                  <c:v>77.936999999999998</c:v>
                </c:pt>
                <c:pt idx="55">
                  <c:v>77.936999999999998</c:v>
                </c:pt>
                <c:pt idx="56">
                  <c:v>77.936999999999998</c:v>
                </c:pt>
                <c:pt idx="57">
                  <c:v>77.936999999999998</c:v>
                </c:pt>
                <c:pt idx="58">
                  <c:v>79.201999999999998</c:v>
                </c:pt>
                <c:pt idx="59">
                  <c:v>78.543000000000006</c:v>
                </c:pt>
                <c:pt idx="60">
                  <c:v>79.263999999999996</c:v>
                </c:pt>
                <c:pt idx="61">
                  <c:v>79.263999999999996</c:v>
                </c:pt>
                <c:pt idx="62">
                  <c:v>85.402000000000001</c:v>
                </c:pt>
                <c:pt idx="63">
                  <c:v>90.498999999999995</c:v>
                </c:pt>
                <c:pt idx="64">
                  <c:v>90.498999999999995</c:v>
                </c:pt>
                <c:pt idx="65">
                  <c:v>90.498999999999995</c:v>
                </c:pt>
                <c:pt idx="66">
                  <c:v>90.498999999999995</c:v>
                </c:pt>
                <c:pt idx="67">
                  <c:v>90.498999999999995</c:v>
                </c:pt>
                <c:pt idx="68">
                  <c:v>90.498999999999995</c:v>
                </c:pt>
                <c:pt idx="69">
                  <c:v>90.498999999999995</c:v>
                </c:pt>
                <c:pt idx="70">
                  <c:v>90.241</c:v>
                </c:pt>
                <c:pt idx="71">
                  <c:v>90.241</c:v>
                </c:pt>
                <c:pt idx="72">
                  <c:v>90.241</c:v>
                </c:pt>
                <c:pt idx="73">
                  <c:v>88.921999999999997</c:v>
                </c:pt>
                <c:pt idx="74">
                  <c:v>88.921999999999997</c:v>
                </c:pt>
                <c:pt idx="75">
                  <c:v>88.921999999999997</c:v>
                </c:pt>
                <c:pt idx="76">
                  <c:v>81.096000000000004</c:v>
                </c:pt>
                <c:pt idx="77">
                  <c:v>81.096000000000004</c:v>
                </c:pt>
                <c:pt idx="78">
                  <c:v>81.096000000000004</c:v>
                </c:pt>
                <c:pt idx="79">
                  <c:v>81.171999999999997</c:v>
                </c:pt>
                <c:pt idx="80">
                  <c:v>81.171999999999997</c:v>
                </c:pt>
                <c:pt idx="81">
                  <c:v>81.171999999999997</c:v>
                </c:pt>
                <c:pt idx="82">
                  <c:v>81.171999999999997</c:v>
                </c:pt>
                <c:pt idx="83">
                  <c:v>81.171999999999997</c:v>
                </c:pt>
                <c:pt idx="84">
                  <c:v>81.171999999999997</c:v>
                </c:pt>
                <c:pt idx="85">
                  <c:v>81.171999999999997</c:v>
                </c:pt>
                <c:pt idx="86">
                  <c:v>81.171999999999997</c:v>
                </c:pt>
                <c:pt idx="87">
                  <c:v>81.171999999999997</c:v>
                </c:pt>
                <c:pt idx="88">
                  <c:v>81.171999999999997</c:v>
                </c:pt>
                <c:pt idx="89">
                  <c:v>81.171999999999997</c:v>
                </c:pt>
                <c:pt idx="90">
                  <c:v>81.171999999999997</c:v>
                </c:pt>
                <c:pt idx="91">
                  <c:v>81.171999999999997</c:v>
                </c:pt>
                <c:pt idx="92">
                  <c:v>81.171999999999997</c:v>
                </c:pt>
                <c:pt idx="93">
                  <c:v>81.171999999999997</c:v>
                </c:pt>
                <c:pt idx="94">
                  <c:v>81.171999999999997</c:v>
                </c:pt>
                <c:pt idx="95">
                  <c:v>81.171999999999997</c:v>
                </c:pt>
                <c:pt idx="96">
                  <c:v>81.171999999999997</c:v>
                </c:pt>
                <c:pt idx="97">
                  <c:v>81.171999999999997</c:v>
                </c:pt>
                <c:pt idx="98">
                  <c:v>81.171999999999997</c:v>
                </c:pt>
                <c:pt idx="99">
                  <c:v>81.171999999999997</c:v>
                </c:pt>
                <c:pt idx="100">
                  <c:v>81.171999999999997</c:v>
                </c:pt>
                <c:pt idx="101">
                  <c:v>81.171999999999997</c:v>
                </c:pt>
                <c:pt idx="102">
                  <c:v>81.147000000000006</c:v>
                </c:pt>
                <c:pt idx="103">
                  <c:v>81.147000000000006</c:v>
                </c:pt>
                <c:pt idx="104">
                  <c:v>81.147000000000006</c:v>
                </c:pt>
                <c:pt idx="105">
                  <c:v>81.147000000000006</c:v>
                </c:pt>
                <c:pt idx="106">
                  <c:v>81.147000000000006</c:v>
                </c:pt>
                <c:pt idx="107">
                  <c:v>81.147000000000006</c:v>
                </c:pt>
                <c:pt idx="108">
                  <c:v>81.147000000000006</c:v>
                </c:pt>
                <c:pt idx="109">
                  <c:v>81.147000000000006</c:v>
                </c:pt>
                <c:pt idx="110">
                  <c:v>81.147000000000006</c:v>
                </c:pt>
                <c:pt idx="111">
                  <c:v>81.147000000000006</c:v>
                </c:pt>
                <c:pt idx="112">
                  <c:v>81.147000000000006</c:v>
                </c:pt>
                <c:pt idx="113">
                  <c:v>81.147000000000006</c:v>
                </c:pt>
                <c:pt idx="114">
                  <c:v>81.171999999999997</c:v>
                </c:pt>
                <c:pt idx="115">
                  <c:v>81.171999999999997</c:v>
                </c:pt>
                <c:pt idx="116">
                  <c:v>82.757999999999996</c:v>
                </c:pt>
                <c:pt idx="117">
                  <c:v>82.757999999999996</c:v>
                </c:pt>
                <c:pt idx="118">
                  <c:v>82.757999999999996</c:v>
                </c:pt>
                <c:pt idx="119">
                  <c:v>82.783000000000001</c:v>
                </c:pt>
                <c:pt idx="120">
                  <c:v>80.153000000000006</c:v>
                </c:pt>
                <c:pt idx="121">
                  <c:v>82.375</c:v>
                </c:pt>
                <c:pt idx="122">
                  <c:v>82.375</c:v>
                </c:pt>
                <c:pt idx="123">
                  <c:v>81.040999999999997</c:v>
                </c:pt>
                <c:pt idx="124">
                  <c:v>81.019000000000005</c:v>
                </c:pt>
                <c:pt idx="125">
                  <c:v>81.02</c:v>
                </c:pt>
                <c:pt idx="126">
                  <c:v>81.043999999999997</c:v>
                </c:pt>
                <c:pt idx="127">
                  <c:v>81.043999999999997</c:v>
                </c:pt>
                <c:pt idx="128">
                  <c:v>81.043999999999997</c:v>
                </c:pt>
                <c:pt idx="129">
                  <c:v>81.043999999999997</c:v>
                </c:pt>
                <c:pt idx="130">
                  <c:v>81.043999999999997</c:v>
                </c:pt>
                <c:pt idx="131">
                  <c:v>81.043999999999997</c:v>
                </c:pt>
                <c:pt idx="132">
                  <c:v>81.043999999999997</c:v>
                </c:pt>
                <c:pt idx="133">
                  <c:v>81.043999999999997</c:v>
                </c:pt>
                <c:pt idx="134">
                  <c:v>81.043999999999997</c:v>
                </c:pt>
                <c:pt idx="135">
                  <c:v>81.043999999999997</c:v>
                </c:pt>
                <c:pt idx="136">
                  <c:v>81.043999999999997</c:v>
                </c:pt>
                <c:pt idx="137">
                  <c:v>81.043999999999997</c:v>
                </c:pt>
                <c:pt idx="138">
                  <c:v>81.168999999999997</c:v>
                </c:pt>
                <c:pt idx="139">
                  <c:v>81.168999999999997</c:v>
                </c:pt>
                <c:pt idx="140">
                  <c:v>81.168999999999997</c:v>
                </c:pt>
                <c:pt idx="141">
                  <c:v>81.222999999999999</c:v>
                </c:pt>
                <c:pt idx="142">
                  <c:v>81.222999999999999</c:v>
                </c:pt>
                <c:pt idx="143">
                  <c:v>81.222999999999999</c:v>
                </c:pt>
                <c:pt idx="144">
                  <c:v>81.198999999999998</c:v>
                </c:pt>
                <c:pt idx="145">
                  <c:v>81.198999999999998</c:v>
                </c:pt>
                <c:pt idx="146">
                  <c:v>81.198999999999998</c:v>
                </c:pt>
                <c:pt idx="147">
                  <c:v>81.198999999999998</c:v>
                </c:pt>
                <c:pt idx="148">
                  <c:v>81.198999999999998</c:v>
                </c:pt>
                <c:pt idx="149">
                  <c:v>81.343999999999994</c:v>
                </c:pt>
                <c:pt idx="150">
                  <c:v>81.343999999999994</c:v>
                </c:pt>
                <c:pt idx="151">
                  <c:v>81.343999999999994</c:v>
                </c:pt>
                <c:pt idx="152">
                  <c:v>81.343999999999994</c:v>
                </c:pt>
                <c:pt idx="153">
                  <c:v>81.343999999999994</c:v>
                </c:pt>
                <c:pt idx="154">
                  <c:v>81.343999999999994</c:v>
                </c:pt>
                <c:pt idx="155">
                  <c:v>81.343999999999994</c:v>
                </c:pt>
                <c:pt idx="156">
                  <c:v>80.742999999999995</c:v>
                </c:pt>
                <c:pt idx="157">
                  <c:v>80.742999999999995</c:v>
                </c:pt>
                <c:pt idx="158">
                  <c:v>80.742999999999995</c:v>
                </c:pt>
                <c:pt idx="159">
                  <c:v>80.742999999999995</c:v>
                </c:pt>
                <c:pt idx="160">
                  <c:v>80.73</c:v>
                </c:pt>
                <c:pt idx="161">
                  <c:v>80.73</c:v>
                </c:pt>
                <c:pt idx="162">
                  <c:v>80.73</c:v>
                </c:pt>
                <c:pt idx="163">
                  <c:v>80.73</c:v>
                </c:pt>
                <c:pt idx="164">
                  <c:v>80.73</c:v>
                </c:pt>
                <c:pt idx="165">
                  <c:v>80.73</c:v>
                </c:pt>
                <c:pt idx="166">
                  <c:v>80.73</c:v>
                </c:pt>
                <c:pt idx="167">
                  <c:v>80.73</c:v>
                </c:pt>
                <c:pt idx="168">
                  <c:v>80.73</c:v>
                </c:pt>
                <c:pt idx="169">
                  <c:v>80.73</c:v>
                </c:pt>
                <c:pt idx="170">
                  <c:v>80.73</c:v>
                </c:pt>
                <c:pt idx="171">
                  <c:v>80.94</c:v>
                </c:pt>
                <c:pt idx="172">
                  <c:v>80.94</c:v>
                </c:pt>
                <c:pt idx="173">
                  <c:v>80.94</c:v>
                </c:pt>
                <c:pt idx="174">
                  <c:v>80.94</c:v>
                </c:pt>
                <c:pt idx="175">
                  <c:v>80.94</c:v>
                </c:pt>
                <c:pt idx="176">
                  <c:v>80.94</c:v>
                </c:pt>
                <c:pt idx="177">
                  <c:v>80.915000000000006</c:v>
                </c:pt>
                <c:pt idx="178">
                  <c:v>80.94</c:v>
                </c:pt>
                <c:pt idx="179">
                  <c:v>82.561999999999998</c:v>
                </c:pt>
                <c:pt idx="180">
                  <c:v>82.561999999999998</c:v>
                </c:pt>
                <c:pt idx="181">
                  <c:v>82.561999999999998</c:v>
                </c:pt>
                <c:pt idx="182">
                  <c:v>82.605000000000004</c:v>
                </c:pt>
                <c:pt idx="183">
                  <c:v>82.605000000000004</c:v>
                </c:pt>
                <c:pt idx="184">
                  <c:v>82.605000000000004</c:v>
                </c:pt>
                <c:pt idx="185">
                  <c:v>82.605000000000004</c:v>
                </c:pt>
                <c:pt idx="186">
                  <c:v>82.605000000000004</c:v>
                </c:pt>
                <c:pt idx="187">
                  <c:v>82.605000000000004</c:v>
                </c:pt>
                <c:pt idx="188">
                  <c:v>82.605000000000004</c:v>
                </c:pt>
                <c:pt idx="189">
                  <c:v>82.605000000000004</c:v>
                </c:pt>
                <c:pt idx="190">
                  <c:v>82.605000000000004</c:v>
                </c:pt>
                <c:pt idx="191">
                  <c:v>82.6</c:v>
                </c:pt>
                <c:pt idx="192">
                  <c:v>82.796999999999997</c:v>
                </c:pt>
                <c:pt idx="193">
                  <c:v>82.6</c:v>
                </c:pt>
                <c:pt idx="194">
                  <c:v>82.6</c:v>
                </c:pt>
                <c:pt idx="195">
                  <c:v>82.396000000000001</c:v>
                </c:pt>
                <c:pt idx="196">
                  <c:v>82.396000000000001</c:v>
                </c:pt>
                <c:pt idx="197">
                  <c:v>82.396000000000001</c:v>
                </c:pt>
                <c:pt idx="198">
                  <c:v>82.396000000000001</c:v>
                </c:pt>
                <c:pt idx="199">
                  <c:v>82.396000000000001</c:v>
                </c:pt>
                <c:pt idx="200">
                  <c:v>80.23</c:v>
                </c:pt>
                <c:pt idx="201">
                  <c:v>80.23</c:v>
                </c:pt>
                <c:pt idx="202">
                  <c:v>80.23</c:v>
                </c:pt>
                <c:pt idx="203">
                  <c:v>80.525000000000006</c:v>
                </c:pt>
                <c:pt idx="204">
                  <c:v>80.525000000000006</c:v>
                </c:pt>
                <c:pt idx="205">
                  <c:v>80.495000000000005</c:v>
                </c:pt>
                <c:pt idx="206">
                  <c:v>80.495000000000005</c:v>
                </c:pt>
                <c:pt idx="207">
                  <c:v>80.489999999999995</c:v>
                </c:pt>
                <c:pt idx="208">
                  <c:v>80.239000000000004</c:v>
                </c:pt>
                <c:pt idx="209">
                  <c:v>80.239000000000004</c:v>
                </c:pt>
                <c:pt idx="210">
                  <c:v>80.239000000000004</c:v>
                </c:pt>
                <c:pt idx="211">
                  <c:v>80.239000000000004</c:v>
                </c:pt>
                <c:pt idx="212">
                  <c:v>80.643000000000001</c:v>
                </c:pt>
                <c:pt idx="213">
                  <c:v>80.668000000000006</c:v>
                </c:pt>
                <c:pt idx="214">
                  <c:v>80.668000000000006</c:v>
                </c:pt>
                <c:pt idx="215">
                  <c:v>81.900999999999996</c:v>
                </c:pt>
                <c:pt idx="216">
                  <c:v>82.441000000000003</c:v>
                </c:pt>
                <c:pt idx="217">
                  <c:v>82.441000000000003</c:v>
                </c:pt>
                <c:pt idx="218">
                  <c:v>82.441999999999993</c:v>
                </c:pt>
                <c:pt idx="219">
                  <c:v>82.441999999999993</c:v>
                </c:pt>
                <c:pt idx="220">
                  <c:v>82.441999999999993</c:v>
                </c:pt>
                <c:pt idx="221">
                  <c:v>82.441999999999993</c:v>
                </c:pt>
                <c:pt idx="222">
                  <c:v>82.441999999999993</c:v>
                </c:pt>
                <c:pt idx="223">
                  <c:v>82.45</c:v>
                </c:pt>
                <c:pt idx="224">
                  <c:v>82.45</c:v>
                </c:pt>
                <c:pt idx="225">
                  <c:v>82.45</c:v>
                </c:pt>
                <c:pt idx="226">
                  <c:v>82.45</c:v>
                </c:pt>
                <c:pt idx="227">
                  <c:v>82.45</c:v>
                </c:pt>
                <c:pt idx="228">
                  <c:v>81.063000000000002</c:v>
                </c:pt>
                <c:pt idx="229">
                  <c:v>81.415000000000006</c:v>
                </c:pt>
                <c:pt idx="230">
                  <c:v>81.415000000000006</c:v>
                </c:pt>
                <c:pt idx="231">
                  <c:v>80.616</c:v>
                </c:pt>
                <c:pt idx="232">
                  <c:v>80.616</c:v>
                </c:pt>
                <c:pt idx="233">
                  <c:v>80.616</c:v>
                </c:pt>
                <c:pt idx="234">
                  <c:v>80.616</c:v>
                </c:pt>
                <c:pt idx="235">
                  <c:v>80.616</c:v>
                </c:pt>
                <c:pt idx="236">
                  <c:v>80.616</c:v>
                </c:pt>
                <c:pt idx="237">
                  <c:v>81.225999999999999</c:v>
                </c:pt>
                <c:pt idx="238">
                  <c:v>81.225999999999999</c:v>
                </c:pt>
                <c:pt idx="239">
                  <c:v>81.242999999999995</c:v>
                </c:pt>
                <c:pt idx="240">
                  <c:v>81.242999999999995</c:v>
                </c:pt>
                <c:pt idx="241">
                  <c:v>81.242999999999995</c:v>
                </c:pt>
                <c:pt idx="242">
                  <c:v>81.242999999999995</c:v>
                </c:pt>
                <c:pt idx="243">
                  <c:v>81.418999999999997</c:v>
                </c:pt>
                <c:pt idx="244">
                  <c:v>81.418999999999997</c:v>
                </c:pt>
                <c:pt idx="245">
                  <c:v>83.402000000000001</c:v>
                </c:pt>
                <c:pt idx="246">
                  <c:v>83.403000000000006</c:v>
                </c:pt>
                <c:pt idx="247">
                  <c:v>83.403000000000006</c:v>
                </c:pt>
                <c:pt idx="248">
                  <c:v>83.126000000000005</c:v>
                </c:pt>
                <c:pt idx="249">
                  <c:v>83.126000000000005</c:v>
                </c:pt>
                <c:pt idx="250">
                  <c:v>83.204999999999998</c:v>
                </c:pt>
                <c:pt idx="251">
                  <c:v>83.257000000000005</c:v>
                </c:pt>
                <c:pt idx="252">
                  <c:v>88.123000000000005</c:v>
                </c:pt>
                <c:pt idx="253">
                  <c:v>88.123000000000005</c:v>
                </c:pt>
                <c:pt idx="254">
                  <c:v>88.123000000000005</c:v>
                </c:pt>
                <c:pt idx="255">
                  <c:v>88.23</c:v>
                </c:pt>
                <c:pt idx="256">
                  <c:v>88.23</c:v>
                </c:pt>
                <c:pt idx="257">
                  <c:v>88.23</c:v>
                </c:pt>
                <c:pt idx="258">
                  <c:v>87.841999999999999</c:v>
                </c:pt>
                <c:pt idx="259">
                  <c:v>87.841999999999999</c:v>
                </c:pt>
                <c:pt idx="260">
                  <c:v>87.841999999999999</c:v>
                </c:pt>
                <c:pt idx="261">
                  <c:v>87.841999999999999</c:v>
                </c:pt>
                <c:pt idx="262">
                  <c:v>87.841999999999999</c:v>
                </c:pt>
                <c:pt idx="263">
                  <c:v>87.841999999999999</c:v>
                </c:pt>
                <c:pt idx="264">
                  <c:v>87.841999999999999</c:v>
                </c:pt>
                <c:pt idx="265">
                  <c:v>87.841999999999999</c:v>
                </c:pt>
                <c:pt idx="266">
                  <c:v>87.841999999999999</c:v>
                </c:pt>
                <c:pt idx="267">
                  <c:v>87.841999999999999</c:v>
                </c:pt>
                <c:pt idx="268">
                  <c:v>87.841999999999999</c:v>
                </c:pt>
                <c:pt idx="269">
                  <c:v>83.679000000000002</c:v>
                </c:pt>
                <c:pt idx="270">
                  <c:v>83.679000000000002</c:v>
                </c:pt>
                <c:pt idx="271">
                  <c:v>83.650999999999996</c:v>
                </c:pt>
                <c:pt idx="272">
                  <c:v>90.391000000000005</c:v>
                </c:pt>
                <c:pt idx="273">
                  <c:v>90.638000000000005</c:v>
                </c:pt>
                <c:pt idx="274">
                  <c:v>90.638000000000005</c:v>
                </c:pt>
                <c:pt idx="275">
                  <c:v>90.638000000000005</c:v>
                </c:pt>
                <c:pt idx="276">
                  <c:v>90.638000000000005</c:v>
                </c:pt>
                <c:pt idx="277">
                  <c:v>90.638000000000005</c:v>
                </c:pt>
                <c:pt idx="278">
                  <c:v>90.638000000000005</c:v>
                </c:pt>
                <c:pt idx="279">
                  <c:v>99.605000000000004</c:v>
                </c:pt>
                <c:pt idx="280">
                  <c:v>99.605000000000004</c:v>
                </c:pt>
                <c:pt idx="281">
                  <c:v>98.581999999999994</c:v>
                </c:pt>
                <c:pt idx="282">
                  <c:v>98.581999999999994</c:v>
                </c:pt>
                <c:pt idx="283">
                  <c:v>98.581999999999994</c:v>
                </c:pt>
                <c:pt idx="284">
                  <c:v>98.406999999999996</c:v>
                </c:pt>
                <c:pt idx="285">
                  <c:v>98.186999999999998</c:v>
                </c:pt>
                <c:pt idx="286">
                  <c:v>98.064999999999998</c:v>
                </c:pt>
                <c:pt idx="287">
                  <c:v>98.26</c:v>
                </c:pt>
                <c:pt idx="288">
                  <c:v>98.26</c:v>
                </c:pt>
                <c:pt idx="289">
                  <c:v>90.123000000000005</c:v>
                </c:pt>
                <c:pt idx="290">
                  <c:v>87.284999999999997</c:v>
                </c:pt>
                <c:pt idx="291">
                  <c:v>87.284999999999997</c:v>
                </c:pt>
                <c:pt idx="292">
                  <c:v>87.183000000000007</c:v>
                </c:pt>
                <c:pt idx="293">
                  <c:v>87.183000000000007</c:v>
                </c:pt>
                <c:pt idx="294">
                  <c:v>86.872</c:v>
                </c:pt>
                <c:pt idx="295">
                  <c:v>86.804000000000002</c:v>
                </c:pt>
                <c:pt idx="296">
                  <c:v>86.804000000000002</c:v>
                </c:pt>
                <c:pt idx="297">
                  <c:v>86.804000000000002</c:v>
                </c:pt>
                <c:pt idx="298">
                  <c:v>87.218999999999994</c:v>
                </c:pt>
                <c:pt idx="299">
                  <c:v>87.218999999999994</c:v>
                </c:pt>
                <c:pt idx="300">
                  <c:v>87.218999999999994</c:v>
                </c:pt>
                <c:pt idx="301">
                  <c:v>87.218999999999994</c:v>
                </c:pt>
                <c:pt idx="302">
                  <c:v>87.218999999999994</c:v>
                </c:pt>
                <c:pt idx="303">
                  <c:v>87.218999999999994</c:v>
                </c:pt>
                <c:pt idx="304">
                  <c:v>87.218999999999994</c:v>
                </c:pt>
                <c:pt idx="305">
                  <c:v>87.218999999999994</c:v>
                </c:pt>
                <c:pt idx="306">
                  <c:v>86.777000000000001</c:v>
                </c:pt>
                <c:pt idx="307">
                  <c:v>86.777000000000001</c:v>
                </c:pt>
                <c:pt idx="308">
                  <c:v>86.777000000000001</c:v>
                </c:pt>
                <c:pt idx="309">
                  <c:v>86.777000000000001</c:v>
                </c:pt>
                <c:pt idx="310">
                  <c:v>86.777000000000001</c:v>
                </c:pt>
                <c:pt idx="311">
                  <c:v>86.777000000000001</c:v>
                </c:pt>
                <c:pt idx="312">
                  <c:v>86.713999999999999</c:v>
                </c:pt>
                <c:pt idx="313">
                  <c:v>86.713999999999999</c:v>
                </c:pt>
                <c:pt idx="314">
                  <c:v>90.986999999999995</c:v>
                </c:pt>
                <c:pt idx="315">
                  <c:v>90.716999999999999</c:v>
                </c:pt>
                <c:pt idx="316">
                  <c:v>91.055999999999997</c:v>
                </c:pt>
                <c:pt idx="317">
                  <c:v>90.364000000000004</c:v>
                </c:pt>
                <c:pt idx="318">
                  <c:v>90.358000000000004</c:v>
                </c:pt>
                <c:pt idx="319">
                  <c:v>90.358000000000004</c:v>
                </c:pt>
                <c:pt idx="320">
                  <c:v>90.358000000000004</c:v>
                </c:pt>
                <c:pt idx="321">
                  <c:v>90.358000000000004</c:v>
                </c:pt>
                <c:pt idx="322">
                  <c:v>90.358000000000004</c:v>
                </c:pt>
                <c:pt idx="323">
                  <c:v>90.581999999999994</c:v>
                </c:pt>
                <c:pt idx="324">
                  <c:v>90.581999999999994</c:v>
                </c:pt>
                <c:pt idx="325">
                  <c:v>91.653999999999996</c:v>
                </c:pt>
                <c:pt idx="326">
                  <c:v>91.653999999999996</c:v>
                </c:pt>
                <c:pt idx="327">
                  <c:v>91.653999999999996</c:v>
                </c:pt>
                <c:pt idx="328">
                  <c:v>91.653999999999996</c:v>
                </c:pt>
                <c:pt idx="329">
                  <c:v>91.653999999999996</c:v>
                </c:pt>
                <c:pt idx="330">
                  <c:v>91.653999999999996</c:v>
                </c:pt>
                <c:pt idx="331">
                  <c:v>91.653999999999996</c:v>
                </c:pt>
                <c:pt idx="332">
                  <c:v>91.653999999999996</c:v>
                </c:pt>
                <c:pt idx="333">
                  <c:v>91.653999999999996</c:v>
                </c:pt>
                <c:pt idx="334">
                  <c:v>91.647000000000006</c:v>
                </c:pt>
                <c:pt idx="335">
                  <c:v>91.647000000000006</c:v>
                </c:pt>
                <c:pt idx="336">
                  <c:v>91.647000000000006</c:v>
                </c:pt>
                <c:pt idx="337">
                  <c:v>91.647000000000006</c:v>
                </c:pt>
                <c:pt idx="338">
                  <c:v>91.647000000000006</c:v>
                </c:pt>
                <c:pt idx="339">
                  <c:v>91.647000000000006</c:v>
                </c:pt>
                <c:pt idx="340">
                  <c:v>91.647000000000006</c:v>
                </c:pt>
                <c:pt idx="341">
                  <c:v>91.647000000000006</c:v>
                </c:pt>
                <c:pt idx="342">
                  <c:v>91.647000000000006</c:v>
                </c:pt>
                <c:pt idx="343">
                  <c:v>91.647000000000006</c:v>
                </c:pt>
                <c:pt idx="344">
                  <c:v>85.245000000000005</c:v>
                </c:pt>
                <c:pt idx="345">
                  <c:v>85.326999999999998</c:v>
                </c:pt>
                <c:pt idx="346">
                  <c:v>85.326999999999998</c:v>
                </c:pt>
                <c:pt idx="347">
                  <c:v>85.418999999999997</c:v>
                </c:pt>
                <c:pt idx="348">
                  <c:v>85.418999999999997</c:v>
                </c:pt>
                <c:pt idx="349">
                  <c:v>85.418999999999997</c:v>
                </c:pt>
                <c:pt idx="350">
                  <c:v>85.418999999999997</c:v>
                </c:pt>
                <c:pt idx="351">
                  <c:v>85.418999999999997</c:v>
                </c:pt>
                <c:pt idx="352">
                  <c:v>85.418999999999997</c:v>
                </c:pt>
                <c:pt idx="353">
                  <c:v>82.888999999999996</c:v>
                </c:pt>
                <c:pt idx="354">
                  <c:v>82.888999999999996</c:v>
                </c:pt>
                <c:pt idx="355">
                  <c:v>82.888999999999996</c:v>
                </c:pt>
                <c:pt idx="356">
                  <c:v>82.888999999999996</c:v>
                </c:pt>
                <c:pt idx="357">
                  <c:v>82.888999999999996</c:v>
                </c:pt>
                <c:pt idx="358">
                  <c:v>88.272000000000006</c:v>
                </c:pt>
                <c:pt idx="359">
                  <c:v>88.272000000000006</c:v>
                </c:pt>
                <c:pt idx="360">
                  <c:v>88.296000000000006</c:v>
                </c:pt>
                <c:pt idx="361">
                  <c:v>88.584999999999994</c:v>
                </c:pt>
                <c:pt idx="362">
                  <c:v>88.584999999999994</c:v>
                </c:pt>
                <c:pt idx="363">
                  <c:v>93.356999999999999</c:v>
                </c:pt>
                <c:pt idx="364">
                  <c:v>93.356999999999999</c:v>
                </c:pt>
                <c:pt idx="365">
                  <c:v>92.995999999999995</c:v>
                </c:pt>
                <c:pt idx="366">
                  <c:v>92.995999999999995</c:v>
                </c:pt>
                <c:pt idx="367">
                  <c:v>92.995999999999995</c:v>
                </c:pt>
                <c:pt idx="368">
                  <c:v>92.995999999999995</c:v>
                </c:pt>
                <c:pt idx="369">
                  <c:v>92.903000000000006</c:v>
                </c:pt>
                <c:pt idx="370">
                  <c:v>92.903000000000006</c:v>
                </c:pt>
                <c:pt idx="371">
                  <c:v>92.903000000000006</c:v>
                </c:pt>
                <c:pt idx="372">
                  <c:v>92.903000000000006</c:v>
                </c:pt>
                <c:pt idx="373">
                  <c:v>92.903000000000006</c:v>
                </c:pt>
                <c:pt idx="374">
                  <c:v>92.903000000000006</c:v>
                </c:pt>
                <c:pt idx="375">
                  <c:v>94.328000000000003</c:v>
                </c:pt>
                <c:pt idx="376">
                  <c:v>94.221000000000004</c:v>
                </c:pt>
                <c:pt idx="377">
                  <c:v>97.263999999999996</c:v>
                </c:pt>
                <c:pt idx="378">
                  <c:v>97.311999999999998</c:v>
                </c:pt>
                <c:pt idx="379">
                  <c:v>97.311999999999998</c:v>
                </c:pt>
                <c:pt idx="380">
                  <c:v>97.311999999999998</c:v>
                </c:pt>
                <c:pt idx="381">
                  <c:v>97.311999999999998</c:v>
                </c:pt>
                <c:pt idx="382">
                  <c:v>97.311999999999998</c:v>
                </c:pt>
                <c:pt idx="383">
                  <c:v>97.311999999999998</c:v>
                </c:pt>
                <c:pt idx="384">
                  <c:v>97.311999999999998</c:v>
                </c:pt>
                <c:pt idx="385">
                  <c:v>97.311999999999998</c:v>
                </c:pt>
                <c:pt idx="386">
                  <c:v>97.313999999999993</c:v>
                </c:pt>
                <c:pt idx="387">
                  <c:v>97.313999999999993</c:v>
                </c:pt>
                <c:pt idx="388">
                  <c:v>97.308999999999997</c:v>
                </c:pt>
                <c:pt idx="389">
                  <c:v>97.308999999999997</c:v>
                </c:pt>
                <c:pt idx="390">
                  <c:v>97.308999999999997</c:v>
                </c:pt>
                <c:pt idx="391">
                  <c:v>97.51</c:v>
                </c:pt>
                <c:pt idx="392">
                  <c:v>97.51</c:v>
                </c:pt>
                <c:pt idx="393">
                  <c:v>97.51</c:v>
                </c:pt>
                <c:pt idx="394">
                  <c:v>97.861000000000004</c:v>
                </c:pt>
                <c:pt idx="395">
                  <c:v>97.861000000000004</c:v>
                </c:pt>
                <c:pt idx="396">
                  <c:v>97.956000000000003</c:v>
                </c:pt>
                <c:pt idx="397">
                  <c:v>93.013999999999996</c:v>
                </c:pt>
                <c:pt idx="398">
                  <c:v>93.013999999999996</c:v>
                </c:pt>
                <c:pt idx="399">
                  <c:v>93.013999999999996</c:v>
                </c:pt>
                <c:pt idx="400">
                  <c:v>93.013999999999996</c:v>
                </c:pt>
                <c:pt idx="401">
                  <c:v>97.266999999999996</c:v>
                </c:pt>
                <c:pt idx="402">
                  <c:v>97.266999999999996</c:v>
                </c:pt>
                <c:pt idx="403">
                  <c:v>97.266999999999996</c:v>
                </c:pt>
                <c:pt idx="404">
                  <c:v>97.266999999999996</c:v>
                </c:pt>
                <c:pt idx="405">
                  <c:v>97.266999999999996</c:v>
                </c:pt>
                <c:pt idx="406">
                  <c:v>97.266999999999996</c:v>
                </c:pt>
                <c:pt idx="407">
                  <c:v>97.771000000000001</c:v>
                </c:pt>
                <c:pt idx="408">
                  <c:v>97.771000000000001</c:v>
                </c:pt>
                <c:pt idx="409">
                  <c:v>97.771000000000001</c:v>
                </c:pt>
                <c:pt idx="410">
                  <c:v>97.972999999999999</c:v>
                </c:pt>
                <c:pt idx="411">
                  <c:v>97.972999999999999</c:v>
                </c:pt>
                <c:pt idx="412">
                  <c:v>97.972999999999999</c:v>
                </c:pt>
                <c:pt idx="413">
                  <c:v>84.427000000000007</c:v>
                </c:pt>
                <c:pt idx="414">
                  <c:v>84.602999999999994</c:v>
                </c:pt>
                <c:pt idx="415">
                  <c:v>94.403000000000006</c:v>
                </c:pt>
                <c:pt idx="416">
                  <c:v>94.375</c:v>
                </c:pt>
                <c:pt idx="417">
                  <c:v>91.811000000000007</c:v>
                </c:pt>
                <c:pt idx="418">
                  <c:v>91.747</c:v>
                </c:pt>
                <c:pt idx="419">
                  <c:v>93.004999999999995</c:v>
                </c:pt>
                <c:pt idx="420">
                  <c:v>93.004999999999995</c:v>
                </c:pt>
                <c:pt idx="421">
                  <c:v>93.004999999999995</c:v>
                </c:pt>
                <c:pt idx="422">
                  <c:v>93.004999999999995</c:v>
                </c:pt>
                <c:pt idx="423">
                  <c:v>93.004999999999995</c:v>
                </c:pt>
                <c:pt idx="424">
                  <c:v>91.850999999999999</c:v>
                </c:pt>
                <c:pt idx="425">
                  <c:v>92.472999999999999</c:v>
                </c:pt>
                <c:pt idx="426">
                  <c:v>92.472999999999999</c:v>
                </c:pt>
                <c:pt idx="427">
                  <c:v>99.406000000000006</c:v>
                </c:pt>
                <c:pt idx="428">
                  <c:v>99.406000000000006</c:v>
                </c:pt>
                <c:pt idx="429">
                  <c:v>99.406999999999996</c:v>
                </c:pt>
                <c:pt idx="430">
                  <c:v>91.480999999999995</c:v>
                </c:pt>
                <c:pt idx="431">
                  <c:v>91.480999999999995</c:v>
                </c:pt>
                <c:pt idx="432">
                  <c:v>91.480999999999995</c:v>
                </c:pt>
                <c:pt idx="433">
                  <c:v>91.480999999999995</c:v>
                </c:pt>
                <c:pt idx="434">
                  <c:v>91.480999999999995</c:v>
                </c:pt>
                <c:pt idx="435">
                  <c:v>93.468000000000004</c:v>
                </c:pt>
                <c:pt idx="436">
                  <c:v>94.081999999999994</c:v>
                </c:pt>
                <c:pt idx="437">
                  <c:v>94.028000000000006</c:v>
                </c:pt>
                <c:pt idx="438">
                  <c:v>94.028000000000006</c:v>
                </c:pt>
                <c:pt idx="439">
                  <c:v>94.751000000000005</c:v>
                </c:pt>
                <c:pt idx="440">
                  <c:v>95.488</c:v>
                </c:pt>
                <c:pt idx="441">
                  <c:v>95.488</c:v>
                </c:pt>
                <c:pt idx="442">
                  <c:v>95.488</c:v>
                </c:pt>
                <c:pt idx="443">
                  <c:v>92.69</c:v>
                </c:pt>
                <c:pt idx="444">
                  <c:v>92.69</c:v>
                </c:pt>
                <c:pt idx="445">
                  <c:v>92.587999999999994</c:v>
                </c:pt>
                <c:pt idx="446">
                  <c:v>92.587999999999994</c:v>
                </c:pt>
                <c:pt idx="447">
                  <c:v>92.587999999999994</c:v>
                </c:pt>
                <c:pt idx="448">
                  <c:v>90.231999999999999</c:v>
                </c:pt>
                <c:pt idx="449">
                  <c:v>98.138000000000005</c:v>
                </c:pt>
                <c:pt idx="450">
                  <c:v>98.138000000000005</c:v>
                </c:pt>
                <c:pt idx="451">
                  <c:v>98.138000000000005</c:v>
                </c:pt>
                <c:pt idx="452">
                  <c:v>98.14</c:v>
                </c:pt>
                <c:pt idx="453">
                  <c:v>98.14</c:v>
                </c:pt>
                <c:pt idx="454">
                  <c:v>98.14</c:v>
                </c:pt>
                <c:pt idx="455">
                  <c:v>98.14</c:v>
                </c:pt>
                <c:pt idx="456">
                  <c:v>98.073999999999998</c:v>
                </c:pt>
                <c:pt idx="457">
                  <c:v>98.073999999999998</c:v>
                </c:pt>
                <c:pt idx="458">
                  <c:v>98.073999999999998</c:v>
                </c:pt>
                <c:pt idx="459">
                  <c:v>90.102999999999994</c:v>
                </c:pt>
                <c:pt idx="460">
                  <c:v>90.102999999999994</c:v>
                </c:pt>
                <c:pt idx="461">
                  <c:v>91.551000000000002</c:v>
                </c:pt>
                <c:pt idx="462">
                  <c:v>91.551000000000002</c:v>
                </c:pt>
                <c:pt idx="463">
                  <c:v>91.551000000000002</c:v>
                </c:pt>
                <c:pt idx="464">
                  <c:v>91.554000000000002</c:v>
                </c:pt>
                <c:pt idx="465">
                  <c:v>91.554000000000002</c:v>
                </c:pt>
                <c:pt idx="466">
                  <c:v>91.554000000000002</c:v>
                </c:pt>
                <c:pt idx="467">
                  <c:v>88.241</c:v>
                </c:pt>
                <c:pt idx="468">
                  <c:v>87.62</c:v>
                </c:pt>
                <c:pt idx="469">
                  <c:v>89.32</c:v>
                </c:pt>
                <c:pt idx="470">
                  <c:v>87.352999999999994</c:v>
                </c:pt>
                <c:pt idx="471">
                  <c:v>87.382000000000005</c:v>
                </c:pt>
                <c:pt idx="472">
                  <c:v>87.444999999999993</c:v>
                </c:pt>
                <c:pt idx="473">
                  <c:v>88.715000000000003</c:v>
                </c:pt>
                <c:pt idx="474">
                  <c:v>88.715000000000003</c:v>
                </c:pt>
                <c:pt idx="475">
                  <c:v>88.954999999999998</c:v>
                </c:pt>
                <c:pt idx="476">
                  <c:v>90.778999999999996</c:v>
                </c:pt>
                <c:pt idx="477">
                  <c:v>87.54</c:v>
                </c:pt>
                <c:pt idx="478">
                  <c:v>87.54</c:v>
                </c:pt>
                <c:pt idx="479">
                  <c:v>87.54</c:v>
                </c:pt>
                <c:pt idx="480">
                  <c:v>87.54</c:v>
                </c:pt>
                <c:pt idx="481">
                  <c:v>89.353999999999999</c:v>
                </c:pt>
                <c:pt idx="482">
                  <c:v>89.353999999999999</c:v>
                </c:pt>
                <c:pt idx="483">
                  <c:v>89.353999999999999</c:v>
                </c:pt>
                <c:pt idx="484">
                  <c:v>89.292000000000002</c:v>
                </c:pt>
                <c:pt idx="485">
                  <c:v>89.292000000000002</c:v>
                </c:pt>
                <c:pt idx="486">
                  <c:v>89.298000000000002</c:v>
                </c:pt>
                <c:pt idx="487">
                  <c:v>89.293000000000006</c:v>
                </c:pt>
                <c:pt idx="488">
                  <c:v>89.293000000000006</c:v>
                </c:pt>
                <c:pt idx="489">
                  <c:v>104.925</c:v>
                </c:pt>
                <c:pt idx="490">
                  <c:v>91.46</c:v>
                </c:pt>
                <c:pt idx="491">
                  <c:v>91.463999999999999</c:v>
                </c:pt>
                <c:pt idx="492">
                  <c:v>91.463999999999999</c:v>
                </c:pt>
                <c:pt idx="493">
                  <c:v>91.463999999999999</c:v>
                </c:pt>
                <c:pt idx="494">
                  <c:v>91.463999999999999</c:v>
                </c:pt>
                <c:pt idx="495">
                  <c:v>91.498000000000005</c:v>
                </c:pt>
                <c:pt idx="496">
                  <c:v>91.498000000000005</c:v>
                </c:pt>
                <c:pt idx="497">
                  <c:v>91.498000000000005</c:v>
                </c:pt>
                <c:pt idx="498">
                  <c:v>91.498000000000005</c:v>
                </c:pt>
                <c:pt idx="499">
                  <c:v>91.498000000000005</c:v>
                </c:pt>
                <c:pt idx="500">
                  <c:v>91.498000000000005</c:v>
                </c:pt>
                <c:pt idx="501">
                  <c:v>91.463999999999999</c:v>
                </c:pt>
                <c:pt idx="502">
                  <c:v>91.463999999999999</c:v>
                </c:pt>
                <c:pt idx="503">
                  <c:v>91.463999999999999</c:v>
                </c:pt>
                <c:pt idx="504">
                  <c:v>91.463999999999999</c:v>
                </c:pt>
                <c:pt idx="505">
                  <c:v>91.463999999999999</c:v>
                </c:pt>
                <c:pt idx="506">
                  <c:v>91.463999999999999</c:v>
                </c:pt>
                <c:pt idx="507">
                  <c:v>91.762</c:v>
                </c:pt>
                <c:pt idx="508">
                  <c:v>91.808000000000007</c:v>
                </c:pt>
                <c:pt idx="509">
                  <c:v>91.808000000000007</c:v>
                </c:pt>
                <c:pt idx="510">
                  <c:v>91.808000000000007</c:v>
                </c:pt>
                <c:pt idx="511">
                  <c:v>91.808000000000007</c:v>
                </c:pt>
                <c:pt idx="512">
                  <c:v>91.808000000000007</c:v>
                </c:pt>
                <c:pt idx="513">
                  <c:v>93.391999999999996</c:v>
                </c:pt>
                <c:pt idx="514">
                  <c:v>93.396000000000001</c:v>
                </c:pt>
                <c:pt idx="515">
                  <c:v>93.396000000000001</c:v>
                </c:pt>
                <c:pt idx="516">
                  <c:v>96.772999999999996</c:v>
                </c:pt>
                <c:pt idx="517">
                  <c:v>96.772999999999996</c:v>
                </c:pt>
                <c:pt idx="518">
                  <c:v>96.772999999999996</c:v>
                </c:pt>
                <c:pt idx="519">
                  <c:v>96.772999999999996</c:v>
                </c:pt>
                <c:pt idx="520">
                  <c:v>100.60899999999999</c:v>
                </c:pt>
                <c:pt idx="521">
                  <c:v>100.60899999999999</c:v>
                </c:pt>
                <c:pt idx="522">
                  <c:v>100.60899999999999</c:v>
                </c:pt>
                <c:pt idx="523">
                  <c:v>100.60899999999999</c:v>
                </c:pt>
                <c:pt idx="524">
                  <c:v>92.628</c:v>
                </c:pt>
                <c:pt idx="525">
                  <c:v>92.628</c:v>
                </c:pt>
                <c:pt idx="526">
                  <c:v>92.628</c:v>
                </c:pt>
                <c:pt idx="527">
                  <c:v>92.754000000000005</c:v>
                </c:pt>
                <c:pt idx="528">
                  <c:v>91.766000000000005</c:v>
                </c:pt>
                <c:pt idx="529">
                  <c:v>91.766000000000005</c:v>
                </c:pt>
                <c:pt idx="530">
                  <c:v>91.766000000000005</c:v>
                </c:pt>
                <c:pt idx="531">
                  <c:v>91.766000000000005</c:v>
                </c:pt>
                <c:pt idx="532">
                  <c:v>91.766000000000005</c:v>
                </c:pt>
                <c:pt idx="533">
                  <c:v>91.686999999999998</c:v>
                </c:pt>
                <c:pt idx="534">
                  <c:v>91.837999999999994</c:v>
                </c:pt>
                <c:pt idx="535">
                  <c:v>91.837999999999994</c:v>
                </c:pt>
                <c:pt idx="536">
                  <c:v>100.825</c:v>
                </c:pt>
                <c:pt idx="537">
                  <c:v>100.931</c:v>
                </c:pt>
                <c:pt idx="538">
                  <c:v>100.931</c:v>
                </c:pt>
                <c:pt idx="539">
                  <c:v>100.92100000000001</c:v>
                </c:pt>
                <c:pt idx="540">
                  <c:v>100.92100000000001</c:v>
                </c:pt>
                <c:pt idx="541">
                  <c:v>100.92100000000001</c:v>
                </c:pt>
                <c:pt idx="542">
                  <c:v>100.92100000000001</c:v>
                </c:pt>
                <c:pt idx="543">
                  <c:v>100.919</c:v>
                </c:pt>
                <c:pt idx="544">
                  <c:v>100.919</c:v>
                </c:pt>
                <c:pt idx="545">
                  <c:v>93.741</c:v>
                </c:pt>
                <c:pt idx="546">
                  <c:v>93.741</c:v>
                </c:pt>
                <c:pt idx="547">
                  <c:v>93.741</c:v>
                </c:pt>
                <c:pt idx="548">
                  <c:v>93.741</c:v>
                </c:pt>
                <c:pt idx="549">
                  <c:v>93.741</c:v>
                </c:pt>
                <c:pt idx="550">
                  <c:v>93.741</c:v>
                </c:pt>
                <c:pt idx="551">
                  <c:v>93.728999999999999</c:v>
                </c:pt>
                <c:pt idx="552">
                  <c:v>91.816000000000003</c:v>
                </c:pt>
                <c:pt idx="553">
                  <c:v>91.816000000000003</c:v>
                </c:pt>
                <c:pt idx="554">
                  <c:v>91.816000000000003</c:v>
                </c:pt>
                <c:pt idx="555">
                  <c:v>91.816000000000003</c:v>
                </c:pt>
                <c:pt idx="556">
                  <c:v>91.816000000000003</c:v>
                </c:pt>
                <c:pt idx="557">
                  <c:v>91.816000000000003</c:v>
                </c:pt>
                <c:pt idx="558">
                  <c:v>93.584000000000003</c:v>
                </c:pt>
                <c:pt idx="559">
                  <c:v>93.141000000000005</c:v>
                </c:pt>
                <c:pt idx="560">
                  <c:v>94.430999999999997</c:v>
                </c:pt>
                <c:pt idx="561">
                  <c:v>94.430999999999997</c:v>
                </c:pt>
                <c:pt idx="562">
                  <c:v>96.725999999999999</c:v>
                </c:pt>
                <c:pt idx="563">
                  <c:v>96.725999999999999</c:v>
                </c:pt>
                <c:pt idx="564">
                  <c:v>100.946</c:v>
                </c:pt>
                <c:pt idx="565">
                  <c:v>100.946</c:v>
                </c:pt>
                <c:pt idx="566">
                  <c:v>100.946</c:v>
                </c:pt>
                <c:pt idx="567">
                  <c:v>100.946</c:v>
                </c:pt>
                <c:pt idx="568">
                  <c:v>100.896</c:v>
                </c:pt>
                <c:pt idx="569">
                  <c:v>100.896</c:v>
                </c:pt>
                <c:pt idx="570">
                  <c:v>92.241</c:v>
                </c:pt>
                <c:pt idx="571">
                  <c:v>92.241</c:v>
                </c:pt>
                <c:pt idx="572">
                  <c:v>92.241</c:v>
                </c:pt>
                <c:pt idx="573">
                  <c:v>92.241</c:v>
                </c:pt>
                <c:pt idx="574">
                  <c:v>92.241</c:v>
                </c:pt>
                <c:pt idx="575">
                  <c:v>95.194000000000003</c:v>
                </c:pt>
                <c:pt idx="576">
                  <c:v>95.194000000000003</c:v>
                </c:pt>
                <c:pt idx="577">
                  <c:v>95.159000000000006</c:v>
                </c:pt>
                <c:pt idx="578">
                  <c:v>95.159000000000006</c:v>
                </c:pt>
                <c:pt idx="579">
                  <c:v>101.435</c:v>
                </c:pt>
                <c:pt idx="580">
                  <c:v>101.435</c:v>
                </c:pt>
                <c:pt idx="581">
                  <c:v>101.435</c:v>
                </c:pt>
                <c:pt idx="582">
                  <c:v>101.435</c:v>
                </c:pt>
                <c:pt idx="583">
                  <c:v>101.435</c:v>
                </c:pt>
                <c:pt idx="584">
                  <c:v>100.25700000000001</c:v>
                </c:pt>
                <c:pt idx="585">
                  <c:v>100.25700000000001</c:v>
                </c:pt>
                <c:pt idx="586">
                  <c:v>100.25700000000001</c:v>
                </c:pt>
                <c:pt idx="587">
                  <c:v>100.25700000000001</c:v>
                </c:pt>
                <c:pt idx="588">
                  <c:v>100.25700000000001</c:v>
                </c:pt>
                <c:pt idx="589">
                  <c:v>100.25700000000001</c:v>
                </c:pt>
                <c:pt idx="590">
                  <c:v>100.25700000000001</c:v>
                </c:pt>
                <c:pt idx="591">
                  <c:v>100.25700000000001</c:v>
                </c:pt>
                <c:pt idx="592">
                  <c:v>100.25700000000001</c:v>
                </c:pt>
                <c:pt idx="593">
                  <c:v>101.541</c:v>
                </c:pt>
                <c:pt idx="594">
                  <c:v>96.421999999999997</c:v>
                </c:pt>
                <c:pt idx="595">
                  <c:v>96.421999999999997</c:v>
                </c:pt>
                <c:pt idx="596">
                  <c:v>96.421999999999997</c:v>
                </c:pt>
                <c:pt idx="597">
                  <c:v>96.421999999999997</c:v>
                </c:pt>
                <c:pt idx="598">
                  <c:v>96.106999999999999</c:v>
                </c:pt>
                <c:pt idx="599">
                  <c:v>97.159000000000006</c:v>
                </c:pt>
                <c:pt idx="600">
                  <c:v>97.159000000000006</c:v>
                </c:pt>
                <c:pt idx="601">
                  <c:v>97.159000000000006</c:v>
                </c:pt>
                <c:pt idx="602">
                  <c:v>97.159000000000006</c:v>
                </c:pt>
                <c:pt idx="603">
                  <c:v>97.159000000000006</c:v>
                </c:pt>
                <c:pt idx="604">
                  <c:v>97.159000000000006</c:v>
                </c:pt>
                <c:pt idx="605">
                  <c:v>97.159000000000006</c:v>
                </c:pt>
                <c:pt idx="606">
                  <c:v>97.159000000000006</c:v>
                </c:pt>
                <c:pt idx="607">
                  <c:v>97.159000000000006</c:v>
                </c:pt>
                <c:pt idx="608">
                  <c:v>97.159000000000006</c:v>
                </c:pt>
                <c:pt idx="609">
                  <c:v>97.159000000000006</c:v>
                </c:pt>
                <c:pt idx="610">
                  <c:v>104.66500000000001</c:v>
                </c:pt>
                <c:pt idx="611">
                  <c:v>104.66500000000001</c:v>
                </c:pt>
                <c:pt idx="612">
                  <c:v>104.66500000000001</c:v>
                </c:pt>
                <c:pt idx="613">
                  <c:v>104.66500000000001</c:v>
                </c:pt>
                <c:pt idx="614">
                  <c:v>104.66500000000001</c:v>
                </c:pt>
                <c:pt idx="615">
                  <c:v>104.66500000000001</c:v>
                </c:pt>
                <c:pt idx="616">
                  <c:v>100.443</c:v>
                </c:pt>
                <c:pt idx="617">
                  <c:v>100.443</c:v>
                </c:pt>
                <c:pt idx="618">
                  <c:v>100.443</c:v>
                </c:pt>
                <c:pt idx="619">
                  <c:v>100.443</c:v>
                </c:pt>
                <c:pt idx="620">
                  <c:v>100.443</c:v>
                </c:pt>
                <c:pt idx="621">
                  <c:v>100.55800000000001</c:v>
                </c:pt>
                <c:pt idx="622">
                  <c:v>100.604</c:v>
                </c:pt>
                <c:pt idx="623">
                  <c:v>100.604</c:v>
                </c:pt>
                <c:pt idx="624">
                  <c:v>100.604</c:v>
                </c:pt>
                <c:pt idx="625">
                  <c:v>100.604</c:v>
                </c:pt>
                <c:pt idx="626">
                  <c:v>100.604</c:v>
                </c:pt>
                <c:pt idx="627">
                  <c:v>100.604</c:v>
                </c:pt>
                <c:pt idx="628">
                  <c:v>100.82599999999999</c:v>
                </c:pt>
                <c:pt idx="629">
                  <c:v>100.82599999999999</c:v>
                </c:pt>
                <c:pt idx="630">
                  <c:v>100.82599999999999</c:v>
                </c:pt>
                <c:pt idx="631">
                  <c:v>97.86</c:v>
                </c:pt>
                <c:pt idx="632">
                  <c:v>100.589</c:v>
                </c:pt>
                <c:pt idx="633">
                  <c:v>100.589</c:v>
                </c:pt>
                <c:pt idx="634">
                  <c:v>100.589</c:v>
                </c:pt>
                <c:pt idx="635">
                  <c:v>100.589</c:v>
                </c:pt>
                <c:pt idx="636">
                  <c:v>100.589</c:v>
                </c:pt>
                <c:pt idx="637">
                  <c:v>95.665000000000006</c:v>
                </c:pt>
                <c:pt idx="638">
                  <c:v>98.143000000000001</c:v>
                </c:pt>
                <c:pt idx="639">
                  <c:v>98.143000000000001</c:v>
                </c:pt>
                <c:pt idx="640">
                  <c:v>97.762</c:v>
                </c:pt>
                <c:pt idx="641">
                  <c:v>97.762</c:v>
                </c:pt>
                <c:pt idx="642">
                  <c:v>97.762</c:v>
                </c:pt>
                <c:pt idx="643">
                  <c:v>97.710999999999999</c:v>
                </c:pt>
                <c:pt idx="644">
                  <c:v>97.710999999999999</c:v>
                </c:pt>
                <c:pt idx="645">
                  <c:v>97.710999999999999</c:v>
                </c:pt>
                <c:pt idx="646">
                  <c:v>99.477999999999994</c:v>
                </c:pt>
                <c:pt idx="647">
                  <c:v>98.543999999999997</c:v>
                </c:pt>
                <c:pt idx="648">
                  <c:v>98.543999999999997</c:v>
                </c:pt>
                <c:pt idx="649">
                  <c:v>99.933000000000007</c:v>
                </c:pt>
                <c:pt idx="650">
                  <c:v>99.415999999999997</c:v>
                </c:pt>
                <c:pt idx="651">
                  <c:v>99.415999999999997</c:v>
                </c:pt>
                <c:pt idx="652">
                  <c:v>99.929000000000002</c:v>
                </c:pt>
                <c:pt idx="653">
                  <c:v>99.929000000000002</c:v>
                </c:pt>
                <c:pt idx="654">
                  <c:v>99.929000000000002</c:v>
                </c:pt>
                <c:pt idx="655">
                  <c:v>94.867000000000004</c:v>
                </c:pt>
                <c:pt idx="656">
                  <c:v>94.867000000000004</c:v>
                </c:pt>
                <c:pt idx="657">
                  <c:v>94.867000000000004</c:v>
                </c:pt>
                <c:pt idx="658">
                  <c:v>94.867000000000004</c:v>
                </c:pt>
                <c:pt idx="659">
                  <c:v>94.013000000000005</c:v>
                </c:pt>
                <c:pt idx="660">
                  <c:v>94.072999999999993</c:v>
                </c:pt>
                <c:pt idx="661">
                  <c:v>94.072999999999993</c:v>
                </c:pt>
                <c:pt idx="662">
                  <c:v>95.105000000000004</c:v>
                </c:pt>
                <c:pt idx="663">
                  <c:v>95.105000000000004</c:v>
                </c:pt>
                <c:pt idx="664">
                  <c:v>95.105000000000004</c:v>
                </c:pt>
                <c:pt idx="665">
                  <c:v>95.105000000000004</c:v>
                </c:pt>
                <c:pt idx="666">
                  <c:v>95.105000000000004</c:v>
                </c:pt>
                <c:pt idx="667">
                  <c:v>95.959000000000003</c:v>
                </c:pt>
                <c:pt idx="668">
                  <c:v>95.959000000000003</c:v>
                </c:pt>
                <c:pt idx="669">
                  <c:v>94.093999999999994</c:v>
                </c:pt>
                <c:pt idx="670">
                  <c:v>94.093999999999994</c:v>
                </c:pt>
                <c:pt idx="671">
                  <c:v>94.093999999999994</c:v>
                </c:pt>
                <c:pt idx="672">
                  <c:v>95.16</c:v>
                </c:pt>
                <c:pt idx="673">
                  <c:v>95.16</c:v>
                </c:pt>
                <c:pt idx="674">
                  <c:v>94.161000000000001</c:v>
                </c:pt>
                <c:pt idx="675">
                  <c:v>94.161000000000001</c:v>
                </c:pt>
                <c:pt idx="676">
                  <c:v>94.091999999999999</c:v>
                </c:pt>
                <c:pt idx="677">
                  <c:v>94.091999999999999</c:v>
                </c:pt>
                <c:pt idx="678">
                  <c:v>94.091999999999999</c:v>
                </c:pt>
                <c:pt idx="679">
                  <c:v>94.091999999999999</c:v>
                </c:pt>
                <c:pt idx="680">
                  <c:v>94.57</c:v>
                </c:pt>
                <c:pt idx="681">
                  <c:v>94.57</c:v>
                </c:pt>
                <c:pt idx="682">
                  <c:v>94.57</c:v>
                </c:pt>
                <c:pt idx="683">
                  <c:v>94.57</c:v>
                </c:pt>
                <c:pt idx="684">
                  <c:v>94.650999999999996</c:v>
                </c:pt>
                <c:pt idx="685">
                  <c:v>94.391000000000005</c:v>
                </c:pt>
                <c:pt idx="686">
                  <c:v>94.391000000000005</c:v>
                </c:pt>
                <c:pt idx="687">
                  <c:v>94.391000000000005</c:v>
                </c:pt>
                <c:pt idx="688">
                  <c:v>94.391000000000005</c:v>
                </c:pt>
                <c:pt idx="689">
                  <c:v>99.212000000000003</c:v>
                </c:pt>
                <c:pt idx="690">
                  <c:v>99.161000000000001</c:v>
                </c:pt>
                <c:pt idx="691">
                  <c:v>99.216999999999999</c:v>
                </c:pt>
                <c:pt idx="692">
                  <c:v>100.011</c:v>
                </c:pt>
                <c:pt idx="693">
                  <c:v>100.011</c:v>
                </c:pt>
                <c:pt idx="694">
                  <c:v>100.011</c:v>
                </c:pt>
                <c:pt idx="695">
                  <c:v>100.282</c:v>
                </c:pt>
                <c:pt idx="696">
                  <c:v>100.282</c:v>
                </c:pt>
                <c:pt idx="697">
                  <c:v>100.282</c:v>
                </c:pt>
                <c:pt idx="698">
                  <c:v>100.383</c:v>
                </c:pt>
                <c:pt idx="699">
                  <c:v>99.396000000000001</c:v>
                </c:pt>
                <c:pt idx="700">
                  <c:v>100.313</c:v>
                </c:pt>
                <c:pt idx="701">
                  <c:v>100.313</c:v>
                </c:pt>
                <c:pt idx="702">
                  <c:v>100.396</c:v>
                </c:pt>
                <c:pt idx="703">
                  <c:v>100.396</c:v>
                </c:pt>
                <c:pt idx="704">
                  <c:v>100.396</c:v>
                </c:pt>
                <c:pt idx="705">
                  <c:v>100.396</c:v>
                </c:pt>
                <c:pt idx="706">
                  <c:v>100.396</c:v>
                </c:pt>
                <c:pt idx="707">
                  <c:v>100.396</c:v>
                </c:pt>
                <c:pt idx="708">
                  <c:v>100.396</c:v>
                </c:pt>
                <c:pt idx="709">
                  <c:v>100.396</c:v>
                </c:pt>
                <c:pt idx="710">
                  <c:v>100.396</c:v>
                </c:pt>
                <c:pt idx="711">
                  <c:v>100.396</c:v>
                </c:pt>
                <c:pt idx="712">
                  <c:v>100.396</c:v>
                </c:pt>
                <c:pt idx="713">
                  <c:v>100.396</c:v>
                </c:pt>
                <c:pt idx="714">
                  <c:v>102.33499999999999</c:v>
                </c:pt>
                <c:pt idx="715">
                  <c:v>98.686000000000007</c:v>
                </c:pt>
                <c:pt idx="716">
                  <c:v>98.688000000000002</c:v>
                </c:pt>
                <c:pt idx="717">
                  <c:v>98.688000000000002</c:v>
                </c:pt>
                <c:pt idx="718">
                  <c:v>98.712000000000003</c:v>
                </c:pt>
                <c:pt idx="719">
                  <c:v>98.712000000000003</c:v>
                </c:pt>
                <c:pt idx="720">
                  <c:v>95.591999999999999</c:v>
                </c:pt>
                <c:pt idx="721">
                  <c:v>95.591999999999999</c:v>
                </c:pt>
                <c:pt idx="722">
                  <c:v>95.591999999999999</c:v>
                </c:pt>
                <c:pt idx="723">
                  <c:v>95.641000000000005</c:v>
                </c:pt>
                <c:pt idx="724">
                  <c:v>95.641000000000005</c:v>
                </c:pt>
                <c:pt idx="725">
                  <c:v>95.641000000000005</c:v>
                </c:pt>
                <c:pt idx="726">
                  <c:v>95.641000000000005</c:v>
                </c:pt>
                <c:pt idx="727">
                  <c:v>98.039000000000001</c:v>
                </c:pt>
                <c:pt idx="728">
                  <c:v>98.67</c:v>
                </c:pt>
                <c:pt idx="729">
                  <c:v>102.27200000000001</c:v>
                </c:pt>
                <c:pt idx="730">
                  <c:v>102.27200000000001</c:v>
                </c:pt>
                <c:pt idx="731">
                  <c:v>102.27200000000001</c:v>
                </c:pt>
                <c:pt idx="732">
                  <c:v>101.738</c:v>
                </c:pt>
                <c:pt idx="733">
                  <c:v>101.738</c:v>
                </c:pt>
                <c:pt idx="734">
                  <c:v>101.738</c:v>
                </c:pt>
                <c:pt idx="735">
                  <c:v>101.738</c:v>
                </c:pt>
                <c:pt idx="736">
                  <c:v>99.412999999999997</c:v>
                </c:pt>
                <c:pt idx="737">
                  <c:v>99.412999999999997</c:v>
                </c:pt>
                <c:pt idx="738">
                  <c:v>99.412999999999997</c:v>
                </c:pt>
                <c:pt idx="739">
                  <c:v>99.412999999999997</c:v>
                </c:pt>
                <c:pt idx="740">
                  <c:v>99.412999999999997</c:v>
                </c:pt>
                <c:pt idx="741">
                  <c:v>99.444999999999993</c:v>
                </c:pt>
                <c:pt idx="742">
                  <c:v>99.444999999999993</c:v>
                </c:pt>
                <c:pt idx="743">
                  <c:v>104.845</c:v>
                </c:pt>
                <c:pt idx="744">
                  <c:v>104.845</c:v>
                </c:pt>
                <c:pt idx="745">
                  <c:v>104.845</c:v>
                </c:pt>
                <c:pt idx="746">
                  <c:v>104.845</c:v>
                </c:pt>
                <c:pt idx="747">
                  <c:v>104.374</c:v>
                </c:pt>
                <c:pt idx="748">
                  <c:v>104.374</c:v>
                </c:pt>
                <c:pt idx="749">
                  <c:v>104.654</c:v>
                </c:pt>
                <c:pt idx="750">
                  <c:v>104.654</c:v>
                </c:pt>
                <c:pt idx="751">
                  <c:v>104.654</c:v>
                </c:pt>
                <c:pt idx="752">
                  <c:v>104.654</c:v>
                </c:pt>
                <c:pt idx="753">
                  <c:v>104.654</c:v>
                </c:pt>
                <c:pt idx="754">
                  <c:v>104.654</c:v>
                </c:pt>
                <c:pt idx="755">
                  <c:v>105.408</c:v>
                </c:pt>
                <c:pt idx="756">
                  <c:v>105.408</c:v>
                </c:pt>
                <c:pt idx="757">
                  <c:v>105.408</c:v>
                </c:pt>
                <c:pt idx="758">
                  <c:v>105.408</c:v>
                </c:pt>
                <c:pt idx="759">
                  <c:v>105.408</c:v>
                </c:pt>
                <c:pt idx="760">
                  <c:v>105.408</c:v>
                </c:pt>
                <c:pt idx="761">
                  <c:v>105.408</c:v>
                </c:pt>
                <c:pt idx="762">
                  <c:v>101.917</c:v>
                </c:pt>
                <c:pt idx="763">
                  <c:v>101.82</c:v>
                </c:pt>
                <c:pt idx="764">
                  <c:v>101.82</c:v>
                </c:pt>
                <c:pt idx="765">
                  <c:v>101.82</c:v>
                </c:pt>
                <c:pt idx="766">
                  <c:v>102.14100000000001</c:v>
                </c:pt>
                <c:pt idx="767">
                  <c:v>102.14100000000001</c:v>
                </c:pt>
                <c:pt idx="768">
                  <c:v>102.14100000000001</c:v>
                </c:pt>
                <c:pt idx="769">
                  <c:v>102.14100000000001</c:v>
                </c:pt>
                <c:pt idx="770">
                  <c:v>102.071</c:v>
                </c:pt>
                <c:pt idx="771">
                  <c:v>102.071</c:v>
                </c:pt>
                <c:pt idx="772">
                  <c:v>102.071</c:v>
                </c:pt>
                <c:pt idx="773">
                  <c:v>102.071</c:v>
                </c:pt>
                <c:pt idx="774">
                  <c:v>104.898</c:v>
                </c:pt>
                <c:pt idx="775">
                  <c:v>103.47499999999999</c:v>
                </c:pt>
                <c:pt idx="776">
                  <c:v>103.45</c:v>
                </c:pt>
                <c:pt idx="777">
                  <c:v>103.45</c:v>
                </c:pt>
                <c:pt idx="778">
                  <c:v>103.45</c:v>
                </c:pt>
                <c:pt idx="779">
                  <c:v>103.45</c:v>
                </c:pt>
                <c:pt idx="780">
                  <c:v>103.45</c:v>
                </c:pt>
                <c:pt idx="781">
                  <c:v>103.45</c:v>
                </c:pt>
                <c:pt idx="782">
                  <c:v>103.45</c:v>
                </c:pt>
                <c:pt idx="783">
                  <c:v>103.45</c:v>
                </c:pt>
                <c:pt idx="784">
                  <c:v>103.45</c:v>
                </c:pt>
                <c:pt idx="785">
                  <c:v>103.45</c:v>
                </c:pt>
                <c:pt idx="786">
                  <c:v>101.42400000000001</c:v>
                </c:pt>
                <c:pt idx="787">
                  <c:v>99.563999999999993</c:v>
                </c:pt>
                <c:pt idx="788">
                  <c:v>99.641999999999996</c:v>
                </c:pt>
                <c:pt idx="789">
                  <c:v>99.856999999999999</c:v>
                </c:pt>
                <c:pt idx="790">
                  <c:v>98.138000000000005</c:v>
                </c:pt>
                <c:pt idx="791">
                  <c:v>98.138000000000005</c:v>
                </c:pt>
                <c:pt idx="792">
                  <c:v>100.486</c:v>
                </c:pt>
                <c:pt idx="793">
                  <c:v>100.282</c:v>
                </c:pt>
                <c:pt idx="794">
                  <c:v>100.282</c:v>
                </c:pt>
                <c:pt idx="795">
                  <c:v>109.36199999999999</c:v>
                </c:pt>
                <c:pt idx="796">
                  <c:v>109.36199999999999</c:v>
                </c:pt>
                <c:pt idx="797">
                  <c:v>105.271</c:v>
                </c:pt>
                <c:pt idx="798">
                  <c:v>107.121</c:v>
                </c:pt>
                <c:pt idx="799">
                  <c:v>106.146</c:v>
                </c:pt>
                <c:pt idx="800">
                  <c:v>106.146</c:v>
                </c:pt>
                <c:pt idx="801">
                  <c:v>106.57</c:v>
                </c:pt>
                <c:pt idx="802">
                  <c:v>102.83</c:v>
                </c:pt>
                <c:pt idx="803">
                  <c:v>104.16200000000001</c:v>
                </c:pt>
                <c:pt idx="804">
                  <c:v>103.479</c:v>
                </c:pt>
                <c:pt idx="805">
                  <c:v>109.01300000000001</c:v>
                </c:pt>
                <c:pt idx="806">
                  <c:v>99.206000000000003</c:v>
                </c:pt>
                <c:pt idx="807">
                  <c:v>106.706</c:v>
                </c:pt>
                <c:pt idx="808">
                  <c:v>102.374</c:v>
                </c:pt>
                <c:pt idx="809">
                  <c:v>105.405</c:v>
                </c:pt>
                <c:pt idx="810">
                  <c:v>102.794</c:v>
                </c:pt>
                <c:pt idx="811">
                  <c:v>100.45099999999999</c:v>
                </c:pt>
                <c:pt idx="812">
                  <c:v>100.502</c:v>
                </c:pt>
                <c:pt idx="813">
                  <c:v>100.502</c:v>
                </c:pt>
                <c:pt idx="814">
                  <c:v>100.502</c:v>
                </c:pt>
                <c:pt idx="815">
                  <c:v>100.502</c:v>
                </c:pt>
                <c:pt idx="816">
                  <c:v>100.502</c:v>
                </c:pt>
                <c:pt idx="817">
                  <c:v>100.502</c:v>
                </c:pt>
                <c:pt idx="818">
                  <c:v>100.502</c:v>
                </c:pt>
                <c:pt idx="819">
                  <c:v>100.502</c:v>
                </c:pt>
                <c:pt idx="820">
                  <c:v>102.35599999999999</c:v>
                </c:pt>
                <c:pt idx="821">
                  <c:v>106.50700000000001</c:v>
                </c:pt>
                <c:pt idx="822">
                  <c:v>106.50700000000001</c:v>
                </c:pt>
                <c:pt idx="823">
                  <c:v>105.687</c:v>
                </c:pt>
                <c:pt idx="824">
                  <c:v>102.76900000000001</c:v>
                </c:pt>
                <c:pt idx="825">
                  <c:v>102.47799999999999</c:v>
                </c:pt>
                <c:pt idx="826">
                  <c:v>110.533</c:v>
                </c:pt>
                <c:pt idx="827">
                  <c:v>110.533</c:v>
                </c:pt>
                <c:pt idx="828">
                  <c:v>110.533</c:v>
                </c:pt>
                <c:pt idx="829">
                  <c:v>110.533</c:v>
                </c:pt>
                <c:pt idx="830">
                  <c:v>110.5</c:v>
                </c:pt>
                <c:pt idx="831">
                  <c:v>110.5</c:v>
                </c:pt>
                <c:pt idx="832">
                  <c:v>103.29900000000001</c:v>
                </c:pt>
                <c:pt idx="833">
                  <c:v>103.29900000000001</c:v>
                </c:pt>
                <c:pt idx="834">
                  <c:v>103.29900000000001</c:v>
                </c:pt>
                <c:pt idx="835">
                  <c:v>104.815</c:v>
                </c:pt>
                <c:pt idx="836">
                  <c:v>104.815</c:v>
                </c:pt>
                <c:pt idx="837">
                  <c:v>104.815</c:v>
                </c:pt>
                <c:pt idx="838">
                  <c:v>104.81100000000001</c:v>
                </c:pt>
                <c:pt idx="839">
                  <c:v>104.81100000000001</c:v>
                </c:pt>
                <c:pt idx="840">
                  <c:v>104.81100000000001</c:v>
                </c:pt>
                <c:pt idx="841">
                  <c:v>104.81100000000001</c:v>
                </c:pt>
                <c:pt idx="842">
                  <c:v>110.047</c:v>
                </c:pt>
                <c:pt idx="843">
                  <c:v>110.047</c:v>
                </c:pt>
                <c:pt idx="844">
                  <c:v>110.047</c:v>
                </c:pt>
                <c:pt idx="845">
                  <c:v>110.047</c:v>
                </c:pt>
                <c:pt idx="846">
                  <c:v>110.047</c:v>
                </c:pt>
                <c:pt idx="847">
                  <c:v>110.047</c:v>
                </c:pt>
                <c:pt idx="848">
                  <c:v>110.047</c:v>
                </c:pt>
                <c:pt idx="849">
                  <c:v>110.047</c:v>
                </c:pt>
                <c:pt idx="850">
                  <c:v>110.047</c:v>
                </c:pt>
                <c:pt idx="851">
                  <c:v>110.047</c:v>
                </c:pt>
                <c:pt idx="852">
                  <c:v>110.047</c:v>
                </c:pt>
                <c:pt idx="853">
                  <c:v>110.047</c:v>
                </c:pt>
                <c:pt idx="854">
                  <c:v>105.789</c:v>
                </c:pt>
                <c:pt idx="855">
                  <c:v>105.789</c:v>
                </c:pt>
                <c:pt idx="856">
                  <c:v>104.99299999999999</c:v>
                </c:pt>
                <c:pt idx="857">
                  <c:v>110.801</c:v>
                </c:pt>
                <c:pt idx="858">
                  <c:v>110.902</c:v>
                </c:pt>
                <c:pt idx="859">
                  <c:v>110.902</c:v>
                </c:pt>
                <c:pt idx="860">
                  <c:v>110.902</c:v>
                </c:pt>
                <c:pt idx="861">
                  <c:v>110.902</c:v>
                </c:pt>
                <c:pt idx="862">
                  <c:v>110.902</c:v>
                </c:pt>
                <c:pt idx="863">
                  <c:v>110.902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6350431036678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view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3503976120798756E-3"/>
          <c:y val="9.7963952741686932E-4"/>
          <c:w val="0.28897253562801345"/>
          <c:h val="0.11940335106486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'figure-6'!$I$1</c:f>
              <c:strCache>
                <c:ptCount val="1"/>
                <c:pt idx="0">
                  <c:v>analyzed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'figure-6'!$I$2:$I$865</c:f>
              <c:numCache>
                <c:formatCode>#,##0</c:formatCode>
                <c:ptCount val="864"/>
                <c:pt idx="0">
                  <c:v>1491</c:v>
                </c:pt>
                <c:pt idx="1">
                  <c:v>1491</c:v>
                </c:pt>
                <c:pt idx="2">
                  <c:v>1491</c:v>
                </c:pt>
                <c:pt idx="3">
                  <c:v>1491</c:v>
                </c:pt>
                <c:pt idx="4">
                  <c:v>1491</c:v>
                </c:pt>
                <c:pt idx="5">
                  <c:v>1491</c:v>
                </c:pt>
                <c:pt idx="6">
                  <c:v>1491</c:v>
                </c:pt>
                <c:pt idx="7">
                  <c:v>1491</c:v>
                </c:pt>
                <c:pt idx="8">
                  <c:v>1491</c:v>
                </c:pt>
                <c:pt idx="9">
                  <c:v>1523</c:v>
                </c:pt>
                <c:pt idx="10">
                  <c:v>1523</c:v>
                </c:pt>
                <c:pt idx="11">
                  <c:v>1523</c:v>
                </c:pt>
                <c:pt idx="12">
                  <c:v>1523</c:v>
                </c:pt>
                <c:pt idx="13">
                  <c:v>1523</c:v>
                </c:pt>
                <c:pt idx="14">
                  <c:v>1523</c:v>
                </c:pt>
                <c:pt idx="15">
                  <c:v>1523</c:v>
                </c:pt>
                <c:pt idx="16">
                  <c:v>1523</c:v>
                </c:pt>
                <c:pt idx="17">
                  <c:v>1523</c:v>
                </c:pt>
                <c:pt idx="18">
                  <c:v>1523</c:v>
                </c:pt>
                <c:pt idx="19">
                  <c:v>1523</c:v>
                </c:pt>
                <c:pt idx="20">
                  <c:v>1523</c:v>
                </c:pt>
                <c:pt idx="21">
                  <c:v>1523</c:v>
                </c:pt>
                <c:pt idx="22">
                  <c:v>1523</c:v>
                </c:pt>
                <c:pt idx="23">
                  <c:v>1523</c:v>
                </c:pt>
                <c:pt idx="24">
                  <c:v>1523</c:v>
                </c:pt>
                <c:pt idx="25">
                  <c:v>1523</c:v>
                </c:pt>
                <c:pt idx="26">
                  <c:v>1523</c:v>
                </c:pt>
                <c:pt idx="27">
                  <c:v>1523</c:v>
                </c:pt>
                <c:pt idx="28">
                  <c:v>1523</c:v>
                </c:pt>
                <c:pt idx="29">
                  <c:v>1523</c:v>
                </c:pt>
                <c:pt idx="30">
                  <c:v>1523</c:v>
                </c:pt>
                <c:pt idx="31">
                  <c:v>1523</c:v>
                </c:pt>
                <c:pt idx="32">
                  <c:v>1523</c:v>
                </c:pt>
                <c:pt idx="33">
                  <c:v>1523</c:v>
                </c:pt>
                <c:pt idx="34">
                  <c:v>1523</c:v>
                </c:pt>
                <c:pt idx="35">
                  <c:v>1523</c:v>
                </c:pt>
                <c:pt idx="36">
                  <c:v>1523</c:v>
                </c:pt>
                <c:pt idx="37">
                  <c:v>1525</c:v>
                </c:pt>
                <c:pt idx="38">
                  <c:v>1525</c:v>
                </c:pt>
                <c:pt idx="39">
                  <c:v>1525</c:v>
                </c:pt>
                <c:pt idx="40">
                  <c:v>1525</c:v>
                </c:pt>
                <c:pt idx="41">
                  <c:v>1525</c:v>
                </c:pt>
                <c:pt idx="42">
                  <c:v>1525</c:v>
                </c:pt>
                <c:pt idx="43">
                  <c:v>1525</c:v>
                </c:pt>
                <c:pt idx="44">
                  <c:v>1525</c:v>
                </c:pt>
                <c:pt idx="45">
                  <c:v>1525</c:v>
                </c:pt>
                <c:pt idx="46">
                  <c:v>1525</c:v>
                </c:pt>
                <c:pt idx="47">
                  <c:v>1525</c:v>
                </c:pt>
                <c:pt idx="48">
                  <c:v>1525</c:v>
                </c:pt>
                <c:pt idx="49">
                  <c:v>1525</c:v>
                </c:pt>
                <c:pt idx="50">
                  <c:v>1525</c:v>
                </c:pt>
                <c:pt idx="51">
                  <c:v>1525</c:v>
                </c:pt>
                <c:pt idx="52">
                  <c:v>1525</c:v>
                </c:pt>
                <c:pt idx="53">
                  <c:v>1525</c:v>
                </c:pt>
                <c:pt idx="54">
                  <c:v>1525</c:v>
                </c:pt>
                <c:pt idx="55">
                  <c:v>1525</c:v>
                </c:pt>
                <c:pt idx="56">
                  <c:v>1525</c:v>
                </c:pt>
                <c:pt idx="57">
                  <c:v>1525</c:v>
                </c:pt>
                <c:pt idx="58">
                  <c:v>1537</c:v>
                </c:pt>
                <c:pt idx="59">
                  <c:v>1537</c:v>
                </c:pt>
                <c:pt idx="60">
                  <c:v>1537</c:v>
                </c:pt>
                <c:pt idx="61">
                  <c:v>1537</c:v>
                </c:pt>
                <c:pt idx="62">
                  <c:v>1578</c:v>
                </c:pt>
                <c:pt idx="63">
                  <c:v>1578</c:v>
                </c:pt>
                <c:pt idx="64">
                  <c:v>1578</c:v>
                </c:pt>
                <c:pt idx="65">
                  <c:v>1578</c:v>
                </c:pt>
                <c:pt idx="66">
                  <c:v>1578</c:v>
                </c:pt>
                <c:pt idx="67">
                  <c:v>1578</c:v>
                </c:pt>
                <c:pt idx="68">
                  <c:v>1578</c:v>
                </c:pt>
                <c:pt idx="69">
                  <c:v>1578</c:v>
                </c:pt>
                <c:pt idx="70">
                  <c:v>1578</c:v>
                </c:pt>
                <c:pt idx="71">
                  <c:v>1578</c:v>
                </c:pt>
                <c:pt idx="72">
                  <c:v>1578</c:v>
                </c:pt>
                <c:pt idx="73">
                  <c:v>1578</c:v>
                </c:pt>
                <c:pt idx="74">
                  <c:v>1578</c:v>
                </c:pt>
                <c:pt idx="75">
                  <c:v>1578</c:v>
                </c:pt>
                <c:pt idx="76">
                  <c:v>1579</c:v>
                </c:pt>
                <c:pt idx="77">
                  <c:v>1579</c:v>
                </c:pt>
                <c:pt idx="78">
                  <c:v>1579</c:v>
                </c:pt>
                <c:pt idx="79">
                  <c:v>1579</c:v>
                </c:pt>
                <c:pt idx="80">
                  <c:v>1579</c:v>
                </c:pt>
                <c:pt idx="81">
                  <c:v>1579</c:v>
                </c:pt>
                <c:pt idx="82">
                  <c:v>1579</c:v>
                </c:pt>
                <c:pt idx="83">
                  <c:v>1579</c:v>
                </c:pt>
                <c:pt idx="84">
                  <c:v>1579</c:v>
                </c:pt>
                <c:pt idx="85">
                  <c:v>1579</c:v>
                </c:pt>
                <c:pt idx="86">
                  <c:v>1579</c:v>
                </c:pt>
                <c:pt idx="87">
                  <c:v>1579</c:v>
                </c:pt>
                <c:pt idx="88">
                  <c:v>1579</c:v>
                </c:pt>
                <c:pt idx="89">
                  <c:v>1579</c:v>
                </c:pt>
                <c:pt idx="90">
                  <c:v>1579</c:v>
                </c:pt>
                <c:pt idx="91">
                  <c:v>1579</c:v>
                </c:pt>
                <c:pt idx="92">
                  <c:v>1579</c:v>
                </c:pt>
                <c:pt idx="93">
                  <c:v>1579</c:v>
                </c:pt>
                <c:pt idx="94">
                  <c:v>1579</c:v>
                </c:pt>
                <c:pt idx="95">
                  <c:v>1579</c:v>
                </c:pt>
                <c:pt idx="96">
                  <c:v>1579</c:v>
                </c:pt>
                <c:pt idx="97">
                  <c:v>1579</c:v>
                </c:pt>
                <c:pt idx="98">
                  <c:v>1579</c:v>
                </c:pt>
                <c:pt idx="99">
                  <c:v>1579</c:v>
                </c:pt>
                <c:pt idx="100">
                  <c:v>1579</c:v>
                </c:pt>
                <c:pt idx="101">
                  <c:v>1579</c:v>
                </c:pt>
                <c:pt idx="102">
                  <c:v>1579</c:v>
                </c:pt>
                <c:pt idx="103">
                  <c:v>1579</c:v>
                </c:pt>
                <c:pt idx="104">
                  <c:v>1579</c:v>
                </c:pt>
                <c:pt idx="105">
                  <c:v>1579</c:v>
                </c:pt>
                <c:pt idx="106">
                  <c:v>1579</c:v>
                </c:pt>
                <c:pt idx="107">
                  <c:v>1579</c:v>
                </c:pt>
                <c:pt idx="108">
                  <c:v>1579</c:v>
                </c:pt>
                <c:pt idx="109">
                  <c:v>1579</c:v>
                </c:pt>
                <c:pt idx="110">
                  <c:v>1579</c:v>
                </c:pt>
                <c:pt idx="111">
                  <c:v>1579</c:v>
                </c:pt>
                <c:pt idx="112">
                  <c:v>1579</c:v>
                </c:pt>
                <c:pt idx="113">
                  <c:v>1579</c:v>
                </c:pt>
                <c:pt idx="114">
                  <c:v>1579</c:v>
                </c:pt>
                <c:pt idx="115">
                  <c:v>1579</c:v>
                </c:pt>
                <c:pt idx="116">
                  <c:v>1579</c:v>
                </c:pt>
                <c:pt idx="117">
                  <c:v>1579</c:v>
                </c:pt>
                <c:pt idx="118">
                  <c:v>1579</c:v>
                </c:pt>
                <c:pt idx="119">
                  <c:v>1579</c:v>
                </c:pt>
                <c:pt idx="120">
                  <c:v>1579</c:v>
                </c:pt>
                <c:pt idx="121">
                  <c:v>1580</c:v>
                </c:pt>
                <c:pt idx="122">
                  <c:v>1580</c:v>
                </c:pt>
                <c:pt idx="123">
                  <c:v>1580</c:v>
                </c:pt>
                <c:pt idx="124">
                  <c:v>1580</c:v>
                </c:pt>
                <c:pt idx="125">
                  <c:v>1580</c:v>
                </c:pt>
                <c:pt idx="126">
                  <c:v>1580</c:v>
                </c:pt>
                <c:pt idx="127">
                  <c:v>1580</c:v>
                </c:pt>
                <c:pt idx="128">
                  <c:v>1580</c:v>
                </c:pt>
                <c:pt idx="129">
                  <c:v>1580</c:v>
                </c:pt>
                <c:pt idx="130">
                  <c:v>1580</c:v>
                </c:pt>
                <c:pt idx="131">
                  <c:v>1580</c:v>
                </c:pt>
                <c:pt idx="132">
                  <c:v>1580</c:v>
                </c:pt>
                <c:pt idx="133">
                  <c:v>1580</c:v>
                </c:pt>
                <c:pt idx="134">
                  <c:v>1580</c:v>
                </c:pt>
                <c:pt idx="135">
                  <c:v>1580</c:v>
                </c:pt>
                <c:pt idx="136">
                  <c:v>1580</c:v>
                </c:pt>
                <c:pt idx="137">
                  <c:v>1580</c:v>
                </c:pt>
                <c:pt idx="138">
                  <c:v>1580</c:v>
                </c:pt>
                <c:pt idx="139">
                  <c:v>1580</c:v>
                </c:pt>
                <c:pt idx="140">
                  <c:v>1580</c:v>
                </c:pt>
                <c:pt idx="141">
                  <c:v>1580</c:v>
                </c:pt>
                <c:pt idx="142">
                  <c:v>1580</c:v>
                </c:pt>
                <c:pt idx="143">
                  <c:v>1580</c:v>
                </c:pt>
                <c:pt idx="144">
                  <c:v>1581</c:v>
                </c:pt>
                <c:pt idx="145">
                  <c:v>1581</c:v>
                </c:pt>
                <c:pt idx="146">
                  <c:v>1581</c:v>
                </c:pt>
                <c:pt idx="147">
                  <c:v>1581</c:v>
                </c:pt>
                <c:pt idx="148">
                  <c:v>1581</c:v>
                </c:pt>
                <c:pt idx="149">
                  <c:v>1583</c:v>
                </c:pt>
                <c:pt idx="150">
                  <c:v>1583</c:v>
                </c:pt>
                <c:pt idx="151">
                  <c:v>1583</c:v>
                </c:pt>
                <c:pt idx="152">
                  <c:v>1583</c:v>
                </c:pt>
                <c:pt idx="153">
                  <c:v>1583</c:v>
                </c:pt>
                <c:pt idx="154">
                  <c:v>1583</c:v>
                </c:pt>
                <c:pt idx="155">
                  <c:v>1583</c:v>
                </c:pt>
                <c:pt idx="156">
                  <c:v>1583</c:v>
                </c:pt>
                <c:pt idx="157">
                  <c:v>1583</c:v>
                </c:pt>
                <c:pt idx="158">
                  <c:v>1583</c:v>
                </c:pt>
                <c:pt idx="159">
                  <c:v>1583</c:v>
                </c:pt>
                <c:pt idx="160">
                  <c:v>1583</c:v>
                </c:pt>
                <c:pt idx="161">
                  <c:v>1583</c:v>
                </c:pt>
                <c:pt idx="162">
                  <c:v>1583</c:v>
                </c:pt>
                <c:pt idx="163">
                  <c:v>1583</c:v>
                </c:pt>
                <c:pt idx="164">
                  <c:v>1583</c:v>
                </c:pt>
                <c:pt idx="165">
                  <c:v>1583</c:v>
                </c:pt>
                <c:pt idx="166">
                  <c:v>1583</c:v>
                </c:pt>
                <c:pt idx="167">
                  <c:v>1583</c:v>
                </c:pt>
                <c:pt idx="168">
                  <c:v>1583</c:v>
                </c:pt>
                <c:pt idx="169">
                  <c:v>1583</c:v>
                </c:pt>
                <c:pt idx="170">
                  <c:v>1583</c:v>
                </c:pt>
                <c:pt idx="171">
                  <c:v>1585</c:v>
                </c:pt>
                <c:pt idx="172">
                  <c:v>1585</c:v>
                </c:pt>
                <c:pt idx="173">
                  <c:v>1585</c:v>
                </c:pt>
                <c:pt idx="174">
                  <c:v>1585</c:v>
                </c:pt>
                <c:pt idx="175">
                  <c:v>1585</c:v>
                </c:pt>
                <c:pt idx="176">
                  <c:v>1585</c:v>
                </c:pt>
                <c:pt idx="177">
                  <c:v>1585</c:v>
                </c:pt>
                <c:pt idx="178">
                  <c:v>1585</c:v>
                </c:pt>
                <c:pt idx="179">
                  <c:v>1585</c:v>
                </c:pt>
                <c:pt idx="180">
                  <c:v>1585</c:v>
                </c:pt>
                <c:pt idx="181">
                  <c:v>1585</c:v>
                </c:pt>
                <c:pt idx="182">
                  <c:v>1585</c:v>
                </c:pt>
                <c:pt idx="183">
                  <c:v>1585</c:v>
                </c:pt>
                <c:pt idx="184">
                  <c:v>1585</c:v>
                </c:pt>
                <c:pt idx="185">
                  <c:v>1585</c:v>
                </c:pt>
                <c:pt idx="186">
                  <c:v>1585</c:v>
                </c:pt>
                <c:pt idx="187">
                  <c:v>1585</c:v>
                </c:pt>
                <c:pt idx="188">
                  <c:v>1585</c:v>
                </c:pt>
                <c:pt idx="189">
                  <c:v>1585</c:v>
                </c:pt>
                <c:pt idx="190">
                  <c:v>1585</c:v>
                </c:pt>
                <c:pt idx="191">
                  <c:v>1585</c:v>
                </c:pt>
                <c:pt idx="192">
                  <c:v>1585</c:v>
                </c:pt>
                <c:pt idx="193">
                  <c:v>1585</c:v>
                </c:pt>
                <c:pt idx="194">
                  <c:v>1585</c:v>
                </c:pt>
                <c:pt idx="195">
                  <c:v>1585</c:v>
                </c:pt>
                <c:pt idx="196">
                  <c:v>1585</c:v>
                </c:pt>
                <c:pt idx="197">
                  <c:v>1585</c:v>
                </c:pt>
                <c:pt idx="198">
                  <c:v>1585</c:v>
                </c:pt>
                <c:pt idx="199">
                  <c:v>1585</c:v>
                </c:pt>
                <c:pt idx="200">
                  <c:v>1588</c:v>
                </c:pt>
                <c:pt idx="201">
                  <c:v>1588</c:v>
                </c:pt>
                <c:pt idx="202">
                  <c:v>1588</c:v>
                </c:pt>
                <c:pt idx="203">
                  <c:v>1588</c:v>
                </c:pt>
                <c:pt idx="204">
                  <c:v>1588</c:v>
                </c:pt>
                <c:pt idx="205">
                  <c:v>1591</c:v>
                </c:pt>
                <c:pt idx="206">
                  <c:v>1591</c:v>
                </c:pt>
                <c:pt idx="207">
                  <c:v>1591</c:v>
                </c:pt>
                <c:pt idx="208">
                  <c:v>1591</c:v>
                </c:pt>
                <c:pt idx="209">
                  <c:v>1591</c:v>
                </c:pt>
                <c:pt idx="210">
                  <c:v>1591</c:v>
                </c:pt>
                <c:pt idx="211">
                  <c:v>1591</c:v>
                </c:pt>
                <c:pt idx="212">
                  <c:v>1591</c:v>
                </c:pt>
                <c:pt idx="213">
                  <c:v>1591</c:v>
                </c:pt>
                <c:pt idx="214">
                  <c:v>1591</c:v>
                </c:pt>
                <c:pt idx="215">
                  <c:v>1594</c:v>
                </c:pt>
                <c:pt idx="216">
                  <c:v>1596</c:v>
                </c:pt>
                <c:pt idx="217">
                  <c:v>1596</c:v>
                </c:pt>
                <c:pt idx="218">
                  <c:v>1596</c:v>
                </c:pt>
                <c:pt idx="219">
                  <c:v>1596</c:v>
                </c:pt>
                <c:pt idx="220">
                  <c:v>1596</c:v>
                </c:pt>
                <c:pt idx="221">
                  <c:v>1596</c:v>
                </c:pt>
                <c:pt idx="222">
                  <c:v>1596</c:v>
                </c:pt>
                <c:pt idx="223">
                  <c:v>1596</c:v>
                </c:pt>
                <c:pt idx="224">
                  <c:v>1596</c:v>
                </c:pt>
                <c:pt idx="225">
                  <c:v>1596</c:v>
                </c:pt>
                <c:pt idx="226">
                  <c:v>1596</c:v>
                </c:pt>
                <c:pt idx="227">
                  <c:v>1596</c:v>
                </c:pt>
                <c:pt idx="228">
                  <c:v>1596</c:v>
                </c:pt>
                <c:pt idx="229">
                  <c:v>1596</c:v>
                </c:pt>
                <c:pt idx="230">
                  <c:v>1596</c:v>
                </c:pt>
                <c:pt idx="231">
                  <c:v>1594</c:v>
                </c:pt>
                <c:pt idx="232">
                  <c:v>1594</c:v>
                </c:pt>
                <c:pt idx="233">
                  <c:v>1594</c:v>
                </c:pt>
                <c:pt idx="234">
                  <c:v>1594</c:v>
                </c:pt>
                <c:pt idx="235">
                  <c:v>1594</c:v>
                </c:pt>
                <c:pt idx="236">
                  <c:v>1594</c:v>
                </c:pt>
                <c:pt idx="237">
                  <c:v>1595</c:v>
                </c:pt>
                <c:pt idx="238">
                  <c:v>1595</c:v>
                </c:pt>
                <c:pt idx="239">
                  <c:v>1595</c:v>
                </c:pt>
                <c:pt idx="240">
                  <c:v>1595</c:v>
                </c:pt>
                <c:pt idx="241">
                  <c:v>1595</c:v>
                </c:pt>
                <c:pt idx="242">
                  <c:v>1595</c:v>
                </c:pt>
                <c:pt idx="243">
                  <c:v>1597</c:v>
                </c:pt>
                <c:pt idx="244">
                  <c:v>1597</c:v>
                </c:pt>
                <c:pt idx="245">
                  <c:v>1598</c:v>
                </c:pt>
                <c:pt idx="246">
                  <c:v>1598</c:v>
                </c:pt>
                <c:pt idx="247">
                  <c:v>1598</c:v>
                </c:pt>
                <c:pt idx="248">
                  <c:v>1598</c:v>
                </c:pt>
                <c:pt idx="249">
                  <c:v>1598</c:v>
                </c:pt>
                <c:pt idx="250">
                  <c:v>1598</c:v>
                </c:pt>
                <c:pt idx="251">
                  <c:v>1598</c:v>
                </c:pt>
                <c:pt idx="252">
                  <c:v>1598</c:v>
                </c:pt>
                <c:pt idx="253">
                  <c:v>1598</c:v>
                </c:pt>
                <c:pt idx="254">
                  <c:v>1598</c:v>
                </c:pt>
                <c:pt idx="255">
                  <c:v>1598</c:v>
                </c:pt>
                <c:pt idx="256">
                  <c:v>1598</c:v>
                </c:pt>
                <c:pt idx="257">
                  <c:v>1598</c:v>
                </c:pt>
                <c:pt idx="258">
                  <c:v>1598</c:v>
                </c:pt>
                <c:pt idx="259">
                  <c:v>1598</c:v>
                </c:pt>
                <c:pt idx="260">
                  <c:v>1598</c:v>
                </c:pt>
                <c:pt idx="261">
                  <c:v>1598</c:v>
                </c:pt>
                <c:pt idx="262">
                  <c:v>1598</c:v>
                </c:pt>
                <c:pt idx="263">
                  <c:v>1598</c:v>
                </c:pt>
                <c:pt idx="264">
                  <c:v>1598</c:v>
                </c:pt>
                <c:pt idx="265">
                  <c:v>1598</c:v>
                </c:pt>
                <c:pt idx="266">
                  <c:v>1598</c:v>
                </c:pt>
                <c:pt idx="267">
                  <c:v>1598</c:v>
                </c:pt>
                <c:pt idx="268">
                  <c:v>1598</c:v>
                </c:pt>
                <c:pt idx="269">
                  <c:v>1598</c:v>
                </c:pt>
                <c:pt idx="270">
                  <c:v>1598</c:v>
                </c:pt>
                <c:pt idx="271">
                  <c:v>1598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1604</c:v>
                </c:pt>
                <c:pt idx="286">
                  <c:v>1604</c:v>
                </c:pt>
                <c:pt idx="287">
                  <c:v>1604</c:v>
                </c:pt>
                <c:pt idx="288">
                  <c:v>1604</c:v>
                </c:pt>
                <c:pt idx="289">
                  <c:v>1604</c:v>
                </c:pt>
                <c:pt idx="290">
                  <c:v>1605</c:v>
                </c:pt>
                <c:pt idx="291">
                  <c:v>1605</c:v>
                </c:pt>
                <c:pt idx="292">
                  <c:v>1605</c:v>
                </c:pt>
                <c:pt idx="293">
                  <c:v>1605</c:v>
                </c:pt>
                <c:pt idx="294">
                  <c:v>1605</c:v>
                </c:pt>
                <c:pt idx="295">
                  <c:v>1605</c:v>
                </c:pt>
                <c:pt idx="296">
                  <c:v>1605</c:v>
                </c:pt>
                <c:pt idx="297">
                  <c:v>1605</c:v>
                </c:pt>
                <c:pt idx="298">
                  <c:v>1605</c:v>
                </c:pt>
                <c:pt idx="299">
                  <c:v>1605</c:v>
                </c:pt>
                <c:pt idx="300">
                  <c:v>1605</c:v>
                </c:pt>
                <c:pt idx="301">
                  <c:v>1605</c:v>
                </c:pt>
                <c:pt idx="302">
                  <c:v>1605</c:v>
                </c:pt>
                <c:pt idx="303">
                  <c:v>1605</c:v>
                </c:pt>
                <c:pt idx="304">
                  <c:v>1605</c:v>
                </c:pt>
                <c:pt idx="305">
                  <c:v>1605</c:v>
                </c:pt>
                <c:pt idx="306">
                  <c:v>1605</c:v>
                </c:pt>
                <c:pt idx="307">
                  <c:v>1605</c:v>
                </c:pt>
                <c:pt idx="308">
                  <c:v>1605</c:v>
                </c:pt>
                <c:pt idx="309">
                  <c:v>1605</c:v>
                </c:pt>
                <c:pt idx="310">
                  <c:v>1605</c:v>
                </c:pt>
                <c:pt idx="311">
                  <c:v>1605</c:v>
                </c:pt>
                <c:pt idx="312">
                  <c:v>1605</c:v>
                </c:pt>
                <c:pt idx="313">
                  <c:v>1605</c:v>
                </c:pt>
                <c:pt idx="314">
                  <c:v>1605</c:v>
                </c:pt>
                <c:pt idx="315">
                  <c:v>1605</c:v>
                </c:pt>
                <c:pt idx="316">
                  <c:v>1606</c:v>
                </c:pt>
                <c:pt idx="317">
                  <c:v>1606</c:v>
                </c:pt>
                <c:pt idx="318">
                  <c:v>1606</c:v>
                </c:pt>
                <c:pt idx="319">
                  <c:v>1606</c:v>
                </c:pt>
                <c:pt idx="320">
                  <c:v>1606</c:v>
                </c:pt>
                <c:pt idx="321">
                  <c:v>1606</c:v>
                </c:pt>
                <c:pt idx="322">
                  <c:v>1606</c:v>
                </c:pt>
                <c:pt idx="323">
                  <c:v>1606</c:v>
                </c:pt>
                <c:pt idx="324">
                  <c:v>1606</c:v>
                </c:pt>
                <c:pt idx="325">
                  <c:v>1606</c:v>
                </c:pt>
                <c:pt idx="326">
                  <c:v>1606</c:v>
                </c:pt>
                <c:pt idx="327">
                  <c:v>1606</c:v>
                </c:pt>
                <c:pt idx="328">
                  <c:v>1606</c:v>
                </c:pt>
                <c:pt idx="329">
                  <c:v>1606</c:v>
                </c:pt>
                <c:pt idx="330">
                  <c:v>1606</c:v>
                </c:pt>
                <c:pt idx="331">
                  <c:v>1606</c:v>
                </c:pt>
                <c:pt idx="332">
                  <c:v>1606</c:v>
                </c:pt>
                <c:pt idx="333">
                  <c:v>1606</c:v>
                </c:pt>
                <c:pt idx="334">
                  <c:v>1606</c:v>
                </c:pt>
                <c:pt idx="335">
                  <c:v>1606</c:v>
                </c:pt>
                <c:pt idx="336">
                  <c:v>1606</c:v>
                </c:pt>
                <c:pt idx="337">
                  <c:v>1606</c:v>
                </c:pt>
                <c:pt idx="338">
                  <c:v>1606</c:v>
                </c:pt>
                <c:pt idx="339">
                  <c:v>1606</c:v>
                </c:pt>
                <c:pt idx="340">
                  <c:v>1606</c:v>
                </c:pt>
                <c:pt idx="341">
                  <c:v>1606</c:v>
                </c:pt>
                <c:pt idx="342">
                  <c:v>1606</c:v>
                </c:pt>
                <c:pt idx="343">
                  <c:v>1606</c:v>
                </c:pt>
                <c:pt idx="344">
                  <c:v>1662</c:v>
                </c:pt>
                <c:pt idx="345">
                  <c:v>1664</c:v>
                </c:pt>
                <c:pt idx="346">
                  <c:v>1664</c:v>
                </c:pt>
                <c:pt idx="347">
                  <c:v>1662</c:v>
                </c:pt>
                <c:pt idx="348">
                  <c:v>1662</c:v>
                </c:pt>
                <c:pt idx="349">
                  <c:v>1662</c:v>
                </c:pt>
                <c:pt idx="350">
                  <c:v>1662</c:v>
                </c:pt>
                <c:pt idx="351">
                  <c:v>1662</c:v>
                </c:pt>
                <c:pt idx="352">
                  <c:v>1662</c:v>
                </c:pt>
                <c:pt idx="353">
                  <c:v>1662</c:v>
                </c:pt>
                <c:pt idx="354">
                  <c:v>1662</c:v>
                </c:pt>
                <c:pt idx="355">
                  <c:v>1662</c:v>
                </c:pt>
                <c:pt idx="356">
                  <c:v>1662</c:v>
                </c:pt>
                <c:pt idx="357">
                  <c:v>1662</c:v>
                </c:pt>
                <c:pt idx="358">
                  <c:v>1660</c:v>
                </c:pt>
                <c:pt idx="359">
                  <c:v>1660</c:v>
                </c:pt>
                <c:pt idx="360">
                  <c:v>1660</c:v>
                </c:pt>
                <c:pt idx="361">
                  <c:v>1660</c:v>
                </c:pt>
                <c:pt idx="362">
                  <c:v>1660</c:v>
                </c:pt>
                <c:pt idx="363">
                  <c:v>1660</c:v>
                </c:pt>
                <c:pt idx="364">
                  <c:v>1660</c:v>
                </c:pt>
                <c:pt idx="365">
                  <c:v>1660</c:v>
                </c:pt>
                <c:pt idx="366">
                  <c:v>1660</c:v>
                </c:pt>
                <c:pt idx="367">
                  <c:v>1660</c:v>
                </c:pt>
                <c:pt idx="368">
                  <c:v>1660</c:v>
                </c:pt>
                <c:pt idx="369">
                  <c:v>1660</c:v>
                </c:pt>
                <c:pt idx="370">
                  <c:v>1660</c:v>
                </c:pt>
                <c:pt idx="371">
                  <c:v>1660</c:v>
                </c:pt>
                <c:pt idx="372">
                  <c:v>1660</c:v>
                </c:pt>
                <c:pt idx="373">
                  <c:v>1660</c:v>
                </c:pt>
                <c:pt idx="374">
                  <c:v>1660</c:v>
                </c:pt>
                <c:pt idx="375">
                  <c:v>1659</c:v>
                </c:pt>
                <c:pt idx="376">
                  <c:v>1659</c:v>
                </c:pt>
                <c:pt idx="377">
                  <c:v>1664</c:v>
                </c:pt>
                <c:pt idx="378">
                  <c:v>1665</c:v>
                </c:pt>
                <c:pt idx="379">
                  <c:v>1665</c:v>
                </c:pt>
                <c:pt idx="380">
                  <c:v>1665</c:v>
                </c:pt>
                <c:pt idx="381">
                  <c:v>1665</c:v>
                </c:pt>
                <c:pt idx="382">
                  <c:v>1665</c:v>
                </c:pt>
                <c:pt idx="383">
                  <c:v>1665</c:v>
                </c:pt>
                <c:pt idx="384">
                  <c:v>1665</c:v>
                </c:pt>
                <c:pt idx="385">
                  <c:v>1665</c:v>
                </c:pt>
                <c:pt idx="386">
                  <c:v>1665</c:v>
                </c:pt>
                <c:pt idx="387">
                  <c:v>1665</c:v>
                </c:pt>
                <c:pt idx="388">
                  <c:v>1665</c:v>
                </c:pt>
                <c:pt idx="389">
                  <c:v>1665</c:v>
                </c:pt>
                <c:pt idx="390">
                  <c:v>1665</c:v>
                </c:pt>
                <c:pt idx="391">
                  <c:v>1666</c:v>
                </c:pt>
                <c:pt idx="392">
                  <c:v>1666</c:v>
                </c:pt>
                <c:pt idx="393">
                  <c:v>1666</c:v>
                </c:pt>
                <c:pt idx="394">
                  <c:v>1666</c:v>
                </c:pt>
                <c:pt idx="395">
                  <c:v>1666</c:v>
                </c:pt>
                <c:pt idx="396">
                  <c:v>1666</c:v>
                </c:pt>
                <c:pt idx="397">
                  <c:v>1666</c:v>
                </c:pt>
                <c:pt idx="398">
                  <c:v>1666</c:v>
                </c:pt>
                <c:pt idx="399">
                  <c:v>1666</c:v>
                </c:pt>
                <c:pt idx="400">
                  <c:v>1666</c:v>
                </c:pt>
                <c:pt idx="401">
                  <c:v>1667</c:v>
                </c:pt>
                <c:pt idx="402">
                  <c:v>1667</c:v>
                </c:pt>
                <c:pt idx="403">
                  <c:v>1667</c:v>
                </c:pt>
                <c:pt idx="404">
                  <c:v>1667</c:v>
                </c:pt>
                <c:pt idx="405">
                  <c:v>1667</c:v>
                </c:pt>
                <c:pt idx="406">
                  <c:v>1667</c:v>
                </c:pt>
                <c:pt idx="407">
                  <c:v>1667</c:v>
                </c:pt>
                <c:pt idx="408">
                  <c:v>1667</c:v>
                </c:pt>
                <c:pt idx="409">
                  <c:v>1667</c:v>
                </c:pt>
                <c:pt idx="410">
                  <c:v>1667</c:v>
                </c:pt>
                <c:pt idx="411">
                  <c:v>1667</c:v>
                </c:pt>
                <c:pt idx="412">
                  <c:v>1667</c:v>
                </c:pt>
                <c:pt idx="413">
                  <c:v>1667</c:v>
                </c:pt>
                <c:pt idx="414">
                  <c:v>1667</c:v>
                </c:pt>
                <c:pt idx="415">
                  <c:v>1667</c:v>
                </c:pt>
                <c:pt idx="416">
                  <c:v>1667</c:v>
                </c:pt>
                <c:pt idx="417">
                  <c:v>1668</c:v>
                </c:pt>
                <c:pt idx="418">
                  <c:v>1668</c:v>
                </c:pt>
                <c:pt idx="419">
                  <c:v>1668</c:v>
                </c:pt>
                <c:pt idx="420">
                  <c:v>1668</c:v>
                </c:pt>
                <c:pt idx="421">
                  <c:v>1668</c:v>
                </c:pt>
                <c:pt idx="422">
                  <c:v>1668</c:v>
                </c:pt>
                <c:pt idx="423">
                  <c:v>1668</c:v>
                </c:pt>
                <c:pt idx="424">
                  <c:v>1669</c:v>
                </c:pt>
                <c:pt idx="425">
                  <c:v>1669</c:v>
                </c:pt>
                <c:pt idx="426">
                  <c:v>1669</c:v>
                </c:pt>
                <c:pt idx="427">
                  <c:v>1669</c:v>
                </c:pt>
                <c:pt idx="428">
                  <c:v>1669</c:v>
                </c:pt>
                <c:pt idx="429">
                  <c:v>1669</c:v>
                </c:pt>
                <c:pt idx="430">
                  <c:v>1670</c:v>
                </c:pt>
                <c:pt idx="431">
                  <c:v>1670</c:v>
                </c:pt>
                <c:pt idx="432">
                  <c:v>1670</c:v>
                </c:pt>
                <c:pt idx="433">
                  <c:v>1670</c:v>
                </c:pt>
                <c:pt idx="434">
                  <c:v>1670</c:v>
                </c:pt>
                <c:pt idx="435">
                  <c:v>1694</c:v>
                </c:pt>
                <c:pt idx="436">
                  <c:v>1698</c:v>
                </c:pt>
                <c:pt idx="437">
                  <c:v>1698</c:v>
                </c:pt>
                <c:pt idx="438">
                  <c:v>1698</c:v>
                </c:pt>
                <c:pt idx="439">
                  <c:v>1698</c:v>
                </c:pt>
                <c:pt idx="440">
                  <c:v>1696</c:v>
                </c:pt>
                <c:pt idx="441">
                  <c:v>1696</c:v>
                </c:pt>
                <c:pt idx="442">
                  <c:v>1696</c:v>
                </c:pt>
                <c:pt idx="443">
                  <c:v>1700</c:v>
                </c:pt>
                <c:pt idx="444">
                  <c:v>1700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1699</c:v>
                </c:pt>
                <c:pt idx="457">
                  <c:v>1699</c:v>
                </c:pt>
                <c:pt idx="458">
                  <c:v>1699</c:v>
                </c:pt>
                <c:pt idx="459">
                  <c:v>1701</c:v>
                </c:pt>
                <c:pt idx="460">
                  <c:v>1701</c:v>
                </c:pt>
                <c:pt idx="461">
                  <c:v>1702</c:v>
                </c:pt>
                <c:pt idx="462">
                  <c:v>1702</c:v>
                </c:pt>
                <c:pt idx="463">
                  <c:v>1702</c:v>
                </c:pt>
                <c:pt idx="464">
                  <c:v>1702</c:v>
                </c:pt>
                <c:pt idx="465">
                  <c:v>1702</c:v>
                </c:pt>
                <c:pt idx="466">
                  <c:v>1702</c:v>
                </c:pt>
                <c:pt idx="467">
                  <c:v>1726</c:v>
                </c:pt>
                <c:pt idx="468">
                  <c:v>1726</c:v>
                </c:pt>
                <c:pt idx="469">
                  <c:v>1726</c:v>
                </c:pt>
                <c:pt idx="470">
                  <c:v>1726</c:v>
                </c:pt>
                <c:pt idx="471">
                  <c:v>1726</c:v>
                </c:pt>
                <c:pt idx="472">
                  <c:v>1728</c:v>
                </c:pt>
                <c:pt idx="473">
                  <c:v>1736</c:v>
                </c:pt>
                <c:pt idx="474">
                  <c:v>1736</c:v>
                </c:pt>
                <c:pt idx="475">
                  <c:v>1736</c:v>
                </c:pt>
                <c:pt idx="476">
                  <c:v>1737</c:v>
                </c:pt>
                <c:pt idx="477">
                  <c:v>1746</c:v>
                </c:pt>
                <c:pt idx="478">
                  <c:v>1746</c:v>
                </c:pt>
                <c:pt idx="479">
                  <c:v>1746</c:v>
                </c:pt>
                <c:pt idx="480">
                  <c:v>1746</c:v>
                </c:pt>
                <c:pt idx="481">
                  <c:v>1761</c:v>
                </c:pt>
                <c:pt idx="482">
                  <c:v>1761</c:v>
                </c:pt>
                <c:pt idx="483">
                  <c:v>1761</c:v>
                </c:pt>
                <c:pt idx="484">
                  <c:v>1756</c:v>
                </c:pt>
                <c:pt idx="485">
                  <c:v>1756</c:v>
                </c:pt>
                <c:pt idx="486">
                  <c:v>1757</c:v>
                </c:pt>
                <c:pt idx="487">
                  <c:v>1757</c:v>
                </c:pt>
                <c:pt idx="488">
                  <c:v>1757</c:v>
                </c:pt>
                <c:pt idx="489">
                  <c:v>1749</c:v>
                </c:pt>
                <c:pt idx="490">
                  <c:v>1756</c:v>
                </c:pt>
                <c:pt idx="491">
                  <c:v>1756</c:v>
                </c:pt>
                <c:pt idx="492">
                  <c:v>1756</c:v>
                </c:pt>
                <c:pt idx="493">
                  <c:v>1756</c:v>
                </c:pt>
                <c:pt idx="494">
                  <c:v>1756</c:v>
                </c:pt>
                <c:pt idx="495">
                  <c:v>1756</c:v>
                </c:pt>
                <c:pt idx="496">
                  <c:v>1756</c:v>
                </c:pt>
                <c:pt idx="497">
                  <c:v>1756</c:v>
                </c:pt>
                <c:pt idx="498">
                  <c:v>1756</c:v>
                </c:pt>
                <c:pt idx="499">
                  <c:v>1756</c:v>
                </c:pt>
                <c:pt idx="500">
                  <c:v>1756</c:v>
                </c:pt>
                <c:pt idx="501">
                  <c:v>1756</c:v>
                </c:pt>
                <c:pt idx="502">
                  <c:v>1756</c:v>
                </c:pt>
                <c:pt idx="503">
                  <c:v>1756</c:v>
                </c:pt>
                <c:pt idx="504">
                  <c:v>1756</c:v>
                </c:pt>
                <c:pt idx="505">
                  <c:v>1756</c:v>
                </c:pt>
                <c:pt idx="506">
                  <c:v>1756</c:v>
                </c:pt>
                <c:pt idx="507">
                  <c:v>1756</c:v>
                </c:pt>
                <c:pt idx="508">
                  <c:v>1756</c:v>
                </c:pt>
                <c:pt idx="509">
                  <c:v>1756</c:v>
                </c:pt>
                <c:pt idx="510">
                  <c:v>1756</c:v>
                </c:pt>
                <c:pt idx="511">
                  <c:v>1756</c:v>
                </c:pt>
                <c:pt idx="512">
                  <c:v>1756</c:v>
                </c:pt>
                <c:pt idx="513">
                  <c:v>1756</c:v>
                </c:pt>
                <c:pt idx="514">
                  <c:v>1757</c:v>
                </c:pt>
                <c:pt idx="515">
                  <c:v>1757</c:v>
                </c:pt>
                <c:pt idx="516">
                  <c:v>1762</c:v>
                </c:pt>
                <c:pt idx="517">
                  <c:v>1762</c:v>
                </c:pt>
                <c:pt idx="518">
                  <c:v>1762</c:v>
                </c:pt>
                <c:pt idx="519">
                  <c:v>1762</c:v>
                </c:pt>
                <c:pt idx="520">
                  <c:v>1762</c:v>
                </c:pt>
                <c:pt idx="521">
                  <c:v>1762</c:v>
                </c:pt>
                <c:pt idx="522">
                  <c:v>1762</c:v>
                </c:pt>
                <c:pt idx="523">
                  <c:v>1762</c:v>
                </c:pt>
                <c:pt idx="524">
                  <c:v>1762</c:v>
                </c:pt>
                <c:pt idx="525">
                  <c:v>1762</c:v>
                </c:pt>
                <c:pt idx="526">
                  <c:v>1762</c:v>
                </c:pt>
                <c:pt idx="527">
                  <c:v>1767</c:v>
                </c:pt>
                <c:pt idx="528">
                  <c:v>1768</c:v>
                </c:pt>
                <c:pt idx="529">
                  <c:v>1768</c:v>
                </c:pt>
                <c:pt idx="530">
                  <c:v>1768</c:v>
                </c:pt>
                <c:pt idx="531">
                  <c:v>1768</c:v>
                </c:pt>
                <c:pt idx="532">
                  <c:v>1768</c:v>
                </c:pt>
                <c:pt idx="533">
                  <c:v>1768</c:v>
                </c:pt>
                <c:pt idx="534">
                  <c:v>1771</c:v>
                </c:pt>
                <c:pt idx="535">
                  <c:v>1771</c:v>
                </c:pt>
                <c:pt idx="536">
                  <c:v>1771</c:v>
                </c:pt>
                <c:pt idx="537">
                  <c:v>1771</c:v>
                </c:pt>
                <c:pt idx="538">
                  <c:v>1771</c:v>
                </c:pt>
                <c:pt idx="539">
                  <c:v>1771</c:v>
                </c:pt>
                <c:pt idx="540">
                  <c:v>1771</c:v>
                </c:pt>
                <c:pt idx="541">
                  <c:v>1771</c:v>
                </c:pt>
                <c:pt idx="542">
                  <c:v>1771</c:v>
                </c:pt>
                <c:pt idx="543">
                  <c:v>1771</c:v>
                </c:pt>
                <c:pt idx="544">
                  <c:v>1771</c:v>
                </c:pt>
                <c:pt idx="545">
                  <c:v>1763</c:v>
                </c:pt>
                <c:pt idx="546">
                  <c:v>1763</c:v>
                </c:pt>
                <c:pt idx="547">
                  <c:v>1763</c:v>
                </c:pt>
                <c:pt idx="548">
                  <c:v>1763</c:v>
                </c:pt>
                <c:pt idx="549">
                  <c:v>1763</c:v>
                </c:pt>
                <c:pt idx="550">
                  <c:v>1763</c:v>
                </c:pt>
                <c:pt idx="551">
                  <c:v>1763</c:v>
                </c:pt>
                <c:pt idx="552">
                  <c:v>1771</c:v>
                </c:pt>
                <c:pt idx="553">
                  <c:v>1771</c:v>
                </c:pt>
                <c:pt idx="554">
                  <c:v>1771</c:v>
                </c:pt>
                <c:pt idx="555">
                  <c:v>1771</c:v>
                </c:pt>
                <c:pt idx="556">
                  <c:v>1771</c:v>
                </c:pt>
                <c:pt idx="557">
                  <c:v>1771</c:v>
                </c:pt>
                <c:pt idx="558">
                  <c:v>1771</c:v>
                </c:pt>
                <c:pt idx="559">
                  <c:v>1763</c:v>
                </c:pt>
                <c:pt idx="560">
                  <c:v>1763</c:v>
                </c:pt>
                <c:pt idx="561">
                  <c:v>1763</c:v>
                </c:pt>
                <c:pt idx="562">
                  <c:v>1770</c:v>
                </c:pt>
                <c:pt idx="563">
                  <c:v>1770</c:v>
                </c:pt>
                <c:pt idx="564">
                  <c:v>1779</c:v>
                </c:pt>
                <c:pt idx="565">
                  <c:v>1779</c:v>
                </c:pt>
                <c:pt idx="566">
                  <c:v>1779</c:v>
                </c:pt>
                <c:pt idx="567">
                  <c:v>1779</c:v>
                </c:pt>
                <c:pt idx="568">
                  <c:v>1779</c:v>
                </c:pt>
                <c:pt idx="569">
                  <c:v>1779</c:v>
                </c:pt>
                <c:pt idx="570">
                  <c:v>1780</c:v>
                </c:pt>
                <c:pt idx="571">
                  <c:v>1780</c:v>
                </c:pt>
                <c:pt idx="572">
                  <c:v>1780</c:v>
                </c:pt>
                <c:pt idx="573">
                  <c:v>1780</c:v>
                </c:pt>
                <c:pt idx="574">
                  <c:v>1780</c:v>
                </c:pt>
                <c:pt idx="575">
                  <c:v>1780</c:v>
                </c:pt>
                <c:pt idx="576">
                  <c:v>1780</c:v>
                </c:pt>
                <c:pt idx="577">
                  <c:v>1780</c:v>
                </c:pt>
                <c:pt idx="578">
                  <c:v>1780</c:v>
                </c:pt>
                <c:pt idx="579">
                  <c:v>1780</c:v>
                </c:pt>
                <c:pt idx="580">
                  <c:v>1780</c:v>
                </c:pt>
                <c:pt idx="581">
                  <c:v>1780</c:v>
                </c:pt>
                <c:pt idx="582">
                  <c:v>1780</c:v>
                </c:pt>
                <c:pt idx="583">
                  <c:v>1780</c:v>
                </c:pt>
                <c:pt idx="584">
                  <c:v>1781</c:v>
                </c:pt>
                <c:pt idx="585">
                  <c:v>1781</c:v>
                </c:pt>
                <c:pt idx="586">
                  <c:v>1781</c:v>
                </c:pt>
                <c:pt idx="587">
                  <c:v>1781</c:v>
                </c:pt>
                <c:pt idx="588">
                  <c:v>1781</c:v>
                </c:pt>
                <c:pt idx="589">
                  <c:v>1781</c:v>
                </c:pt>
                <c:pt idx="590">
                  <c:v>1781</c:v>
                </c:pt>
                <c:pt idx="591">
                  <c:v>1781</c:v>
                </c:pt>
                <c:pt idx="592">
                  <c:v>1781</c:v>
                </c:pt>
                <c:pt idx="593">
                  <c:v>1773</c:v>
                </c:pt>
                <c:pt idx="594">
                  <c:v>1781</c:v>
                </c:pt>
                <c:pt idx="595">
                  <c:v>1781</c:v>
                </c:pt>
                <c:pt idx="596">
                  <c:v>1781</c:v>
                </c:pt>
                <c:pt idx="597">
                  <c:v>1781</c:v>
                </c:pt>
                <c:pt idx="598">
                  <c:v>1781</c:v>
                </c:pt>
                <c:pt idx="599">
                  <c:v>1782</c:v>
                </c:pt>
                <c:pt idx="600">
                  <c:v>1782</c:v>
                </c:pt>
                <c:pt idx="601">
                  <c:v>1782</c:v>
                </c:pt>
                <c:pt idx="602">
                  <c:v>1782</c:v>
                </c:pt>
                <c:pt idx="603">
                  <c:v>1782</c:v>
                </c:pt>
                <c:pt idx="604">
                  <c:v>1782</c:v>
                </c:pt>
                <c:pt idx="605">
                  <c:v>1782</c:v>
                </c:pt>
                <c:pt idx="606">
                  <c:v>1782</c:v>
                </c:pt>
                <c:pt idx="607">
                  <c:v>1782</c:v>
                </c:pt>
                <c:pt idx="608">
                  <c:v>1782</c:v>
                </c:pt>
                <c:pt idx="609">
                  <c:v>1782</c:v>
                </c:pt>
                <c:pt idx="610">
                  <c:v>1782</c:v>
                </c:pt>
                <c:pt idx="611">
                  <c:v>1782</c:v>
                </c:pt>
                <c:pt idx="612">
                  <c:v>1782</c:v>
                </c:pt>
                <c:pt idx="613">
                  <c:v>1782</c:v>
                </c:pt>
                <c:pt idx="614">
                  <c:v>1782</c:v>
                </c:pt>
                <c:pt idx="615">
                  <c:v>1782</c:v>
                </c:pt>
                <c:pt idx="616">
                  <c:v>1784</c:v>
                </c:pt>
                <c:pt idx="617">
                  <c:v>1784</c:v>
                </c:pt>
                <c:pt idx="618">
                  <c:v>1784</c:v>
                </c:pt>
                <c:pt idx="619">
                  <c:v>1784</c:v>
                </c:pt>
                <c:pt idx="620">
                  <c:v>1784</c:v>
                </c:pt>
                <c:pt idx="621">
                  <c:v>1784</c:v>
                </c:pt>
                <c:pt idx="622">
                  <c:v>1784</c:v>
                </c:pt>
                <c:pt idx="623">
                  <c:v>1784</c:v>
                </c:pt>
                <c:pt idx="624">
                  <c:v>1784</c:v>
                </c:pt>
                <c:pt idx="625">
                  <c:v>1784</c:v>
                </c:pt>
                <c:pt idx="626">
                  <c:v>1784</c:v>
                </c:pt>
                <c:pt idx="627">
                  <c:v>1784</c:v>
                </c:pt>
                <c:pt idx="628">
                  <c:v>1787</c:v>
                </c:pt>
                <c:pt idx="629">
                  <c:v>1787</c:v>
                </c:pt>
                <c:pt idx="630">
                  <c:v>1787</c:v>
                </c:pt>
                <c:pt idx="631">
                  <c:v>1789</c:v>
                </c:pt>
                <c:pt idx="632">
                  <c:v>1804</c:v>
                </c:pt>
                <c:pt idx="633">
                  <c:v>1804</c:v>
                </c:pt>
                <c:pt idx="634">
                  <c:v>1804</c:v>
                </c:pt>
                <c:pt idx="635">
                  <c:v>1804</c:v>
                </c:pt>
                <c:pt idx="636">
                  <c:v>1804</c:v>
                </c:pt>
                <c:pt idx="637">
                  <c:v>1804</c:v>
                </c:pt>
                <c:pt idx="638">
                  <c:v>1804</c:v>
                </c:pt>
                <c:pt idx="639">
                  <c:v>1804</c:v>
                </c:pt>
                <c:pt idx="640">
                  <c:v>1796</c:v>
                </c:pt>
                <c:pt idx="641">
                  <c:v>1796</c:v>
                </c:pt>
                <c:pt idx="642">
                  <c:v>1796</c:v>
                </c:pt>
                <c:pt idx="643">
                  <c:v>1796</c:v>
                </c:pt>
                <c:pt idx="644">
                  <c:v>1796</c:v>
                </c:pt>
                <c:pt idx="645">
                  <c:v>1796</c:v>
                </c:pt>
                <c:pt idx="646">
                  <c:v>1805</c:v>
                </c:pt>
                <c:pt idx="647">
                  <c:v>1805</c:v>
                </c:pt>
                <c:pt idx="648">
                  <c:v>1805</c:v>
                </c:pt>
                <c:pt idx="649">
                  <c:v>1806</c:v>
                </c:pt>
                <c:pt idx="650">
                  <c:v>1806</c:v>
                </c:pt>
                <c:pt idx="651">
                  <c:v>1806</c:v>
                </c:pt>
                <c:pt idx="652">
                  <c:v>1806</c:v>
                </c:pt>
                <c:pt idx="653">
                  <c:v>1806</c:v>
                </c:pt>
                <c:pt idx="654">
                  <c:v>1806</c:v>
                </c:pt>
                <c:pt idx="655">
                  <c:v>1808</c:v>
                </c:pt>
                <c:pt idx="656">
                  <c:v>1808</c:v>
                </c:pt>
                <c:pt idx="657">
                  <c:v>1808</c:v>
                </c:pt>
                <c:pt idx="658">
                  <c:v>1808</c:v>
                </c:pt>
                <c:pt idx="659">
                  <c:v>1808</c:v>
                </c:pt>
                <c:pt idx="660">
                  <c:v>1808</c:v>
                </c:pt>
                <c:pt idx="661">
                  <c:v>1808</c:v>
                </c:pt>
                <c:pt idx="662">
                  <c:v>1808</c:v>
                </c:pt>
                <c:pt idx="663">
                  <c:v>1808</c:v>
                </c:pt>
                <c:pt idx="664">
                  <c:v>1808</c:v>
                </c:pt>
                <c:pt idx="665">
                  <c:v>1808</c:v>
                </c:pt>
                <c:pt idx="666">
                  <c:v>1808</c:v>
                </c:pt>
                <c:pt idx="667">
                  <c:v>1809</c:v>
                </c:pt>
                <c:pt idx="668">
                  <c:v>1809</c:v>
                </c:pt>
                <c:pt idx="669">
                  <c:v>1809</c:v>
                </c:pt>
                <c:pt idx="670">
                  <c:v>1809</c:v>
                </c:pt>
                <c:pt idx="671">
                  <c:v>1809</c:v>
                </c:pt>
                <c:pt idx="672">
                  <c:v>1809</c:v>
                </c:pt>
                <c:pt idx="673">
                  <c:v>1809</c:v>
                </c:pt>
                <c:pt idx="674">
                  <c:v>1809</c:v>
                </c:pt>
                <c:pt idx="675">
                  <c:v>1809</c:v>
                </c:pt>
                <c:pt idx="676">
                  <c:v>1809</c:v>
                </c:pt>
                <c:pt idx="677">
                  <c:v>1809</c:v>
                </c:pt>
                <c:pt idx="678">
                  <c:v>1809</c:v>
                </c:pt>
                <c:pt idx="679">
                  <c:v>1809</c:v>
                </c:pt>
                <c:pt idx="680">
                  <c:v>1809</c:v>
                </c:pt>
                <c:pt idx="681">
                  <c:v>1809</c:v>
                </c:pt>
                <c:pt idx="682">
                  <c:v>1809</c:v>
                </c:pt>
                <c:pt idx="683">
                  <c:v>1809</c:v>
                </c:pt>
                <c:pt idx="684">
                  <c:v>1810</c:v>
                </c:pt>
                <c:pt idx="685">
                  <c:v>1810</c:v>
                </c:pt>
                <c:pt idx="686">
                  <c:v>1810</c:v>
                </c:pt>
                <c:pt idx="687">
                  <c:v>1810</c:v>
                </c:pt>
                <c:pt idx="688">
                  <c:v>1810</c:v>
                </c:pt>
                <c:pt idx="689">
                  <c:v>1811</c:v>
                </c:pt>
                <c:pt idx="690">
                  <c:v>1811</c:v>
                </c:pt>
                <c:pt idx="691">
                  <c:v>1811</c:v>
                </c:pt>
                <c:pt idx="692">
                  <c:v>1811</c:v>
                </c:pt>
                <c:pt idx="693">
                  <c:v>1811</c:v>
                </c:pt>
                <c:pt idx="694">
                  <c:v>1811</c:v>
                </c:pt>
                <c:pt idx="695">
                  <c:v>1833</c:v>
                </c:pt>
                <c:pt idx="696">
                  <c:v>1833</c:v>
                </c:pt>
                <c:pt idx="697">
                  <c:v>1833</c:v>
                </c:pt>
                <c:pt idx="698">
                  <c:v>1833</c:v>
                </c:pt>
                <c:pt idx="699">
                  <c:v>1833</c:v>
                </c:pt>
                <c:pt idx="700">
                  <c:v>1836</c:v>
                </c:pt>
                <c:pt idx="701">
                  <c:v>1836</c:v>
                </c:pt>
                <c:pt idx="702">
                  <c:v>1836</c:v>
                </c:pt>
                <c:pt idx="703">
                  <c:v>1836</c:v>
                </c:pt>
                <c:pt idx="704">
                  <c:v>1836</c:v>
                </c:pt>
                <c:pt idx="705">
                  <c:v>1836</c:v>
                </c:pt>
                <c:pt idx="706">
                  <c:v>1836</c:v>
                </c:pt>
                <c:pt idx="707">
                  <c:v>1836</c:v>
                </c:pt>
                <c:pt idx="708">
                  <c:v>1836</c:v>
                </c:pt>
                <c:pt idx="709">
                  <c:v>1836</c:v>
                </c:pt>
                <c:pt idx="710">
                  <c:v>1836</c:v>
                </c:pt>
                <c:pt idx="711">
                  <c:v>1836</c:v>
                </c:pt>
                <c:pt idx="712">
                  <c:v>1836</c:v>
                </c:pt>
                <c:pt idx="713">
                  <c:v>1836</c:v>
                </c:pt>
                <c:pt idx="714">
                  <c:v>1828</c:v>
                </c:pt>
                <c:pt idx="715">
                  <c:v>1836</c:v>
                </c:pt>
                <c:pt idx="716">
                  <c:v>1836</c:v>
                </c:pt>
                <c:pt idx="717">
                  <c:v>1836</c:v>
                </c:pt>
                <c:pt idx="718">
                  <c:v>1840</c:v>
                </c:pt>
                <c:pt idx="719">
                  <c:v>1840</c:v>
                </c:pt>
                <c:pt idx="720">
                  <c:v>1831</c:v>
                </c:pt>
                <c:pt idx="721">
                  <c:v>1831</c:v>
                </c:pt>
                <c:pt idx="722">
                  <c:v>1831</c:v>
                </c:pt>
                <c:pt idx="723">
                  <c:v>1829</c:v>
                </c:pt>
                <c:pt idx="724">
                  <c:v>1829</c:v>
                </c:pt>
                <c:pt idx="725">
                  <c:v>1829</c:v>
                </c:pt>
                <c:pt idx="726">
                  <c:v>1829</c:v>
                </c:pt>
                <c:pt idx="727">
                  <c:v>1830</c:v>
                </c:pt>
                <c:pt idx="728">
                  <c:v>1823</c:v>
                </c:pt>
                <c:pt idx="729">
                  <c:v>1830</c:v>
                </c:pt>
                <c:pt idx="730">
                  <c:v>1830</c:v>
                </c:pt>
                <c:pt idx="731">
                  <c:v>1830</c:v>
                </c:pt>
                <c:pt idx="732">
                  <c:v>1830</c:v>
                </c:pt>
                <c:pt idx="733">
                  <c:v>1830</c:v>
                </c:pt>
                <c:pt idx="734">
                  <c:v>1830</c:v>
                </c:pt>
                <c:pt idx="735">
                  <c:v>1830</c:v>
                </c:pt>
                <c:pt idx="736">
                  <c:v>1830</c:v>
                </c:pt>
                <c:pt idx="737">
                  <c:v>1830</c:v>
                </c:pt>
                <c:pt idx="738">
                  <c:v>1830</c:v>
                </c:pt>
                <c:pt idx="739">
                  <c:v>1830</c:v>
                </c:pt>
                <c:pt idx="740">
                  <c:v>1830</c:v>
                </c:pt>
                <c:pt idx="741">
                  <c:v>1830</c:v>
                </c:pt>
                <c:pt idx="742">
                  <c:v>1830</c:v>
                </c:pt>
                <c:pt idx="743">
                  <c:v>1830</c:v>
                </c:pt>
                <c:pt idx="744">
                  <c:v>1830</c:v>
                </c:pt>
                <c:pt idx="745">
                  <c:v>1830</c:v>
                </c:pt>
                <c:pt idx="746">
                  <c:v>1830</c:v>
                </c:pt>
                <c:pt idx="747">
                  <c:v>1832</c:v>
                </c:pt>
                <c:pt idx="748">
                  <c:v>1832</c:v>
                </c:pt>
                <c:pt idx="749">
                  <c:v>1824</c:v>
                </c:pt>
                <c:pt idx="750">
                  <c:v>1824</c:v>
                </c:pt>
                <c:pt idx="751">
                  <c:v>1824</c:v>
                </c:pt>
                <c:pt idx="752">
                  <c:v>1824</c:v>
                </c:pt>
                <c:pt idx="753">
                  <c:v>1824</c:v>
                </c:pt>
                <c:pt idx="754">
                  <c:v>1824</c:v>
                </c:pt>
                <c:pt idx="755">
                  <c:v>1832</c:v>
                </c:pt>
                <c:pt idx="756">
                  <c:v>1832</c:v>
                </c:pt>
                <c:pt idx="757">
                  <c:v>1832</c:v>
                </c:pt>
                <c:pt idx="758">
                  <c:v>1832</c:v>
                </c:pt>
                <c:pt idx="759">
                  <c:v>1832</c:v>
                </c:pt>
                <c:pt idx="760">
                  <c:v>1832</c:v>
                </c:pt>
                <c:pt idx="761">
                  <c:v>1832</c:v>
                </c:pt>
                <c:pt idx="762">
                  <c:v>1832</c:v>
                </c:pt>
                <c:pt idx="763">
                  <c:v>1832</c:v>
                </c:pt>
                <c:pt idx="764">
                  <c:v>1832</c:v>
                </c:pt>
                <c:pt idx="765">
                  <c:v>1832</c:v>
                </c:pt>
                <c:pt idx="766">
                  <c:v>1824</c:v>
                </c:pt>
                <c:pt idx="767">
                  <c:v>1824</c:v>
                </c:pt>
                <c:pt idx="768">
                  <c:v>1824</c:v>
                </c:pt>
                <c:pt idx="769">
                  <c:v>1824</c:v>
                </c:pt>
                <c:pt idx="770">
                  <c:v>1824</c:v>
                </c:pt>
                <c:pt idx="771">
                  <c:v>1824</c:v>
                </c:pt>
                <c:pt idx="772">
                  <c:v>1824</c:v>
                </c:pt>
                <c:pt idx="773">
                  <c:v>1824</c:v>
                </c:pt>
                <c:pt idx="774">
                  <c:v>1832</c:v>
                </c:pt>
                <c:pt idx="775">
                  <c:v>1826</c:v>
                </c:pt>
                <c:pt idx="776">
                  <c:v>1826</c:v>
                </c:pt>
                <c:pt idx="777">
                  <c:v>1826</c:v>
                </c:pt>
                <c:pt idx="778">
                  <c:v>1826</c:v>
                </c:pt>
                <c:pt idx="779">
                  <c:v>1826</c:v>
                </c:pt>
                <c:pt idx="780">
                  <c:v>1826</c:v>
                </c:pt>
                <c:pt idx="781">
                  <c:v>1826</c:v>
                </c:pt>
                <c:pt idx="782">
                  <c:v>1826</c:v>
                </c:pt>
                <c:pt idx="783">
                  <c:v>1826</c:v>
                </c:pt>
                <c:pt idx="784">
                  <c:v>1826</c:v>
                </c:pt>
                <c:pt idx="785">
                  <c:v>1826</c:v>
                </c:pt>
                <c:pt idx="786">
                  <c:v>1834</c:v>
                </c:pt>
                <c:pt idx="787">
                  <c:v>1832</c:v>
                </c:pt>
                <c:pt idx="788">
                  <c:v>1840</c:v>
                </c:pt>
                <c:pt idx="789">
                  <c:v>1840</c:v>
                </c:pt>
                <c:pt idx="790">
                  <c:v>1851</c:v>
                </c:pt>
                <c:pt idx="791">
                  <c:v>1851</c:v>
                </c:pt>
                <c:pt idx="792">
                  <c:v>1851</c:v>
                </c:pt>
                <c:pt idx="793">
                  <c:v>1853</c:v>
                </c:pt>
                <c:pt idx="794">
                  <c:v>1853</c:v>
                </c:pt>
                <c:pt idx="795">
                  <c:v>1853</c:v>
                </c:pt>
                <c:pt idx="796">
                  <c:v>1853</c:v>
                </c:pt>
                <c:pt idx="797">
                  <c:v>1854</c:v>
                </c:pt>
                <c:pt idx="798">
                  <c:v>1862</c:v>
                </c:pt>
                <c:pt idx="799">
                  <c:v>1860</c:v>
                </c:pt>
                <c:pt idx="800">
                  <c:v>1860</c:v>
                </c:pt>
                <c:pt idx="801">
                  <c:v>1860</c:v>
                </c:pt>
                <c:pt idx="802">
                  <c:v>1860</c:v>
                </c:pt>
                <c:pt idx="803">
                  <c:v>1860</c:v>
                </c:pt>
                <c:pt idx="804">
                  <c:v>1860</c:v>
                </c:pt>
                <c:pt idx="805">
                  <c:v>1859</c:v>
                </c:pt>
                <c:pt idx="806">
                  <c:v>1859</c:v>
                </c:pt>
                <c:pt idx="807">
                  <c:v>1859</c:v>
                </c:pt>
                <c:pt idx="808">
                  <c:v>1859</c:v>
                </c:pt>
                <c:pt idx="809">
                  <c:v>1858</c:v>
                </c:pt>
                <c:pt idx="810">
                  <c:v>1858</c:v>
                </c:pt>
                <c:pt idx="811">
                  <c:v>1858</c:v>
                </c:pt>
                <c:pt idx="812">
                  <c:v>1858</c:v>
                </c:pt>
                <c:pt idx="813">
                  <c:v>1858</c:v>
                </c:pt>
                <c:pt idx="814">
                  <c:v>1858</c:v>
                </c:pt>
                <c:pt idx="815">
                  <c:v>1858</c:v>
                </c:pt>
                <c:pt idx="816">
                  <c:v>1858</c:v>
                </c:pt>
                <c:pt idx="817">
                  <c:v>1858</c:v>
                </c:pt>
                <c:pt idx="818">
                  <c:v>1858</c:v>
                </c:pt>
                <c:pt idx="819">
                  <c:v>1858</c:v>
                </c:pt>
                <c:pt idx="820">
                  <c:v>1858</c:v>
                </c:pt>
                <c:pt idx="821">
                  <c:v>1858</c:v>
                </c:pt>
                <c:pt idx="822">
                  <c:v>1858</c:v>
                </c:pt>
                <c:pt idx="823">
                  <c:v>1866</c:v>
                </c:pt>
                <c:pt idx="824">
                  <c:v>1866</c:v>
                </c:pt>
                <c:pt idx="825">
                  <c:v>1866</c:v>
                </c:pt>
                <c:pt idx="826">
                  <c:v>1866</c:v>
                </c:pt>
                <c:pt idx="827">
                  <c:v>1866</c:v>
                </c:pt>
                <c:pt idx="828">
                  <c:v>1866</c:v>
                </c:pt>
                <c:pt idx="829">
                  <c:v>1866</c:v>
                </c:pt>
                <c:pt idx="830">
                  <c:v>1870</c:v>
                </c:pt>
                <c:pt idx="831">
                  <c:v>1870</c:v>
                </c:pt>
                <c:pt idx="832">
                  <c:v>1866</c:v>
                </c:pt>
                <c:pt idx="833">
                  <c:v>1866</c:v>
                </c:pt>
                <c:pt idx="834">
                  <c:v>1866</c:v>
                </c:pt>
                <c:pt idx="835">
                  <c:v>1866</c:v>
                </c:pt>
                <c:pt idx="836">
                  <c:v>1866</c:v>
                </c:pt>
                <c:pt idx="837">
                  <c:v>1866</c:v>
                </c:pt>
                <c:pt idx="838">
                  <c:v>1865</c:v>
                </c:pt>
                <c:pt idx="839">
                  <c:v>1865</c:v>
                </c:pt>
                <c:pt idx="840">
                  <c:v>1865</c:v>
                </c:pt>
                <c:pt idx="841">
                  <c:v>1865</c:v>
                </c:pt>
                <c:pt idx="842">
                  <c:v>1864</c:v>
                </c:pt>
                <c:pt idx="843">
                  <c:v>1864</c:v>
                </c:pt>
                <c:pt idx="844">
                  <c:v>1864</c:v>
                </c:pt>
                <c:pt idx="845">
                  <c:v>1864</c:v>
                </c:pt>
                <c:pt idx="846">
                  <c:v>1864</c:v>
                </c:pt>
                <c:pt idx="847">
                  <c:v>1864</c:v>
                </c:pt>
                <c:pt idx="848">
                  <c:v>1864</c:v>
                </c:pt>
                <c:pt idx="849">
                  <c:v>1864</c:v>
                </c:pt>
                <c:pt idx="850">
                  <c:v>1864</c:v>
                </c:pt>
                <c:pt idx="851">
                  <c:v>1864</c:v>
                </c:pt>
                <c:pt idx="852">
                  <c:v>1864</c:v>
                </c:pt>
                <c:pt idx="853">
                  <c:v>1864</c:v>
                </c:pt>
                <c:pt idx="854">
                  <c:v>1864</c:v>
                </c:pt>
                <c:pt idx="855">
                  <c:v>1864</c:v>
                </c:pt>
                <c:pt idx="856">
                  <c:v>1864</c:v>
                </c:pt>
                <c:pt idx="857">
                  <c:v>1864</c:v>
                </c:pt>
                <c:pt idx="858">
                  <c:v>1864</c:v>
                </c:pt>
                <c:pt idx="859">
                  <c:v>1864</c:v>
                </c:pt>
                <c:pt idx="860">
                  <c:v>1864</c:v>
                </c:pt>
                <c:pt idx="861">
                  <c:v>1864</c:v>
                </c:pt>
                <c:pt idx="862">
                  <c:v>1864</c:v>
                </c:pt>
                <c:pt idx="863">
                  <c:v>1864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514F-A0D2-A96E2BEE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594819727347"/>
              <c:y val="0.8188940006660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000"/>
          <c:min val="1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func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5.5013541419983859E-4"/>
          <c:w val="0.66736232099235138"/>
          <c:h val="0.12054094106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'figure-7'!$C$1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'figure-7'!$A$2:$A$89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cat>
          <c:val>
            <c:numRef>
              <c:f>'figure-7'!$C$2:$C$89</c:f>
              <c:numCache>
                <c:formatCode>m/d/yy</c:formatCode>
                <c:ptCount val="88"/>
                <c:pt idx="0">
                  <c:v>43101</c:v>
                </c:pt>
                <c:pt idx="1">
                  <c:v>43101</c:v>
                </c:pt>
                <c:pt idx="2">
                  <c:v>43101</c:v>
                </c:pt>
                <c:pt idx="3">
                  <c:v>43101</c:v>
                </c:pt>
                <c:pt idx="4">
                  <c:v>43101</c:v>
                </c:pt>
                <c:pt idx="5">
                  <c:v>43101</c:v>
                </c:pt>
                <c:pt idx="6">
                  <c:v>43101</c:v>
                </c:pt>
                <c:pt idx="7">
                  <c:v>43101</c:v>
                </c:pt>
                <c:pt idx="8">
                  <c:v>43101</c:v>
                </c:pt>
                <c:pt idx="9">
                  <c:v>43101</c:v>
                </c:pt>
                <c:pt idx="10">
                  <c:v>43101</c:v>
                </c:pt>
                <c:pt idx="11">
                  <c:v>43101</c:v>
                </c:pt>
                <c:pt idx="12">
                  <c:v>43101</c:v>
                </c:pt>
                <c:pt idx="13">
                  <c:v>43101</c:v>
                </c:pt>
                <c:pt idx="14">
                  <c:v>43101</c:v>
                </c:pt>
                <c:pt idx="15">
                  <c:v>43101</c:v>
                </c:pt>
                <c:pt idx="16">
                  <c:v>43101</c:v>
                </c:pt>
                <c:pt idx="17">
                  <c:v>43101</c:v>
                </c:pt>
                <c:pt idx="18">
                  <c:v>43101</c:v>
                </c:pt>
                <c:pt idx="19">
                  <c:v>43101</c:v>
                </c:pt>
                <c:pt idx="20">
                  <c:v>43101</c:v>
                </c:pt>
                <c:pt idx="21">
                  <c:v>43101</c:v>
                </c:pt>
                <c:pt idx="22">
                  <c:v>43101</c:v>
                </c:pt>
                <c:pt idx="23">
                  <c:v>43101</c:v>
                </c:pt>
                <c:pt idx="24">
                  <c:v>43101</c:v>
                </c:pt>
                <c:pt idx="25">
                  <c:v>43101</c:v>
                </c:pt>
                <c:pt idx="26">
                  <c:v>43101</c:v>
                </c:pt>
                <c:pt idx="27">
                  <c:v>43101</c:v>
                </c:pt>
                <c:pt idx="28">
                  <c:v>43101</c:v>
                </c:pt>
                <c:pt idx="29">
                  <c:v>43101</c:v>
                </c:pt>
                <c:pt idx="30">
                  <c:v>43101</c:v>
                </c:pt>
                <c:pt idx="31">
                  <c:v>43101</c:v>
                </c:pt>
                <c:pt idx="32">
                  <c:v>43101</c:v>
                </c:pt>
                <c:pt idx="33">
                  <c:v>43101</c:v>
                </c:pt>
                <c:pt idx="34">
                  <c:v>43101</c:v>
                </c:pt>
                <c:pt idx="35">
                  <c:v>43101</c:v>
                </c:pt>
                <c:pt idx="36">
                  <c:v>43101</c:v>
                </c:pt>
                <c:pt idx="37">
                  <c:v>43101</c:v>
                </c:pt>
                <c:pt idx="38">
                  <c:v>43101</c:v>
                </c:pt>
                <c:pt idx="39">
                  <c:v>43101</c:v>
                </c:pt>
                <c:pt idx="40">
                  <c:v>43101</c:v>
                </c:pt>
                <c:pt idx="41">
                  <c:v>43101</c:v>
                </c:pt>
                <c:pt idx="42">
                  <c:v>43101</c:v>
                </c:pt>
                <c:pt idx="43">
                  <c:v>43101</c:v>
                </c:pt>
                <c:pt idx="44">
                  <c:v>43101</c:v>
                </c:pt>
                <c:pt idx="45">
                  <c:v>43101</c:v>
                </c:pt>
                <c:pt idx="46">
                  <c:v>43101</c:v>
                </c:pt>
                <c:pt idx="47">
                  <c:v>43101</c:v>
                </c:pt>
                <c:pt idx="48">
                  <c:v>43101</c:v>
                </c:pt>
                <c:pt idx="49">
                  <c:v>43127</c:v>
                </c:pt>
                <c:pt idx="50">
                  <c:v>43134</c:v>
                </c:pt>
                <c:pt idx="51">
                  <c:v>43134</c:v>
                </c:pt>
                <c:pt idx="52">
                  <c:v>43281</c:v>
                </c:pt>
                <c:pt idx="53">
                  <c:v>43302</c:v>
                </c:pt>
                <c:pt idx="54">
                  <c:v>43302</c:v>
                </c:pt>
                <c:pt idx="55">
                  <c:v>43491</c:v>
                </c:pt>
                <c:pt idx="56">
                  <c:v>43491</c:v>
                </c:pt>
                <c:pt idx="57">
                  <c:v>43491</c:v>
                </c:pt>
                <c:pt idx="58">
                  <c:v>43491</c:v>
                </c:pt>
                <c:pt idx="59">
                  <c:v>43491</c:v>
                </c:pt>
                <c:pt idx="60">
                  <c:v>43491</c:v>
                </c:pt>
                <c:pt idx="61">
                  <c:v>43491</c:v>
                </c:pt>
                <c:pt idx="62">
                  <c:v>43506</c:v>
                </c:pt>
                <c:pt idx="63">
                  <c:v>43723</c:v>
                </c:pt>
                <c:pt idx="64">
                  <c:v>43723</c:v>
                </c:pt>
                <c:pt idx="65">
                  <c:v>43723</c:v>
                </c:pt>
                <c:pt idx="66">
                  <c:v>43723</c:v>
                </c:pt>
                <c:pt idx="67">
                  <c:v>43723</c:v>
                </c:pt>
                <c:pt idx="68">
                  <c:v>43723</c:v>
                </c:pt>
                <c:pt idx="69">
                  <c:v>43723</c:v>
                </c:pt>
                <c:pt idx="70">
                  <c:v>43723</c:v>
                </c:pt>
                <c:pt idx="71">
                  <c:v>43723</c:v>
                </c:pt>
                <c:pt idx="72">
                  <c:v>43723</c:v>
                </c:pt>
                <c:pt idx="73">
                  <c:v>43723</c:v>
                </c:pt>
                <c:pt idx="74">
                  <c:v>43723</c:v>
                </c:pt>
                <c:pt idx="75">
                  <c:v>43723</c:v>
                </c:pt>
                <c:pt idx="76">
                  <c:v>43723</c:v>
                </c:pt>
                <c:pt idx="77">
                  <c:v>43727</c:v>
                </c:pt>
                <c:pt idx="78">
                  <c:v>43727</c:v>
                </c:pt>
                <c:pt idx="79">
                  <c:v>43727</c:v>
                </c:pt>
                <c:pt idx="80">
                  <c:v>43727</c:v>
                </c:pt>
                <c:pt idx="81">
                  <c:v>43737</c:v>
                </c:pt>
                <c:pt idx="82">
                  <c:v>43854</c:v>
                </c:pt>
                <c:pt idx="83">
                  <c:v>43869</c:v>
                </c:pt>
                <c:pt idx="84">
                  <c:v>43869</c:v>
                </c:pt>
                <c:pt idx="85">
                  <c:v>43888</c:v>
                </c:pt>
                <c:pt idx="86">
                  <c:v>43916</c:v>
                </c:pt>
                <c:pt idx="87">
                  <c:v>44021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994C-937F-EFBFA6A25FD8}"/>
            </c:ext>
          </c:extLst>
        </c:ser>
        <c:ser>
          <c:idx val="1"/>
          <c:order val="1"/>
          <c:tx>
            <c:strRef>
              <c:f>'figure-7'!$F$1</c:f>
              <c:strCache>
                <c:ptCount val="1"/>
                <c:pt idx="0">
                  <c:v>LS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'figure-7'!$A$2:$A$89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cat>
          <c:val>
            <c:numRef>
              <c:f>'figure-7'!$F$2:$F$89</c:f>
              <c:numCache>
                <c:formatCode>General</c:formatCode>
                <c:ptCount val="88"/>
                <c:pt idx="0">
                  <c:v>158</c:v>
                </c:pt>
                <c:pt idx="1">
                  <c:v>181</c:v>
                </c:pt>
                <c:pt idx="2">
                  <c:v>237</c:v>
                </c:pt>
                <c:pt idx="3">
                  <c:v>237</c:v>
                </c:pt>
                <c:pt idx="4">
                  <c:v>237</c:v>
                </c:pt>
                <c:pt idx="5">
                  <c:v>237</c:v>
                </c:pt>
                <c:pt idx="6">
                  <c:v>237</c:v>
                </c:pt>
                <c:pt idx="7">
                  <c:v>237</c:v>
                </c:pt>
                <c:pt idx="8">
                  <c:v>237</c:v>
                </c:pt>
                <c:pt idx="9">
                  <c:v>237</c:v>
                </c:pt>
                <c:pt idx="10">
                  <c:v>237</c:v>
                </c:pt>
                <c:pt idx="11">
                  <c:v>237</c:v>
                </c:pt>
                <c:pt idx="12">
                  <c:v>237</c:v>
                </c:pt>
                <c:pt idx="13">
                  <c:v>237</c:v>
                </c:pt>
                <c:pt idx="14">
                  <c:v>237</c:v>
                </c:pt>
                <c:pt idx="15">
                  <c:v>237</c:v>
                </c:pt>
                <c:pt idx="16">
                  <c:v>237</c:v>
                </c:pt>
                <c:pt idx="17">
                  <c:v>237</c:v>
                </c:pt>
                <c:pt idx="18">
                  <c:v>237</c:v>
                </c:pt>
                <c:pt idx="19">
                  <c:v>454</c:v>
                </c:pt>
                <c:pt idx="20">
                  <c:v>454</c:v>
                </c:pt>
                <c:pt idx="21">
                  <c:v>623</c:v>
                </c:pt>
                <c:pt idx="22">
                  <c:v>627</c:v>
                </c:pt>
                <c:pt idx="23">
                  <c:v>627</c:v>
                </c:pt>
                <c:pt idx="24">
                  <c:v>627</c:v>
                </c:pt>
                <c:pt idx="25">
                  <c:v>630</c:v>
                </c:pt>
                <c:pt idx="26">
                  <c:v>630</c:v>
                </c:pt>
                <c:pt idx="27">
                  <c:v>630</c:v>
                </c:pt>
                <c:pt idx="28">
                  <c:v>630</c:v>
                </c:pt>
                <c:pt idx="29">
                  <c:v>729</c:v>
                </c:pt>
                <c:pt idx="30">
                  <c:v>763</c:v>
                </c:pt>
                <c:pt idx="31">
                  <c:v>837</c:v>
                </c:pt>
                <c:pt idx="32">
                  <c:v>837</c:v>
                </c:pt>
                <c:pt idx="33">
                  <c:v>956</c:v>
                </c:pt>
                <c:pt idx="34">
                  <c:v>956</c:v>
                </c:pt>
                <c:pt idx="35">
                  <c:v>956</c:v>
                </c:pt>
                <c:pt idx="36">
                  <c:v>956</c:v>
                </c:pt>
                <c:pt idx="37">
                  <c:v>1164</c:v>
                </c:pt>
                <c:pt idx="38">
                  <c:v>1164</c:v>
                </c:pt>
                <c:pt idx="39">
                  <c:v>1164</c:v>
                </c:pt>
                <c:pt idx="40">
                  <c:v>1164</c:v>
                </c:pt>
                <c:pt idx="41">
                  <c:v>1164</c:v>
                </c:pt>
                <c:pt idx="42">
                  <c:v>1164</c:v>
                </c:pt>
                <c:pt idx="43">
                  <c:v>1164</c:v>
                </c:pt>
                <c:pt idx="44">
                  <c:v>1164</c:v>
                </c:pt>
                <c:pt idx="45">
                  <c:v>1164</c:v>
                </c:pt>
                <c:pt idx="46">
                  <c:v>1164</c:v>
                </c:pt>
                <c:pt idx="47">
                  <c:v>1164</c:v>
                </c:pt>
                <c:pt idx="48">
                  <c:v>1164</c:v>
                </c:pt>
                <c:pt idx="49">
                  <c:v>604</c:v>
                </c:pt>
                <c:pt idx="50">
                  <c:v>730</c:v>
                </c:pt>
                <c:pt idx="51">
                  <c:v>771</c:v>
                </c:pt>
                <c:pt idx="52">
                  <c:v>57</c:v>
                </c:pt>
                <c:pt idx="53">
                  <c:v>204</c:v>
                </c:pt>
                <c:pt idx="54">
                  <c:v>204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638</c:v>
                </c:pt>
                <c:pt idx="59">
                  <c:v>638</c:v>
                </c:pt>
                <c:pt idx="60">
                  <c:v>638</c:v>
                </c:pt>
                <c:pt idx="61">
                  <c:v>638</c:v>
                </c:pt>
                <c:pt idx="62">
                  <c:v>6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210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528</c:v>
                </c:pt>
                <c:pt idx="82">
                  <c:v>223</c:v>
                </c:pt>
                <c:pt idx="83">
                  <c:v>7</c:v>
                </c:pt>
                <c:pt idx="84">
                  <c:v>7</c:v>
                </c:pt>
                <c:pt idx="85">
                  <c:v>1</c:v>
                </c:pt>
                <c:pt idx="86">
                  <c:v>349</c:v>
                </c:pt>
                <c:pt idx="8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994C-937F-EFBFA6A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true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45566624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645566624"/>
        <c:scaling>
          <c:orientation val="minMax"/>
          <c:max val="44265"/>
          <c:min val="431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366872050225031"/>
              <c:y val="0.7536857640796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36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'figure-7'!$H$20:$H$31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'figure-7'!$K$20:$K$31</c:f>
              <c:numCache>
                <c:formatCode>General</c:formatCode>
                <c:ptCount val="12"/>
                <c:pt idx="0">
                  <c:v>1</c:v>
                </c:pt>
                <c:pt idx="1">
                  <c:v>14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26</c:v>
                </c:pt>
                <c:pt idx="9">
                  <c:v>3</c:v>
                </c:pt>
                <c:pt idx="10">
                  <c:v>24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2A48-B092-97BA5218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49657377118527851"/>
              <c:y val="0.75072405911970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6455666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true bugs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'figure-8'!$K$2:$K$865</c:f>
              <c:numCache>
                <c:formatCode>0.0</c:formatCode>
                <c:ptCount val="864"/>
                <c:pt idx="0">
                  <c:v>63.648000000000003</c:v>
                </c:pt>
                <c:pt idx="1">
                  <c:v>62.268999999999998</c:v>
                </c:pt>
                <c:pt idx="2">
                  <c:v>62.41</c:v>
                </c:pt>
                <c:pt idx="3">
                  <c:v>61.448999999999998</c:v>
                </c:pt>
                <c:pt idx="4">
                  <c:v>59.625</c:v>
                </c:pt>
                <c:pt idx="5">
                  <c:v>61.354999999999997</c:v>
                </c:pt>
                <c:pt idx="6">
                  <c:v>60.091000000000001</c:v>
                </c:pt>
                <c:pt idx="7">
                  <c:v>61.201000000000001</c:v>
                </c:pt>
                <c:pt idx="8">
                  <c:v>58.386000000000003</c:v>
                </c:pt>
                <c:pt idx="9">
                  <c:v>68.394000000000005</c:v>
                </c:pt>
                <c:pt idx="10">
                  <c:v>69.236999999999995</c:v>
                </c:pt>
                <c:pt idx="11">
                  <c:v>67.566999999999993</c:v>
                </c:pt>
                <c:pt idx="12">
                  <c:v>68.569999999999993</c:v>
                </c:pt>
                <c:pt idx="13">
                  <c:v>66.825000000000003</c:v>
                </c:pt>
                <c:pt idx="14">
                  <c:v>68.805000000000007</c:v>
                </c:pt>
                <c:pt idx="15">
                  <c:v>69.331999999999994</c:v>
                </c:pt>
                <c:pt idx="16">
                  <c:v>68.042000000000002</c:v>
                </c:pt>
                <c:pt idx="17">
                  <c:v>68.022000000000006</c:v>
                </c:pt>
                <c:pt idx="18">
                  <c:v>66.656999999999996</c:v>
                </c:pt>
                <c:pt idx="19">
                  <c:v>67.209999999999994</c:v>
                </c:pt>
                <c:pt idx="20">
                  <c:v>69.322999999999993</c:v>
                </c:pt>
                <c:pt idx="21">
                  <c:v>68.225999999999999</c:v>
                </c:pt>
                <c:pt idx="22">
                  <c:v>67.116</c:v>
                </c:pt>
                <c:pt idx="23">
                  <c:v>66.266000000000005</c:v>
                </c:pt>
                <c:pt idx="24">
                  <c:v>67.103999999999999</c:v>
                </c:pt>
                <c:pt idx="25">
                  <c:v>69.242000000000004</c:v>
                </c:pt>
                <c:pt idx="26">
                  <c:v>67.926000000000002</c:v>
                </c:pt>
                <c:pt idx="27">
                  <c:v>67.284999999999997</c:v>
                </c:pt>
                <c:pt idx="28">
                  <c:v>66.733000000000004</c:v>
                </c:pt>
                <c:pt idx="29">
                  <c:v>67.820999999999998</c:v>
                </c:pt>
                <c:pt idx="30">
                  <c:v>69.873999999999995</c:v>
                </c:pt>
                <c:pt idx="31">
                  <c:v>67.198999999999998</c:v>
                </c:pt>
                <c:pt idx="32">
                  <c:v>69.781000000000006</c:v>
                </c:pt>
                <c:pt idx="33">
                  <c:v>66.831000000000003</c:v>
                </c:pt>
                <c:pt idx="34">
                  <c:v>67.524000000000001</c:v>
                </c:pt>
                <c:pt idx="35">
                  <c:v>68.506</c:v>
                </c:pt>
                <c:pt idx="36">
                  <c:v>68.099000000000004</c:v>
                </c:pt>
                <c:pt idx="37">
                  <c:v>67.146000000000001</c:v>
                </c:pt>
                <c:pt idx="38">
                  <c:v>66.430999999999997</c:v>
                </c:pt>
                <c:pt idx="39">
                  <c:v>67.935000000000002</c:v>
                </c:pt>
                <c:pt idx="40">
                  <c:v>68.986999999999995</c:v>
                </c:pt>
                <c:pt idx="41">
                  <c:v>67.126000000000005</c:v>
                </c:pt>
                <c:pt idx="42">
                  <c:v>69.772000000000006</c:v>
                </c:pt>
                <c:pt idx="43">
                  <c:v>66.454999999999998</c:v>
                </c:pt>
                <c:pt idx="44">
                  <c:v>67.346999999999994</c:v>
                </c:pt>
                <c:pt idx="45">
                  <c:v>68.846000000000004</c:v>
                </c:pt>
                <c:pt idx="46">
                  <c:v>69.129000000000005</c:v>
                </c:pt>
                <c:pt idx="47">
                  <c:v>67.489999999999995</c:v>
                </c:pt>
                <c:pt idx="48">
                  <c:v>66.436000000000007</c:v>
                </c:pt>
                <c:pt idx="49">
                  <c:v>67.902000000000001</c:v>
                </c:pt>
                <c:pt idx="50">
                  <c:v>68.552999999999997</c:v>
                </c:pt>
                <c:pt idx="51">
                  <c:v>67.906999999999996</c:v>
                </c:pt>
                <c:pt idx="52">
                  <c:v>66.873000000000005</c:v>
                </c:pt>
                <c:pt idx="53">
                  <c:v>66.515000000000001</c:v>
                </c:pt>
                <c:pt idx="54">
                  <c:v>68.156000000000006</c:v>
                </c:pt>
                <c:pt idx="55">
                  <c:v>68.847999999999999</c:v>
                </c:pt>
                <c:pt idx="56">
                  <c:v>66.715999999999994</c:v>
                </c:pt>
                <c:pt idx="57">
                  <c:v>67.938999999999993</c:v>
                </c:pt>
                <c:pt idx="58">
                  <c:v>69.432000000000002</c:v>
                </c:pt>
                <c:pt idx="59">
                  <c:v>79.614999999999995</c:v>
                </c:pt>
                <c:pt idx="60">
                  <c:v>65.876999999999995</c:v>
                </c:pt>
                <c:pt idx="61">
                  <c:v>64.489999999999995</c:v>
                </c:pt>
                <c:pt idx="62">
                  <c:v>75.334000000000003</c:v>
                </c:pt>
                <c:pt idx="63">
                  <c:v>99.325999999999993</c:v>
                </c:pt>
                <c:pt idx="64">
                  <c:v>102.43899999999999</c:v>
                </c:pt>
                <c:pt idx="65">
                  <c:v>102.914</c:v>
                </c:pt>
                <c:pt idx="66">
                  <c:v>100.679</c:v>
                </c:pt>
                <c:pt idx="67">
                  <c:v>103.258</c:v>
                </c:pt>
                <c:pt idx="68">
                  <c:v>97.846999999999994</c:v>
                </c:pt>
                <c:pt idx="69">
                  <c:v>100.506</c:v>
                </c:pt>
                <c:pt idx="70">
                  <c:v>104.828</c:v>
                </c:pt>
                <c:pt idx="71">
                  <c:v>104.486</c:v>
                </c:pt>
                <c:pt idx="72">
                  <c:v>101.736</c:v>
                </c:pt>
                <c:pt idx="73">
                  <c:v>108.712</c:v>
                </c:pt>
                <c:pt idx="74">
                  <c:v>111.867</c:v>
                </c:pt>
                <c:pt idx="75">
                  <c:v>114.901</c:v>
                </c:pt>
                <c:pt idx="76">
                  <c:v>63.551000000000002</c:v>
                </c:pt>
                <c:pt idx="77">
                  <c:v>66.760000000000005</c:v>
                </c:pt>
                <c:pt idx="78">
                  <c:v>65.378</c:v>
                </c:pt>
                <c:pt idx="79">
                  <c:v>66.715999999999994</c:v>
                </c:pt>
                <c:pt idx="80">
                  <c:v>67.081000000000003</c:v>
                </c:pt>
                <c:pt idx="81">
                  <c:v>66.742999999999995</c:v>
                </c:pt>
                <c:pt idx="82">
                  <c:v>65.863</c:v>
                </c:pt>
                <c:pt idx="83">
                  <c:v>67.061999999999998</c:v>
                </c:pt>
                <c:pt idx="84">
                  <c:v>67.864000000000004</c:v>
                </c:pt>
                <c:pt idx="85">
                  <c:v>67.858000000000004</c:v>
                </c:pt>
                <c:pt idx="86">
                  <c:v>64.84</c:v>
                </c:pt>
                <c:pt idx="87">
                  <c:v>68.183000000000007</c:v>
                </c:pt>
                <c:pt idx="88">
                  <c:v>66.337000000000003</c:v>
                </c:pt>
                <c:pt idx="89">
                  <c:v>65.643000000000001</c:v>
                </c:pt>
                <c:pt idx="90">
                  <c:v>65.804000000000002</c:v>
                </c:pt>
                <c:pt idx="91">
                  <c:v>67.08</c:v>
                </c:pt>
                <c:pt idx="92">
                  <c:v>67.988</c:v>
                </c:pt>
                <c:pt idx="93">
                  <c:v>66.673000000000002</c:v>
                </c:pt>
                <c:pt idx="94">
                  <c:v>66.507000000000005</c:v>
                </c:pt>
                <c:pt idx="95">
                  <c:v>66.483000000000004</c:v>
                </c:pt>
                <c:pt idx="96">
                  <c:v>67.262</c:v>
                </c:pt>
                <c:pt idx="97">
                  <c:v>65.876999999999995</c:v>
                </c:pt>
                <c:pt idx="98">
                  <c:v>65.007000000000005</c:v>
                </c:pt>
                <c:pt idx="99">
                  <c:v>68.275999999999996</c:v>
                </c:pt>
                <c:pt idx="100">
                  <c:v>67.266000000000005</c:v>
                </c:pt>
                <c:pt idx="101">
                  <c:v>66.433000000000007</c:v>
                </c:pt>
                <c:pt idx="102">
                  <c:v>65.748000000000005</c:v>
                </c:pt>
                <c:pt idx="103">
                  <c:v>65.602999999999994</c:v>
                </c:pt>
                <c:pt idx="104">
                  <c:v>67.781999999999996</c:v>
                </c:pt>
                <c:pt idx="105">
                  <c:v>69.753</c:v>
                </c:pt>
                <c:pt idx="106">
                  <c:v>67.165000000000006</c:v>
                </c:pt>
                <c:pt idx="107">
                  <c:v>65.605999999999995</c:v>
                </c:pt>
                <c:pt idx="108">
                  <c:v>66.331999999999994</c:v>
                </c:pt>
                <c:pt idx="109">
                  <c:v>68.323999999999998</c:v>
                </c:pt>
                <c:pt idx="110">
                  <c:v>67.816000000000003</c:v>
                </c:pt>
                <c:pt idx="111">
                  <c:v>66.61</c:v>
                </c:pt>
                <c:pt idx="112">
                  <c:v>65.688000000000002</c:v>
                </c:pt>
                <c:pt idx="113">
                  <c:v>63.573999999999998</c:v>
                </c:pt>
                <c:pt idx="114">
                  <c:v>67.233000000000004</c:v>
                </c:pt>
                <c:pt idx="115">
                  <c:v>68.173000000000002</c:v>
                </c:pt>
                <c:pt idx="116">
                  <c:v>93.521000000000001</c:v>
                </c:pt>
                <c:pt idx="117">
                  <c:v>91.992999999999995</c:v>
                </c:pt>
                <c:pt idx="118">
                  <c:v>90.834999999999994</c:v>
                </c:pt>
                <c:pt idx="119">
                  <c:v>94.322999999999993</c:v>
                </c:pt>
                <c:pt idx="120">
                  <c:v>68.603999999999999</c:v>
                </c:pt>
                <c:pt idx="121">
                  <c:v>87.843999999999994</c:v>
                </c:pt>
                <c:pt idx="122">
                  <c:v>89.064999999999998</c:v>
                </c:pt>
                <c:pt idx="123">
                  <c:v>72.105000000000004</c:v>
                </c:pt>
                <c:pt idx="124">
                  <c:v>74.852999999999994</c:v>
                </c:pt>
                <c:pt idx="125">
                  <c:v>80.13</c:v>
                </c:pt>
                <c:pt idx="126">
                  <c:v>73.855999999999995</c:v>
                </c:pt>
                <c:pt idx="127">
                  <c:v>72.457999999999998</c:v>
                </c:pt>
                <c:pt idx="128">
                  <c:v>72.706999999999994</c:v>
                </c:pt>
                <c:pt idx="129">
                  <c:v>74.394999999999996</c:v>
                </c:pt>
                <c:pt idx="130">
                  <c:v>77.024000000000001</c:v>
                </c:pt>
                <c:pt idx="131">
                  <c:v>73.858999999999995</c:v>
                </c:pt>
                <c:pt idx="132">
                  <c:v>72.927000000000007</c:v>
                </c:pt>
                <c:pt idx="133">
                  <c:v>71.64</c:v>
                </c:pt>
                <c:pt idx="134">
                  <c:v>74.856999999999999</c:v>
                </c:pt>
                <c:pt idx="135">
                  <c:v>79.376999999999995</c:v>
                </c:pt>
                <c:pt idx="136">
                  <c:v>72.081000000000003</c:v>
                </c:pt>
                <c:pt idx="137">
                  <c:v>73.144999999999996</c:v>
                </c:pt>
                <c:pt idx="138">
                  <c:v>94.606999999999999</c:v>
                </c:pt>
                <c:pt idx="139">
                  <c:v>95.89</c:v>
                </c:pt>
                <c:pt idx="140">
                  <c:v>95.802000000000007</c:v>
                </c:pt>
                <c:pt idx="141">
                  <c:v>101.84399999999999</c:v>
                </c:pt>
                <c:pt idx="142">
                  <c:v>99.537999999999997</c:v>
                </c:pt>
                <c:pt idx="143">
                  <c:v>95.718999999999994</c:v>
                </c:pt>
                <c:pt idx="144">
                  <c:v>100.121</c:v>
                </c:pt>
                <c:pt idx="145">
                  <c:v>101.312</c:v>
                </c:pt>
                <c:pt idx="146">
                  <c:v>99.12</c:v>
                </c:pt>
                <c:pt idx="147">
                  <c:v>103.67100000000001</c:v>
                </c:pt>
                <c:pt idx="148">
                  <c:v>97.736000000000004</c:v>
                </c:pt>
                <c:pt idx="149">
                  <c:v>96.97</c:v>
                </c:pt>
                <c:pt idx="150">
                  <c:v>102.10299999999999</c:v>
                </c:pt>
                <c:pt idx="151">
                  <c:v>96.781000000000006</c:v>
                </c:pt>
                <c:pt idx="152">
                  <c:v>99.319000000000003</c:v>
                </c:pt>
                <c:pt idx="153">
                  <c:v>97.078000000000003</c:v>
                </c:pt>
                <c:pt idx="154">
                  <c:v>97.311999999999998</c:v>
                </c:pt>
                <c:pt idx="155">
                  <c:v>99.525999999999996</c:v>
                </c:pt>
                <c:pt idx="156">
                  <c:v>74.096000000000004</c:v>
                </c:pt>
                <c:pt idx="157">
                  <c:v>73.564999999999998</c:v>
                </c:pt>
                <c:pt idx="158">
                  <c:v>72.900999999999996</c:v>
                </c:pt>
                <c:pt idx="159">
                  <c:v>73.448999999999998</c:v>
                </c:pt>
                <c:pt idx="160">
                  <c:v>76.581000000000003</c:v>
                </c:pt>
                <c:pt idx="161">
                  <c:v>74.605999999999995</c:v>
                </c:pt>
                <c:pt idx="162">
                  <c:v>74.156000000000006</c:v>
                </c:pt>
                <c:pt idx="163">
                  <c:v>72.853999999999999</c:v>
                </c:pt>
                <c:pt idx="164">
                  <c:v>73.460999999999999</c:v>
                </c:pt>
                <c:pt idx="165">
                  <c:v>73.766000000000005</c:v>
                </c:pt>
                <c:pt idx="166">
                  <c:v>72.763999999999996</c:v>
                </c:pt>
                <c:pt idx="167">
                  <c:v>74.983999999999995</c:v>
                </c:pt>
                <c:pt idx="168">
                  <c:v>73.567999999999998</c:v>
                </c:pt>
                <c:pt idx="169">
                  <c:v>75.194999999999993</c:v>
                </c:pt>
                <c:pt idx="170">
                  <c:v>75.209000000000003</c:v>
                </c:pt>
                <c:pt idx="171">
                  <c:v>75.596999999999994</c:v>
                </c:pt>
                <c:pt idx="172">
                  <c:v>76.953000000000003</c:v>
                </c:pt>
                <c:pt idx="173">
                  <c:v>72.445999999999998</c:v>
                </c:pt>
                <c:pt idx="174">
                  <c:v>72.816999999999993</c:v>
                </c:pt>
                <c:pt idx="175">
                  <c:v>75.646000000000001</c:v>
                </c:pt>
                <c:pt idx="176">
                  <c:v>75.137</c:v>
                </c:pt>
                <c:pt idx="177">
                  <c:v>73.748000000000005</c:v>
                </c:pt>
                <c:pt idx="178">
                  <c:v>70.366</c:v>
                </c:pt>
                <c:pt idx="179">
                  <c:v>104.119</c:v>
                </c:pt>
                <c:pt idx="180">
                  <c:v>98.64</c:v>
                </c:pt>
                <c:pt idx="181">
                  <c:v>95.84</c:v>
                </c:pt>
                <c:pt idx="182">
                  <c:v>85.31</c:v>
                </c:pt>
                <c:pt idx="183">
                  <c:v>84.635000000000005</c:v>
                </c:pt>
                <c:pt idx="184">
                  <c:v>87.775000000000006</c:v>
                </c:pt>
                <c:pt idx="185">
                  <c:v>87.201999999999998</c:v>
                </c:pt>
                <c:pt idx="186">
                  <c:v>86.695999999999998</c:v>
                </c:pt>
                <c:pt idx="187">
                  <c:v>88.619</c:v>
                </c:pt>
                <c:pt idx="188">
                  <c:v>82.501000000000005</c:v>
                </c:pt>
                <c:pt idx="189">
                  <c:v>85.058999999999997</c:v>
                </c:pt>
                <c:pt idx="190">
                  <c:v>87.988</c:v>
                </c:pt>
                <c:pt idx="191">
                  <c:v>86.619</c:v>
                </c:pt>
                <c:pt idx="192">
                  <c:v>97.873000000000005</c:v>
                </c:pt>
                <c:pt idx="193">
                  <c:v>85.872</c:v>
                </c:pt>
                <c:pt idx="194">
                  <c:v>85.703000000000003</c:v>
                </c:pt>
                <c:pt idx="195">
                  <c:v>87.35</c:v>
                </c:pt>
                <c:pt idx="196">
                  <c:v>84.912999999999997</c:v>
                </c:pt>
                <c:pt idx="197">
                  <c:v>85.680999999999997</c:v>
                </c:pt>
                <c:pt idx="198">
                  <c:v>86.718000000000004</c:v>
                </c:pt>
                <c:pt idx="199">
                  <c:v>85.022999999999996</c:v>
                </c:pt>
                <c:pt idx="200">
                  <c:v>69.721000000000004</c:v>
                </c:pt>
                <c:pt idx="201">
                  <c:v>67.584000000000003</c:v>
                </c:pt>
                <c:pt idx="202">
                  <c:v>69.284000000000006</c:v>
                </c:pt>
                <c:pt idx="203">
                  <c:v>68.542000000000002</c:v>
                </c:pt>
                <c:pt idx="204">
                  <c:v>68.753</c:v>
                </c:pt>
                <c:pt idx="205">
                  <c:v>71.569000000000003</c:v>
                </c:pt>
                <c:pt idx="206">
                  <c:v>69.12</c:v>
                </c:pt>
                <c:pt idx="207">
                  <c:v>70.177000000000007</c:v>
                </c:pt>
                <c:pt idx="208">
                  <c:v>65.668999999999997</c:v>
                </c:pt>
                <c:pt idx="209">
                  <c:v>66.314999999999998</c:v>
                </c:pt>
                <c:pt idx="210">
                  <c:v>67.058000000000007</c:v>
                </c:pt>
                <c:pt idx="211">
                  <c:v>65.981999999999999</c:v>
                </c:pt>
                <c:pt idx="212">
                  <c:v>68.804000000000002</c:v>
                </c:pt>
                <c:pt idx="213">
                  <c:v>68.344999999999999</c:v>
                </c:pt>
                <c:pt idx="214">
                  <c:v>70.031000000000006</c:v>
                </c:pt>
                <c:pt idx="215">
                  <c:v>70.295000000000002</c:v>
                </c:pt>
                <c:pt idx="216">
                  <c:v>69.135000000000005</c:v>
                </c:pt>
                <c:pt idx="217">
                  <c:v>68.527000000000001</c:v>
                </c:pt>
                <c:pt idx="218">
                  <c:v>68.909000000000006</c:v>
                </c:pt>
                <c:pt idx="219">
                  <c:v>68.724999999999994</c:v>
                </c:pt>
                <c:pt idx="220">
                  <c:v>71.021000000000001</c:v>
                </c:pt>
                <c:pt idx="221">
                  <c:v>68.137</c:v>
                </c:pt>
                <c:pt idx="222">
                  <c:v>69.015000000000001</c:v>
                </c:pt>
                <c:pt idx="223">
                  <c:v>68.043000000000006</c:v>
                </c:pt>
                <c:pt idx="224">
                  <c:v>68.784000000000006</c:v>
                </c:pt>
                <c:pt idx="225">
                  <c:v>70.134</c:v>
                </c:pt>
                <c:pt idx="226">
                  <c:v>68.858000000000004</c:v>
                </c:pt>
                <c:pt idx="227">
                  <c:v>69.075000000000003</c:v>
                </c:pt>
                <c:pt idx="228">
                  <c:v>84.971000000000004</c:v>
                </c:pt>
                <c:pt idx="229">
                  <c:v>88.293000000000006</c:v>
                </c:pt>
                <c:pt idx="230">
                  <c:v>89.924999999999997</c:v>
                </c:pt>
                <c:pt idx="231">
                  <c:v>66.692999999999998</c:v>
                </c:pt>
                <c:pt idx="232">
                  <c:v>65.822000000000003</c:v>
                </c:pt>
                <c:pt idx="233">
                  <c:v>66.953999999999994</c:v>
                </c:pt>
                <c:pt idx="234">
                  <c:v>67.046000000000006</c:v>
                </c:pt>
                <c:pt idx="235">
                  <c:v>68.233999999999995</c:v>
                </c:pt>
                <c:pt idx="236">
                  <c:v>66.075999999999993</c:v>
                </c:pt>
                <c:pt idx="237">
                  <c:v>68.924999999999997</c:v>
                </c:pt>
                <c:pt idx="238">
                  <c:v>64.120999999999995</c:v>
                </c:pt>
                <c:pt idx="239">
                  <c:v>69.694000000000003</c:v>
                </c:pt>
                <c:pt idx="240">
                  <c:v>71.828999999999994</c:v>
                </c:pt>
                <c:pt idx="241">
                  <c:v>69.317999999999998</c:v>
                </c:pt>
                <c:pt idx="242">
                  <c:v>70.774000000000001</c:v>
                </c:pt>
                <c:pt idx="243">
                  <c:v>71.48</c:v>
                </c:pt>
                <c:pt idx="244">
                  <c:v>71.23</c:v>
                </c:pt>
                <c:pt idx="245">
                  <c:v>71.106999999999999</c:v>
                </c:pt>
                <c:pt idx="246">
                  <c:v>72.021000000000001</c:v>
                </c:pt>
                <c:pt idx="247">
                  <c:v>69.171999999999997</c:v>
                </c:pt>
                <c:pt idx="248">
                  <c:v>70.631</c:v>
                </c:pt>
                <c:pt idx="249">
                  <c:v>72.025000000000006</c:v>
                </c:pt>
                <c:pt idx="250">
                  <c:v>70.909000000000006</c:v>
                </c:pt>
                <c:pt idx="251">
                  <c:v>71.501999999999995</c:v>
                </c:pt>
                <c:pt idx="252">
                  <c:v>105.24</c:v>
                </c:pt>
                <c:pt idx="253">
                  <c:v>102.55200000000001</c:v>
                </c:pt>
                <c:pt idx="254">
                  <c:v>104.777</c:v>
                </c:pt>
                <c:pt idx="255">
                  <c:v>105.574</c:v>
                </c:pt>
                <c:pt idx="256">
                  <c:v>103.75700000000001</c:v>
                </c:pt>
                <c:pt idx="257">
                  <c:v>105.036</c:v>
                </c:pt>
                <c:pt idx="258">
                  <c:v>104.042</c:v>
                </c:pt>
                <c:pt idx="259">
                  <c:v>106.32599999999999</c:v>
                </c:pt>
                <c:pt idx="260">
                  <c:v>106.264</c:v>
                </c:pt>
                <c:pt idx="261">
                  <c:v>104.389</c:v>
                </c:pt>
                <c:pt idx="262">
                  <c:v>108.52800000000001</c:v>
                </c:pt>
                <c:pt idx="263">
                  <c:v>101.20699999999999</c:v>
                </c:pt>
                <c:pt idx="264">
                  <c:v>107.498</c:v>
                </c:pt>
                <c:pt idx="265">
                  <c:v>106.435</c:v>
                </c:pt>
                <c:pt idx="266">
                  <c:v>104.54300000000001</c:v>
                </c:pt>
                <c:pt idx="267">
                  <c:v>103.822</c:v>
                </c:pt>
                <c:pt idx="268">
                  <c:v>102.434</c:v>
                </c:pt>
                <c:pt idx="269">
                  <c:v>91.495000000000005</c:v>
                </c:pt>
                <c:pt idx="270">
                  <c:v>91.021000000000001</c:v>
                </c:pt>
                <c:pt idx="271">
                  <c:v>90.745999999999995</c:v>
                </c:pt>
                <c:pt idx="272">
                  <c:v>87.938999999999993</c:v>
                </c:pt>
                <c:pt idx="273">
                  <c:v>92.278000000000006</c:v>
                </c:pt>
                <c:pt idx="274">
                  <c:v>95.825999999999993</c:v>
                </c:pt>
                <c:pt idx="275">
                  <c:v>96.926000000000002</c:v>
                </c:pt>
                <c:pt idx="276">
                  <c:v>94.078000000000003</c:v>
                </c:pt>
                <c:pt idx="277">
                  <c:v>95.135999999999996</c:v>
                </c:pt>
                <c:pt idx="278">
                  <c:v>93.747</c:v>
                </c:pt>
                <c:pt idx="279">
                  <c:v>109.404</c:v>
                </c:pt>
                <c:pt idx="280">
                  <c:v>110.768</c:v>
                </c:pt>
                <c:pt idx="281">
                  <c:v>122.27</c:v>
                </c:pt>
                <c:pt idx="282">
                  <c:v>124.163</c:v>
                </c:pt>
                <c:pt idx="283">
                  <c:v>120.56</c:v>
                </c:pt>
                <c:pt idx="284">
                  <c:v>120.688</c:v>
                </c:pt>
                <c:pt idx="285">
                  <c:v>134.726</c:v>
                </c:pt>
                <c:pt idx="286">
                  <c:v>137.31800000000001</c:v>
                </c:pt>
                <c:pt idx="287">
                  <c:v>133.25</c:v>
                </c:pt>
                <c:pt idx="288">
                  <c:v>131.14500000000001</c:v>
                </c:pt>
                <c:pt idx="289">
                  <c:v>86.825000000000003</c:v>
                </c:pt>
                <c:pt idx="290">
                  <c:v>81.22</c:v>
                </c:pt>
                <c:pt idx="291">
                  <c:v>79.093000000000004</c:v>
                </c:pt>
                <c:pt idx="292">
                  <c:v>79.465999999999994</c:v>
                </c:pt>
                <c:pt idx="293">
                  <c:v>77.972999999999999</c:v>
                </c:pt>
                <c:pt idx="294">
                  <c:v>80.3</c:v>
                </c:pt>
                <c:pt idx="295">
                  <c:v>78.343000000000004</c:v>
                </c:pt>
                <c:pt idx="296">
                  <c:v>78.055999999999997</c:v>
                </c:pt>
                <c:pt idx="297">
                  <c:v>77.465999999999994</c:v>
                </c:pt>
                <c:pt idx="298">
                  <c:v>78.075999999999993</c:v>
                </c:pt>
                <c:pt idx="299">
                  <c:v>77.045000000000002</c:v>
                </c:pt>
                <c:pt idx="300">
                  <c:v>80.55</c:v>
                </c:pt>
                <c:pt idx="301">
                  <c:v>79.128</c:v>
                </c:pt>
                <c:pt idx="302">
                  <c:v>79.436999999999998</c:v>
                </c:pt>
                <c:pt idx="303">
                  <c:v>76.367999999999995</c:v>
                </c:pt>
                <c:pt idx="304">
                  <c:v>77.069999999999993</c:v>
                </c:pt>
                <c:pt idx="305">
                  <c:v>83.09</c:v>
                </c:pt>
                <c:pt idx="306">
                  <c:v>73.290999999999997</c:v>
                </c:pt>
                <c:pt idx="307">
                  <c:v>74.013000000000005</c:v>
                </c:pt>
                <c:pt idx="308">
                  <c:v>73.402000000000001</c:v>
                </c:pt>
                <c:pt idx="309">
                  <c:v>74.733999999999995</c:v>
                </c:pt>
                <c:pt idx="310">
                  <c:v>74.86</c:v>
                </c:pt>
                <c:pt idx="311">
                  <c:v>74.069999999999993</c:v>
                </c:pt>
                <c:pt idx="312">
                  <c:v>76.007000000000005</c:v>
                </c:pt>
                <c:pt idx="313">
                  <c:v>73.212999999999994</c:v>
                </c:pt>
                <c:pt idx="314">
                  <c:v>88.813999999999993</c:v>
                </c:pt>
                <c:pt idx="315">
                  <c:v>91.03</c:v>
                </c:pt>
                <c:pt idx="316">
                  <c:v>71.462999999999994</c:v>
                </c:pt>
                <c:pt idx="317">
                  <c:v>73.257999999999996</c:v>
                </c:pt>
                <c:pt idx="318">
                  <c:v>69.655000000000001</c:v>
                </c:pt>
                <c:pt idx="319">
                  <c:v>72.676000000000002</c:v>
                </c:pt>
                <c:pt idx="320">
                  <c:v>72.695999999999998</c:v>
                </c:pt>
                <c:pt idx="321">
                  <c:v>71.004999999999995</c:v>
                </c:pt>
                <c:pt idx="322">
                  <c:v>71.204999999999998</c:v>
                </c:pt>
                <c:pt idx="323">
                  <c:v>70.141000000000005</c:v>
                </c:pt>
                <c:pt idx="324">
                  <c:v>70.784000000000006</c:v>
                </c:pt>
                <c:pt idx="325">
                  <c:v>111.27200000000001</c:v>
                </c:pt>
                <c:pt idx="326">
                  <c:v>108.15</c:v>
                </c:pt>
                <c:pt idx="327">
                  <c:v>108.84</c:v>
                </c:pt>
                <c:pt idx="328">
                  <c:v>107.36199999999999</c:v>
                </c:pt>
                <c:pt idx="329">
                  <c:v>106.923</c:v>
                </c:pt>
                <c:pt idx="330">
                  <c:v>107.78700000000001</c:v>
                </c:pt>
                <c:pt idx="331">
                  <c:v>109.145</c:v>
                </c:pt>
                <c:pt idx="332">
                  <c:v>107.62</c:v>
                </c:pt>
                <c:pt idx="333">
                  <c:v>105.087</c:v>
                </c:pt>
                <c:pt idx="334">
                  <c:v>107.932</c:v>
                </c:pt>
                <c:pt idx="335">
                  <c:v>110.76900000000001</c:v>
                </c:pt>
                <c:pt idx="336">
                  <c:v>107.107</c:v>
                </c:pt>
                <c:pt idx="337">
                  <c:v>111.663</c:v>
                </c:pt>
                <c:pt idx="338">
                  <c:v>107.935</c:v>
                </c:pt>
                <c:pt idx="339">
                  <c:v>107.922</c:v>
                </c:pt>
                <c:pt idx="340">
                  <c:v>108.24</c:v>
                </c:pt>
                <c:pt idx="341">
                  <c:v>108.64100000000001</c:v>
                </c:pt>
                <c:pt idx="342">
                  <c:v>109.852</c:v>
                </c:pt>
                <c:pt idx="343">
                  <c:v>104.182</c:v>
                </c:pt>
                <c:pt idx="344">
                  <c:v>82.754000000000005</c:v>
                </c:pt>
                <c:pt idx="345">
                  <c:v>81.218000000000004</c:v>
                </c:pt>
                <c:pt idx="346">
                  <c:v>79.897999999999996</c:v>
                </c:pt>
                <c:pt idx="347">
                  <c:v>80.492000000000004</c:v>
                </c:pt>
                <c:pt idx="348">
                  <c:v>78.834000000000003</c:v>
                </c:pt>
                <c:pt idx="349">
                  <c:v>80.757999999999996</c:v>
                </c:pt>
                <c:pt idx="350">
                  <c:v>80.427000000000007</c:v>
                </c:pt>
                <c:pt idx="351">
                  <c:v>78.846000000000004</c:v>
                </c:pt>
                <c:pt idx="352">
                  <c:v>79.088999999999999</c:v>
                </c:pt>
                <c:pt idx="353">
                  <c:v>79.212999999999994</c:v>
                </c:pt>
                <c:pt idx="354">
                  <c:v>81.087999999999994</c:v>
                </c:pt>
                <c:pt idx="355">
                  <c:v>80.915999999999997</c:v>
                </c:pt>
                <c:pt idx="356">
                  <c:v>81.566999999999993</c:v>
                </c:pt>
                <c:pt idx="357">
                  <c:v>81.006</c:v>
                </c:pt>
                <c:pt idx="358">
                  <c:v>93.406999999999996</c:v>
                </c:pt>
                <c:pt idx="359">
                  <c:v>95.153999999999996</c:v>
                </c:pt>
                <c:pt idx="360">
                  <c:v>93.186999999999998</c:v>
                </c:pt>
                <c:pt idx="361">
                  <c:v>90.316999999999993</c:v>
                </c:pt>
                <c:pt idx="362">
                  <c:v>92.423000000000002</c:v>
                </c:pt>
                <c:pt idx="363">
                  <c:v>100.593</c:v>
                </c:pt>
                <c:pt idx="364">
                  <c:v>98.965000000000003</c:v>
                </c:pt>
                <c:pt idx="365">
                  <c:v>98.078000000000003</c:v>
                </c:pt>
                <c:pt idx="366">
                  <c:v>97.033000000000001</c:v>
                </c:pt>
                <c:pt idx="367">
                  <c:v>95.691000000000003</c:v>
                </c:pt>
                <c:pt idx="368">
                  <c:v>92.432000000000002</c:v>
                </c:pt>
                <c:pt idx="369">
                  <c:v>97.984999999999999</c:v>
                </c:pt>
                <c:pt idx="370">
                  <c:v>99.307000000000002</c:v>
                </c:pt>
                <c:pt idx="371">
                  <c:v>96.921999999999997</c:v>
                </c:pt>
                <c:pt idx="372">
                  <c:v>97.647999999999996</c:v>
                </c:pt>
                <c:pt idx="373">
                  <c:v>95.581999999999994</c:v>
                </c:pt>
                <c:pt idx="374">
                  <c:v>98.905000000000001</c:v>
                </c:pt>
                <c:pt idx="375">
                  <c:v>93.277000000000001</c:v>
                </c:pt>
                <c:pt idx="376">
                  <c:v>94.153000000000006</c:v>
                </c:pt>
                <c:pt idx="377">
                  <c:v>94.061999999999998</c:v>
                </c:pt>
                <c:pt idx="378">
                  <c:v>94.878</c:v>
                </c:pt>
                <c:pt idx="379">
                  <c:v>95.671000000000006</c:v>
                </c:pt>
                <c:pt idx="380">
                  <c:v>94.929000000000002</c:v>
                </c:pt>
                <c:pt idx="381">
                  <c:v>95.298000000000002</c:v>
                </c:pt>
                <c:pt idx="382">
                  <c:v>94.106999999999999</c:v>
                </c:pt>
                <c:pt idx="383">
                  <c:v>96.325000000000003</c:v>
                </c:pt>
                <c:pt idx="384">
                  <c:v>97.153999999999996</c:v>
                </c:pt>
                <c:pt idx="385">
                  <c:v>95.771000000000001</c:v>
                </c:pt>
                <c:pt idx="386">
                  <c:v>96.632000000000005</c:v>
                </c:pt>
                <c:pt idx="387">
                  <c:v>98.932000000000002</c:v>
                </c:pt>
                <c:pt idx="388">
                  <c:v>93.325999999999993</c:v>
                </c:pt>
                <c:pt idx="389">
                  <c:v>96.143000000000001</c:v>
                </c:pt>
                <c:pt idx="390">
                  <c:v>101.24</c:v>
                </c:pt>
                <c:pt idx="391">
                  <c:v>96.956999999999994</c:v>
                </c:pt>
                <c:pt idx="392">
                  <c:v>96.355999999999995</c:v>
                </c:pt>
                <c:pt idx="393">
                  <c:v>95.388999999999996</c:v>
                </c:pt>
                <c:pt idx="394">
                  <c:v>96.778000000000006</c:v>
                </c:pt>
                <c:pt idx="395">
                  <c:v>98.593000000000004</c:v>
                </c:pt>
                <c:pt idx="396">
                  <c:v>98.971000000000004</c:v>
                </c:pt>
                <c:pt idx="397">
                  <c:v>83.671999999999997</c:v>
                </c:pt>
                <c:pt idx="398">
                  <c:v>83.600999999999999</c:v>
                </c:pt>
                <c:pt idx="399">
                  <c:v>84.355000000000004</c:v>
                </c:pt>
                <c:pt idx="400">
                  <c:v>85.311999999999998</c:v>
                </c:pt>
                <c:pt idx="401">
                  <c:v>103.449</c:v>
                </c:pt>
                <c:pt idx="402">
                  <c:v>107.953</c:v>
                </c:pt>
                <c:pt idx="403">
                  <c:v>101.08</c:v>
                </c:pt>
                <c:pt idx="404">
                  <c:v>108.25</c:v>
                </c:pt>
                <c:pt idx="405">
                  <c:v>107.562</c:v>
                </c:pt>
                <c:pt idx="406">
                  <c:v>106.43600000000001</c:v>
                </c:pt>
                <c:pt idx="407">
                  <c:v>105.453</c:v>
                </c:pt>
                <c:pt idx="408">
                  <c:v>103.979</c:v>
                </c:pt>
                <c:pt idx="409">
                  <c:v>105.86499999999999</c:v>
                </c:pt>
                <c:pt idx="410">
                  <c:v>101.504</c:v>
                </c:pt>
                <c:pt idx="411">
                  <c:v>102.261</c:v>
                </c:pt>
                <c:pt idx="412">
                  <c:v>101.033</c:v>
                </c:pt>
                <c:pt idx="413">
                  <c:v>71.230999999999995</c:v>
                </c:pt>
                <c:pt idx="414">
                  <c:v>74.097999999999999</c:v>
                </c:pt>
                <c:pt idx="415">
                  <c:v>108.78400000000001</c:v>
                </c:pt>
                <c:pt idx="416">
                  <c:v>106.9</c:v>
                </c:pt>
                <c:pt idx="417">
                  <c:v>89.206999999999994</c:v>
                </c:pt>
                <c:pt idx="418">
                  <c:v>84.918999999999997</c:v>
                </c:pt>
                <c:pt idx="419">
                  <c:v>89.744</c:v>
                </c:pt>
                <c:pt idx="420">
                  <c:v>91.022000000000006</c:v>
                </c:pt>
                <c:pt idx="421">
                  <c:v>88.58</c:v>
                </c:pt>
                <c:pt idx="422">
                  <c:v>89.634</c:v>
                </c:pt>
                <c:pt idx="423">
                  <c:v>85.031999999999996</c:v>
                </c:pt>
                <c:pt idx="424">
                  <c:v>90.097999999999999</c:v>
                </c:pt>
                <c:pt idx="425">
                  <c:v>85.352000000000004</c:v>
                </c:pt>
                <c:pt idx="426">
                  <c:v>85.501999999999995</c:v>
                </c:pt>
                <c:pt idx="427">
                  <c:v>124.309</c:v>
                </c:pt>
                <c:pt idx="428">
                  <c:v>120.38</c:v>
                </c:pt>
                <c:pt idx="429">
                  <c:v>123.98399999999999</c:v>
                </c:pt>
                <c:pt idx="430">
                  <c:v>73.98</c:v>
                </c:pt>
                <c:pt idx="431">
                  <c:v>76.236999999999995</c:v>
                </c:pt>
                <c:pt idx="432">
                  <c:v>76.122</c:v>
                </c:pt>
                <c:pt idx="433">
                  <c:v>74.227999999999994</c:v>
                </c:pt>
                <c:pt idx="434">
                  <c:v>74.721000000000004</c:v>
                </c:pt>
                <c:pt idx="435">
                  <c:v>84.007000000000005</c:v>
                </c:pt>
                <c:pt idx="436">
                  <c:v>74.596000000000004</c:v>
                </c:pt>
                <c:pt idx="437">
                  <c:v>75.2</c:v>
                </c:pt>
                <c:pt idx="438">
                  <c:v>72.793999999999997</c:v>
                </c:pt>
                <c:pt idx="439">
                  <c:v>90.608000000000004</c:v>
                </c:pt>
                <c:pt idx="440">
                  <c:v>98.400999999999996</c:v>
                </c:pt>
                <c:pt idx="441">
                  <c:v>99.072999999999993</c:v>
                </c:pt>
                <c:pt idx="442">
                  <c:v>100.625</c:v>
                </c:pt>
                <c:pt idx="443">
                  <c:v>102.792</c:v>
                </c:pt>
                <c:pt idx="444">
                  <c:v>105.137</c:v>
                </c:pt>
                <c:pt idx="445">
                  <c:v>107.42400000000001</c:v>
                </c:pt>
                <c:pt idx="446">
                  <c:v>106.536</c:v>
                </c:pt>
                <c:pt idx="447">
                  <c:v>105.848</c:v>
                </c:pt>
                <c:pt idx="448">
                  <c:v>75.893000000000001</c:v>
                </c:pt>
                <c:pt idx="449">
                  <c:v>125.261</c:v>
                </c:pt>
                <c:pt idx="450">
                  <c:v>125.29900000000001</c:v>
                </c:pt>
                <c:pt idx="451">
                  <c:v>124.809</c:v>
                </c:pt>
                <c:pt idx="452">
                  <c:v>122.223</c:v>
                </c:pt>
                <c:pt idx="453">
                  <c:v>120.916</c:v>
                </c:pt>
                <c:pt idx="454">
                  <c:v>123.917</c:v>
                </c:pt>
                <c:pt idx="455">
                  <c:v>126.217</c:v>
                </c:pt>
                <c:pt idx="456">
                  <c:v>122.806</c:v>
                </c:pt>
                <c:pt idx="457">
                  <c:v>123.589</c:v>
                </c:pt>
                <c:pt idx="458">
                  <c:v>119.702</c:v>
                </c:pt>
                <c:pt idx="459">
                  <c:v>93.093999999999994</c:v>
                </c:pt>
                <c:pt idx="460">
                  <c:v>90.875</c:v>
                </c:pt>
                <c:pt idx="461">
                  <c:v>86.49</c:v>
                </c:pt>
                <c:pt idx="462">
                  <c:v>89.234999999999999</c:v>
                </c:pt>
                <c:pt idx="463">
                  <c:v>85.537999999999997</c:v>
                </c:pt>
                <c:pt idx="464">
                  <c:v>86.418999999999997</c:v>
                </c:pt>
                <c:pt idx="465">
                  <c:v>89.667000000000002</c:v>
                </c:pt>
                <c:pt idx="466">
                  <c:v>88.262</c:v>
                </c:pt>
                <c:pt idx="467">
                  <c:v>96.088999999999999</c:v>
                </c:pt>
                <c:pt idx="468">
                  <c:v>94.991</c:v>
                </c:pt>
                <c:pt idx="469">
                  <c:v>93.629000000000005</c:v>
                </c:pt>
                <c:pt idx="470">
                  <c:v>97.721999999999994</c:v>
                </c:pt>
                <c:pt idx="471">
                  <c:v>92.941000000000003</c:v>
                </c:pt>
                <c:pt idx="472">
                  <c:v>93.569000000000003</c:v>
                </c:pt>
                <c:pt idx="473">
                  <c:v>102.395</c:v>
                </c:pt>
                <c:pt idx="474">
                  <c:v>102.803</c:v>
                </c:pt>
                <c:pt idx="475">
                  <c:v>108.613</c:v>
                </c:pt>
                <c:pt idx="476">
                  <c:v>100.643</c:v>
                </c:pt>
                <c:pt idx="477">
                  <c:v>81.082999999999998</c:v>
                </c:pt>
                <c:pt idx="478">
                  <c:v>78.412000000000006</c:v>
                </c:pt>
                <c:pt idx="479">
                  <c:v>81.646000000000001</c:v>
                </c:pt>
                <c:pt idx="480">
                  <c:v>81.995999999999995</c:v>
                </c:pt>
                <c:pt idx="481">
                  <c:v>83.730999999999995</c:v>
                </c:pt>
                <c:pt idx="482">
                  <c:v>83.763999999999996</c:v>
                </c:pt>
                <c:pt idx="483">
                  <c:v>81.807000000000002</c:v>
                </c:pt>
                <c:pt idx="484">
                  <c:v>84.024000000000001</c:v>
                </c:pt>
                <c:pt idx="485">
                  <c:v>83.11</c:v>
                </c:pt>
                <c:pt idx="486">
                  <c:v>84.484999999999999</c:v>
                </c:pt>
                <c:pt idx="487">
                  <c:v>83.664000000000001</c:v>
                </c:pt>
                <c:pt idx="488">
                  <c:v>83.215000000000003</c:v>
                </c:pt>
                <c:pt idx="489">
                  <c:v>127.88800000000001</c:v>
                </c:pt>
                <c:pt idx="490">
                  <c:v>91.090999999999994</c:v>
                </c:pt>
                <c:pt idx="491">
                  <c:v>90.727000000000004</c:v>
                </c:pt>
                <c:pt idx="492">
                  <c:v>88.302999999999997</c:v>
                </c:pt>
                <c:pt idx="493">
                  <c:v>87.363</c:v>
                </c:pt>
                <c:pt idx="494">
                  <c:v>90.896000000000001</c:v>
                </c:pt>
                <c:pt idx="495">
                  <c:v>91.769000000000005</c:v>
                </c:pt>
                <c:pt idx="496">
                  <c:v>87.710999999999999</c:v>
                </c:pt>
                <c:pt idx="497">
                  <c:v>90.768000000000001</c:v>
                </c:pt>
                <c:pt idx="498">
                  <c:v>85.858000000000004</c:v>
                </c:pt>
                <c:pt idx="499">
                  <c:v>88.52</c:v>
                </c:pt>
                <c:pt idx="500">
                  <c:v>91.409000000000006</c:v>
                </c:pt>
                <c:pt idx="501">
                  <c:v>88.119</c:v>
                </c:pt>
                <c:pt idx="502">
                  <c:v>90.75</c:v>
                </c:pt>
                <c:pt idx="503">
                  <c:v>85.106999999999999</c:v>
                </c:pt>
                <c:pt idx="504">
                  <c:v>90.174999999999997</c:v>
                </c:pt>
                <c:pt idx="505">
                  <c:v>92.897999999999996</c:v>
                </c:pt>
                <c:pt idx="506">
                  <c:v>89.581000000000003</c:v>
                </c:pt>
                <c:pt idx="507">
                  <c:v>90.325999999999993</c:v>
                </c:pt>
                <c:pt idx="508">
                  <c:v>87.512</c:v>
                </c:pt>
                <c:pt idx="509">
                  <c:v>88.126000000000005</c:v>
                </c:pt>
                <c:pt idx="510">
                  <c:v>91.105999999999995</c:v>
                </c:pt>
                <c:pt idx="511">
                  <c:v>89.626999999999995</c:v>
                </c:pt>
                <c:pt idx="512">
                  <c:v>89.349000000000004</c:v>
                </c:pt>
                <c:pt idx="513">
                  <c:v>88.906000000000006</c:v>
                </c:pt>
                <c:pt idx="514">
                  <c:v>88.994</c:v>
                </c:pt>
                <c:pt idx="515">
                  <c:v>91.29</c:v>
                </c:pt>
                <c:pt idx="516">
                  <c:v>99.453000000000003</c:v>
                </c:pt>
                <c:pt idx="517">
                  <c:v>100.18300000000001</c:v>
                </c:pt>
                <c:pt idx="518">
                  <c:v>96.578000000000003</c:v>
                </c:pt>
                <c:pt idx="519">
                  <c:v>102.77800000000001</c:v>
                </c:pt>
                <c:pt idx="520">
                  <c:v>140.15700000000001</c:v>
                </c:pt>
                <c:pt idx="521">
                  <c:v>150.005</c:v>
                </c:pt>
                <c:pt idx="522">
                  <c:v>137.69999999999999</c:v>
                </c:pt>
                <c:pt idx="523">
                  <c:v>135.4</c:v>
                </c:pt>
                <c:pt idx="524">
                  <c:v>100.003</c:v>
                </c:pt>
                <c:pt idx="525">
                  <c:v>103.801</c:v>
                </c:pt>
                <c:pt idx="526">
                  <c:v>101.73399999999999</c:v>
                </c:pt>
                <c:pt idx="527">
                  <c:v>97.828000000000003</c:v>
                </c:pt>
                <c:pt idx="528">
                  <c:v>96.234999999999999</c:v>
                </c:pt>
                <c:pt idx="529">
                  <c:v>101.536</c:v>
                </c:pt>
                <c:pt idx="530">
                  <c:v>100.342</c:v>
                </c:pt>
                <c:pt idx="531">
                  <c:v>99.212999999999994</c:v>
                </c:pt>
                <c:pt idx="532">
                  <c:v>100.24</c:v>
                </c:pt>
                <c:pt idx="533">
                  <c:v>94.778999999999996</c:v>
                </c:pt>
                <c:pt idx="534">
                  <c:v>106.319</c:v>
                </c:pt>
                <c:pt idx="535">
                  <c:v>106.032</c:v>
                </c:pt>
                <c:pt idx="536">
                  <c:v>125.345</c:v>
                </c:pt>
                <c:pt idx="537">
                  <c:v>125.292</c:v>
                </c:pt>
                <c:pt idx="538">
                  <c:v>123.869</c:v>
                </c:pt>
                <c:pt idx="539">
                  <c:v>126.504</c:v>
                </c:pt>
                <c:pt idx="540">
                  <c:v>129.57300000000001</c:v>
                </c:pt>
                <c:pt idx="541">
                  <c:v>127.468</c:v>
                </c:pt>
                <c:pt idx="542">
                  <c:v>128.55500000000001</c:v>
                </c:pt>
                <c:pt idx="543">
                  <c:v>123.631</c:v>
                </c:pt>
                <c:pt idx="544">
                  <c:v>126.898</c:v>
                </c:pt>
                <c:pt idx="545">
                  <c:v>79.643000000000001</c:v>
                </c:pt>
                <c:pt idx="546">
                  <c:v>77.045000000000002</c:v>
                </c:pt>
                <c:pt idx="547">
                  <c:v>79.847999999999999</c:v>
                </c:pt>
                <c:pt idx="548">
                  <c:v>77.563000000000002</c:v>
                </c:pt>
                <c:pt idx="549">
                  <c:v>79.129000000000005</c:v>
                </c:pt>
                <c:pt idx="550">
                  <c:v>79.409000000000006</c:v>
                </c:pt>
                <c:pt idx="551">
                  <c:v>76.897999999999996</c:v>
                </c:pt>
                <c:pt idx="552">
                  <c:v>95.715000000000003</c:v>
                </c:pt>
                <c:pt idx="553">
                  <c:v>91.251999999999995</c:v>
                </c:pt>
                <c:pt idx="554">
                  <c:v>97.353999999999999</c:v>
                </c:pt>
                <c:pt idx="555">
                  <c:v>98.554000000000002</c:v>
                </c:pt>
                <c:pt idx="556">
                  <c:v>95.975999999999999</c:v>
                </c:pt>
                <c:pt idx="557">
                  <c:v>96.031999999999996</c:v>
                </c:pt>
                <c:pt idx="558">
                  <c:v>84.427000000000007</c:v>
                </c:pt>
                <c:pt idx="559">
                  <c:v>69.807000000000002</c:v>
                </c:pt>
                <c:pt idx="560">
                  <c:v>73.822999999999993</c:v>
                </c:pt>
                <c:pt idx="561">
                  <c:v>73.375</c:v>
                </c:pt>
                <c:pt idx="562">
                  <c:v>86.230999999999995</c:v>
                </c:pt>
                <c:pt idx="563">
                  <c:v>85.46</c:v>
                </c:pt>
                <c:pt idx="564">
                  <c:v>81.572999999999993</c:v>
                </c:pt>
                <c:pt idx="565">
                  <c:v>82.537000000000006</c:v>
                </c:pt>
                <c:pt idx="566">
                  <c:v>80.39</c:v>
                </c:pt>
                <c:pt idx="567">
                  <c:v>81.825000000000003</c:v>
                </c:pt>
                <c:pt idx="568">
                  <c:v>81.891000000000005</c:v>
                </c:pt>
                <c:pt idx="569">
                  <c:v>82.888999999999996</c:v>
                </c:pt>
                <c:pt idx="570">
                  <c:v>88.082999999999998</c:v>
                </c:pt>
                <c:pt idx="571">
                  <c:v>89.912999999999997</c:v>
                </c:pt>
                <c:pt idx="572">
                  <c:v>88.376000000000005</c:v>
                </c:pt>
                <c:pt idx="573">
                  <c:v>88.144999999999996</c:v>
                </c:pt>
                <c:pt idx="574">
                  <c:v>90.748000000000005</c:v>
                </c:pt>
                <c:pt idx="575">
                  <c:v>84.875</c:v>
                </c:pt>
                <c:pt idx="576">
                  <c:v>81.2</c:v>
                </c:pt>
                <c:pt idx="577">
                  <c:v>84.4</c:v>
                </c:pt>
                <c:pt idx="578">
                  <c:v>82.619</c:v>
                </c:pt>
                <c:pt idx="579">
                  <c:v>91.661000000000001</c:v>
                </c:pt>
                <c:pt idx="580">
                  <c:v>90.225999999999999</c:v>
                </c:pt>
                <c:pt idx="581">
                  <c:v>91.037000000000006</c:v>
                </c:pt>
                <c:pt idx="582">
                  <c:v>90.061000000000007</c:v>
                </c:pt>
                <c:pt idx="583">
                  <c:v>89.262</c:v>
                </c:pt>
                <c:pt idx="584">
                  <c:v>80.739999999999995</c:v>
                </c:pt>
                <c:pt idx="585">
                  <c:v>85.346999999999994</c:v>
                </c:pt>
                <c:pt idx="586">
                  <c:v>82.247</c:v>
                </c:pt>
                <c:pt idx="587">
                  <c:v>82.575000000000003</c:v>
                </c:pt>
                <c:pt idx="588">
                  <c:v>79.59</c:v>
                </c:pt>
                <c:pt idx="589">
                  <c:v>80.725999999999999</c:v>
                </c:pt>
                <c:pt idx="590">
                  <c:v>83.644999999999996</c:v>
                </c:pt>
                <c:pt idx="591">
                  <c:v>83</c:v>
                </c:pt>
                <c:pt idx="592">
                  <c:v>80.671999999999997</c:v>
                </c:pt>
                <c:pt idx="593">
                  <c:v>140.19300000000001</c:v>
                </c:pt>
                <c:pt idx="594">
                  <c:v>83.867999999999995</c:v>
                </c:pt>
                <c:pt idx="595">
                  <c:v>86.7</c:v>
                </c:pt>
                <c:pt idx="596">
                  <c:v>83.043999999999997</c:v>
                </c:pt>
                <c:pt idx="597">
                  <c:v>84.274000000000001</c:v>
                </c:pt>
                <c:pt idx="598">
                  <c:v>82.55</c:v>
                </c:pt>
                <c:pt idx="599">
                  <c:v>84.539000000000001</c:v>
                </c:pt>
                <c:pt idx="600">
                  <c:v>83.387</c:v>
                </c:pt>
                <c:pt idx="601">
                  <c:v>85.078000000000003</c:v>
                </c:pt>
                <c:pt idx="602">
                  <c:v>85.344999999999999</c:v>
                </c:pt>
                <c:pt idx="603">
                  <c:v>83.25</c:v>
                </c:pt>
                <c:pt idx="604">
                  <c:v>83.659000000000006</c:v>
                </c:pt>
                <c:pt idx="605">
                  <c:v>85.555000000000007</c:v>
                </c:pt>
                <c:pt idx="606">
                  <c:v>87.695999999999998</c:v>
                </c:pt>
                <c:pt idx="607">
                  <c:v>84.34</c:v>
                </c:pt>
                <c:pt idx="608">
                  <c:v>82.626999999999995</c:v>
                </c:pt>
                <c:pt idx="609">
                  <c:v>84.105999999999995</c:v>
                </c:pt>
                <c:pt idx="610">
                  <c:v>121.03100000000001</c:v>
                </c:pt>
                <c:pt idx="611">
                  <c:v>119.441</c:v>
                </c:pt>
                <c:pt idx="612">
                  <c:v>120.251</c:v>
                </c:pt>
                <c:pt idx="613">
                  <c:v>114.64</c:v>
                </c:pt>
                <c:pt idx="614">
                  <c:v>119.917</c:v>
                </c:pt>
                <c:pt idx="615">
                  <c:v>121.508</c:v>
                </c:pt>
                <c:pt idx="616">
                  <c:v>137.614</c:v>
                </c:pt>
                <c:pt idx="617">
                  <c:v>132.59399999999999</c:v>
                </c:pt>
                <c:pt idx="618">
                  <c:v>131.958</c:v>
                </c:pt>
                <c:pt idx="619">
                  <c:v>135.01</c:v>
                </c:pt>
                <c:pt idx="620">
                  <c:v>138.02199999999999</c:v>
                </c:pt>
                <c:pt idx="621">
                  <c:v>141.952</c:v>
                </c:pt>
                <c:pt idx="622">
                  <c:v>144.94999999999999</c:v>
                </c:pt>
                <c:pt idx="623">
                  <c:v>137.554</c:v>
                </c:pt>
                <c:pt idx="624">
                  <c:v>141.14699999999999</c:v>
                </c:pt>
                <c:pt idx="625">
                  <c:v>144.52099999999999</c:v>
                </c:pt>
                <c:pt idx="626">
                  <c:v>143.5</c:v>
                </c:pt>
                <c:pt idx="627">
                  <c:v>141.619</c:v>
                </c:pt>
                <c:pt idx="628">
                  <c:v>142.255</c:v>
                </c:pt>
                <c:pt idx="629">
                  <c:v>144.18299999999999</c:v>
                </c:pt>
                <c:pt idx="630">
                  <c:v>145.08500000000001</c:v>
                </c:pt>
                <c:pt idx="631">
                  <c:v>87.021000000000001</c:v>
                </c:pt>
                <c:pt idx="632">
                  <c:v>110.64400000000001</c:v>
                </c:pt>
                <c:pt idx="633">
                  <c:v>105.71899999999999</c:v>
                </c:pt>
                <c:pt idx="634">
                  <c:v>114.371</c:v>
                </c:pt>
                <c:pt idx="635">
                  <c:v>109.70399999999999</c:v>
                </c:pt>
                <c:pt idx="636">
                  <c:v>112.76600000000001</c:v>
                </c:pt>
                <c:pt idx="637">
                  <c:v>82.576999999999998</c:v>
                </c:pt>
                <c:pt idx="638">
                  <c:v>85.998000000000005</c:v>
                </c:pt>
                <c:pt idx="639">
                  <c:v>86.802999999999997</c:v>
                </c:pt>
                <c:pt idx="640">
                  <c:v>119.20699999999999</c:v>
                </c:pt>
                <c:pt idx="641">
                  <c:v>121.46899999999999</c:v>
                </c:pt>
                <c:pt idx="642">
                  <c:v>120.05500000000001</c:v>
                </c:pt>
                <c:pt idx="643">
                  <c:v>111.248</c:v>
                </c:pt>
                <c:pt idx="644">
                  <c:v>115.364</c:v>
                </c:pt>
                <c:pt idx="645">
                  <c:v>116.72</c:v>
                </c:pt>
                <c:pt idx="646">
                  <c:v>90.501999999999995</c:v>
                </c:pt>
                <c:pt idx="647">
                  <c:v>88.066000000000003</c:v>
                </c:pt>
                <c:pt idx="648">
                  <c:v>88.274000000000001</c:v>
                </c:pt>
                <c:pt idx="649">
                  <c:v>98.555999999999997</c:v>
                </c:pt>
                <c:pt idx="650">
                  <c:v>94.789000000000001</c:v>
                </c:pt>
                <c:pt idx="651">
                  <c:v>95.113</c:v>
                </c:pt>
                <c:pt idx="652">
                  <c:v>99.022000000000006</c:v>
                </c:pt>
                <c:pt idx="653">
                  <c:v>97.962000000000003</c:v>
                </c:pt>
                <c:pt idx="654">
                  <c:v>98.682000000000002</c:v>
                </c:pt>
                <c:pt idx="655">
                  <c:v>75.578000000000003</c:v>
                </c:pt>
                <c:pt idx="656">
                  <c:v>74.075999999999993</c:v>
                </c:pt>
                <c:pt idx="657">
                  <c:v>75.021000000000001</c:v>
                </c:pt>
                <c:pt idx="658">
                  <c:v>74.331000000000003</c:v>
                </c:pt>
                <c:pt idx="659">
                  <c:v>75.653999999999996</c:v>
                </c:pt>
                <c:pt idx="660">
                  <c:v>76.441000000000003</c:v>
                </c:pt>
                <c:pt idx="661">
                  <c:v>75.465999999999994</c:v>
                </c:pt>
                <c:pt idx="662">
                  <c:v>75.641999999999996</c:v>
                </c:pt>
                <c:pt idx="663">
                  <c:v>73.611999999999995</c:v>
                </c:pt>
                <c:pt idx="664">
                  <c:v>75.867000000000004</c:v>
                </c:pt>
                <c:pt idx="665">
                  <c:v>75.242000000000004</c:v>
                </c:pt>
                <c:pt idx="666">
                  <c:v>75.141999999999996</c:v>
                </c:pt>
                <c:pt idx="667">
                  <c:v>74.134</c:v>
                </c:pt>
                <c:pt idx="668">
                  <c:v>73.543999999999997</c:v>
                </c:pt>
                <c:pt idx="669">
                  <c:v>73.450999999999993</c:v>
                </c:pt>
                <c:pt idx="670">
                  <c:v>75.519000000000005</c:v>
                </c:pt>
                <c:pt idx="671">
                  <c:v>79.024000000000001</c:v>
                </c:pt>
                <c:pt idx="672">
                  <c:v>73.412999999999997</c:v>
                </c:pt>
                <c:pt idx="673">
                  <c:v>75.393000000000001</c:v>
                </c:pt>
                <c:pt idx="674">
                  <c:v>75.188000000000002</c:v>
                </c:pt>
                <c:pt idx="675">
                  <c:v>76.221999999999994</c:v>
                </c:pt>
                <c:pt idx="676">
                  <c:v>75.656000000000006</c:v>
                </c:pt>
                <c:pt idx="677">
                  <c:v>75.843000000000004</c:v>
                </c:pt>
                <c:pt idx="678">
                  <c:v>74.572999999999993</c:v>
                </c:pt>
                <c:pt idx="679">
                  <c:v>74.436000000000007</c:v>
                </c:pt>
                <c:pt idx="680">
                  <c:v>76.048000000000002</c:v>
                </c:pt>
                <c:pt idx="681">
                  <c:v>73.257999999999996</c:v>
                </c:pt>
                <c:pt idx="682">
                  <c:v>73.825000000000003</c:v>
                </c:pt>
                <c:pt idx="683">
                  <c:v>72.620999999999995</c:v>
                </c:pt>
                <c:pt idx="684">
                  <c:v>75.403999999999996</c:v>
                </c:pt>
                <c:pt idx="685">
                  <c:v>76.352999999999994</c:v>
                </c:pt>
                <c:pt idx="686">
                  <c:v>75.212999999999994</c:v>
                </c:pt>
                <c:pt idx="687">
                  <c:v>75.540000000000006</c:v>
                </c:pt>
                <c:pt idx="688">
                  <c:v>73.358000000000004</c:v>
                </c:pt>
                <c:pt idx="689">
                  <c:v>127.73099999999999</c:v>
                </c:pt>
                <c:pt idx="690">
                  <c:v>124.048</c:v>
                </c:pt>
                <c:pt idx="691">
                  <c:v>125.14</c:v>
                </c:pt>
                <c:pt idx="692">
                  <c:v>125.93600000000001</c:v>
                </c:pt>
                <c:pt idx="693">
                  <c:v>122.33499999999999</c:v>
                </c:pt>
                <c:pt idx="694">
                  <c:v>129.13900000000001</c:v>
                </c:pt>
                <c:pt idx="695">
                  <c:v>128.38800000000001</c:v>
                </c:pt>
                <c:pt idx="696">
                  <c:v>124.098</c:v>
                </c:pt>
                <c:pt idx="697">
                  <c:v>127.1</c:v>
                </c:pt>
                <c:pt idx="698">
                  <c:v>119.889</c:v>
                </c:pt>
                <c:pt idx="699">
                  <c:v>124.265</c:v>
                </c:pt>
                <c:pt idx="700">
                  <c:v>124.471</c:v>
                </c:pt>
                <c:pt idx="701">
                  <c:v>125.345</c:v>
                </c:pt>
                <c:pt idx="702">
                  <c:v>122.051</c:v>
                </c:pt>
                <c:pt idx="703">
                  <c:v>122.402</c:v>
                </c:pt>
                <c:pt idx="704">
                  <c:v>123.545</c:v>
                </c:pt>
                <c:pt idx="705">
                  <c:v>125.17400000000001</c:v>
                </c:pt>
                <c:pt idx="706">
                  <c:v>131.631</c:v>
                </c:pt>
                <c:pt idx="707">
                  <c:v>124.316</c:v>
                </c:pt>
                <c:pt idx="708">
                  <c:v>121.569</c:v>
                </c:pt>
                <c:pt idx="709">
                  <c:v>127.324</c:v>
                </c:pt>
                <c:pt idx="710">
                  <c:v>128.85499999999999</c:v>
                </c:pt>
                <c:pt idx="711">
                  <c:v>124.126</c:v>
                </c:pt>
                <c:pt idx="712">
                  <c:v>122.077</c:v>
                </c:pt>
                <c:pt idx="713">
                  <c:v>122.84399999999999</c:v>
                </c:pt>
                <c:pt idx="714">
                  <c:v>92.394999999999996</c:v>
                </c:pt>
                <c:pt idx="715">
                  <c:v>96.194999999999993</c:v>
                </c:pt>
                <c:pt idx="716">
                  <c:v>94.557000000000002</c:v>
                </c:pt>
                <c:pt idx="717">
                  <c:v>92.028999999999996</c:v>
                </c:pt>
                <c:pt idx="718">
                  <c:v>94.319000000000003</c:v>
                </c:pt>
                <c:pt idx="719">
                  <c:v>92.935000000000002</c:v>
                </c:pt>
                <c:pt idx="720">
                  <c:v>88.635999999999996</c:v>
                </c:pt>
                <c:pt idx="721">
                  <c:v>84.94</c:v>
                </c:pt>
                <c:pt idx="722">
                  <c:v>85.950999999999993</c:v>
                </c:pt>
                <c:pt idx="723">
                  <c:v>83.209000000000003</c:v>
                </c:pt>
                <c:pt idx="724">
                  <c:v>85.421000000000006</c:v>
                </c:pt>
                <c:pt idx="725">
                  <c:v>85.945999999999998</c:v>
                </c:pt>
                <c:pt idx="726">
                  <c:v>85.727000000000004</c:v>
                </c:pt>
                <c:pt idx="727">
                  <c:v>90.712000000000003</c:v>
                </c:pt>
                <c:pt idx="728">
                  <c:v>91.850999999999999</c:v>
                </c:pt>
                <c:pt idx="729">
                  <c:v>103.02800000000001</c:v>
                </c:pt>
                <c:pt idx="730">
                  <c:v>106.94499999999999</c:v>
                </c:pt>
                <c:pt idx="731">
                  <c:v>101.657</c:v>
                </c:pt>
                <c:pt idx="732">
                  <c:v>78.793999999999997</c:v>
                </c:pt>
                <c:pt idx="733">
                  <c:v>77.116</c:v>
                </c:pt>
                <c:pt idx="734">
                  <c:v>78.382999999999996</c:v>
                </c:pt>
                <c:pt idx="735">
                  <c:v>79.724999999999994</c:v>
                </c:pt>
                <c:pt idx="736">
                  <c:v>73.13</c:v>
                </c:pt>
                <c:pt idx="737">
                  <c:v>73.631</c:v>
                </c:pt>
                <c:pt idx="738">
                  <c:v>72.930000000000007</c:v>
                </c:pt>
                <c:pt idx="739">
                  <c:v>74.762</c:v>
                </c:pt>
                <c:pt idx="740">
                  <c:v>75.536000000000001</c:v>
                </c:pt>
                <c:pt idx="741">
                  <c:v>74.25</c:v>
                </c:pt>
                <c:pt idx="742">
                  <c:v>74.277000000000001</c:v>
                </c:pt>
                <c:pt idx="743">
                  <c:v>108.583</c:v>
                </c:pt>
                <c:pt idx="744">
                  <c:v>113.563</c:v>
                </c:pt>
                <c:pt idx="745">
                  <c:v>114.608</c:v>
                </c:pt>
                <c:pt idx="746">
                  <c:v>114.607</c:v>
                </c:pt>
                <c:pt idx="747">
                  <c:v>110.268</c:v>
                </c:pt>
                <c:pt idx="748">
                  <c:v>105.238</c:v>
                </c:pt>
                <c:pt idx="749">
                  <c:v>109.108</c:v>
                </c:pt>
                <c:pt idx="750">
                  <c:v>111.836</c:v>
                </c:pt>
                <c:pt idx="751">
                  <c:v>110.047</c:v>
                </c:pt>
                <c:pt idx="752">
                  <c:v>108.464</c:v>
                </c:pt>
                <c:pt idx="753">
                  <c:v>106.666</c:v>
                </c:pt>
                <c:pt idx="754">
                  <c:v>109.009</c:v>
                </c:pt>
                <c:pt idx="755">
                  <c:v>112.446</c:v>
                </c:pt>
                <c:pt idx="756">
                  <c:v>108.93</c:v>
                </c:pt>
                <c:pt idx="757">
                  <c:v>106.44799999999999</c:v>
                </c:pt>
                <c:pt idx="758">
                  <c:v>106.29900000000001</c:v>
                </c:pt>
                <c:pt idx="759">
                  <c:v>110.303</c:v>
                </c:pt>
                <c:pt idx="760">
                  <c:v>111.783</c:v>
                </c:pt>
                <c:pt idx="761">
                  <c:v>108.89700000000001</c:v>
                </c:pt>
                <c:pt idx="762">
                  <c:v>114.224</c:v>
                </c:pt>
                <c:pt idx="763">
                  <c:v>103.699</c:v>
                </c:pt>
                <c:pt idx="764">
                  <c:v>104.459</c:v>
                </c:pt>
                <c:pt idx="765">
                  <c:v>109.274</c:v>
                </c:pt>
                <c:pt idx="766">
                  <c:v>88.807000000000002</c:v>
                </c:pt>
                <c:pt idx="767">
                  <c:v>89.299000000000007</c:v>
                </c:pt>
                <c:pt idx="768">
                  <c:v>86.337000000000003</c:v>
                </c:pt>
                <c:pt idx="769">
                  <c:v>89.977999999999994</c:v>
                </c:pt>
                <c:pt idx="770">
                  <c:v>88.144000000000005</c:v>
                </c:pt>
                <c:pt idx="771">
                  <c:v>88.906000000000006</c:v>
                </c:pt>
                <c:pt idx="772">
                  <c:v>89.373000000000005</c:v>
                </c:pt>
                <c:pt idx="773">
                  <c:v>85.316000000000003</c:v>
                </c:pt>
                <c:pt idx="774">
                  <c:v>128.93600000000001</c:v>
                </c:pt>
                <c:pt idx="775">
                  <c:v>118.438</c:v>
                </c:pt>
                <c:pt idx="776">
                  <c:v>118.568</c:v>
                </c:pt>
                <c:pt idx="777">
                  <c:v>117.54900000000001</c:v>
                </c:pt>
                <c:pt idx="778">
                  <c:v>117.121</c:v>
                </c:pt>
                <c:pt idx="779">
                  <c:v>120.33499999999999</c:v>
                </c:pt>
                <c:pt idx="780">
                  <c:v>118.301</c:v>
                </c:pt>
                <c:pt idx="781">
                  <c:v>118.43899999999999</c:v>
                </c:pt>
                <c:pt idx="782">
                  <c:v>120.596</c:v>
                </c:pt>
                <c:pt idx="783">
                  <c:v>117.49299999999999</c:v>
                </c:pt>
                <c:pt idx="784">
                  <c:v>118.447</c:v>
                </c:pt>
                <c:pt idx="785">
                  <c:v>120.499</c:v>
                </c:pt>
                <c:pt idx="786">
                  <c:v>100.709</c:v>
                </c:pt>
                <c:pt idx="787">
                  <c:v>79.227000000000004</c:v>
                </c:pt>
                <c:pt idx="788">
                  <c:v>77.736000000000004</c:v>
                </c:pt>
                <c:pt idx="789">
                  <c:v>81.516999999999996</c:v>
                </c:pt>
                <c:pt idx="790">
                  <c:v>81.322999999999993</c:v>
                </c:pt>
                <c:pt idx="791">
                  <c:v>80.463999999999999</c:v>
                </c:pt>
                <c:pt idx="792">
                  <c:v>92.418000000000006</c:v>
                </c:pt>
                <c:pt idx="793">
                  <c:v>86.72</c:v>
                </c:pt>
                <c:pt idx="794">
                  <c:v>87.891999999999996</c:v>
                </c:pt>
                <c:pt idx="795">
                  <c:v>161.31</c:v>
                </c:pt>
                <c:pt idx="796">
                  <c:v>160.44399999999999</c:v>
                </c:pt>
                <c:pt idx="797">
                  <c:v>104.86199999999999</c:v>
                </c:pt>
                <c:pt idx="798">
                  <c:v>91.102999999999994</c:v>
                </c:pt>
                <c:pt idx="799">
                  <c:v>141.935</c:v>
                </c:pt>
                <c:pt idx="800">
                  <c:v>145.60499999999999</c:v>
                </c:pt>
                <c:pt idx="801">
                  <c:v>111.739</c:v>
                </c:pt>
                <c:pt idx="802">
                  <c:v>120.66500000000001</c:v>
                </c:pt>
                <c:pt idx="803">
                  <c:v>109.839</c:v>
                </c:pt>
                <c:pt idx="804">
                  <c:v>126.51300000000001</c:v>
                </c:pt>
                <c:pt idx="805">
                  <c:v>118.767</c:v>
                </c:pt>
                <c:pt idx="806">
                  <c:v>103.631</c:v>
                </c:pt>
                <c:pt idx="807">
                  <c:v>108.657</c:v>
                </c:pt>
                <c:pt idx="808">
                  <c:v>95.361999999999995</c:v>
                </c:pt>
                <c:pt idx="809">
                  <c:v>96.465000000000003</c:v>
                </c:pt>
                <c:pt idx="810">
                  <c:v>103.46899999999999</c:v>
                </c:pt>
                <c:pt idx="811">
                  <c:v>101.79900000000001</c:v>
                </c:pt>
                <c:pt idx="812">
                  <c:v>106.944</c:v>
                </c:pt>
                <c:pt idx="813">
                  <c:v>101.11</c:v>
                </c:pt>
                <c:pt idx="814">
                  <c:v>106.253</c:v>
                </c:pt>
                <c:pt idx="815">
                  <c:v>107.072</c:v>
                </c:pt>
                <c:pt idx="816">
                  <c:v>102.557</c:v>
                </c:pt>
                <c:pt idx="817">
                  <c:v>106.69499999999999</c:v>
                </c:pt>
                <c:pt idx="818">
                  <c:v>104.834</c:v>
                </c:pt>
                <c:pt idx="819">
                  <c:v>107.05500000000001</c:v>
                </c:pt>
                <c:pt idx="820">
                  <c:v>104.11499999999999</c:v>
                </c:pt>
                <c:pt idx="821">
                  <c:v>134.88900000000001</c:v>
                </c:pt>
                <c:pt idx="822">
                  <c:v>135.637</c:v>
                </c:pt>
                <c:pt idx="823">
                  <c:v>133.59399999999999</c:v>
                </c:pt>
                <c:pt idx="824">
                  <c:v>110.533</c:v>
                </c:pt>
                <c:pt idx="825">
                  <c:v>113.443</c:v>
                </c:pt>
                <c:pt idx="826">
                  <c:v>160.298</c:v>
                </c:pt>
                <c:pt idx="827">
                  <c:v>161.238</c:v>
                </c:pt>
                <c:pt idx="828">
                  <c:v>155.60400000000001</c:v>
                </c:pt>
                <c:pt idx="829">
                  <c:v>155.69800000000001</c:v>
                </c:pt>
                <c:pt idx="830">
                  <c:v>155.27099999999999</c:v>
                </c:pt>
                <c:pt idx="831">
                  <c:v>151.68199999999999</c:v>
                </c:pt>
                <c:pt idx="832">
                  <c:v>147.148</c:v>
                </c:pt>
                <c:pt idx="833">
                  <c:v>141.37899999999999</c:v>
                </c:pt>
                <c:pt idx="834">
                  <c:v>143.584</c:v>
                </c:pt>
                <c:pt idx="835">
                  <c:v>85.427000000000007</c:v>
                </c:pt>
                <c:pt idx="836">
                  <c:v>83.924000000000007</c:v>
                </c:pt>
                <c:pt idx="837">
                  <c:v>84.76</c:v>
                </c:pt>
                <c:pt idx="838">
                  <c:v>83.549000000000007</c:v>
                </c:pt>
                <c:pt idx="839">
                  <c:v>86.676000000000002</c:v>
                </c:pt>
                <c:pt idx="840">
                  <c:v>85.563000000000002</c:v>
                </c:pt>
                <c:pt idx="841">
                  <c:v>84.552999999999997</c:v>
                </c:pt>
                <c:pt idx="842">
                  <c:v>104.636</c:v>
                </c:pt>
                <c:pt idx="843">
                  <c:v>105.67100000000001</c:v>
                </c:pt>
                <c:pt idx="844">
                  <c:v>104.123</c:v>
                </c:pt>
                <c:pt idx="845">
                  <c:v>103.919</c:v>
                </c:pt>
                <c:pt idx="846">
                  <c:v>103.86</c:v>
                </c:pt>
                <c:pt idx="847">
                  <c:v>102.161</c:v>
                </c:pt>
                <c:pt idx="848">
                  <c:v>102.827</c:v>
                </c:pt>
                <c:pt idx="849">
                  <c:v>104.16</c:v>
                </c:pt>
                <c:pt idx="850">
                  <c:v>104.755</c:v>
                </c:pt>
                <c:pt idx="851">
                  <c:v>101.75700000000001</c:v>
                </c:pt>
                <c:pt idx="852">
                  <c:v>103.32899999999999</c:v>
                </c:pt>
                <c:pt idx="853">
                  <c:v>100.29600000000001</c:v>
                </c:pt>
                <c:pt idx="854">
                  <c:v>84.668999999999997</c:v>
                </c:pt>
                <c:pt idx="855">
                  <c:v>86.122</c:v>
                </c:pt>
                <c:pt idx="856">
                  <c:v>83.203999999999994</c:v>
                </c:pt>
                <c:pt idx="857">
                  <c:v>110.593</c:v>
                </c:pt>
                <c:pt idx="858">
                  <c:v>109.503</c:v>
                </c:pt>
                <c:pt idx="859">
                  <c:v>110.679</c:v>
                </c:pt>
                <c:pt idx="860">
                  <c:v>111.563</c:v>
                </c:pt>
                <c:pt idx="861">
                  <c:v>113.64100000000001</c:v>
                </c:pt>
                <c:pt idx="862">
                  <c:v>111.402</c:v>
                </c:pt>
                <c:pt idx="863">
                  <c:v>108.72199999999999</c:v>
                </c:pt>
              </c:numCache>
            </c:numRef>
          </c:xVal>
          <c:yVal>
            <c:numRef>
              <c:f>'figure-8'!$C$2:$C$865</c:f>
              <c:numCache>
                <c:formatCode>0.0</c:formatCode>
                <c:ptCount val="864"/>
                <c:pt idx="0">
                  <c:v>76.361000000000004</c:v>
                </c:pt>
                <c:pt idx="1">
                  <c:v>75.195999999999998</c:v>
                </c:pt>
                <c:pt idx="2">
                  <c:v>76.582999999999998</c:v>
                </c:pt>
                <c:pt idx="3">
                  <c:v>74.584999999999994</c:v>
                </c:pt>
                <c:pt idx="4">
                  <c:v>75.921000000000006</c:v>
                </c:pt>
                <c:pt idx="5">
                  <c:v>76.671000000000006</c:v>
                </c:pt>
                <c:pt idx="6">
                  <c:v>74.847999999999999</c:v>
                </c:pt>
                <c:pt idx="7">
                  <c:v>76.771000000000001</c:v>
                </c:pt>
                <c:pt idx="8">
                  <c:v>74.695999999999998</c:v>
                </c:pt>
                <c:pt idx="9">
                  <c:v>86.301000000000002</c:v>
                </c:pt>
                <c:pt idx="10">
                  <c:v>87.796999999999997</c:v>
                </c:pt>
                <c:pt idx="11">
                  <c:v>88.39</c:v>
                </c:pt>
                <c:pt idx="12">
                  <c:v>86.239000000000004</c:v>
                </c:pt>
                <c:pt idx="13">
                  <c:v>83.995999999999995</c:v>
                </c:pt>
                <c:pt idx="14">
                  <c:v>87.37</c:v>
                </c:pt>
                <c:pt idx="15">
                  <c:v>87.594999999999999</c:v>
                </c:pt>
                <c:pt idx="16">
                  <c:v>86.715000000000003</c:v>
                </c:pt>
                <c:pt idx="17">
                  <c:v>85.731999999999999</c:v>
                </c:pt>
                <c:pt idx="18">
                  <c:v>86.051000000000002</c:v>
                </c:pt>
                <c:pt idx="19">
                  <c:v>85.611000000000004</c:v>
                </c:pt>
                <c:pt idx="20">
                  <c:v>86.68</c:v>
                </c:pt>
                <c:pt idx="21">
                  <c:v>85.171000000000006</c:v>
                </c:pt>
                <c:pt idx="22">
                  <c:v>86.923000000000002</c:v>
                </c:pt>
                <c:pt idx="23">
                  <c:v>84.320999999999998</c:v>
                </c:pt>
                <c:pt idx="24">
                  <c:v>86.888000000000005</c:v>
                </c:pt>
                <c:pt idx="25">
                  <c:v>87.34</c:v>
                </c:pt>
                <c:pt idx="26">
                  <c:v>86.63</c:v>
                </c:pt>
                <c:pt idx="27">
                  <c:v>85.953000000000003</c:v>
                </c:pt>
                <c:pt idx="28">
                  <c:v>84.484999999999999</c:v>
                </c:pt>
                <c:pt idx="29">
                  <c:v>87.622</c:v>
                </c:pt>
                <c:pt idx="30">
                  <c:v>87.769000000000005</c:v>
                </c:pt>
                <c:pt idx="31">
                  <c:v>87.94</c:v>
                </c:pt>
                <c:pt idx="32">
                  <c:v>86.897000000000006</c:v>
                </c:pt>
                <c:pt idx="33">
                  <c:v>84.822000000000003</c:v>
                </c:pt>
                <c:pt idx="34">
                  <c:v>87.281000000000006</c:v>
                </c:pt>
                <c:pt idx="35">
                  <c:v>86.897000000000006</c:v>
                </c:pt>
                <c:pt idx="36">
                  <c:v>84.07</c:v>
                </c:pt>
                <c:pt idx="37">
                  <c:v>86.665999999999997</c:v>
                </c:pt>
                <c:pt idx="38">
                  <c:v>84.914000000000001</c:v>
                </c:pt>
                <c:pt idx="39">
                  <c:v>86.093999999999994</c:v>
                </c:pt>
                <c:pt idx="40">
                  <c:v>86.453999999999994</c:v>
                </c:pt>
                <c:pt idx="41">
                  <c:v>85.53</c:v>
                </c:pt>
                <c:pt idx="42">
                  <c:v>85.808000000000007</c:v>
                </c:pt>
                <c:pt idx="43">
                  <c:v>84.981999999999999</c:v>
                </c:pt>
                <c:pt idx="44">
                  <c:v>86.238</c:v>
                </c:pt>
                <c:pt idx="45">
                  <c:v>87.525999999999996</c:v>
                </c:pt>
                <c:pt idx="46">
                  <c:v>86.637</c:v>
                </c:pt>
                <c:pt idx="47">
                  <c:v>88.418999999999997</c:v>
                </c:pt>
                <c:pt idx="48">
                  <c:v>84.33</c:v>
                </c:pt>
                <c:pt idx="49">
                  <c:v>86.167000000000002</c:v>
                </c:pt>
                <c:pt idx="50">
                  <c:v>87.63</c:v>
                </c:pt>
                <c:pt idx="51">
                  <c:v>86.388999999999996</c:v>
                </c:pt>
                <c:pt idx="52">
                  <c:v>84.99</c:v>
                </c:pt>
                <c:pt idx="53">
                  <c:v>82.941000000000003</c:v>
                </c:pt>
                <c:pt idx="54">
                  <c:v>87.983000000000004</c:v>
                </c:pt>
                <c:pt idx="55">
                  <c:v>86.495999999999995</c:v>
                </c:pt>
                <c:pt idx="56">
                  <c:v>86.134</c:v>
                </c:pt>
                <c:pt idx="57">
                  <c:v>86.227000000000004</c:v>
                </c:pt>
                <c:pt idx="58">
                  <c:v>89.659000000000006</c:v>
                </c:pt>
                <c:pt idx="59">
                  <c:v>94.13</c:v>
                </c:pt>
                <c:pt idx="60">
                  <c:v>87.725999999999999</c:v>
                </c:pt>
                <c:pt idx="61">
                  <c:v>84.600999999999999</c:v>
                </c:pt>
                <c:pt idx="62">
                  <c:v>98.141000000000005</c:v>
                </c:pt>
                <c:pt idx="63">
                  <c:v>158.541</c:v>
                </c:pt>
                <c:pt idx="64">
                  <c:v>160.441</c:v>
                </c:pt>
                <c:pt idx="65">
                  <c:v>159.53700000000001</c:v>
                </c:pt>
                <c:pt idx="66">
                  <c:v>161.13</c:v>
                </c:pt>
                <c:pt idx="67">
                  <c:v>158.786</c:v>
                </c:pt>
                <c:pt idx="68">
                  <c:v>154.517</c:v>
                </c:pt>
                <c:pt idx="69">
                  <c:v>163.60400000000001</c:v>
                </c:pt>
                <c:pt idx="70">
                  <c:v>146.327</c:v>
                </c:pt>
                <c:pt idx="71">
                  <c:v>143.78</c:v>
                </c:pt>
                <c:pt idx="72">
                  <c:v>146.447</c:v>
                </c:pt>
                <c:pt idx="73">
                  <c:v>163.863</c:v>
                </c:pt>
                <c:pt idx="74">
                  <c:v>167.761</c:v>
                </c:pt>
                <c:pt idx="75">
                  <c:v>162.84700000000001</c:v>
                </c:pt>
                <c:pt idx="76">
                  <c:v>85.912000000000006</c:v>
                </c:pt>
                <c:pt idx="77">
                  <c:v>90.843000000000004</c:v>
                </c:pt>
                <c:pt idx="78">
                  <c:v>85.923000000000002</c:v>
                </c:pt>
                <c:pt idx="79">
                  <c:v>88.212000000000003</c:v>
                </c:pt>
                <c:pt idx="80">
                  <c:v>88.042000000000002</c:v>
                </c:pt>
                <c:pt idx="81">
                  <c:v>88.706999999999994</c:v>
                </c:pt>
                <c:pt idx="82">
                  <c:v>88.289000000000001</c:v>
                </c:pt>
                <c:pt idx="83">
                  <c:v>86.027000000000001</c:v>
                </c:pt>
                <c:pt idx="84">
                  <c:v>88.203999999999994</c:v>
                </c:pt>
                <c:pt idx="85">
                  <c:v>88.61</c:v>
                </c:pt>
                <c:pt idx="86">
                  <c:v>87.587000000000003</c:v>
                </c:pt>
                <c:pt idx="87">
                  <c:v>87.37</c:v>
                </c:pt>
                <c:pt idx="88">
                  <c:v>87.171000000000006</c:v>
                </c:pt>
                <c:pt idx="89">
                  <c:v>88.53</c:v>
                </c:pt>
                <c:pt idx="90">
                  <c:v>88.62</c:v>
                </c:pt>
                <c:pt idx="91">
                  <c:v>88.087000000000003</c:v>
                </c:pt>
                <c:pt idx="92">
                  <c:v>88.634</c:v>
                </c:pt>
                <c:pt idx="93">
                  <c:v>86.603999999999999</c:v>
                </c:pt>
                <c:pt idx="94">
                  <c:v>88.441000000000003</c:v>
                </c:pt>
                <c:pt idx="95">
                  <c:v>89.975999999999999</c:v>
                </c:pt>
                <c:pt idx="96">
                  <c:v>87.602999999999994</c:v>
                </c:pt>
                <c:pt idx="97">
                  <c:v>89.18</c:v>
                </c:pt>
                <c:pt idx="98">
                  <c:v>85.766999999999996</c:v>
                </c:pt>
                <c:pt idx="99">
                  <c:v>86.792000000000002</c:v>
                </c:pt>
                <c:pt idx="100">
                  <c:v>88.745999999999995</c:v>
                </c:pt>
                <c:pt idx="101">
                  <c:v>87.730999999999995</c:v>
                </c:pt>
                <c:pt idx="102">
                  <c:v>84.262</c:v>
                </c:pt>
                <c:pt idx="103">
                  <c:v>86.256</c:v>
                </c:pt>
                <c:pt idx="104">
                  <c:v>87.994</c:v>
                </c:pt>
                <c:pt idx="105">
                  <c:v>86.177000000000007</c:v>
                </c:pt>
                <c:pt idx="106">
                  <c:v>86.641999999999996</c:v>
                </c:pt>
                <c:pt idx="107">
                  <c:v>84.033000000000001</c:v>
                </c:pt>
                <c:pt idx="108">
                  <c:v>83.650999999999996</c:v>
                </c:pt>
                <c:pt idx="109">
                  <c:v>86.731999999999999</c:v>
                </c:pt>
                <c:pt idx="110">
                  <c:v>87.054000000000002</c:v>
                </c:pt>
                <c:pt idx="111">
                  <c:v>86.588999999999999</c:v>
                </c:pt>
                <c:pt idx="112">
                  <c:v>87.986999999999995</c:v>
                </c:pt>
                <c:pt idx="113">
                  <c:v>85.8</c:v>
                </c:pt>
                <c:pt idx="114">
                  <c:v>87.16</c:v>
                </c:pt>
                <c:pt idx="115">
                  <c:v>88.846999999999994</c:v>
                </c:pt>
                <c:pt idx="116">
                  <c:v>130.691</c:v>
                </c:pt>
                <c:pt idx="117">
                  <c:v>131.29300000000001</c:v>
                </c:pt>
                <c:pt idx="118">
                  <c:v>129.214</c:v>
                </c:pt>
                <c:pt idx="119">
                  <c:v>132.845</c:v>
                </c:pt>
                <c:pt idx="120">
                  <c:v>99.084999999999994</c:v>
                </c:pt>
                <c:pt idx="121">
                  <c:v>149.13900000000001</c:v>
                </c:pt>
                <c:pt idx="122">
                  <c:v>148.11199999999999</c:v>
                </c:pt>
                <c:pt idx="123">
                  <c:v>106.753</c:v>
                </c:pt>
                <c:pt idx="124">
                  <c:v>111.52200000000001</c:v>
                </c:pt>
                <c:pt idx="125">
                  <c:v>111.417</c:v>
                </c:pt>
                <c:pt idx="126">
                  <c:v>109.351</c:v>
                </c:pt>
                <c:pt idx="127">
                  <c:v>108.941</c:v>
                </c:pt>
                <c:pt idx="128">
                  <c:v>106.23</c:v>
                </c:pt>
                <c:pt idx="129">
                  <c:v>110.703</c:v>
                </c:pt>
                <c:pt idx="130">
                  <c:v>108.94</c:v>
                </c:pt>
                <c:pt idx="131">
                  <c:v>109.283</c:v>
                </c:pt>
                <c:pt idx="132">
                  <c:v>108.755</c:v>
                </c:pt>
                <c:pt idx="133">
                  <c:v>106.13500000000001</c:v>
                </c:pt>
                <c:pt idx="134">
                  <c:v>110.449</c:v>
                </c:pt>
                <c:pt idx="135">
                  <c:v>110.895</c:v>
                </c:pt>
                <c:pt idx="136">
                  <c:v>106.56699999999999</c:v>
                </c:pt>
                <c:pt idx="137">
                  <c:v>108.303</c:v>
                </c:pt>
                <c:pt idx="138">
                  <c:v>107.18</c:v>
                </c:pt>
                <c:pt idx="139">
                  <c:v>110.20699999999999</c:v>
                </c:pt>
                <c:pt idx="140">
                  <c:v>110.244</c:v>
                </c:pt>
                <c:pt idx="141">
                  <c:v>108.569</c:v>
                </c:pt>
                <c:pt idx="142">
                  <c:v>109.575</c:v>
                </c:pt>
                <c:pt idx="143">
                  <c:v>106.438</c:v>
                </c:pt>
                <c:pt idx="144">
                  <c:v>107.18600000000001</c:v>
                </c:pt>
                <c:pt idx="145">
                  <c:v>110.696</c:v>
                </c:pt>
                <c:pt idx="146">
                  <c:v>108.81699999999999</c:v>
                </c:pt>
                <c:pt idx="147">
                  <c:v>108.751</c:v>
                </c:pt>
                <c:pt idx="148">
                  <c:v>107.517</c:v>
                </c:pt>
                <c:pt idx="149">
                  <c:v>109.249</c:v>
                </c:pt>
                <c:pt idx="150">
                  <c:v>109.19</c:v>
                </c:pt>
                <c:pt idx="151">
                  <c:v>106.93600000000001</c:v>
                </c:pt>
                <c:pt idx="152">
                  <c:v>112.602</c:v>
                </c:pt>
                <c:pt idx="153">
                  <c:v>107.986</c:v>
                </c:pt>
                <c:pt idx="154">
                  <c:v>110.294</c:v>
                </c:pt>
                <c:pt idx="155">
                  <c:v>113.081</c:v>
                </c:pt>
                <c:pt idx="156">
                  <c:v>110.92700000000001</c:v>
                </c:pt>
                <c:pt idx="157">
                  <c:v>110.527</c:v>
                </c:pt>
                <c:pt idx="158">
                  <c:v>110.887</c:v>
                </c:pt>
                <c:pt idx="159">
                  <c:v>107.999</c:v>
                </c:pt>
                <c:pt idx="160">
                  <c:v>109.95</c:v>
                </c:pt>
                <c:pt idx="161">
                  <c:v>118.559</c:v>
                </c:pt>
                <c:pt idx="162">
                  <c:v>109.569</c:v>
                </c:pt>
                <c:pt idx="163">
                  <c:v>108.09699999999999</c:v>
                </c:pt>
                <c:pt idx="164">
                  <c:v>112.9</c:v>
                </c:pt>
                <c:pt idx="165">
                  <c:v>114.312</c:v>
                </c:pt>
                <c:pt idx="166">
                  <c:v>112.726</c:v>
                </c:pt>
                <c:pt idx="167">
                  <c:v>110.05500000000001</c:v>
                </c:pt>
                <c:pt idx="168">
                  <c:v>110.307</c:v>
                </c:pt>
                <c:pt idx="169">
                  <c:v>109.857</c:v>
                </c:pt>
                <c:pt idx="170">
                  <c:v>114.136</c:v>
                </c:pt>
                <c:pt idx="171">
                  <c:v>115.521</c:v>
                </c:pt>
                <c:pt idx="172">
                  <c:v>114.542</c:v>
                </c:pt>
                <c:pt idx="173">
                  <c:v>109.04</c:v>
                </c:pt>
                <c:pt idx="174">
                  <c:v>111.80800000000001</c:v>
                </c:pt>
                <c:pt idx="175">
                  <c:v>113.70099999999999</c:v>
                </c:pt>
                <c:pt idx="176">
                  <c:v>112.23399999999999</c:v>
                </c:pt>
                <c:pt idx="177">
                  <c:v>113.108</c:v>
                </c:pt>
                <c:pt idx="178">
                  <c:v>108.932</c:v>
                </c:pt>
                <c:pt idx="179">
                  <c:v>137.154</c:v>
                </c:pt>
                <c:pt idx="180">
                  <c:v>141.011</c:v>
                </c:pt>
                <c:pt idx="181">
                  <c:v>140.477</c:v>
                </c:pt>
                <c:pt idx="182">
                  <c:v>127.33</c:v>
                </c:pt>
                <c:pt idx="183">
                  <c:v>124.64</c:v>
                </c:pt>
                <c:pt idx="184">
                  <c:v>126.741</c:v>
                </c:pt>
                <c:pt idx="185">
                  <c:v>128.16499999999999</c:v>
                </c:pt>
                <c:pt idx="186">
                  <c:v>128.27000000000001</c:v>
                </c:pt>
                <c:pt idx="187">
                  <c:v>124.78</c:v>
                </c:pt>
                <c:pt idx="188">
                  <c:v>121.57899999999999</c:v>
                </c:pt>
                <c:pt idx="189">
                  <c:v>126.738</c:v>
                </c:pt>
                <c:pt idx="190">
                  <c:v>128.375</c:v>
                </c:pt>
                <c:pt idx="191">
                  <c:v>124.944</c:v>
                </c:pt>
                <c:pt idx="192">
                  <c:v>123.749</c:v>
                </c:pt>
                <c:pt idx="193">
                  <c:v>123.88500000000001</c:v>
                </c:pt>
                <c:pt idx="194">
                  <c:v>125.779</c:v>
                </c:pt>
                <c:pt idx="195">
                  <c:v>134.29599999999999</c:v>
                </c:pt>
                <c:pt idx="196">
                  <c:v>126.66800000000001</c:v>
                </c:pt>
                <c:pt idx="197">
                  <c:v>126.858</c:v>
                </c:pt>
                <c:pt idx="198">
                  <c:v>123.988</c:v>
                </c:pt>
                <c:pt idx="199">
                  <c:v>124.91200000000001</c:v>
                </c:pt>
                <c:pt idx="200">
                  <c:v>103.709</c:v>
                </c:pt>
                <c:pt idx="201">
                  <c:v>99.849000000000004</c:v>
                </c:pt>
                <c:pt idx="202">
                  <c:v>99.596999999999994</c:v>
                </c:pt>
                <c:pt idx="203">
                  <c:v>95.805999999999997</c:v>
                </c:pt>
                <c:pt idx="204">
                  <c:v>101.538</c:v>
                </c:pt>
                <c:pt idx="205">
                  <c:v>100.82899999999999</c:v>
                </c:pt>
                <c:pt idx="206">
                  <c:v>96.981999999999999</c:v>
                </c:pt>
                <c:pt idx="207">
                  <c:v>99.668000000000006</c:v>
                </c:pt>
                <c:pt idx="208">
                  <c:v>98.53</c:v>
                </c:pt>
                <c:pt idx="209">
                  <c:v>99.049000000000007</c:v>
                </c:pt>
                <c:pt idx="210">
                  <c:v>100.17700000000001</c:v>
                </c:pt>
                <c:pt idx="211">
                  <c:v>98.472999999999999</c:v>
                </c:pt>
                <c:pt idx="212">
                  <c:v>112.345</c:v>
                </c:pt>
                <c:pt idx="213">
                  <c:v>109.29900000000001</c:v>
                </c:pt>
                <c:pt idx="214">
                  <c:v>112.377</c:v>
                </c:pt>
                <c:pt idx="215">
                  <c:v>104.337</c:v>
                </c:pt>
                <c:pt idx="216">
                  <c:v>111.623</c:v>
                </c:pt>
                <c:pt idx="217">
                  <c:v>111.458</c:v>
                </c:pt>
                <c:pt idx="218">
                  <c:v>111.672</c:v>
                </c:pt>
                <c:pt idx="219">
                  <c:v>108.874</c:v>
                </c:pt>
                <c:pt idx="220">
                  <c:v>110.37</c:v>
                </c:pt>
                <c:pt idx="221">
                  <c:v>111.342</c:v>
                </c:pt>
                <c:pt idx="222">
                  <c:v>111.29900000000001</c:v>
                </c:pt>
                <c:pt idx="223">
                  <c:v>109.958</c:v>
                </c:pt>
                <c:pt idx="224">
                  <c:v>109.36499999999999</c:v>
                </c:pt>
                <c:pt idx="225">
                  <c:v>116.548</c:v>
                </c:pt>
                <c:pt idx="226">
                  <c:v>109.452</c:v>
                </c:pt>
                <c:pt idx="227">
                  <c:v>113.06399999999999</c:v>
                </c:pt>
                <c:pt idx="228">
                  <c:v>106.35</c:v>
                </c:pt>
                <c:pt idx="229">
                  <c:v>109.995</c:v>
                </c:pt>
                <c:pt idx="230">
                  <c:v>111.85899999999999</c:v>
                </c:pt>
                <c:pt idx="231">
                  <c:v>86.6</c:v>
                </c:pt>
                <c:pt idx="232">
                  <c:v>86.44</c:v>
                </c:pt>
                <c:pt idx="233">
                  <c:v>86.468000000000004</c:v>
                </c:pt>
                <c:pt idx="234">
                  <c:v>87.950999999999993</c:v>
                </c:pt>
                <c:pt idx="235">
                  <c:v>89.552999999999997</c:v>
                </c:pt>
                <c:pt idx="236">
                  <c:v>88.042000000000002</c:v>
                </c:pt>
                <c:pt idx="237">
                  <c:v>88.798000000000002</c:v>
                </c:pt>
                <c:pt idx="238">
                  <c:v>85.555000000000007</c:v>
                </c:pt>
                <c:pt idx="239">
                  <c:v>90.805000000000007</c:v>
                </c:pt>
                <c:pt idx="240">
                  <c:v>90.953000000000003</c:v>
                </c:pt>
                <c:pt idx="241">
                  <c:v>90.102999999999994</c:v>
                </c:pt>
                <c:pt idx="242">
                  <c:v>90.991</c:v>
                </c:pt>
                <c:pt idx="243">
                  <c:v>89.707999999999998</c:v>
                </c:pt>
                <c:pt idx="244">
                  <c:v>90.427999999999997</c:v>
                </c:pt>
                <c:pt idx="245">
                  <c:v>89.786000000000001</c:v>
                </c:pt>
                <c:pt idx="246">
                  <c:v>89.697999999999993</c:v>
                </c:pt>
                <c:pt idx="247">
                  <c:v>89.122</c:v>
                </c:pt>
                <c:pt idx="248">
                  <c:v>88.125</c:v>
                </c:pt>
                <c:pt idx="249">
                  <c:v>93.271000000000001</c:v>
                </c:pt>
                <c:pt idx="250">
                  <c:v>91.722999999999999</c:v>
                </c:pt>
                <c:pt idx="251">
                  <c:v>89.572999999999993</c:v>
                </c:pt>
                <c:pt idx="252">
                  <c:v>118.895</c:v>
                </c:pt>
                <c:pt idx="253">
                  <c:v>117.111</c:v>
                </c:pt>
                <c:pt idx="254">
                  <c:v>118.40300000000001</c:v>
                </c:pt>
                <c:pt idx="255">
                  <c:v>121.322</c:v>
                </c:pt>
                <c:pt idx="256">
                  <c:v>117.822</c:v>
                </c:pt>
                <c:pt idx="257">
                  <c:v>119.208</c:v>
                </c:pt>
                <c:pt idx="258">
                  <c:v>116.152</c:v>
                </c:pt>
                <c:pt idx="259">
                  <c:v>119.86199999999999</c:v>
                </c:pt>
                <c:pt idx="260">
                  <c:v>115.779</c:v>
                </c:pt>
                <c:pt idx="261">
                  <c:v>117.461</c:v>
                </c:pt>
                <c:pt idx="262">
                  <c:v>115.94499999999999</c:v>
                </c:pt>
                <c:pt idx="263">
                  <c:v>113.39400000000001</c:v>
                </c:pt>
                <c:pt idx="264">
                  <c:v>117.71299999999999</c:v>
                </c:pt>
                <c:pt idx="265">
                  <c:v>119.41</c:v>
                </c:pt>
                <c:pt idx="266">
                  <c:v>115.446</c:v>
                </c:pt>
                <c:pt idx="267">
                  <c:v>115.72</c:v>
                </c:pt>
                <c:pt idx="268">
                  <c:v>115.76</c:v>
                </c:pt>
                <c:pt idx="269">
                  <c:v>112.20399999999999</c:v>
                </c:pt>
                <c:pt idx="270">
                  <c:v>112.84</c:v>
                </c:pt>
                <c:pt idx="271">
                  <c:v>110.48699999999999</c:v>
                </c:pt>
                <c:pt idx="272">
                  <c:v>119.267</c:v>
                </c:pt>
                <c:pt idx="273">
                  <c:v>128.36000000000001</c:v>
                </c:pt>
                <c:pt idx="274">
                  <c:v>128.029</c:v>
                </c:pt>
                <c:pt idx="275">
                  <c:v>132.411</c:v>
                </c:pt>
                <c:pt idx="276">
                  <c:v>128.583</c:v>
                </c:pt>
                <c:pt idx="277">
                  <c:v>128.965</c:v>
                </c:pt>
                <c:pt idx="278">
                  <c:v>126.38</c:v>
                </c:pt>
                <c:pt idx="279">
                  <c:v>128.75299999999999</c:v>
                </c:pt>
                <c:pt idx="280">
                  <c:v>133.721</c:v>
                </c:pt>
                <c:pt idx="281">
                  <c:v>139.97999999999999</c:v>
                </c:pt>
                <c:pt idx="282">
                  <c:v>143.40100000000001</c:v>
                </c:pt>
                <c:pt idx="283">
                  <c:v>142.06800000000001</c:v>
                </c:pt>
                <c:pt idx="284">
                  <c:v>143.54599999999999</c:v>
                </c:pt>
                <c:pt idx="285">
                  <c:v>171.29499999999999</c:v>
                </c:pt>
                <c:pt idx="286">
                  <c:v>178.285</c:v>
                </c:pt>
                <c:pt idx="287">
                  <c:v>173.72499999999999</c:v>
                </c:pt>
                <c:pt idx="288">
                  <c:v>168.84299999999999</c:v>
                </c:pt>
                <c:pt idx="289">
                  <c:v>125.92100000000001</c:v>
                </c:pt>
                <c:pt idx="290">
                  <c:v>104.095</c:v>
                </c:pt>
                <c:pt idx="291">
                  <c:v>102.083</c:v>
                </c:pt>
                <c:pt idx="292">
                  <c:v>103.476</c:v>
                </c:pt>
                <c:pt idx="293">
                  <c:v>100.23099999999999</c:v>
                </c:pt>
                <c:pt idx="294">
                  <c:v>103.432</c:v>
                </c:pt>
                <c:pt idx="295">
                  <c:v>103.286</c:v>
                </c:pt>
                <c:pt idx="296">
                  <c:v>102.435</c:v>
                </c:pt>
                <c:pt idx="297">
                  <c:v>100.036</c:v>
                </c:pt>
                <c:pt idx="298">
                  <c:v>99.611999999999995</c:v>
                </c:pt>
                <c:pt idx="299">
                  <c:v>102.779</c:v>
                </c:pt>
                <c:pt idx="300">
                  <c:v>99.215999999999994</c:v>
                </c:pt>
                <c:pt idx="301">
                  <c:v>99.76</c:v>
                </c:pt>
                <c:pt idx="302">
                  <c:v>102.752</c:v>
                </c:pt>
                <c:pt idx="303">
                  <c:v>100.425</c:v>
                </c:pt>
                <c:pt idx="304">
                  <c:v>100.845</c:v>
                </c:pt>
                <c:pt idx="305">
                  <c:v>100.886</c:v>
                </c:pt>
                <c:pt idx="306">
                  <c:v>102.102</c:v>
                </c:pt>
                <c:pt idx="307">
                  <c:v>103.13500000000001</c:v>
                </c:pt>
                <c:pt idx="308">
                  <c:v>100.167</c:v>
                </c:pt>
                <c:pt idx="309">
                  <c:v>103.58</c:v>
                </c:pt>
                <c:pt idx="310">
                  <c:v>103.12</c:v>
                </c:pt>
                <c:pt idx="311">
                  <c:v>101.96899999999999</c:v>
                </c:pt>
                <c:pt idx="312">
                  <c:v>101.76600000000001</c:v>
                </c:pt>
                <c:pt idx="313">
                  <c:v>100.19199999999999</c:v>
                </c:pt>
                <c:pt idx="314">
                  <c:v>108.18600000000001</c:v>
                </c:pt>
                <c:pt idx="315">
                  <c:v>107.489</c:v>
                </c:pt>
                <c:pt idx="316">
                  <c:v>103.581</c:v>
                </c:pt>
                <c:pt idx="317">
                  <c:v>103.404</c:v>
                </c:pt>
                <c:pt idx="318">
                  <c:v>101.291</c:v>
                </c:pt>
                <c:pt idx="319">
                  <c:v>103.88500000000001</c:v>
                </c:pt>
                <c:pt idx="320">
                  <c:v>104.687</c:v>
                </c:pt>
                <c:pt idx="321">
                  <c:v>102.496</c:v>
                </c:pt>
                <c:pt idx="322">
                  <c:v>102.913</c:v>
                </c:pt>
                <c:pt idx="323">
                  <c:v>100.76</c:v>
                </c:pt>
                <c:pt idx="324">
                  <c:v>105.002</c:v>
                </c:pt>
                <c:pt idx="325">
                  <c:v>178.42099999999999</c:v>
                </c:pt>
                <c:pt idx="326">
                  <c:v>178.21</c:v>
                </c:pt>
                <c:pt idx="327">
                  <c:v>177.14400000000001</c:v>
                </c:pt>
                <c:pt idx="328">
                  <c:v>175.06399999999999</c:v>
                </c:pt>
                <c:pt idx="329">
                  <c:v>172.25899999999999</c:v>
                </c:pt>
                <c:pt idx="330">
                  <c:v>177.60499999999999</c:v>
                </c:pt>
                <c:pt idx="331">
                  <c:v>178.83500000000001</c:v>
                </c:pt>
                <c:pt idx="332">
                  <c:v>177.06700000000001</c:v>
                </c:pt>
                <c:pt idx="333">
                  <c:v>173.233</c:v>
                </c:pt>
                <c:pt idx="334">
                  <c:v>177.47900000000001</c:v>
                </c:pt>
                <c:pt idx="335">
                  <c:v>177.43899999999999</c:v>
                </c:pt>
                <c:pt idx="336">
                  <c:v>173.74</c:v>
                </c:pt>
                <c:pt idx="337">
                  <c:v>177.994</c:v>
                </c:pt>
                <c:pt idx="338">
                  <c:v>173.703</c:v>
                </c:pt>
                <c:pt idx="339">
                  <c:v>174.40199999999999</c:v>
                </c:pt>
                <c:pt idx="340">
                  <c:v>175.46100000000001</c:v>
                </c:pt>
                <c:pt idx="341">
                  <c:v>175.001</c:v>
                </c:pt>
                <c:pt idx="342">
                  <c:v>179.101</c:v>
                </c:pt>
                <c:pt idx="343">
                  <c:v>172.38399999999999</c:v>
                </c:pt>
                <c:pt idx="344">
                  <c:v>120.914</c:v>
                </c:pt>
                <c:pt idx="345">
                  <c:v>119.291</c:v>
                </c:pt>
                <c:pt idx="346">
                  <c:v>116.66200000000001</c:v>
                </c:pt>
                <c:pt idx="347">
                  <c:v>108.298</c:v>
                </c:pt>
                <c:pt idx="348">
                  <c:v>105.771</c:v>
                </c:pt>
                <c:pt idx="349">
                  <c:v>108.492</c:v>
                </c:pt>
                <c:pt idx="350">
                  <c:v>109.202</c:v>
                </c:pt>
                <c:pt idx="351">
                  <c:v>106.605</c:v>
                </c:pt>
                <c:pt idx="352">
                  <c:v>108.91</c:v>
                </c:pt>
                <c:pt idx="353">
                  <c:v>125.886</c:v>
                </c:pt>
                <c:pt idx="354">
                  <c:v>124.024</c:v>
                </c:pt>
                <c:pt idx="355">
                  <c:v>126.37</c:v>
                </c:pt>
                <c:pt idx="356">
                  <c:v>124.408</c:v>
                </c:pt>
                <c:pt idx="357">
                  <c:v>125.732</c:v>
                </c:pt>
                <c:pt idx="358">
                  <c:v>112.819</c:v>
                </c:pt>
                <c:pt idx="359">
                  <c:v>116.953</c:v>
                </c:pt>
                <c:pt idx="360">
                  <c:v>118.887</c:v>
                </c:pt>
                <c:pt idx="361">
                  <c:v>116.389</c:v>
                </c:pt>
                <c:pt idx="362">
                  <c:v>116.90300000000001</c:v>
                </c:pt>
                <c:pt idx="363">
                  <c:v>170.34399999999999</c:v>
                </c:pt>
                <c:pt idx="364">
                  <c:v>170.72499999999999</c:v>
                </c:pt>
                <c:pt idx="365">
                  <c:v>164.90899999999999</c:v>
                </c:pt>
                <c:pt idx="366">
                  <c:v>166.55500000000001</c:v>
                </c:pt>
                <c:pt idx="367">
                  <c:v>165.11099999999999</c:v>
                </c:pt>
                <c:pt idx="368">
                  <c:v>159.97499999999999</c:v>
                </c:pt>
                <c:pt idx="369">
                  <c:v>165.536</c:v>
                </c:pt>
                <c:pt idx="370">
                  <c:v>172.87200000000001</c:v>
                </c:pt>
                <c:pt idx="371">
                  <c:v>162.624</c:v>
                </c:pt>
                <c:pt idx="372">
                  <c:v>163.697</c:v>
                </c:pt>
                <c:pt idx="373">
                  <c:v>165.54599999999999</c:v>
                </c:pt>
                <c:pt idx="374">
                  <c:v>164.501</c:v>
                </c:pt>
                <c:pt idx="375">
                  <c:v>152.00700000000001</c:v>
                </c:pt>
                <c:pt idx="376">
                  <c:v>150.57300000000001</c:v>
                </c:pt>
                <c:pt idx="377">
                  <c:v>154.316</c:v>
                </c:pt>
                <c:pt idx="378">
                  <c:v>150.77000000000001</c:v>
                </c:pt>
                <c:pt idx="379">
                  <c:v>152.001</c:v>
                </c:pt>
                <c:pt idx="380">
                  <c:v>154.93700000000001</c:v>
                </c:pt>
                <c:pt idx="381">
                  <c:v>158.62299999999999</c:v>
                </c:pt>
                <c:pt idx="382">
                  <c:v>154.624</c:v>
                </c:pt>
                <c:pt idx="383">
                  <c:v>157.22499999999999</c:v>
                </c:pt>
                <c:pt idx="384">
                  <c:v>158.50399999999999</c:v>
                </c:pt>
                <c:pt idx="385">
                  <c:v>154.88</c:v>
                </c:pt>
                <c:pt idx="386">
                  <c:v>156.125</c:v>
                </c:pt>
                <c:pt idx="387">
                  <c:v>158.024</c:v>
                </c:pt>
                <c:pt idx="388">
                  <c:v>163.33500000000001</c:v>
                </c:pt>
                <c:pt idx="389">
                  <c:v>168.96600000000001</c:v>
                </c:pt>
                <c:pt idx="390">
                  <c:v>169.63900000000001</c:v>
                </c:pt>
                <c:pt idx="391">
                  <c:v>168.59200000000001</c:v>
                </c:pt>
                <c:pt idx="392">
                  <c:v>169.50899999999999</c:v>
                </c:pt>
                <c:pt idx="393">
                  <c:v>165.256</c:v>
                </c:pt>
                <c:pt idx="394">
                  <c:v>173.59700000000001</c:v>
                </c:pt>
                <c:pt idx="395">
                  <c:v>174.50800000000001</c:v>
                </c:pt>
                <c:pt idx="396">
                  <c:v>172.62200000000001</c:v>
                </c:pt>
                <c:pt idx="397">
                  <c:v>129.48400000000001</c:v>
                </c:pt>
                <c:pt idx="398">
                  <c:v>126.23399999999999</c:v>
                </c:pt>
                <c:pt idx="399">
                  <c:v>131.38999999999999</c:v>
                </c:pt>
                <c:pt idx="400">
                  <c:v>130.553</c:v>
                </c:pt>
                <c:pt idx="401">
                  <c:v>134.15899999999999</c:v>
                </c:pt>
                <c:pt idx="402">
                  <c:v>135.24799999999999</c:v>
                </c:pt>
                <c:pt idx="403">
                  <c:v>131.679</c:v>
                </c:pt>
                <c:pt idx="404">
                  <c:v>132.09200000000001</c:v>
                </c:pt>
                <c:pt idx="405">
                  <c:v>133.57900000000001</c:v>
                </c:pt>
                <c:pt idx="406">
                  <c:v>131.72900000000001</c:v>
                </c:pt>
                <c:pt idx="407">
                  <c:v>133.542</c:v>
                </c:pt>
                <c:pt idx="408">
                  <c:v>131.1</c:v>
                </c:pt>
                <c:pt idx="409">
                  <c:v>134.298</c:v>
                </c:pt>
                <c:pt idx="410">
                  <c:v>133.41900000000001</c:v>
                </c:pt>
                <c:pt idx="411">
                  <c:v>131.40600000000001</c:v>
                </c:pt>
                <c:pt idx="412">
                  <c:v>131.661</c:v>
                </c:pt>
                <c:pt idx="413">
                  <c:v>93.822999999999993</c:v>
                </c:pt>
                <c:pt idx="414">
                  <c:v>96.251999999999995</c:v>
                </c:pt>
                <c:pt idx="415">
                  <c:v>118.83799999999999</c:v>
                </c:pt>
                <c:pt idx="416">
                  <c:v>119.197</c:v>
                </c:pt>
                <c:pt idx="417">
                  <c:v>105.95</c:v>
                </c:pt>
                <c:pt idx="418">
                  <c:v>103.843</c:v>
                </c:pt>
                <c:pt idx="419">
                  <c:v>106.31100000000001</c:v>
                </c:pt>
                <c:pt idx="420">
                  <c:v>106.93600000000001</c:v>
                </c:pt>
                <c:pt idx="421">
                  <c:v>104.82</c:v>
                </c:pt>
                <c:pt idx="422">
                  <c:v>104.401</c:v>
                </c:pt>
                <c:pt idx="423">
                  <c:v>105.193</c:v>
                </c:pt>
                <c:pt idx="424">
                  <c:v>102.976</c:v>
                </c:pt>
                <c:pt idx="425">
                  <c:v>103.873</c:v>
                </c:pt>
                <c:pt idx="426">
                  <c:v>101.666</c:v>
                </c:pt>
                <c:pt idx="427">
                  <c:v>163.84899999999999</c:v>
                </c:pt>
                <c:pt idx="428">
                  <c:v>162.233</c:v>
                </c:pt>
                <c:pt idx="429">
                  <c:v>166.53899999999999</c:v>
                </c:pt>
                <c:pt idx="430">
                  <c:v>105.31699999999999</c:v>
                </c:pt>
                <c:pt idx="431">
                  <c:v>105.01</c:v>
                </c:pt>
                <c:pt idx="432">
                  <c:v>104.77200000000001</c:v>
                </c:pt>
                <c:pt idx="433">
                  <c:v>101.836</c:v>
                </c:pt>
                <c:pt idx="434">
                  <c:v>104.3</c:v>
                </c:pt>
                <c:pt idx="435">
                  <c:v>108.93600000000001</c:v>
                </c:pt>
                <c:pt idx="436">
                  <c:v>119.148</c:v>
                </c:pt>
                <c:pt idx="437">
                  <c:v>121.04900000000001</c:v>
                </c:pt>
                <c:pt idx="438">
                  <c:v>117.15300000000001</c:v>
                </c:pt>
                <c:pt idx="439">
                  <c:v>123.239</c:v>
                </c:pt>
                <c:pt idx="440">
                  <c:v>131.697</c:v>
                </c:pt>
                <c:pt idx="441">
                  <c:v>130.36699999999999</c:v>
                </c:pt>
                <c:pt idx="442">
                  <c:v>133.23599999999999</c:v>
                </c:pt>
                <c:pt idx="443">
                  <c:v>125.848</c:v>
                </c:pt>
                <c:pt idx="444">
                  <c:v>127.917</c:v>
                </c:pt>
                <c:pt idx="445">
                  <c:v>127.879</c:v>
                </c:pt>
                <c:pt idx="446">
                  <c:v>126.492</c:v>
                </c:pt>
                <c:pt idx="447">
                  <c:v>125.753</c:v>
                </c:pt>
                <c:pt idx="448">
                  <c:v>108.84</c:v>
                </c:pt>
                <c:pt idx="449">
                  <c:v>155.602</c:v>
                </c:pt>
                <c:pt idx="450">
                  <c:v>152.91900000000001</c:v>
                </c:pt>
                <c:pt idx="451">
                  <c:v>152.178</c:v>
                </c:pt>
                <c:pt idx="452">
                  <c:v>154.441</c:v>
                </c:pt>
                <c:pt idx="453">
                  <c:v>150.54900000000001</c:v>
                </c:pt>
                <c:pt idx="454">
                  <c:v>155.71899999999999</c:v>
                </c:pt>
                <c:pt idx="455">
                  <c:v>152.84299999999999</c:v>
                </c:pt>
                <c:pt idx="456">
                  <c:v>152.471</c:v>
                </c:pt>
                <c:pt idx="457">
                  <c:v>153.239</c:v>
                </c:pt>
                <c:pt idx="458">
                  <c:v>150.85599999999999</c:v>
                </c:pt>
                <c:pt idx="459">
                  <c:v>110.706</c:v>
                </c:pt>
                <c:pt idx="460">
                  <c:v>113.07299999999999</c:v>
                </c:pt>
                <c:pt idx="461">
                  <c:v>100.792</c:v>
                </c:pt>
                <c:pt idx="462">
                  <c:v>98.873000000000005</c:v>
                </c:pt>
                <c:pt idx="463">
                  <c:v>99.671999999999997</c:v>
                </c:pt>
                <c:pt idx="464">
                  <c:v>102.306</c:v>
                </c:pt>
                <c:pt idx="465">
                  <c:v>101.89100000000001</c:v>
                </c:pt>
                <c:pt idx="466">
                  <c:v>101.837</c:v>
                </c:pt>
                <c:pt idx="467">
                  <c:v>134.286</c:v>
                </c:pt>
                <c:pt idx="468">
                  <c:v>128.68199999999999</c:v>
                </c:pt>
                <c:pt idx="469">
                  <c:v>134.42400000000001</c:v>
                </c:pt>
                <c:pt idx="470">
                  <c:v>132.929</c:v>
                </c:pt>
                <c:pt idx="471">
                  <c:v>136.52600000000001</c:v>
                </c:pt>
                <c:pt idx="472">
                  <c:v>135.81100000000001</c:v>
                </c:pt>
                <c:pt idx="473">
                  <c:v>135.77199999999999</c:v>
                </c:pt>
                <c:pt idx="474">
                  <c:v>139.196</c:v>
                </c:pt>
                <c:pt idx="475">
                  <c:v>145.02600000000001</c:v>
                </c:pt>
                <c:pt idx="476">
                  <c:v>151.21299999999999</c:v>
                </c:pt>
                <c:pt idx="477">
                  <c:v>120.86199999999999</c:v>
                </c:pt>
                <c:pt idx="478">
                  <c:v>119.15</c:v>
                </c:pt>
                <c:pt idx="479">
                  <c:v>119.051</c:v>
                </c:pt>
                <c:pt idx="480">
                  <c:v>117.31699999999999</c:v>
                </c:pt>
                <c:pt idx="481">
                  <c:v>136.86799999999999</c:v>
                </c:pt>
                <c:pt idx="482">
                  <c:v>134.52199999999999</c:v>
                </c:pt>
                <c:pt idx="483">
                  <c:v>134.52199999999999</c:v>
                </c:pt>
                <c:pt idx="484">
                  <c:v>134.48599999999999</c:v>
                </c:pt>
                <c:pt idx="485">
                  <c:v>136.834</c:v>
                </c:pt>
                <c:pt idx="486">
                  <c:v>134.76900000000001</c:v>
                </c:pt>
                <c:pt idx="487">
                  <c:v>134.72200000000001</c:v>
                </c:pt>
                <c:pt idx="488">
                  <c:v>133.06899999999999</c:v>
                </c:pt>
                <c:pt idx="489">
                  <c:v>186.66900000000001</c:v>
                </c:pt>
                <c:pt idx="490">
                  <c:v>113.96299999999999</c:v>
                </c:pt>
                <c:pt idx="491">
                  <c:v>114.15600000000001</c:v>
                </c:pt>
                <c:pt idx="492">
                  <c:v>113.718</c:v>
                </c:pt>
                <c:pt idx="493">
                  <c:v>111.76300000000001</c:v>
                </c:pt>
                <c:pt idx="494">
                  <c:v>115.331</c:v>
                </c:pt>
                <c:pt idx="495">
                  <c:v>117.05800000000001</c:v>
                </c:pt>
                <c:pt idx="496">
                  <c:v>112.58</c:v>
                </c:pt>
                <c:pt idx="497">
                  <c:v>114.929</c:v>
                </c:pt>
                <c:pt idx="498">
                  <c:v>110.74299999999999</c:v>
                </c:pt>
                <c:pt idx="499">
                  <c:v>115.28</c:v>
                </c:pt>
                <c:pt idx="500">
                  <c:v>119.21599999999999</c:v>
                </c:pt>
                <c:pt idx="501">
                  <c:v>115.252</c:v>
                </c:pt>
                <c:pt idx="502">
                  <c:v>116.479</c:v>
                </c:pt>
                <c:pt idx="503">
                  <c:v>110.407</c:v>
                </c:pt>
                <c:pt idx="504">
                  <c:v>115.09699999999999</c:v>
                </c:pt>
                <c:pt idx="505">
                  <c:v>114.233</c:v>
                </c:pt>
                <c:pt idx="506">
                  <c:v>115.25700000000001</c:v>
                </c:pt>
                <c:pt idx="507">
                  <c:v>113.06399999999999</c:v>
                </c:pt>
                <c:pt idx="508">
                  <c:v>110.739</c:v>
                </c:pt>
                <c:pt idx="509">
                  <c:v>114.705</c:v>
                </c:pt>
                <c:pt idx="510">
                  <c:v>118.166</c:v>
                </c:pt>
                <c:pt idx="511">
                  <c:v>114.114</c:v>
                </c:pt>
                <c:pt idx="512">
                  <c:v>117.271</c:v>
                </c:pt>
                <c:pt idx="513">
                  <c:v>113.05200000000001</c:v>
                </c:pt>
                <c:pt idx="514">
                  <c:v>117.63</c:v>
                </c:pt>
                <c:pt idx="515">
                  <c:v>119.312</c:v>
                </c:pt>
                <c:pt idx="516">
                  <c:v>133.565</c:v>
                </c:pt>
                <c:pt idx="517">
                  <c:v>134.255</c:v>
                </c:pt>
                <c:pt idx="518">
                  <c:v>129.46</c:v>
                </c:pt>
                <c:pt idx="519">
                  <c:v>135.464</c:v>
                </c:pt>
                <c:pt idx="520">
                  <c:v>165.78</c:v>
                </c:pt>
                <c:pt idx="521">
                  <c:v>164.74700000000001</c:v>
                </c:pt>
                <c:pt idx="522">
                  <c:v>162.91499999999999</c:v>
                </c:pt>
                <c:pt idx="523">
                  <c:v>158.54499999999999</c:v>
                </c:pt>
                <c:pt idx="524">
                  <c:v>160.04300000000001</c:v>
                </c:pt>
                <c:pt idx="525">
                  <c:v>159.255</c:v>
                </c:pt>
                <c:pt idx="526">
                  <c:v>160.44</c:v>
                </c:pt>
                <c:pt idx="527">
                  <c:v>161.43</c:v>
                </c:pt>
                <c:pt idx="528">
                  <c:v>156.095</c:v>
                </c:pt>
                <c:pt idx="529">
                  <c:v>162.38</c:v>
                </c:pt>
                <c:pt idx="530">
                  <c:v>161.773</c:v>
                </c:pt>
                <c:pt idx="531">
                  <c:v>160.982</c:v>
                </c:pt>
                <c:pt idx="532">
                  <c:v>159.65199999999999</c:v>
                </c:pt>
                <c:pt idx="533">
                  <c:v>158.297</c:v>
                </c:pt>
                <c:pt idx="534">
                  <c:v>161.95400000000001</c:v>
                </c:pt>
                <c:pt idx="535">
                  <c:v>159.59100000000001</c:v>
                </c:pt>
                <c:pt idx="536">
                  <c:v>163.44300000000001</c:v>
                </c:pt>
                <c:pt idx="537">
                  <c:v>165.435</c:v>
                </c:pt>
                <c:pt idx="538">
                  <c:v>161.821</c:v>
                </c:pt>
                <c:pt idx="539">
                  <c:v>166.428</c:v>
                </c:pt>
                <c:pt idx="540">
                  <c:v>162.97499999999999</c:v>
                </c:pt>
                <c:pt idx="541">
                  <c:v>161.018</c:v>
                </c:pt>
                <c:pt idx="542">
                  <c:v>164.74700000000001</c:v>
                </c:pt>
                <c:pt idx="543">
                  <c:v>163.61500000000001</c:v>
                </c:pt>
                <c:pt idx="544">
                  <c:v>166.02099999999999</c:v>
                </c:pt>
                <c:pt idx="545">
                  <c:v>104.479</c:v>
                </c:pt>
                <c:pt idx="546">
                  <c:v>103.887</c:v>
                </c:pt>
                <c:pt idx="547">
                  <c:v>104.703</c:v>
                </c:pt>
                <c:pt idx="548">
                  <c:v>101.08199999999999</c:v>
                </c:pt>
                <c:pt idx="549">
                  <c:v>105.009</c:v>
                </c:pt>
                <c:pt idx="550">
                  <c:v>103.93300000000001</c:v>
                </c:pt>
                <c:pt idx="551">
                  <c:v>103.51900000000001</c:v>
                </c:pt>
                <c:pt idx="552">
                  <c:v>155.934</c:v>
                </c:pt>
                <c:pt idx="553">
                  <c:v>155.38200000000001</c:v>
                </c:pt>
                <c:pt idx="554">
                  <c:v>155.16399999999999</c:v>
                </c:pt>
                <c:pt idx="555">
                  <c:v>159.774</c:v>
                </c:pt>
                <c:pt idx="556">
                  <c:v>156.96700000000001</c:v>
                </c:pt>
                <c:pt idx="557">
                  <c:v>162.88800000000001</c:v>
                </c:pt>
                <c:pt idx="558">
                  <c:v>131.58199999999999</c:v>
                </c:pt>
                <c:pt idx="559">
                  <c:v>98.096999999999994</c:v>
                </c:pt>
                <c:pt idx="560">
                  <c:v>107.128</c:v>
                </c:pt>
                <c:pt idx="561">
                  <c:v>103.36799999999999</c:v>
                </c:pt>
                <c:pt idx="562">
                  <c:v>127.85</c:v>
                </c:pt>
                <c:pt idx="563">
                  <c:v>127.102</c:v>
                </c:pt>
                <c:pt idx="564">
                  <c:v>116.047</c:v>
                </c:pt>
                <c:pt idx="565">
                  <c:v>117.895</c:v>
                </c:pt>
                <c:pt idx="566">
                  <c:v>118.304</c:v>
                </c:pt>
                <c:pt idx="567">
                  <c:v>116.566</c:v>
                </c:pt>
                <c:pt idx="568">
                  <c:v>115.047</c:v>
                </c:pt>
                <c:pt idx="569">
                  <c:v>119.262</c:v>
                </c:pt>
                <c:pt idx="570">
                  <c:v>141.821</c:v>
                </c:pt>
                <c:pt idx="571">
                  <c:v>142.303</c:v>
                </c:pt>
                <c:pt idx="572">
                  <c:v>139.13200000000001</c:v>
                </c:pt>
                <c:pt idx="573">
                  <c:v>138.85599999999999</c:v>
                </c:pt>
                <c:pt idx="574">
                  <c:v>140.21100000000001</c:v>
                </c:pt>
                <c:pt idx="575">
                  <c:v>122.39100000000001</c:v>
                </c:pt>
                <c:pt idx="576">
                  <c:v>120.31699999999999</c:v>
                </c:pt>
                <c:pt idx="577">
                  <c:v>119.369</c:v>
                </c:pt>
                <c:pt idx="578">
                  <c:v>118.708</c:v>
                </c:pt>
                <c:pt idx="579">
                  <c:v>133.96299999999999</c:v>
                </c:pt>
                <c:pt idx="580">
                  <c:v>131.38399999999999</c:v>
                </c:pt>
                <c:pt idx="581">
                  <c:v>129.6</c:v>
                </c:pt>
                <c:pt idx="582">
                  <c:v>130.26499999999999</c:v>
                </c:pt>
                <c:pt idx="583">
                  <c:v>125.101</c:v>
                </c:pt>
                <c:pt idx="584">
                  <c:v>120.905</c:v>
                </c:pt>
                <c:pt idx="585">
                  <c:v>122.61</c:v>
                </c:pt>
                <c:pt idx="586">
                  <c:v>120.82899999999999</c:v>
                </c:pt>
                <c:pt idx="587">
                  <c:v>121.55800000000001</c:v>
                </c:pt>
                <c:pt idx="588">
                  <c:v>120.18300000000001</c:v>
                </c:pt>
                <c:pt idx="589">
                  <c:v>123.26900000000001</c:v>
                </c:pt>
                <c:pt idx="590">
                  <c:v>123.32299999999999</c:v>
                </c:pt>
                <c:pt idx="591">
                  <c:v>121.797</c:v>
                </c:pt>
                <c:pt idx="592">
                  <c:v>122.617</c:v>
                </c:pt>
                <c:pt idx="593">
                  <c:v>156.64500000000001</c:v>
                </c:pt>
                <c:pt idx="594">
                  <c:v>140.18600000000001</c:v>
                </c:pt>
                <c:pt idx="595">
                  <c:v>141.38</c:v>
                </c:pt>
                <c:pt idx="596">
                  <c:v>139.31</c:v>
                </c:pt>
                <c:pt idx="597">
                  <c:v>138.28200000000001</c:v>
                </c:pt>
                <c:pt idx="598">
                  <c:v>133.85400000000001</c:v>
                </c:pt>
                <c:pt idx="599">
                  <c:v>140.102</c:v>
                </c:pt>
                <c:pt idx="600">
                  <c:v>140.803</c:v>
                </c:pt>
                <c:pt idx="601">
                  <c:v>140.66999999999999</c:v>
                </c:pt>
                <c:pt idx="602">
                  <c:v>137.16800000000001</c:v>
                </c:pt>
                <c:pt idx="603">
                  <c:v>136.13200000000001</c:v>
                </c:pt>
                <c:pt idx="604">
                  <c:v>139.714</c:v>
                </c:pt>
                <c:pt idx="605">
                  <c:v>142.15100000000001</c:v>
                </c:pt>
                <c:pt idx="606">
                  <c:v>139.93600000000001</c:v>
                </c:pt>
                <c:pt idx="607">
                  <c:v>141.227</c:v>
                </c:pt>
                <c:pt idx="608">
                  <c:v>138.958</c:v>
                </c:pt>
                <c:pt idx="609">
                  <c:v>142.345</c:v>
                </c:pt>
                <c:pt idx="610">
                  <c:v>176.83</c:v>
                </c:pt>
                <c:pt idx="611">
                  <c:v>173.41900000000001</c:v>
                </c:pt>
                <c:pt idx="612">
                  <c:v>175.958</c:v>
                </c:pt>
                <c:pt idx="613">
                  <c:v>172.06</c:v>
                </c:pt>
                <c:pt idx="614">
                  <c:v>173.934</c:v>
                </c:pt>
                <c:pt idx="615">
                  <c:v>176.57499999999999</c:v>
                </c:pt>
                <c:pt idx="616">
                  <c:v>172.136</c:v>
                </c:pt>
                <c:pt idx="617">
                  <c:v>171.76400000000001</c:v>
                </c:pt>
                <c:pt idx="618">
                  <c:v>169.87299999999999</c:v>
                </c:pt>
                <c:pt idx="619">
                  <c:v>173.286</c:v>
                </c:pt>
                <c:pt idx="620">
                  <c:v>173.45599999999999</c:v>
                </c:pt>
                <c:pt idx="621">
                  <c:v>173.33199999999999</c:v>
                </c:pt>
                <c:pt idx="622">
                  <c:v>174.33500000000001</c:v>
                </c:pt>
                <c:pt idx="623">
                  <c:v>172.07900000000001</c:v>
                </c:pt>
                <c:pt idx="624">
                  <c:v>173.87200000000001</c:v>
                </c:pt>
                <c:pt idx="625">
                  <c:v>176.20099999999999</c:v>
                </c:pt>
                <c:pt idx="626">
                  <c:v>168.70400000000001</c:v>
                </c:pt>
                <c:pt idx="627">
                  <c:v>174.64099999999999</c:v>
                </c:pt>
                <c:pt idx="628">
                  <c:v>173.28399999999999</c:v>
                </c:pt>
                <c:pt idx="629">
                  <c:v>175.32599999999999</c:v>
                </c:pt>
                <c:pt idx="630">
                  <c:v>175.261</c:v>
                </c:pt>
                <c:pt idx="631">
                  <c:v>148.83699999999999</c:v>
                </c:pt>
                <c:pt idx="632">
                  <c:v>189.41200000000001</c:v>
                </c:pt>
                <c:pt idx="633">
                  <c:v>179.35</c:v>
                </c:pt>
                <c:pt idx="634">
                  <c:v>186.93199999999999</c:v>
                </c:pt>
                <c:pt idx="635">
                  <c:v>188.80799999999999</c:v>
                </c:pt>
                <c:pt idx="636">
                  <c:v>182.541</c:v>
                </c:pt>
                <c:pt idx="637">
                  <c:v>129.63800000000001</c:v>
                </c:pt>
                <c:pt idx="638">
                  <c:v>129.40600000000001</c:v>
                </c:pt>
                <c:pt idx="639">
                  <c:v>133.953</c:v>
                </c:pt>
                <c:pt idx="640">
                  <c:v>180.82499999999999</c:v>
                </c:pt>
                <c:pt idx="641">
                  <c:v>182.52</c:v>
                </c:pt>
                <c:pt idx="642">
                  <c:v>177.90700000000001</c:v>
                </c:pt>
                <c:pt idx="643">
                  <c:v>175.785</c:v>
                </c:pt>
                <c:pt idx="644">
                  <c:v>171.33199999999999</c:v>
                </c:pt>
                <c:pt idx="645">
                  <c:v>175.804</c:v>
                </c:pt>
                <c:pt idx="646">
                  <c:v>143.749</c:v>
                </c:pt>
                <c:pt idx="647">
                  <c:v>146.798</c:v>
                </c:pt>
                <c:pt idx="648">
                  <c:v>141.72800000000001</c:v>
                </c:pt>
                <c:pt idx="649">
                  <c:v>127.151</c:v>
                </c:pt>
                <c:pt idx="650">
                  <c:v>118.21599999999999</c:v>
                </c:pt>
                <c:pt idx="651">
                  <c:v>117.622</c:v>
                </c:pt>
                <c:pt idx="652">
                  <c:v>123.675</c:v>
                </c:pt>
                <c:pt idx="653">
                  <c:v>122.79300000000001</c:v>
                </c:pt>
                <c:pt idx="654">
                  <c:v>125.38</c:v>
                </c:pt>
                <c:pt idx="655">
                  <c:v>117.248</c:v>
                </c:pt>
                <c:pt idx="656">
                  <c:v>112.774</c:v>
                </c:pt>
                <c:pt idx="657">
                  <c:v>112.029</c:v>
                </c:pt>
                <c:pt idx="658">
                  <c:v>111.155</c:v>
                </c:pt>
                <c:pt idx="659">
                  <c:v>115.559</c:v>
                </c:pt>
                <c:pt idx="660">
                  <c:v>113.955</c:v>
                </c:pt>
                <c:pt idx="661">
                  <c:v>111.533</c:v>
                </c:pt>
                <c:pt idx="662">
                  <c:v>112.628</c:v>
                </c:pt>
                <c:pt idx="663">
                  <c:v>111.75700000000001</c:v>
                </c:pt>
                <c:pt idx="664">
                  <c:v>112.809</c:v>
                </c:pt>
                <c:pt idx="665">
                  <c:v>112.46899999999999</c:v>
                </c:pt>
                <c:pt idx="666">
                  <c:v>111.32599999999999</c:v>
                </c:pt>
                <c:pt idx="667">
                  <c:v>113.29</c:v>
                </c:pt>
                <c:pt idx="668">
                  <c:v>113.086</c:v>
                </c:pt>
                <c:pt idx="669">
                  <c:v>113.15300000000001</c:v>
                </c:pt>
                <c:pt idx="670">
                  <c:v>113.98699999999999</c:v>
                </c:pt>
                <c:pt idx="671">
                  <c:v>112.69199999999999</c:v>
                </c:pt>
                <c:pt idx="672">
                  <c:v>111.934</c:v>
                </c:pt>
                <c:pt idx="673">
                  <c:v>111.416</c:v>
                </c:pt>
                <c:pt idx="674">
                  <c:v>112.44</c:v>
                </c:pt>
                <c:pt idx="675">
                  <c:v>113.14100000000001</c:v>
                </c:pt>
                <c:pt idx="676">
                  <c:v>112.923</c:v>
                </c:pt>
                <c:pt idx="677">
                  <c:v>110.88</c:v>
                </c:pt>
                <c:pt idx="678">
                  <c:v>108.70099999999999</c:v>
                </c:pt>
                <c:pt idx="679">
                  <c:v>115.718</c:v>
                </c:pt>
                <c:pt idx="680">
                  <c:v>118.874</c:v>
                </c:pt>
                <c:pt idx="681">
                  <c:v>112.956</c:v>
                </c:pt>
                <c:pt idx="682">
                  <c:v>112.239</c:v>
                </c:pt>
                <c:pt idx="683">
                  <c:v>109.977</c:v>
                </c:pt>
                <c:pt idx="684">
                  <c:v>112.15900000000001</c:v>
                </c:pt>
                <c:pt idx="685">
                  <c:v>116.65900000000001</c:v>
                </c:pt>
                <c:pt idx="686">
                  <c:v>114.794</c:v>
                </c:pt>
                <c:pt idx="687">
                  <c:v>114.163</c:v>
                </c:pt>
                <c:pt idx="688">
                  <c:v>111.143</c:v>
                </c:pt>
                <c:pt idx="689">
                  <c:v>151.65600000000001</c:v>
                </c:pt>
                <c:pt idx="690">
                  <c:v>159.03</c:v>
                </c:pt>
                <c:pt idx="691">
                  <c:v>155.399</c:v>
                </c:pt>
                <c:pt idx="692">
                  <c:v>156.78100000000001</c:v>
                </c:pt>
                <c:pt idx="693">
                  <c:v>155.08500000000001</c:v>
                </c:pt>
                <c:pt idx="694">
                  <c:v>160.744</c:v>
                </c:pt>
                <c:pt idx="695">
                  <c:v>161.50200000000001</c:v>
                </c:pt>
                <c:pt idx="696">
                  <c:v>157.40100000000001</c:v>
                </c:pt>
                <c:pt idx="697">
                  <c:v>161.006</c:v>
                </c:pt>
                <c:pt idx="698">
                  <c:v>152.43799999999999</c:v>
                </c:pt>
                <c:pt idx="699">
                  <c:v>152.91900000000001</c:v>
                </c:pt>
                <c:pt idx="700">
                  <c:v>161.51</c:v>
                </c:pt>
                <c:pt idx="701">
                  <c:v>159.06100000000001</c:v>
                </c:pt>
                <c:pt idx="702">
                  <c:v>158.34</c:v>
                </c:pt>
                <c:pt idx="703">
                  <c:v>155.125</c:v>
                </c:pt>
                <c:pt idx="704">
                  <c:v>154.38900000000001</c:v>
                </c:pt>
                <c:pt idx="705">
                  <c:v>155.35</c:v>
                </c:pt>
                <c:pt idx="706">
                  <c:v>154.727</c:v>
                </c:pt>
                <c:pt idx="707">
                  <c:v>154.863</c:v>
                </c:pt>
                <c:pt idx="708">
                  <c:v>150.18600000000001</c:v>
                </c:pt>
                <c:pt idx="709">
                  <c:v>154.255</c:v>
                </c:pt>
                <c:pt idx="710">
                  <c:v>157.215</c:v>
                </c:pt>
                <c:pt idx="711">
                  <c:v>155.86600000000001</c:v>
                </c:pt>
                <c:pt idx="712">
                  <c:v>153.679</c:v>
                </c:pt>
                <c:pt idx="713">
                  <c:v>151.85400000000001</c:v>
                </c:pt>
                <c:pt idx="714">
                  <c:v>127.962</c:v>
                </c:pt>
                <c:pt idx="715">
                  <c:v>155.13999999999999</c:v>
                </c:pt>
                <c:pt idx="716">
                  <c:v>150.21600000000001</c:v>
                </c:pt>
                <c:pt idx="717">
                  <c:v>148.988</c:v>
                </c:pt>
                <c:pt idx="718">
                  <c:v>147.47999999999999</c:v>
                </c:pt>
                <c:pt idx="719">
                  <c:v>154.07900000000001</c:v>
                </c:pt>
                <c:pt idx="720">
                  <c:v>122.85899999999999</c:v>
                </c:pt>
                <c:pt idx="721">
                  <c:v>122.673</c:v>
                </c:pt>
                <c:pt idx="722">
                  <c:v>120.56399999999999</c:v>
                </c:pt>
                <c:pt idx="723">
                  <c:v>120.462</c:v>
                </c:pt>
                <c:pt idx="724">
                  <c:v>123.904</c:v>
                </c:pt>
                <c:pt idx="725">
                  <c:v>125.21</c:v>
                </c:pt>
                <c:pt idx="726">
                  <c:v>124.89</c:v>
                </c:pt>
                <c:pt idx="727">
                  <c:v>115.26</c:v>
                </c:pt>
                <c:pt idx="728">
                  <c:v>107.959</c:v>
                </c:pt>
                <c:pt idx="729">
                  <c:v>165.851</c:v>
                </c:pt>
                <c:pt idx="730">
                  <c:v>168.327</c:v>
                </c:pt>
                <c:pt idx="731">
                  <c:v>165.24100000000001</c:v>
                </c:pt>
                <c:pt idx="732">
                  <c:v>119.851</c:v>
                </c:pt>
                <c:pt idx="733">
                  <c:v>117.68</c:v>
                </c:pt>
                <c:pt idx="734">
                  <c:v>119.78700000000001</c:v>
                </c:pt>
                <c:pt idx="735">
                  <c:v>122.218</c:v>
                </c:pt>
                <c:pt idx="736">
                  <c:v>114.896</c:v>
                </c:pt>
                <c:pt idx="737">
                  <c:v>117.054</c:v>
                </c:pt>
                <c:pt idx="738">
                  <c:v>112.539</c:v>
                </c:pt>
                <c:pt idx="739">
                  <c:v>115.583</c:v>
                </c:pt>
                <c:pt idx="740">
                  <c:v>118.014</c:v>
                </c:pt>
                <c:pt idx="741">
                  <c:v>117.887</c:v>
                </c:pt>
                <c:pt idx="742">
                  <c:v>115.453</c:v>
                </c:pt>
                <c:pt idx="743">
                  <c:v>140.541</c:v>
                </c:pt>
                <c:pt idx="744">
                  <c:v>152.25200000000001</c:v>
                </c:pt>
                <c:pt idx="745">
                  <c:v>149.501</c:v>
                </c:pt>
                <c:pt idx="746">
                  <c:v>147.22</c:v>
                </c:pt>
                <c:pt idx="747">
                  <c:v>146.90299999999999</c:v>
                </c:pt>
                <c:pt idx="748">
                  <c:v>139.79499999999999</c:v>
                </c:pt>
                <c:pt idx="749">
                  <c:v>131.75700000000001</c:v>
                </c:pt>
                <c:pt idx="750">
                  <c:v>134.721</c:v>
                </c:pt>
                <c:pt idx="751">
                  <c:v>132.208</c:v>
                </c:pt>
                <c:pt idx="752">
                  <c:v>132.685</c:v>
                </c:pt>
                <c:pt idx="753">
                  <c:v>128.49799999999999</c:v>
                </c:pt>
                <c:pt idx="754">
                  <c:v>133.53100000000001</c:v>
                </c:pt>
                <c:pt idx="755">
                  <c:v>128.69399999999999</c:v>
                </c:pt>
                <c:pt idx="756">
                  <c:v>128.04400000000001</c:v>
                </c:pt>
                <c:pt idx="757">
                  <c:v>126.515</c:v>
                </c:pt>
                <c:pt idx="758">
                  <c:v>124.607</c:v>
                </c:pt>
                <c:pt idx="759">
                  <c:v>125.086</c:v>
                </c:pt>
                <c:pt idx="760">
                  <c:v>127.86</c:v>
                </c:pt>
                <c:pt idx="761">
                  <c:v>128.131</c:v>
                </c:pt>
                <c:pt idx="762">
                  <c:v>142.27799999999999</c:v>
                </c:pt>
                <c:pt idx="763">
                  <c:v>140.46100000000001</c:v>
                </c:pt>
                <c:pt idx="764">
                  <c:v>139.11600000000001</c:v>
                </c:pt>
                <c:pt idx="765">
                  <c:v>141.21799999999999</c:v>
                </c:pt>
                <c:pt idx="766">
                  <c:v>138.536</c:v>
                </c:pt>
                <c:pt idx="767">
                  <c:v>139.59899999999999</c:v>
                </c:pt>
                <c:pt idx="768">
                  <c:v>133.09299999999999</c:v>
                </c:pt>
                <c:pt idx="769">
                  <c:v>135.88800000000001</c:v>
                </c:pt>
                <c:pt idx="770">
                  <c:v>140.53100000000001</c:v>
                </c:pt>
                <c:pt idx="771">
                  <c:v>137.46799999999999</c:v>
                </c:pt>
                <c:pt idx="772">
                  <c:v>137.38200000000001</c:v>
                </c:pt>
                <c:pt idx="773">
                  <c:v>134.005</c:v>
                </c:pt>
                <c:pt idx="774">
                  <c:v>174.52699999999999</c:v>
                </c:pt>
                <c:pt idx="775">
                  <c:v>144.25700000000001</c:v>
                </c:pt>
                <c:pt idx="776">
                  <c:v>138.57400000000001</c:v>
                </c:pt>
                <c:pt idx="777">
                  <c:v>143.21799999999999</c:v>
                </c:pt>
                <c:pt idx="778">
                  <c:v>135.39099999999999</c:v>
                </c:pt>
                <c:pt idx="779">
                  <c:v>140.88900000000001</c:v>
                </c:pt>
                <c:pt idx="780">
                  <c:v>141.84</c:v>
                </c:pt>
                <c:pt idx="781">
                  <c:v>141.547</c:v>
                </c:pt>
                <c:pt idx="782">
                  <c:v>138.31700000000001</c:v>
                </c:pt>
                <c:pt idx="783">
                  <c:v>138.49600000000001</c:v>
                </c:pt>
                <c:pt idx="784">
                  <c:v>141.01499999999999</c:v>
                </c:pt>
                <c:pt idx="785">
                  <c:v>143.01499999999999</c:v>
                </c:pt>
                <c:pt idx="786">
                  <c:v>182.559</c:v>
                </c:pt>
                <c:pt idx="787">
                  <c:v>121.735</c:v>
                </c:pt>
                <c:pt idx="788">
                  <c:v>118.05500000000001</c:v>
                </c:pt>
                <c:pt idx="789">
                  <c:v>121.724</c:v>
                </c:pt>
                <c:pt idx="790">
                  <c:v>124.79600000000001</c:v>
                </c:pt>
                <c:pt idx="791">
                  <c:v>123.645</c:v>
                </c:pt>
                <c:pt idx="792">
                  <c:v>153.38499999999999</c:v>
                </c:pt>
                <c:pt idx="793">
                  <c:v>143.256</c:v>
                </c:pt>
                <c:pt idx="794">
                  <c:v>146.297</c:v>
                </c:pt>
                <c:pt idx="795">
                  <c:v>209.3</c:v>
                </c:pt>
                <c:pt idx="796">
                  <c:v>206.88800000000001</c:v>
                </c:pt>
                <c:pt idx="797">
                  <c:v>147.005</c:v>
                </c:pt>
                <c:pt idx="798">
                  <c:v>166.82599999999999</c:v>
                </c:pt>
                <c:pt idx="799">
                  <c:v>170.45500000000001</c:v>
                </c:pt>
                <c:pt idx="800">
                  <c:v>166.34100000000001</c:v>
                </c:pt>
                <c:pt idx="801">
                  <c:v>175.61199999999999</c:v>
                </c:pt>
                <c:pt idx="802">
                  <c:v>163.53700000000001</c:v>
                </c:pt>
                <c:pt idx="803">
                  <c:v>166.49299999999999</c:v>
                </c:pt>
                <c:pt idx="804">
                  <c:v>168.88200000000001</c:v>
                </c:pt>
                <c:pt idx="805">
                  <c:v>179.60599999999999</c:v>
                </c:pt>
                <c:pt idx="806">
                  <c:v>170.98500000000001</c:v>
                </c:pt>
                <c:pt idx="807">
                  <c:v>185.239</c:v>
                </c:pt>
                <c:pt idx="808">
                  <c:v>169.96</c:v>
                </c:pt>
                <c:pt idx="809">
                  <c:v>183.078</c:v>
                </c:pt>
                <c:pt idx="810">
                  <c:v>183.28100000000001</c:v>
                </c:pt>
                <c:pt idx="811">
                  <c:v>175.56899999999999</c:v>
                </c:pt>
                <c:pt idx="812">
                  <c:v>172.911</c:v>
                </c:pt>
                <c:pt idx="813">
                  <c:v>169.16800000000001</c:v>
                </c:pt>
                <c:pt idx="814">
                  <c:v>178.857</c:v>
                </c:pt>
                <c:pt idx="815">
                  <c:v>177.251</c:v>
                </c:pt>
                <c:pt idx="816">
                  <c:v>179.715</c:v>
                </c:pt>
                <c:pt idx="817">
                  <c:v>178.345</c:v>
                </c:pt>
                <c:pt idx="818">
                  <c:v>171.95400000000001</c:v>
                </c:pt>
                <c:pt idx="819">
                  <c:v>178.99799999999999</c:v>
                </c:pt>
                <c:pt idx="820">
                  <c:v>137.43100000000001</c:v>
                </c:pt>
                <c:pt idx="821">
                  <c:v>186.619</c:v>
                </c:pt>
                <c:pt idx="822">
                  <c:v>186.845</c:v>
                </c:pt>
                <c:pt idx="823">
                  <c:v>181.483</c:v>
                </c:pt>
                <c:pt idx="824">
                  <c:v>146.648</c:v>
                </c:pt>
                <c:pt idx="825">
                  <c:v>176.298</c:v>
                </c:pt>
                <c:pt idx="826">
                  <c:v>183.20099999999999</c:v>
                </c:pt>
                <c:pt idx="827">
                  <c:v>181.333</c:v>
                </c:pt>
                <c:pt idx="828">
                  <c:v>177.76300000000001</c:v>
                </c:pt>
                <c:pt idx="829">
                  <c:v>181.578</c:v>
                </c:pt>
                <c:pt idx="830">
                  <c:v>172.554</c:v>
                </c:pt>
                <c:pt idx="831">
                  <c:v>167.69800000000001</c:v>
                </c:pt>
                <c:pt idx="832">
                  <c:v>186.41900000000001</c:v>
                </c:pt>
                <c:pt idx="833">
                  <c:v>186.619</c:v>
                </c:pt>
                <c:pt idx="834">
                  <c:v>188.28299999999999</c:v>
                </c:pt>
                <c:pt idx="835">
                  <c:v>164.94399999999999</c:v>
                </c:pt>
                <c:pt idx="836">
                  <c:v>164.52699999999999</c:v>
                </c:pt>
                <c:pt idx="837">
                  <c:v>168.45699999999999</c:v>
                </c:pt>
                <c:pt idx="838">
                  <c:v>157.946</c:v>
                </c:pt>
                <c:pt idx="839">
                  <c:v>167.77699999999999</c:v>
                </c:pt>
                <c:pt idx="840">
                  <c:v>161.70500000000001</c:v>
                </c:pt>
                <c:pt idx="841">
                  <c:v>161.66499999999999</c:v>
                </c:pt>
                <c:pt idx="842">
                  <c:v>153.86000000000001</c:v>
                </c:pt>
                <c:pt idx="843">
                  <c:v>150.97499999999999</c:v>
                </c:pt>
                <c:pt idx="844">
                  <c:v>154.548</c:v>
                </c:pt>
                <c:pt idx="845">
                  <c:v>157.01</c:v>
                </c:pt>
                <c:pt idx="846">
                  <c:v>149.143</c:v>
                </c:pt>
                <c:pt idx="847">
                  <c:v>152.87200000000001</c:v>
                </c:pt>
                <c:pt idx="848">
                  <c:v>153.745</c:v>
                </c:pt>
                <c:pt idx="849">
                  <c:v>154.779</c:v>
                </c:pt>
                <c:pt idx="850">
                  <c:v>154.607</c:v>
                </c:pt>
                <c:pt idx="851">
                  <c:v>155.44200000000001</c:v>
                </c:pt>
                <c:pt idx="852">
                  <c:v>155.827</c:v>
                </c:pt>
                <c:pt idx="853">
                  <c:v>147.66900000000001</c:v>
                </c:pt>
                <c:pt idx="854">
                  <c:v>127.94199999999999</c:v>
                </c:pt>
                <c:pt idx="855">
                  <c:v>128.63200000000001</c:v>
                </c:pt>
                <c:pt idx="856">
                  <c:v>126.57599999999999</c:v>
                </c:pt>
                <c:pt idx="857">
                  <c:v>205.91800000000001</c:v>
                </c:pt>
                <c:pt idx="858">
                  <c:v>206.447</c:v>
                </c:pt>
                <c:pt idx="859">
                  <c:v>206.05600000000001</c:v>
                </c:pt>
                <c:pt idx="860">
                  <c:v>209.10599999999999</c:v>
                </c:pt>
                <c:pt idx="861">
                  <c:v>205.346</c:v>
                </c:pt>
                <c:pt idx="862">
                  <c:v>204.45400000000001</c:v>
                </c:pt>
                <c:pt idx="863">
                  <c:v>202.625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4-1B47-B401-ADD85115E4AA}"/>
            </c:ext>
          </c:extLst>
        </c:ser>
        <c:ser>
          <c:idx val="1"/>
          <c:order val="1"/>
          <c:tx>
            <c:v>avg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84-1B47-B401-ADD85115E4AA}"/>
              </c:ext>
            </c:extLst>
          </c:dPt>
          <c:xVal>
            <c:numRef>
              <c:f>'figure-8'!$T$2:$T$3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'figure-8'!$U$2:$U$3</c:f>
              <c:numCache>
                <c:formatCode>General</c:formatCode>
                <c:ptCount val="2"/>
                <c:pt idx="0">
                  <c:v>0</c:v>
                </c:pt>
                <c:pt idx="1">
                  <c:v>1405.2662750389061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84-1B47-B401-ADD85115E4AA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84-1B47-B401-ADD85115E4AA}"/>
              </c:ext>
            </c:extLst>
          </c:dPt>
          <c:xVal>
            <c:numRef>
              <c:f>'figure-8'!$T$4:$T$5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'figure-8'!$U$4:$U$5</c:f>
              <c:numCache>
                <c:formatCode>General</c:formatCode>
                <c:ptCount val="2"/>
                <c:pt idx="0">
                  <c:v>0</c:v>
                </c:pt>
                <c:pt idx="1">
                  <c:v>1049.0011671537845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84-1B47-B401-ADD85115E4AA}"/>
            </c:ext>
          </c:extLst>
        </c:ser>
        <c:ser>
          <c:idx val="3"/>
          <c:order val="3"/>
          <c:tx>
            <c:v>max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'figure-8'!$T$6:$T$7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'figure-8'!$U$6:$U$7</c:f>
              <c:numCache>
                <c:formatCode>General</c:formatCode>
                <c:ptCount val="2"/>
                <c:pt idx="0">
                  <c:v>0</c:v>
                </c:pt>
                <c:pt idx="1">
                  <c:v>1987.4587069372342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84-1B47-B401-ADD85115E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18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50"/>
      </c:valAx>
      <c:valAx>
        <c:axId val="914135679"/>
        <c:scaling>
          <c:orientation val="minMax"/>
          <c:max val="240"/>
          <c:min val="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'figure-8'!$S$22</c:f>
              <c:strCache>
                <c:ptCount val="1"/>
                <c:pt idx="0">
                  <c:v>no-refine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 w="6350" cap="sq">
              <a:solidFill>
                <a:srgbClr val="FF0000"/>
              </a:solidFill>
              <a:round/>
            </a:ln>
            <a:effectLst/>
          </c:spPr>
          <c:invertIfNegative val="0"/>
          <c:cat>
            <c:numRef>
              <c:f>'figure-8'!$Q$23:$Q$47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'figure-8'!$S$23:$S$47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135</c:v>
                </c:pt>
                <c:pt idx="7">
                  <c:v>157</c:v>
                </c:pt>
                <c:pt idx="8">
                  <c:v>161</c:v>
                </c:pt>
                <c:pt idx="9">
                  <c:v>130</c:v>
                </c:pt>
                <c:pt idx="10">
                  <c:v>133</c:v>
                </c:pt>
                <c:pt idx="11">
                  <c:v>45</c:v>
                </c:pt>
                <c:pt idx="12">
                  <c:v>60</c:v>
                </c:pt>
                <c:pt idx="13">
                  <c:v>16</c:v>
                </c:pt>
                <c:pt idx="14">
                  <c:v>16</c:v>
                </c:pt>
                <c:pt idx="15">
                  <c:v>5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A-5B4E-9A95-57195EE6C179}"/>
            </c:ext>
          </c:extLst>
        </c:ser>
        <c:ser>
          <c:idx val="1"/>
          <c:order val="1"/>
          <c:tx>
            <c:strRef>
              <c:f>'figure-8'!$T$22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'figure-8'!$Q$23:$Q$47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'figure-8'!$T$23:$T$47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105</c:v>
                </c:pt>
                <c:pt idx="9">
                  <c:v>27</c:v>
                </c:pt>
                <c:pt idx="10">
                  <c:v>112</c:v>
                </c:pt>
                <c:pt idx="11">
                  <c:v>154</c:v>
                </c:pt>
                <c:pt idx="12">
                  <c:v>89</c:v>
                </c:pt>
                <c:pt idx="13">
                  <c:v>77</c:v>
                </c:pt>
                <c:pt idx="14">
                  <c:v>49</c:v>
                </c:pt>
                <c:pt idx="15">
                  <c:v>78</c:v>
                </c:pt>
                <c:pt idx="16">
                  <c:v>67</c:v>
                </c:pt>
                <c:pt idx="17">
                  <c:v>68</c:v>
                </c:pt>
                <c:pt idx="18">
                  <c:v>20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A-5B4E-9A95-57195EE6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55678596721151"/>
              <c:y val="0.82976150247317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451912266922758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'figure-8'!$N$2:$N$865</c:f>
              <c:numCache>
                <c:formatCode>#,##0\K</c:formatCode>
                <c:ptCount val="864"/>
                <c:pt idx="0">
                  <c:v>202.006</c:v>
                </c:pt>
                <c:pt idx="1">
                  <c:v>202.006</c:v>
                </c:pt>
                <c:pt idx="2">
                  <c:v>202.59399999999999</c:v>
                </c:pt>
                <c:pt idx="3">
                  <c:v>202.59399999999999</c:v>
                </c:pt>
                <c:pt idx="4">
                  <c:v>199.91900000000001</c:v>
                </c:pt>
                <c:pt idx="5">
                  <c:v>199.024</c:v>
                </c:pt>
                <c:pt idx="6">
                  <c:v>202.41200000000001</c:v>
                </c:pt>
                <c:pt idx="7">
                  <c:v>202.41200000000001</c:v>
                </c:pt>
                <c:pt idx="8">
                  <c:v>202.41200000000001</c:v>
                </c:pt>
                <c:pt idx="9">
                  <c:v>215.26599999999999</c:v>
                </c:pt>
                <c:pt idx="10">
                  <c:v>215.26599999999999</c:v>
                </c:pt>
                <c:pt idx="11">
                  <c:v>215.26599999999999</c:v>
                </c:pt>
                <c:pt idx="12">
                  <c:v>215.26599999999999</c:v>
                </c:pt>
                <c:pt idx="13">
                  <c:v>215.26599999999999</c:v>
                </c:pt>
                <c:pt idx="14">
                  <c:v>216.297</c:v>
                </c:pt>
                <c:pt idx="15">
                  <c:v>216.297</c:v>
                </c:pt>
                <c:pt idx="16">
                  <c:v>216.297</c:v>
                </c:pt>
                <c:pt idx="17">
                  <c:v>216.297</c:v>
                </c:pt>
                <c:pt idx="18">
                  <c:v>216.297</c:v>
                </c:pt>
                <c:pt idx="19">
                  <c:v>216.297</c:v>
                </c:pt>
                <c:pt idx="20">
                  <c:v>216.297</c:v>
                </c:pt>
                <c:pt idx="21">
                  <c:v>216.297</c:v>
                </c:pt>
                <c:pt idx="22">
                  <c:v>217.12799999999999</c:v>
                </c:pt>
                <c:pt idx="23">
                  <c:v>217.12799999999999</c:v>
                </c:pt>
                <c:pt idx="24">
                  <c:v>217.12799999999999</c:v>
                </c:pt>
                <c:pt idx="25">
                  <c:v>217.12799999999999</c:v>
                </c:pt>
                <c:pt idx="26">
                  <c:v>217.12799999999999</c:v>
                </c:pt>
                <c:pt idx="27">
                  <c:v>217.12799999999999</c:v>
                </c:pt>
                <c:pt idx="28">
                  <c:v>217.12799999999999</c:v>
                </c:pt>
                <c:pt idx="29">
                  <c:v>217.12799999999999</c:v>
                </c:pt>
                <c:pt idx="30">
                  <c:v>217.12799999999999</c:v>
                </c:pt>
                <c:pt idx="31">
                  <c:v>217.12799999999999</c:v>
                </c:pt>
                <c:pt idx="32">
                  <c:v>217.12799999999999</c:v>
                </c:pt>
                <c:pt idx="33">
                  <c:v>217.12799999999999</c:v>
                </c:pt>
                <c:pt idx="34">
                  <c:v>217.12799999999999</c:v>
                </c:pt>
                <c:pt idx="35">
                  <c:v>217.12799999999999</c:v>
                </c:pt>
                <c:pt idx="36">
                  <c:v>217.12799999999999</c:v>
                </c:pt>
                <c:pt idx="37">
                  <c:v>216.38399999999999</c:v>
                </c:pt>
                <c:pt idx="38">
                  <c:v>216.38399999999999</c:v>
                </c:pt>
                <c:pt idx="39">
                  <c:v>216.38399999999999</c:v>
                </c:pt>
                <c:pt idx="40">
                  <c:v>216.38399999999999</c:v>
                </c:pt>
                <c:pt idx="41">
                  <c:v>216.38399999999999</c:v>
                </c:pt>
                <c:pt idx="42">
                  <c:v>216.38399999999999</c:v>
                </c:pt>
                <c:pt idx="43">
                  <c:v>216.38399999999999</c:v>
                </c:pt>
                <c:pt idx="44">
                  <c:v>216.38399999999999</c:v>
                </c:pt>
                <c:pt idx="45">
                  <c:v>216.38399999999999</c:v>
                </c:pt>
                <c:pt idx="46">
                  <c:v>216.38399999999999</c:v>
                </c:pt>
                <c:pt idx="47">
                  <c:v>216.38399999999999</c:v>
                </c:pt>
                <c:pt idx="48">
                  <c:v>216.38399999999999</c:v>
                </c:pt>
                <c:pt idx="49">
                  <c:v>216.38399999999999</c:v>
                </c:pt>
                <c:pt idx="50">
                  <c:v>216.38399999999999</c:v>
                </c:pt>
                <c:pt idx="51">
                  <c:v>217.69399999999999</c:v>
                </c:pt>
                <c:pt idx="52">
                  <c:v>217.69399999999999</c:v>
                </c:pt>
                <c:pt idx="53">
                  <c:v>217.69399999999999</c:v>
                </c:pt>
                <c:pt idx="54">
                  <c:v>217.69399999999999</c:v>
                </c:pt>
                <c:pt idx="55">
                  <c:v>217.69399999999999</c:v>
                </c:pt>
                <c:pt idx="56">
                  <c:v>217.69399999999999</c:v>
                </c:pt>
                <c:pt idx="57">
                  <c:v>217.69399999999999</c:v>
                </c:pt>
                <c:pt idx="58">
                  <c:v>219.89699999999999</c:v>
                </c:pt>
                <c:pt idx="59">
                  <c:v>233.69800000000001</c:v>
                </c:pt>
                <c:pt idx="60">
                  <c:v>211.453</c:v>
                </c:pt>
                <c:pt idx="61">
                  <c:v>211.453</c:v>
                </c:pt>
                <c:pt idx="62">
                  <c:v>230.14</c:v>
                </c:pt>
                <c:pt idx="63">
                  <c:v>271.90100000000001</c:v>
                </c:pt>
                <c:pt idx="64">
                  <c:v>271.90100000000001</c:v>
                </c:pt>
                <c:pt idx="65">
                  <c:v>271.90100000000001</c:v>
                </c:pt>
                <c:pt idx="66">
                  <c:v>271.90100000000001</c:v>
                </c:pt>
                <c:pt idx="67">
                  <c:v>271.90100000000001</c:v>
                </c:pt>
                <c:pt idx="68">
                  <c:v>271.90100000000001</c:v>
                </c:pt>
                <c:pt idx="69">
                  <c:v>271.90100000000001</c:v>
                </c:pt>
                <c:pt idx="70">
                  <c:v>279.25599999999997</c:v>
                </c:pt>
                <c:pt idx="71">
                  <c:v>279.25599999999997</c:v>
                </c:pt>
                <c:pt idx="72">
                  <c:v>279.25599999999997</c:v>
                </c:pt>
                <c:pt idx="73">
                  <c:v>301.88400000000001</c:v>
                </c:pt>
                <c:pt idx="74">
                  <c:v>301.88400000000001</c:v>
                </c:pt>
                <c:pt idx="75">
                  <c:v>301.88400000000001</c:v>
                </c:pt>
                <c:pt idx="76">
                  <c:v>217.547</c:v>
                </c:pt>
                <c:pt idx="77">
                  <c:v>217.547</c:v>
                </c:pt>
                <c:pt idx="78">
                  <c:v>217.547</c:v>
                </c:pt>
                <c:pt idx="79">
                  <c:v>219.42</c:v>
                </c:pt>
                <c:pt idx="80">
                  <c:v>219.42</c:v>
                </c:pt>
                <c:pt idx="81">
                  <c:v>219.42</c:v>
                </c:pt>
                <c:pt idx="82">
                  <c:v>219.42</c:v>
                </c:pt>
                <c:pt idx="83">
                  <c:v>219.42</c:v>
                </c:pt>
                <c:pt idx="84">
                  <c:v>219.42</c:v>
                </c:pt>
                <c:pt idx="85">
                  <c:v>219.42</c:v>
                </c:pt>
                <c:pt idx="86">
                  <c:v>219.42</c:v>
                </c:pt>
                <c:pt idx="87">
                  <c:v>219.42</c:v>
                </c:pt>
                <c:pt idx="88">
                  <c:v>219.42</c:v>
                </c:pt>
                <c:pt idx="89">
                  <c:v>219.42</c:v>
                </c:pt>
                <c:pt idx="90">
                  <c:v>219.42</c:v>
                </c:pt>
                <c:pt idx="91">
                  <c:v>219.42</c:v>
                </c:pt>
                <c:pt idx="92">
                  <c:v>219.42</c:v>
                </c:pt>
                <c:pt idx="93">
                  <c:v>219.42</c:v>
                </c:pt>
                <c:pt idx="94">
                  <c:v>219.42</c:v>
                </c:pt>
                <c:pt idx="95">
                  <c:v>219.42</c:v>
                </c:pt>
                <c:pt idx="96">
                  <c:v>219.42</c:v>
                </c:pt>
                <c:pt idx="97">
                  <c:v>219.42</c:v>
                </c:pt>
                <c:pt idx="98">
                  <c:v>219.42</c:v>
                </c:pt>
                <c:pt idx="99">
                  <c:v>219.42</c:v>
                </c:pt>
                <c:pt idx="100">
                  <c:v>219.42</c:v>
                </c:pt>
                <c:pt idx="101">
                  <c:v>219.42</c:v>
                </c:pt>
                <c:pt idx="102">
                  <c:v>220.26499999999999</c:v>
                </c:pt>
                <c:pt idx="103">
                  <c:v>220.26499999999999</c:v>
                </c:pt>
                <c:pt idx="104">
                  <c:v>220.26499999999999</c:v>
                </c:pt>
                <c:pt idx="105">
                  <c:v>220.26499999999999</c:v>
                </c:pt>
                <c:pt idx="106">
                  <c:v>220.26499999999999</c:v>
                </c:pt>
                <c:pt idx="107">
                  <c:v>220.26499999999999</c:v>
                </c:pt>
                <c:pt idx="108">
                  <c:v>220.26499999999999</c:v>
                </c:pt>
                <c:pt idx="109">
                  <c:v>220.26499999999999</c:v>
                </c:pt>
                <c:pt idx="110">
                  <c:v>220.26499999999999</c:v>
                </c:pt>
                <c:pt idx="111">
                  <c:v>220.26499999999999</c:v>
                </c:pt>
                <c:pt idx="112">
                  <c:v>220.26499999999999</c:v>
                </c:pt>
                <c:pt idx="113">
                  <c:v>220.26499999999999</c:v>
                </c:pt>
                <c:pt idx="114">
                  <c:v>219.54599999999999</c:v>
                </c:pt>
                <c:pt idx="115">
                  <c:v>219.54599999999999</c:v>
                </c:pt>
                <c:pt idx="116">
                  <c:v>255.34</c:v>
                </c:pt>
                <c:pt idx="117">
                  <c:v>255.34</c:v>
                </c:pt>
                <c:pt idx="118">
                  <c:v>255.34</c:v>
                </c:pt>
                <c:pt idx="119">
                  <c:v>255.31</c:v>
                </c:pt>
                <c:pt idx="120">
                  <c:v>222.268</c:v>
                </c:pt>
                <c:pt idx="121">
                  <c:v>250.97399999999999</c:v>
                </c:pt>
                <c:pt idx="122">
                  <c:v>250.97399999999999</c:v>
                </c:pt>
                <c:pt idx="123">
                  <c:v>230.905</c:v>
                </c:pt>
                <c:pt idx="124">
                  <c:v>230.982</c:v>
                </c:pt>
                <c:pt idx="125">
                  <c:v>230.995</c:v>
                </c:pt>
                <c:pt idx="126">
                  <c:v>230.84</c:v>
                </c:pt>
                <c:pt idx="127">
                  <c:v>230.84</c:v>
                </c:pt>
                <c:pt idx="128">
                  <c:v>230.84</c:v>
                </c:pt>
                <c:pt idx="129">
                  <c:v>230.84</c:v>
                </c:pt>
                <c:pt idx="130">
                  <c:v>230.84</c:v>
                </c:pt>
                <c:pt idx="131">
                  <c:v>230.84</c:v>
                </c:pt>
                <c:pt idx="132">
                  <c:v>230.84</c:v>
                </c:pt>
                <c:pt idx="133">
                  <c:v>230.84</c:v>
                </c:pt>
                <c:pt idx="134">
                  <c:v>230.84</c:v>
                </c:pt>
                <c:pt idx="135">
                  <c:v>230.84</c:v>
                </c:pt>
                <c:pt idx="136">
                  <c:v>230.84</c:v>
                </c:pt>
                <c:pt idx="137">
                  <c:v>230.84</c:v>
                </c:pt>
                <c:pt idx="138">
                  <c:v>262.47199999999998</c:v>
                </c:pt>
                <c:pt idx="139">
                  <c:v>262.47199999999998</c:v>
                </c:pt>
                <c:pt idx="140">
                  <c:v>262.47199999999998</c:v>
                </c:pt>
                <c:pt idx="141">
                  <c:v>266.714</c:v>
                </c:pt>
                <c:pt idx="142">
                  <c:v>266.714</c:v>
                </c:pt>
                <c:pt idx="143">
                  <c:v>267.904</c:v>
                </c:pt>
                <c:pt idx="144">
                  <c:v>267.75099999999998</c:v>
                </c:pt>
                <c:pt idx="145">
                  <c:v>267.75099999999998</c:v>
                </c:pt>
                <c:pt idx="146">
                  <c:v>267.75099999999998</c:v>
                </c:pt>
                <c:pt idx="147">
                  <c:v>267.75099999999998</c:v>
                </c:pt>
                <c:pt idx="148">
                  <c:v>267.75099999999998</c:v>
                </c:pt>
                <c:pt idx="149">
                  <c:v>268.51100000000002</c:v>
                </c:pt>
                <c:pt idx="150">
                  <c:v>268.51100000000002</c:v>
                </c:pt>
                <c:pt idx="151">
                  <c:v>268.51100000000002</c:v>
                </c:pt>
                <c:pt idx="152">
                  <c:v>268.51100000000002</c:v>
                </c:pt>
                <c:pt idx="153">
                  <c:v>268.51100000000002</c:v>
                </c:pt>
                <c:pt idx="154">
                  <c:v>268.51100000000002</c:v>
                </c:pt>
                <c:pt idx="155">
                  <c:v>268.51100000000002</c:v>
                </c:pt>
                <c:pt idx="156">
                  <c:v>228.07</c:v>
                </c:pt>
                <c:pt idx="157">
                  <c:v>228.07</c:v>
                </c:pt>
                <c:pt idx="158">
                  <c:v>228.07</c:v>
                </c:pt>
                <c:pt idx="159">
                  <c:v>228.05699999999999</c:v>
                </c:pt>
                <c:pt idx="160">
                  <c:v>229.99299999999999</c:v>
                </c:pt>
                <c:pt idx="161">
                  <c:v>229.99299999999999</c:v>
                </c:pt>
                <c:pt idx="162">
                  <c:v>229.99299999999999</c:v>
                </c:pt>
                <c:pt idx="163">
                  <c:v>229.99299999999999</c:v>
                </c:pt>
                <c:pt idx="164">
                  <c:v>229.99299999999999</c:v>
                </c:pt>
                <c:pt idx="165">
                  <c:v>229.99299999999999</c:v>
                </c:pt>
                <c:pt idx="166">
                  <c:v>229.99299999999999</c:v>
                </c:pt>
                <c:pt idx="167">
                  <c:v>229.99299999999999</c:v>
                </c:pt>
                <c:pt idx="168">
                  <c:v>229.99299999999999</c:v>
                </c:pt>
                <c:pt idx="169">
                  <c:v>229.99299999999999</c:v>
                </c:pt>
                <c:pt idx="170">
                  <c:v>229.99299999999999</c:v>
                </c:pt>
                <c:pt idx="171">
                  <c:v>231.381</c:v>
                </c:pt>
                <c:pt idx="172">
                  <c:v>231.381</c:v>
                </c:pt>
                <c:pt idx="173">
                  <c:v>231.381</c:v>
                </c:pt>
                <c:pt idx="174">
                  <c:v>231.381</c:v>
                </c:pt>
                <c:pt idx="175">
                  <c:v>231.381</c:v>
                </c:pt>
                <c:pt idx="176">
                  <c:v>231.381</c:v>
                </c:pt>
                <c:pt idx="177">
                  <c:v>231.83</c:v>
                </c:pt>
                <c:pt idx="178">
                  <c:v>229.29499999999999</c:v>
                </c:pt>
                <c:pt idx="179">
                  <c:v>267.34899999999999</c:v>
                </c:pt>
                <c:pt idx="180">
                  <c:v>267.34899999999999</c:v>
                </c:pt>
                <c:pt idx="181">
                  <c:v>267.34899999999999</c:v>
                </c:pt>
                <c:pt idx="182">
                  <c:v>253.09399999999999</c:v>
                </c:pt>
                <c:pt idx="183">
                  <c:v>253.09399999999999</c:v>
                </c:pt>
                <c:pt idx="184">
                  <c:v>253.09399999999999</c:v>
                </c:pt>
                <c:pt idx="185">
                  <c:v>253.09399999999999</c:v>
                </c:pt>
                <c:pt idx="186">
                  <c:v>253.09399999999999</c:v>
                </c:pt>
                <c:pt idx="187">
                  <c:v>253.09399999999999</c:v>
                </c:pt>
                <c:pt idx="188">
                  <c:v>253.09399999999999</c:v>
                </c:pt>
                <c:pt idx="189">
                  <c:v>253.09399999999999</c:v>
                </c:pt>
                <c:pt idx="190">
                  <c:v>253.09399999999999</c:v>
                </c:pt>
                <c:pt idx="191">
                  <c:v>252.887</c:v>
                </c:pt>
                <c:pt idx="192">
                  <c:v>261.44499999999999</c:v>
                </c:pt>
                <c:pt idx="193">
                  <c:v>252.87799999999999</c:v>
                </c:pt>
                <c:pt idx="194">
                  <c:v>252.87799999999999</c:v>
                </c:pt>
                <c:pt idx="195">
                  <c:v>251.91300000000001</c:v>
                </c:pt>
                <c:pt idx="196">
                  <c:v>251.91300000000001</c:v>
                </c:pt>
                <c:pt idx="197">
                  <c:v>251.91300000000001</c:v>
                </c:pt>
                <c:pt idx="198">
                  <c:v>251.91300000000001</c:v>
                </c:pt>
                <c:pt idx="199">
                  <c:v>251.91300000000001</c:v>
                </c:pt>
                <c:pt idx="200">
                  <c:v>216.00899999999999</c:v>
                </c:pt>
                <c:pt idx="201">
                  <c:v>216.00899999999999</c:v>
                </c:pt>
                <c:pt idx="202">
                  <c:v>216.00899999999999</c:v>
                </c:pt>
                <c:pt idx="203">
                  <c:v>216.14099999999999</c:v>
                </c:pt>
                <c:pt idx="204">
                  <c:v>216.14099999999999</c:v>
                </c:pt>
                <c:pt idx="205">
                  <c:v>218.529</c:v>
                </c:pt>
                <c:pt idx="206">
                  <c:v>218.55099999999999</c:v>
                </c:pt>
                <c:pt idx="207">
                  <c:v>218.511</c:v>
                </c:pt>
                <c:pt idx="208">
                  <c:v>211.61199999999999</c:v>
                </c:pt>
                <c:pt idx="209">
                  <c:v>211.61199999999999</c:v>
                </c:pt>
                <c:pt idx="210">
                  <c:v>211.61199999999999</c:v>
                </c:pt>
                <c:pt idx="211">
                  <c:v>211.61199999999999</c:v>
                </c:pt>
                <c:pt idx="212">
                  <c:v>211.00800000000001</c:v>
                </c:pt>
                <c:pt idx="213">
                  <c:v>211.02799999999999</c:v>
                </c:pt>
                <c:pt idx="214">
                  <c:v>211.02799999999999</c:v>
                </c:pt>
                <c:pt idx="215">
                  <c:v>210.696</c:v>
                </c:pt>
                <c:pt idx="216">
                  <c:v>211.47499999999999</c:v>
                </c:pt>
                <c:pt idx="217">
                  <c:v>211.96799999999999</c:v>
                </c:pt>
                <c:pt idx="218">
                  <c:v>211.994</c:v>
                </c:pt>
                <c:pt idx="219">
                  <c:v>211.994</c:v>
                </c:pt>
                <c:pt idx="220">
                  <c:v>211.994</c:v>
                </c:pt>
                <c:pt idx="221">
                  <c:v>211.994</c:v>
                </c:pt>
                <c:pt idx="222">
                  <c:v>211.994</c:v>
                </c:pt>
                <c:pt idx="223">
                  <c:v>212.68</c:v>
                </c:pt>
                <c:pt idx="224">
                  <c:v>212.25200000000001</c:v>
                </c:pt>
                <c:pt idx="225">
                  <c:v>212.25200000000001</c:v>
                </c:pt>
                <c:pt idx="226">
                  <c:v>212.25200000000001</c:v>
                </c:pt>
                <c:pt idx="227">
                  <c:v>212.26</c:v>
                </c:pt>
                <c:pt idx="228">
                  <c:v>253.67699999999999</c:v>
                </c:pt>
                <c:pt idx="229">
                  <c:v>254.268</c:v>
                </c:pt>
                <c:pt idx="230">
                  <c:v>254.268</c:v>
                </c:pt>
                <c:pt idx="231">
                  <c:v>211.98699999999999</c:v>
                </c:pt>
                <c:pt idx="232">
                  <c:v>211.98699999999999</c:v>
                </c:pt>
                <c:pt idx="233">
                  <c:v>211.98699999999999</c:v>
                </c:pt>
                <c:pt idx="234">
                  <c:v>211.98699999999999</c:v>
                </c:pt>
                <c:pt idx="235">
                  <c:v>211.98699999999999</c:v>
                </c:pt>
                <c:pt idx="236">
                  <c:v>211.98699999999999</c:v>
                </c:pt>
                <c:pt idx="237">
                  <c:v>214.51499999999999</c:v>
                </c:pt>
                <c:pt idx="238">
                  <c:v>214.51499999999999</c:v>
                </c:pt>
                <c:pt idx="239">
                  <c:v>217.37200000000001</c:v>
                </c:pt>
                <c:pt idx="240">
                  <c:v>217.37200000000001</c:v>
                </c:pt>
                <c:pt idx="241">
                  <c:v>217.37200000000001</c:v>
                </c:pt>
                <c:pt idx="242">
                  <c:v>217.37200000000001</c:v>
                </c:pt>
                <c:pt idx="243">
                  <c:v>218.42400000000001</c:v>
                </c:pt>
                <c:pt idx="244">
                  <c:v>218.42400000000001</c:v>
                </c:pt>
                <c:pt idx="245">
                  <c:v>217.33199999999999</c:v>
                </c:pt>
                <c:pt idx="246">
                  <c:v>217.33500000000001</c:v>
                </c:pt>
                <c:pt idx="247">
                  <c:v>217.33500000000001</c:v>
                </c:pt>
                <c:pt idx="248">
                  <c:v>218.56</c:v>
                </c:pt>
                <c:pt idx="249">
                  <c:v>218.56</c:v>
                </c:pt>
                <c:pt idx="250">
                  <c:v>217.01900000000001</c:v>
                </c:pt>
                <c:pt idx="251">
                  <c:v>218.23400000000001</c:v>
                </c:pt>
                <c:pt idx="252">
                  <c:v>282.60700000000003</c:v>
                </c:pt>
                <c:pt idx="253">
                  <c:v>282.60700000000003</c:v>
                </c:pt>
                <c:pt idx="254">
                  <c:v>282.60700000000003</c:v>
                </c:pt>
                <c:pt idx="255">
                  <c:v>282.89400000000001</c:v>
                </c:pt>
                <c:pt idx="256">
                  <c:v>282.89400000000001</c:v>
                </c:pt>
                <c:pt idx="257">
                  <c:v>282.89400000000001</c:v>
                </c:pt>
                <c:pt idx="258">
                  <c:v>281.20600000000002</c:v>
                </c:pt>
                <c:pt idx="259">
                  <c:v>281.20600000000002</c:v>
                </c:pt>
                <c:pt idx="260">
                  <c:v>281.20600000000002</c:v>
                </c:pt>
                <c:pt idx="261">
                  <c:v>281.20600000000002</c:v>
                </c:pt>
                <c:pt idx="262">
                  <c:v>281.20600000000002</c:v>
                </c:pt>
                <c:pt idx="263">
                  <c:v>281.20600000000002</c:v>
                </c:pt>
                <c:pt idx="264">
                  <c:v>281.20600000000002</c:v>
                </c:pt>
                <c:pt idx="265">
                  <c:v>281.20600000000002</c:v>
                </c:pt>
                <c:pt idx="266">
                  <c:v>281.20600000000002</c:v>
                </c:pt>
                <c:pt idx="267">
                  <c:v>281.20600000000002</c:v>
                </c:pt>
                <c:pt idx="268">
                  <c:v>281.20600000000002</c:v>
                </c:pt>
                <c:pt idx="269">
                  <c:v>256.15899999999999</c:v>
                </c:pt>
                <c:pt idx="270">
                  <c:v>256.15899999999999</c:v>
                </c:pt>
                <c:pt idx="271">
                  <c:v>257.74099999999999</c:v>
                </c:pt>
                <c:pt idx="272">
                  <c:v>249.14599999999999</c:v>
                </c:pt>
                <c:pt idx="273">
                  <c:v>271.77</c:v>
                </c:pt>
                <c:pt idx="274">
                  <c:v>271.77</c:v>
                </c:pt>
                <c:pt idx="275">
                  <c:v>271.77</c:v>
                </c:pt>
                <c:pt idx="276">
                  <c:v>271.77</c:v>
                </c:pt>
                <c:pt idx="277">
                  <c:v>271.77</c:v>
                </c:pt>
                <c:pt idx="278">
                  <c:v>271.77</c:v>
                </c:pt>
                <c:pt idx="279">
                  <c:v>303.97500000000002</c:v>
                </c:pt>
                <c:pt idx="280">
                  <c:v>303.97500000000002</c:v>
                </c:pt>
                <c:pt idx="281">
                  <c:v>328.06799999999998</c:v>
                </c:pt>
                <c:pt idx="282">
                  <c:v>328.06799999999998</c:v>
                </c:pt>
                <c:pt idx="283">
                  <c:v>328.06799999999998</c:v>
                </c:pt>
                <c:pt idx="284">
                  <c:v>327.10199999999998</c:v>
                </c:pt>
                <c:pt idx="285">
                  <c:v>331.12700000000001</c:v>
                </c:pt>
                <c:pt idx="286">
                  <c:v>337.339</c:v>
                </c:pt>
                <c:pt idx="287">
                  <c:v>336.90300000000002</c:v>
                </c:pt>
                <c:pt idx="288">
                  <c:v>336.90300000000002</c:v>
                </c:pt>
                <c:pt idx="289">
                  <c:v>246.71299999999999</c:v>
                </c:pt>
                <c:pt idx="290">
                  <c:v>236.33500000000001</c:v>
                </c:pt>
                <c:pt idx="291">
                  <c:v>236.33500000000001</c:v>
                </c:pt>
                <c:pt idx="292">
                  <c:v>236.29300000000001</c:v>
                </c:pt>
                <c:pt idx="293">
                  <c:v>236.29300000000001</c:v>
                </c:pt>
                <c:pt idx="294">
                  <c:v>235.89599999999999</c:v>
                </c:pt>
                <c:pt idx="295">
                  <c:v>233.22900000000001</c:v>
                </c:pt>
                <c:pt idx="296">
                  <c:v>233.22900000000001</c:v>
                </c:pt>
                <c:pt idx="297">
                  <c:v>233.22900000000001</c:v>
                </c:pt>
                <c:pt idx="298">
                  <c:v>233.48099999999999</c:v>
                </c:pt>
                <c:pt idx="299">
                  <c:v>233.48099999999999</c:v>
                </c:pt>
                <c:pt idx="300">
                  <c:v>233.48099999999999</c:v>
                </c:pt>
                <c:pt idx="301">
                  <c:v>233.48099999999999</c:v>
                </c:pt>
                <c:pt idx="302">
                  <c:v>233.48099999999999</c:v>
                </c:pt>
                <c:pt idx="303">
                  <c:v>233.48099999999999</c:v>
                </c:pt>
                <c:pt idx="304">
                  <c:v>233.48099999999999</c:v>
                </c:pt>
                <c:pt idx="305">
                  <c:v>233.48099999999999</c:v>
                </c:pt>
                <c:pt idx="306">
                  <c:v>226.61699999999999</c:v>
                </c:pt>
                <c:pt idx="307">
                  <c:v>226.61699999999999</c:v>
                </c:pt>
                <c:pt idx="308">
                  <c:v>226.61699999999999</c:v>
                </c:pt>
                <c:pt idx="309">
                  <c:v>226.61699999999999</c:v>
                </c:pt>
                <c:pt idx="310">
                  <c:v>226.61699999999999</c:v>
                </c:pt>
                <c:pt idx="311">
                  <c:v>226.61699999999999</c:v>
                </c:pt>
                <c:pt idx="312">
                  <c:v>226.59299999999999</c:v>
                </c:pt>
                <c:pt idx="313">
                  <c:v>226.59299999999999</c:v>
                </c:pt>
                <c:pt idx="314">
                  <c:v>271.142</c:v>
                </c:pt>
                <c:pt idx="315">
                  <c:v>269.43299999999999</c:v>
                </c:pt>
                <c:pt idx="316">
                  <c:v>222.821</c:v>
                </c:pt>
                <c:pt idx="317">
                  <c:v>222.179</c:v>
                </c:pt>
                <c:pt idx="318">
                  <c:v>222.17500000000001</c:v>
                </c:pt>
                <c:pt idx="319">
                  <c:v>222.17500000000001</c:v>
                </c:pt>
                <c:pt idx="320">
                  <c:v>222.17500000000001</c:v>
                </c:pt>
                <c:pt idx="321">
                  <c:v>222.17500000000001</c:v>
                </c:pt>
                <c:pt idx="322">
                  <c:v>222.17500000000001</c:v>
                </c:pt>
                <c:pt idx="323">
                  <c:v>221.88900000000001</c:v>
                </c:pt>
                <c:pt idx="324">
                  <c:v>221.88900000000001</c:v>
                </c:pt>
                <c:pt idx="325">
                  <c:v>283.04399999999998</c:v>
                </c:pt>
                <c:pt idx="326">
                  <c:v>283.04399999999998</c:v>
                </c:pt>
                <c:pt idx="327">
                  <c:v>283.04399999999998</c:v>
                </c:pt>
                <c:pt idx="328">
                  <c:v>283.04399999999998</c:v>
                </c:pt>
                <c:pt idx="329">
                  <c:v>283.04399999999998</c:v>
                </c:pt>
                <c:pt idx="330">
                  <c:v>283.04399999999998</c:v>
                </c:pt>
                <c:pt idx="331">
                  <c:v>283.04399999999998</c:v>
                </c:pt>
                <c:pt idx="332">
                  <c:v>283.04399999999998</c:v>
                </c:pt>
                <c:pt idx="333">
                  <c:v>283.04399999999998</c:v>
                </c:pt>
                <c:pt idx="334">
                  <c:v>283.03300000000002</c:v>
                </c:pt>
                <c:pt idx="335">
                  <c:v>283.03300000000002</c:v>
                </c:pt>
                <c:pt idx="336">
                  <c:v>283.03300000000002</c:v>
                </c:pt>
                <c:pt idx="337">
                  <c:v>283.03300000000002</c:v>
                </c:pt>
                <c:pt idx="338">
                  <c:v>283.03300000000002</c:v>
                </c:pt>
                <c:pt idx="339">
                  <c:v>283.03300000000002</c:v>
                </c:pt>
                <c:pt idx="340">
                  <c:v>283.03300000000002</c:v>
                </c:pt>
                <c:pt idx="341">
                  <c:v>283.03300000000002</c:v>
                </c:pt>
                <c:pt idx="342">
                  <c:v>283.03300000000002</c:v>
                </c:pt>
                <c:pt idx="343">
                  <c:v>283.03300000000002</c:v>
                </c:pt>
                <c:pt idx="344">
                  <c:v>239.85400000000001</c:v>
                </c:pt>
                <c:pt idx="345">
                  <c:v>240.98400000000001</c:v>
                </c:pt>
                <c:pt idx="346">
                  <c:v>240.98400000000001</c:v>
                </c:pt>
                <c:pt idx="347">
                  <c:v>237.85300000000001</c:v>
                </c:pt>
                <c:pt idx="348">
                  <c:v>237.85300000000001</c:v>
                </c:pt>
                <c:pt idx="349">
                  <c:v>237.85300000000001</c:v>
                </c:pt>
                <c:pt idx="350">
                  <c:v>237.85300000000001</c:v>
                </c:pt>
                <c:pt idx="351">
                  <c:v>237.85300000000001</c:v>
                </c:pt>
                <c:pt idx="352">
                  <c:v>237.85300000000001</c:v>
                </c:pt>
                <c:pt idx="353">
                  <c:v>236.82499999999999</c:v>
                </c:pt>
                <c:pt idx="354">
                  <c:v>236.82499999999999</c:v>
                </c:pt>
                <c:pt idx="355">
                  <c:v>236.82499999999999</c:v>
                </c:pt>
                <c:pt idx="356">
                  <c:v>237.041</c:v>
                </c:pt>
                <c:pt idx="357">
                  <c:v>237.041</c:v>
                </c:pt>
                <c:pt idx="358">
                  <c:v>271.95600000000002</c:v>
                </c:pt>
                <c:pt idx="359">
                  <c:v>271.95600000000002</c:v>
                </c:pt>
                <c:pt idx="360">
                  <c:v>266.37799999999999</c:v>
                </c:pt>
                <c:pt idx="361">
                  <c:v>266.67700000000002</c:v>
                </c:pt>
                <c:pt idx="362">
                  <c:v>266.67700000000002</c:v>
                </c:pt>
                <c:pt idx="363">
                  <c:v>257.59100000000001</c:v>
                </c:pt>
                <c:pt idx="364">
                  <c:v>257.59100000000001</c:v>
                </c:pt>
                <c:pt idx="365">
                  <c:v>252.774</c:v>
                </c:pt>
                <c:pt idx="366">
                  <c:v>252.774</c:v>
                </c:pt>
                <c:pt idx="367">
                  <c:v>252.774</c:v>
                </c:pt>
                <c:pt idx="368">
                  <c:v>252.774</c:v>
                </c:pt>
                <c:pt idx="369">
                  <c:v>256.02600000000001</c:v>
                </c:pt>
                <c:pt idx="370">
                  <c:v>256.02600000000001</c:v>
                </c:pt>
                <c:pt idx="371">
                  <c:v>256.02600000000001</c:v>
                </c:pt>
                <c:pt idx="372">
                  <c:v>256.02600000000001</c:v>
                </c:pt>
                <c:pt idx="373">
                  <c:v>256.02600000000001</c:v>
                </c:pt>
                <c:pt idx="374">
                  <c:v>256.02600000000001</c:v>
                </c:pt>
                <c:pt idx="375">
                  <c:v>263.45400000000001</c:v>
                </c:pt>
                <c:pt idx="376">
                  <c:v>263.45999999999998</c:v>
                </c:pt>
                <c:pt idx="377">
                  <c:v>264.721</c:v>
                </c:pt>
                <c:pt idx="378">
                  <c:v>264.80099999999999</c:v>
                </c:pt>
                <c:pt idx="379">
                  <c:v>264.80099999999999</c:v>
                </c:pt>
                <c:pt idx="380">
                  <c:v>264.80099999999999</c:v>
                </c:pt>
                <c:pt idx="381">
                  <c:v>264.80099999999999</c:v>
                </c:pt>
                <c:pt idx="382">
                  <c:v>264.80099999999999</c:v>
                </c:pt>
                <c:pt idx="383">
                  <c:v>264.80099999999999</c:v>
                </c:pt>
                <c:pt idx="384">
                  <c:v>264.80099999999999</c:v>
                </c:pt>
                <c:pt idx="385">
                  <c:v>264.80099999999999</c:v>
                </c:pt>
                <c:pt idx="386">
                  <c:v>264.81200000000001</c:v>
                </c:pt>
                <c:pt idx="387">
                  <c:v>264.81200000000001</c:v>
                </c:pt>
                <c:pt idx="388">
                  <c:v>254.82599999999999</c:v>
                </c:pt>
                <c:pt idx="389">
                  <c:v>254.82599999999999</c:v>
                </c:pt>
                <c:pt idx="390">
                  <c:v>254.82599999999999</c:v>
                </c:pt>
                <c:pt idx="391">
                  <c:v>257.49099999999999</c:v>
                </c:pt>
                <c:pt idx="392">
                  <c:v>257.49099999999999</c:v>
                </c:pt>
                <c:pt idx="393">
                  <c:v>257.49099999999999</c:v>
                </c:pt>
                <c:pt idx="394">
                  <c:v>257.15699999999998</c:v>
                </c:pt>
                <c:pt idx="395">
                  <c:v>257.15699999999998</c:v>
                </c:pt>
                <c:pt idx="396">
                  <c:v>257.44299999999998</c:v>
                </c:pt>
                <c:pt idx="397">
                  <c:v>249.49299999999999</c:v>
                </c:pt>
                <c:pt idx="398">
                  <c:v>249.49299999999999</c:v>
                </c:pt>
                <c:pt idx="399">
                  <c:v>249.49299999999999</c:v>
                </c:pt>
                <c:pt idx="400">
                  <c:v>249.49299999999999</c:v>
                </c:pt>
                <c:pt idx="401">
                  <c:v>283.596</c:v>
                </c:pt>
                <c:pt idx="402">
                  <c:v>283.596</c:v>
                </c:pt>
                <c:pt idx="403">
                  <c:v>283.596</c:v>
                </c:pt>
                <c:pt idx="404">
                  <c:v>283.596</c:v>
                </c:pt>
                <c:pt idx="405">
                  <c:v>283.596</c:v>
                </c:pt>
                <c:pt idx="406">
                  <c:v>283.596</c:v>
                </c:pt>
                <c:pt idx="407">
                  <c:v>285.03800000000001</c:v>
                </c:pt>
                <c:pt idx="408">
                  <c:v>285.03800000000001</c:v>
                </c:pt>
                <c:pt idx="409">
                  <c:v>285.03800000000001</c:v>
                </c:pt>
                <c:pt idx="410">
                  <c:v>280.27300000000002</c:v>
                </c:pt>
                <c:pt idx="411">
                  <c:v>280.27300000000002</c:v>
                </c:pt>
                <c:pt idx="412">
                  <c:v>280.27300000000002</c:v>
                </c:pt>
                <c:pt idx="413">
                  <c:v>225.16499999999999</c:v>
                </c:pt>
                <c:pt idx="414">
                  <c:v>225.27199999999999</c:v>
                </c:pt>
                <c:pt idx="415">
                  <c:v>296.529</c:v>
                </c:pt>
                <c:pt idx="416">
                  <c:v>296.49700000000001</c:v>
                </c:pt>
                <c:pt idx="417">
                  <c:v>264.108</c:v>
                </c:pt>
                <c:pt idx="418">
                  <c:v>263.09399999999999</c:v>
                </c:pt>
                <c:pt idx="419">
                  <c:v>263.37</c:v>
                </c:pt>
                <c:pt idx="420">
                  <c:v>263.37</c:v>
                </c:pt>
                <c:pt idx="421">
                  <c:v>263.37</c:v>
                </c:pt>
                <c:pt idx="422">
                  <c:v>263.37</c:v>
                </c:pt>
                <c:pt idx="423">
                  <c:v>263.37</c:v>
                </c:pt>
                <c:pt idx="424">
                  <c:v>267.36200000000002</c:v>
                </c:pt>
                <c:pt idx="425">
                  <c:v>258.76499999999999</c:v>
                </c:pt>
                <c:pt idx="426">
                  <c:v>258.76499999999999</c:v>
                </c:pt>
                <c:pt idx="427">
                  <c:v>311.20699999999999</c:v>
                </c:pt>
                <c:pt idx="428">
                  <c:v>311.20699999999999</c:v>
                </c:pt>
                <c:pt idx="429">
                  <c:v>311.20400000000001</c:v>
                </c:pt>
                <c:pt idx="430">
                  <c:v>232.751</c:v>
                </c:pt>
                <c:pt idx="431">
                  <c:v>232.751</c:v>
                </c:pt>
                <c:pt idx="432">
                  <c:v>232.751</c:v>
                </c:pt>
                <c:pt idx="433">
                  <c:v>232.751</c:v>
                </c:pt>
                <c:pt idx="434">
                  <c:v>232.751</c:v>
                </c:pt>
                <c:pt idx="435">
                  <c:v>248.166</c:v>
                </c:pt>
                <c:pt idx="436">
                  <c:v>223.07400000000001</c:v>
                </c:pt>
                <c:pt idx="437">
                  <c:v>224.23</c:v>
                </c:pt>
                <c:pt idx="438">
                  <c:v>224.23</c:v>
                </c:pt>
                <c:pt idx="439">
                  <c:v>254.10599999999999</c:v>
                </c:pt>
                <c:pt idx="440">
                  <c:v>265.36700000000002</c:v>
                </c:pt>
                <c:pt idx="441">
                  <c:v>265.36700000000002</c:v>
                </c:pt>
                <c:pt idx="442">
                  <c:v>265.36700000000002</c:v>
                </c:pt>
                <c:pt idx="443">
                  <c:v>269.61799999999999</c:v>
                </c:pt>
                <c:pt idx="444">
                  <c:v>269.61799999999999</c:v>
                </c:pt>
                <c:pt idx="445">
                  <c:v>276.10399999999998</c:v>
                </c:pt>
                <c:pt idx="446">
                  <c:v>276.10399999999998</c:v>
                </c:pt>
                <c:pt idx="447">
                  <c:v>276.10399999999998</c:v>
                </c:pt>
                <c:pt idx="448">
                  <c:v>229.887</c:v>
                </c:pt>
                <c:pt idx="449">
                  <c:v>308.05900000000003</c:v>
                </c:pt>
                <c:pt idx="450">
                  <c:v>308.05900000000003</c:v>
                </c:pt>
                <c:pt idx="451">
                  <c:v>308.05900000000003</c:v>
                </c:pt>
                <c:pt idx="452">
                  <c:v>306.61099999999999</c:v>
                </c:pt>
                <c:pt idx="453">
                  <c:v>306.61099999999999</c:v>
                </c:pt>
                <c:pt idx="454">
                  <c:v>306.61099999999999</c:v>
                </c:pt>
                <c:pt idx="455">
                  <c:v>306.61099999999999</c:v>
                </c:pt>
                <c:pt idx="456">
                  <c:v>306.46600000000001</c:v>
                </c:pt>
                <c:pt idx="457">
                  <c:v>306.46600000000001</c:v>
                </c:pt>
                <c:pt idx="458">
                  <c:v>306.46600000000001</c:v>
                </c:pt>
                <c:pt idx="459">
                  <c:v>257.60399999999998</c:v>
                </c:pt>
                <c:pt idx="460">
                  <c:v>257.60399999999998</c:v>
                </c:pt>
                <c:pt idx="461">
                  <c:v>257.54199999999997</c:v>
                </c:pt>
                <c:pt idx="462">
                  <c:v>257.54199999999997</c:v>
                </c:pt>
                <c:pt idx="463">
                  <c:v>257.54199999999997</c:v>
                </c:pt>
                <c:pt idx="464">
                  <c:v>256.625</c:v>
                </c:pt>
                <c:pt idx="465">
                  <c:v>256.625</c:v>
                </c:pt>
                <c:pt idx="466">
                  <c:v>256.625</c:v>
                </c:pt>
                <c:pt idx="467">
                  <c:v>265.01600000000002</c:v>
                </c:pt>
                <c:pt idx="468">
                  <c:v>264.05700000000002</c:v>
                </c:pt>
                <c:pt idx="469">
                  <c:v>263.90899999999999</c:v>
                </c:pt>
                <c:pt idx="470">
                  <c:v>263.05200000000002</c:v>
                </c:pt>
                <c:pt idx="471">
                  <c:v>264.96600000000001</c:v>
                </c:pt>
                <c:pt idx="472">
                  <c:v>265.10599999999999</c:v>
                </c:pt>
                <c:pt idx="473">
                  <c:v>270.60599999999999</c:v>
                </c:pt>
                <c:pt idx="474">
                  <c:v>270.60599999999999</c:v>
                </c:pt>
                <c:pt idx="475">
                  <c:v>272.80200000000002</c:v>
                </c:pt>
                <c:pt idx="476">
                  <c:v>263.69</c:v>
                </c:pt>
                <c:pt idx="477">
                  <c:v>231.411</c:v>
                </c:pt>
                <c:pt idx="478">
                  <c:v>231.411</c:v>
                </c:pt>
                <c:pt idx="479">
                  <c:v>231.411</c:v>
                </c:pt>
                <c:pt idx="480">
                  <c:v>231.411</c:v>
                </c:pt>
                <c:pt idx="481">
                  <c:v>240.22399999999999</c:v>
                </c:pt>
                <c:pt idx="482">
                  <c:v>240.22399999999999</c:v>
                </c:pt>
                <c:pt idx="483">
                  <c:v>240.22399999999999</c:v>
                </c:pt>
                <c:pt idx="484">
                  <c:v>239.875</c:v>
                </c:pt>
                <c:pt idx="485">
                  <c:v>239.875</c:v>
                </c:pt>
                <c:pt idx="486">
                  <c:v>239.75299999999999</c:v>
                </c:pt>
                <c:pt idx="487">
                  <c:v>239.863</c:v>
                </c:pt>
                <c:pt idx="488">
                  <c:v>239.863</c:v>
                </c:pt>
                <c:pt idx="489">
                  <c:v>312.74299999999999</c:v>
                </c:pt>
                <c:pt idx="490">
                  <c:v>263.51</c:v>
                </c:pt>
                <c:pt idx="491">
                  <c:v>263.51600000000002</c:v>
                </c:pt>
                <c:pt idx="492">
                  <c:v>263.51600000000002</c:v>
                </c:pt>
                <c:pt idx="493">
                  <c:v>263.51600000000002</c:v>
                </c:pt>
                <c:pt idx="494">
                  <c:v>263.51600000000002</c:v>
                </c:pt>
                <c:pt idx="495">
                  <c:v>263.75200000000001</c:v>
                </c:pt>
                <c:pt idx="496">
                  <c:v>263.75200000000001</c:v>
                </c:pt>
                <c:pt idx="497">
                  <c:v>263.75200000000001</c:v>
                </c:pt>
                <c:pt idx="498">
                  <c:v>263.75200000000001</c:v>
                </c:pt>
                <c:pt idx="499">
                  <c:v>263.75200000000001</c:v>
                </c:pt>
                <c:pt idx="500">
                  <c:v>263.75200000000001</c:v>
                </c:pt>
                <c:pt idx="501">
                  <c:v>263.51600000000002</c:v>
                </c:pt>
                <c:pt idx="502">
                  <c:v>263.51600000000002</c:v>
                </c:pt>
                <c:pt idx="503">
                  <c:v>263.51600000000002</c:v>
                </c:pt>
                <c:pt idx="504">
                  <c:v>263.51600000000002</c:v>
                </c:pt>
                <c:pt idx="505">
                  <c:v>263.51600000000002</c:v>
                </c:pt>
                <c:pt idx="506">
                  <c:v>263.51600000000002</c:v>
                </c:pt>
                <c:pt idx="507">
                  <c:v>264.14100000000002</c:v>
                </c:pt>
                <c:pt idx="508">
                  <c:v>264.173</c:v>
                </c:pt>
                <c:pt idx="509">
                  <c:v>264.173</c:v>
                </c:pt>
                <c:pt idx="510">
                  <c:v>264.173</c:v>
                </c:pt>
                <c:pt idx="511">
                  <c:v>264.173</c:v>
                </c:pt>
                <c:pt idx="512">
                  <c:v>264.173</c:v>
                </c:pt>
                <c:pt idx="513">
                  <c:v>264.06900000000002</c:v>
                </c:pt>
                <c:pt idx="514">
                  <c:v>264.31700000000001</c:v>
                </c:pt>
                <c:pt idx="515">
                  <c:v>264.31700000000001</c:v>
                </c:pt>
                <c:pt idx="516">
                  <c:v>275.77800000000002</c:v>
                </c:pt>
                <c:pt idx="517">
                  <c:v>275.77800000000002</c:v>
                </c:pt>
                <c:pt idx="518">
                  <c:v>275.77800000000002</c:v>
                </c:pt>
                <c:pt idx="519">
                  <c:v>275.77800000000002</c:v>
                </c:pt>
                <c:pt idx="520">
                  <c:v>331.36599999999999</c:v>
                </c:pt>
                <c:pt idx="521">
                  <c:v>331.36599999999999</c:v>
                </c:pt>
                <c:pt idx="522">
                  <c:v>331.36599999999999</c:v>
                </c:pt>
                <c:pt idx="523">
                  <c:v>331.36599999999999</c:v>
                </c:pt>
                <c:pt idx="524">
                  <c:v>257.17399999999998</c:v>
                </c:pt>
                <c:pt idx="525">
                  <c:v>257.17399999999998</c:v>
                </c:pt>
                <c:pt idx="526">
                  <c:v>257.17399999999998</c:v>
                </c:pt>
                <c:pt idx="527">
                  <c:v>258.30099999999999</c:v>
                </c:pt>
                <c:pt idx="528">
                  <c:v>258.214</c:v>
                </c:pt>
                <c:pt idx="529">
                  <c:v>258.214</c:v>
                </c:pt>
                <c:pt idx="530">
                  <c:v>258.214</c:v>
                </c:pt>
                <c:pt idx="531">
                  <c:v>258.214</c:v>
                </c:pt>
                <c:pt idx="532">
                  <c:v>258.214</c:v>
                </c:pt>
                <c:pt idx="533">
                  <c:v>256.45499999999998</c:v>
                </c:pt>
                <c:pt idx="534">
                  <c:v>264.82900000000001</c:v>
                </c:pt>
                <c:pt idx="535">
                  <c:v>264.82900000000001</c:v>
                </c:pt>
                <c:pt idx="536">
                  <c:v>303.79899999999998</c:v>
                </c:pt>
                <c:pt idx="537">
                  <c:v>304.5</c:v>
                </c:pt>
                <c:pt idx="538">
                  <c:v>304.5</c:v>
                </c:pt>
                <c:pt idx="539">
                  <c:v>304.49</c:v>
                </c:pt>
                <c:pt idx="540">
                  <c:v>304.49</c:v>
                </c:pt>
                <c:pt idx="541">
                  <c:v>304.49</c:v>
                </c:pt>
                <c:pt idx="542">
                  <c:v>304.49</c:v>
                </c:pt>
                <c:pt idx="543">
                  <c:v>304.61399999999998</c:v>
                </c:pt>
                <c:pt idx="544">
                  <c:v>304.61399999999998</c:v>
                </c:pt>
                <c:pt idx="545">
                  <c:v>241.03800000000001</c:v>
                </c:pt>
                <c:pt idx="546">
                  <c:v>241.03800000000001</c:v>
                </c:pt>
                <c:pt idx="547">
                  <c:v>241.03800000000001</c:v>
                </c:pt>
                <c:pt idx="548">
                  <c:v>241.03800000000001</c:v>
                </c:pt>
                <c:pt idx="549">
                  <c:v>241.03800000000001</c:v>
                </c:pt>
                <c:pt idx="550">
                  <c:v>241.03800000000001</c:v>
                </c:pt>
                <c:pt idx="551">
                  <c:v>240.59299999999999</c:v>
                </c:pt>
                <c:pt idx="552">
                  <c:v>253.42699999999999</c:v>
                </c:pt>
                <c:pt idx="553">
                  <c:v>253.42699999999999</c:v>
                </c:pt>
                <c:pt idx="554">
                  <c:v>253.42699999999999</c:v>
                </c:pt>
                <c:pt idx="555">
                  <c:v>253.42699999999999</c:v>
                </c:pt>
                <c:pt idx="556">
                  <c:v>253.42699999999999</c:v>
                </c:pt>
                <c:pt idx="557">
                  <c:v>253.42699999999999</c:v>
                </c:pt>
                <c:pt idx="558">
                  <c:v>255.96100000000001</c:v>
                </c:pt>
                <c:pt idx="559">
                  <c:v>227.661</c:v>
                </c:pt>
                <c:pt idx="560">
                  <c:v>230.44499999999999</c:v>
                </c:pt>
                <c:pt idx="561">
                  <c:v>230.44499999999999</c:v>
                </c:pt>
                <c:pt idx="562">
                  <c:v>263.60000000000002</c:v>
                </c:pt>
                <c:pt idx="563">
                  <c:v>263.60000000000002</c:v>
                </c:pt>
                <c:pt idx="564">
                  <c:v>264.32</c:v>
                </c:pt>
                <c:pt idx="565">
                  <c:v>264.32</c:v>
                </c:pt>
                <c:pt idx="566">
                  <c:v>264.32</c:v>
                </c:pt>
                <c:pt idx="567">
                  <c:v>264.32100000000003</c:v>
                </c:pt>
                <c:pt idx="568">
                  <c:v>264.762</c:v>
                </c:pt>
                <c:pt idx="569">
                  <c:v>264.76499999999999</c:v>
                </c:pt>
                <c:pt idx="570">
                  <c:v>255.06700000000001</c:v>
                </c:pt>
                <c:pt idx="571">
                  <c:v>255.06700000000001</c:v>
                </c:pt>
                <c:pt idx="572">
                  <c:v>255.06700000000001</c:v>
                </c:pt>
                <c:pt idx="573">
                  <c:v>255.06700000000001</c:v>
                </c:pt>
                <c:pt idx="574">
                  <c:v>255.06700000000001</c:v>
                </c:pt>
                <c:pt idx="575">
                  <c:v>264.72399999999999</c:v>
                </c:pt>
                <c:pt idx="576">
                  <c:v>264.72399999999999</c:v>
                </c:pt>
                <c:pt idx="577">
                  <c:v>266.50099999999998</c:v>
                </c:pt>
                <c:pt idx="578">
                  <c:v>266.50700000000001</c:v>
                </c:pt>
                <c:pt idx="579">
                  <c:v>273.49700000000001</c:v>
                </c:pt>
                <c:pt idx="580">
                  <c:v>273.49700000000001</c:v>
                </c:pt>
                <c:pt idx="581">
                  <c:v>273.49700000000001</c:v>
                </c:pt>
                <c:pt idx="582">
                  <c:v>273.49700000000001</c:v>
                </c:pt>
                <c:pt idx="583">
                  <c:v>273.49700000000001</c:v>
                </c:pt>
                <c:pt idx="584">
                  <c:v>267.17500000000001</c:v>
                </c:pt>
                <c:pt idx="585">
                  <c:v>267.178</c:v>
                </c:pt>
                <c:pt idx="586">
                  <c:v>267.17899999999997</c:v>
                </c:pt>
                <c:pt idx="587">
                  <c:v>267.17099999999999</c:v>
                </c:pt>
                <c:pt idx="588">
                  <c:v>267.178</c:v>
                </c:pt>
                <c:pt idx="589">
                  <c:v>267.17500000000001</c:v>
                </c:pt>
                <c:pt idx="590">
                  <c:v>267.178</c:v>
                </c:pt>
                <c:pt idx="591">
                  <c:v>267.17899999999997</c:v>
                </c:pt>
                <c:pt idx="592">
                  <c:v>267.17099999999999</c:v>
                </c:pt>
                <c:pt idx="593">
                  <c:v>334.94299999999998</c:v>
                </c:pt>
                <c:pt idx="594">
                  <c:v>263.75900000000001</c:v>
                </c:pt>
                <c:pt idx="595">
                  <c:v>263.75900000000001</c:v>
                </c:pt>
                <c:pt idx="596">
                  <c:v>263.75900000000001</c:v>
                </c:pt>
                <c:pt idx="597">
                  <c:v>263.75900000000001</c:v>
                </c:pt>
                <c:pt idx="598">
                  <c:v>263.40100000000001</c:v>
                </c:pt>
                <c:pt idx="599">
                  <c:v>264.01400000000001</c:v>
                </c:pt>
                <c:pt idx="600">
                  <c:v>264.01400000000001</c:v>
                </c:pt>
                <c:pt idx="601">
                  <c:v>264.00599999999997</c:v>
                </c:pt>
                <c:pt idx="602">
                  <c:v>264.01400000000001</c:v>
                </c:pt>
                <c:pt idx="603">
                  <c:v>264.00599999999997</c:v>
                </c:pt>
                <c:pt idx="604">
                  <c:v>264.01400000000001</c:v>
                </c:pt>
                <c:pt idx="605">
                  <c:v>264.01400000000001</c:v>
                </c:pt>
                <c:pt idx="606">
                  <c:v>264.00599999999997</c:v>
                </c:pt>
                <c:pt idx="607">
                  <c:v>264.01400000000001</c:v>
                </c:pt>
                <c:pt idx="608">
                  <c:v>264.00599999999997</c:v>
                </c:pt>
                <c:pt idx="609">
                  <c:v>264.01400000000001</c:v>
                </c:pt>
                <c:pt idx="610">
                  <c:v>302.404</c:v>
                </c:pt>
                <c:pt idx="611">
                  <c:v>302.39699999999999</c:v>
                </c:pt>
                <c:pt idx="612">
                  <c:v>302.404</c:v>
                </c:pt>
                <c:pt idx="613">
                  <c:v>302.39699999999999</c:v>
                </c:pt>
                <c:pt idx="614">
                  <c:v>302.404</c:v>
                </c:pt>
                <c:pt idx="615">
                  <c:v>302.404</c:v>
                </c:pt>
                <c:pt idx="616">
                  <c:v>329.92200000000003</c:v>
                </c:pt>
                <c:pt idx="617">
                  <c:v>329.91699999999997</c:v>
                </c:pt>
                <c:pt idx="618">
                  <c:v>329.92200000000003</c:v>
                </c:pt>
                <c:pt idx="619">
                  <c:v>329.92200000000003</c:v>
                </c:pt>
                <c:pt idx="620">
                  <c:v>329.92200000000003</c:v>
                </c:pt>
                <c:pt idx="621">
                  <c:v>336.26400000000001</c:v>
                </c:pt>
                <c:pt idx="622">
                  <c:v>336.39800000000002</c:v>
                </c:pt>
                <c:pt idx="623">
                  <c:v>336.40300000000002</c:v>
                </c:pt>
                <c:pt idx="624">
                  <c:v>336.40300000000002</c:v>
                </c:pt>
                <c:pt idx="625">
                  <c:v>336.40300000000002</c:v>
                </c:pt>
                <c:pt idx="626">
                  <c:v>336.40300000000002</c:v>
                </c:pt>
                <c:pt idx="627">
                  <c:v>336.39800000000002</c:v>
                </c:pt>
                <c:pt idx="628">
                  <c:v>341.44499999999999</c:v>
                </c:pt>
                <c:pt idx="629">
                  <c:v>341.44499999999999</c:v>
                </c:pt>
                <c:pt idx="630">
                  <c:v>341.44499999999999</c:v>
                </c:pt>
                <c:pt idx="631">
                  <c:v>256.91199999999998</c:v>
                </c:pt>
                <c:pt idx="632">
                  <c:v>285.2</c:v>
                </c:pt>
                <c:pt idx="633">
                  <c:v>285.20699999999999</c:v>
                </c:pt>
                <c:pt idx="634">
                  <c:v>285.20699999999999</c:v>
                </c:pt>
                <c:pt idx="635">
                  <c:v>285.20699999999999</c:v>
                </c:pt>
                <c:pt idx="636">
                  <c:v>285.20699999999999</c:v>
                </c:pt>
                <c:pt idx="637">
                  <c:v>254.29</c:v>
                </c:pt>
                <c:pt idx="638">
                  <c:v>264.90300000000002</c:v>
                </c:pt>
                <c:pt idx="639">
                  <c:v>264.90300000000002</c:v>
                </c:pt>
                <c:pt idx="640">
                  <c:v>303.471</c:v>
                </c:pt>
                <c:pt idx="641">
                  <c:v>303.471</c:v>
                </c:pt>
                <c:pt idx="642">
                  <c:v>303.42399999999998</c:v>
                </c:pt>
                <c:pt idx="643">
                  <c:v>298.41800000000001</c:v>
                </c:pt>
                <c:pt idx="644">
                  <c:v>298.41800000000001</c:v>
                </c:pt>
                <c:pt idx="645">
                  <c:v>298.41800000000001</c:v>
                </c:pt>
                <c:pt idx="646">
                  <c:v>269.35399999999998</c:v>
                </c:pt>
                <c:pt idx="647">
                  <c:v>267.238</c:v>
                </c:pt>
                <c:pt idx="648">
                  <c:v>267.25700000000001</c:v>
                </c:pt>
                <c:pt idx="649">
                  <c:v>301.64100000000002</c:v>
                </c:pt>
                <c:pt idx="650">
                  <c:v>290.84199999999998</c:v>
                </c:pt>
                <c:pt idx="651">
                  <c:v>290.82900000000001</c:v>
                </c:pt>
                <c:pt idx="652">
                  <c:v>300.93299999999999</c:v>
                </c:pt>
                <c:pt idx="653">
                  <c:v>300.95800000000003</c:v>
                </c:pt>
                <c:pt idx="654">
                  <c:v>300.95800000000003</c:v>
                </c:pt>
                <c:pt idx="655">
                  <c:v>237.17500000000001</c:v>
                </c:pt>
                <c:pt idx="656">
                  <c:v>237.17699999999999</c:v>
                </c:pt>
                <c:pt idx="657">
                  <c:v>237.17500000000001</c:v>
                </c:pt>
                <c:pt idx="658">
                  <c:v>237.17699999999999</c:v>
                </c:pt>
                <c:pt idx="659">
                  <c:v>236.078</c:v>
                </c:pt>
                <c:pt idx="660">
                  <c:v>237.15700000000001</c:v>
                </c:pt>
                <c:pt idx="661">
                  <c:v>237.15899999999999</c:v>
                </c:pt>
                <c:pt idx="662">
                  <c:v>237.751</c:v>
                </c:pt>
                <c:pt idx="663">
                  <c:v>237.75200000000001</c:v>
                </c:pt>
                <c:pt idx="664">
                  <c:v>237.751</c:v>
                </c:pt>
                <c:pt idx="665">
                  <c:v>237.751</c:v>
                </c:pt>
                <c:pt idx="666">
                  <c:v>237.75200000000001</c:v>
                </c:pt>
                <c:pt idx="667">
                  <c:v>235.81800000000001</c:v>
                </c:pt>
                <c:pt idx="668">
                  <c:v>235.82</c:v>
                </c:pt>
                <c:pt idx="669">
                  <c:v>238.43</c:v>
                </c:pt>
                <c:pt idx="670">
                  <c:v>238.43</c:v>
                </c:pt>
                <c:pt idx="671">
                  <c:v>238.43199999999999</c:v>
                </c:pt>
                <c:pt idx="672">
                  <c:v>237.09299999999999</c:v>
                </c:pt>
                <c:pt idx="673">
                  <c:v>237.09700000000001</c:v>
                </c:pt>
                <c:pt idx="674">
                  <c:v>237.94200000000001</c:v>
                </c:pt>
                <c:pt idx="675">
                  <c:v>237.94</c:v>
                </c:pt>
                <c:pt idx="676">
                  <c:v>237.32499999999999</c:v>
                </c:pt>
                <c:pt idx="677">
                  <c:v>237.321</c:v>
                </c:pt>
                <c:pt idx="678">
                  <c:v>237.32499999999999</c:v>
                </c:pt>
                <c:pt idx="679">
                  <c:v>237.32499999999999</c:v>
                </c:pt>
                <c:pt idx="680">
                  <c:v>235.70500000000001</c:v>
                </c:pt>
                <c:pt idx="681">
                  <c:v>235.70699999999999</c:v>
                </c:pt>
                <c:pt idx="682">
                  <c:v>235.703</c:v>
                </c:pt>
                <c:pt idx="683">
                  <c:v>235.70699999999999</c:v>
                </c:pt>
                <c:pt idx="684">
                  <c:v>235.81899999999999</c:v>
                </c:pt>
                <c:pt idx="685">
                  <c:v>235.50700000000001</c:v>
                </c:pt>
                <c:pt idx="686">
                  <c:v>235.50899999999999</c:v>
                </c:pt>
                <c:pt idx="687">
                  <c:v>235.505</c:v>
                </c:pt>
                <c:pt idx="688">
                  <c:v>235.50899999999999</c:v>
                </c:pt>
                <c:pt idx="689">
                  <c:v>305.88</c:v>
                </c:pt>
                <c:pt idx="690">
                  <c:v>304.81099999999998</c:v>
                </c:pt>
                <c:pt idx="691">
                  <c:v>305.16199999999998</c:v>
                </c:pt>
                <c:pt idx="692">
                  <c:v>306.16800000000001</c:v>
                </c:pt>
                <c:pt idx="693">
                  <c:v>306.18099999999998</c:v>
                </c:pt>
                <c:pt idx="694">
                  <c:v>306.18099999999998</c:v>
                </c:pt>
                <c:pt idx="695">
                  <c:v>306.83999999999997</c:v>
                </c:pt>
                <c:pt idx="696">
                  <c:v>306.84699999999998</c:v>
                </c:pt>
                <c:pt idx="697">
                  <c:v>306.83999999999997</c:v>
                </c:pt>
                <c:pt idx="698">
                  <c:v>306.35399999999998</c:v>
                </c:pt>
                <c:pt idx="699">
                  <c:v>306.14800000000002</c:v>
                </c:pt>
                <c:pt idx="700">
                  <c:v>306.32</c:v>
                </c:pt>
                <c:pt idx="701">
                  <c:v>306.327</c:v>
                </c:pt>
                <c:pt idx="702">
                  <c:v>306.38900000000001</c:v>
                </c:pt>
                <c:pt idx="703">
                  <c:v>306.38900000000001</c:v>
                </c:pt>
                <c:pt idx="704">
                  <c:v>306.39600000000002</c:v>
                </c:pt>
                <c:pt idx="705">
                  <c:v>306.38900000000001</c:v>
                </c:pt>
                <c:pt idx="706">
                  <c:v>306.39600000000002</c:v>
                </c:pt>
                <c:pt idx="707">
                  <c:v>306.38900000000001</c:v>
                </c:pt>
                <c:pt idx="708">
                  <c:v>306.38900000000001</c:v>
                </c:pt>
                <c:pt idx="709">
                  <c:v>306.39600000000002</c:v>
                </c:pt>
                <c:pt idx="710">
                  <c:v>306.38900000000001</c:v>
                </c:pt>
                <c:pt idx="711">
                  <c:v>306.39600000000002</c:v>
                </c:pt>
                <c:pt idx="712">
                  <c:v>306.38900000000001</c:v>
                </c:pt>
                <c:pt idx="713">
                  <c:v>306.38900000000001</c:v>
                </c:pt>
                <c:pt idx="714">
                  <c:v>291.07499999999999</c:v>
                </c:pt>
                <c:pt idx="715">
                  <c:v>278.59199999999998</c:v>
                </c:pt>
                <c:pt idx="716">
                  <c:v>278.524</c:v>
                </c:pt>
                <c:pt idx="717">
                  <c:v>278.62700000000001</c:v>
                </c:pt>
                <c:pt idx="718">
                  <c:v>279.07100000000003</c:v>
                </c:pt>
                <c:pt idx="719">
                  <c:v>279.07900000000001</c:v>
                </c:pt>
                <c:pt idx="720">
                  <c:v>266.21800000000002</c:v>
                </c:pt>
                <c:pt idx="721">
                  <c:v>266.21800000000002</c:v>
                </c:pt>
                <c:pt idx="722">
                  <c:v>266.21800000000002</c:v>
                </c:pt>
                <c:pt idx="723">
                  <c:v>266.38299999999998</c:v>
                </c:pt>
                <c:pt idx="724">
                  <c:v>266.38900000000001</c:v>
                </c:pt>
                <c:pt idx="725">
                  <c:v>266.38900000000001</c:v>
                </c:pt>
                <c:pt idx="726">
                  <c:v>266.37799999999999</c:v>
                </c:pt>
                <c:pt idx="727">
                  <c:v>272.42899999999997</c:v>
                </c:pt>
                <c:pt idx="728">
                  <c:v>275.89600000000002</c:v>
                </c:pt>
                <c:pt idx="729">
                  <c:v>279.19400000000002</c:v>
                </c:pt>
                <c:pt idx="730">
                  <c:v>279.25599999999997</c:v>
                </c:pt>
                <c:pt idx="731">
                  <c:v>279.2</c:v>
                </c:pt>
                <c:pt idx="732">
                  <c:v>250.50200000000001</c:v>
                </c:pt>
                <c:pt idx="733">
                  <c:v>250.49600000000001</c:v>
                </c:pt>
                <c:pt idx="734">
                  <c:v>250.49199999999999</c:v>
                </c:pt>
                <c:pt idx="735">
                  <c:v>250.49600000000001</c:v>
                </c:pt>
                <c:pt idx="736">
                  <c:v>243.16399999999999</c:v>
                </c:pt>
                <c:pt idx="737">
                  <c:v>243.11099999999999</c:v>
                </c:pt>
                <c:pt idx="738">
                  <c:v>243.10499999999999</c:v>
                </c:pt>
                <c:pt idx="739">
                  <c:v>243.101</c:v>
                </c:pt>
                <c:pt idx="740">
                  <c:v>243.10499999999999</c:v>
                </c:pt>
                <c:pt idx="741">
                  <c:v>242.548</c:v>
                </c:pt>
                <c:pt idx="742">
                  <c:v>242.554</c:v>
                </c:pt>
                <c:pt idx="743">
                  <c:v>325.262</c:v>
                </c:pt>
                <c:pt idx="744">
                  <c:v>325.30200000000002</c:v>
                </c:pt>
                <c:pt idx="745">
                  <c:v>325.31400000000002</c:v>
                </c:pt>
                <c:pt idx="746">
                  <c:v>325.30900000000003</c:v>
                </c:pt>
                <c:pt idx="747">
                  <c:v>321.71499999999997</c:v>
                </c:pt>
                <c:pt idx="748">
                  <c:v>321.66300000000001</c:v>
                </c:pt>
                <c:pt idx="749">
                  <c:v>306.45999999999998</c:v>
                </c:pt>
                <c:pt idx="750">
                  <c:v>306.52999999999997</c:v>
                </c:pt>
                <c:pt idx="751">
                  <c:v>306.47300000000001</c:v>
                </c:pt>
                <c:pt idx="752">
                  <c:v>306.471</c:v>
                </c:pt>
                <c:pt idx="753">
                  <c:v>306.47399999999999</c:v>
                </c:pt>
                <c:pt idx="754">
                  <c:v>306.45999999999998</c:v>
                </c:pt>
                <c:pt idx="755">
                  <c:v>313.15699999999998</c:v>
                </c:pt>
                <c:pt idx="756">
                  <c:v>313.16699999999997</c:v>
                </c:pt>
                <c:pt idx="757">
                  <c:v>313.16699999999997</c:v>
                </c:pt>
                <c:pt idx="758">
                  <c:v>313.16699999999997</c:v>
                </c:pt>
                <c:pt idx="759">
                  <c:v>313.15300000000002</c:v>
                </c:pt>
                <c:pt idx="760">
                  <c:v>313.15699999999998</c:v>
                </c:pt>
                <c:pt idx="761">
                  <c:v>313.16699999999997</c:v>
                </c:pt>
                <c:pt idx="762">
                  <c:v>310.74099999999999</c:v>
                </c:pt>
                <c:pt idx="763">
                  <c:v>295.41699999999997</c:v>
                </c:pt>
                <c:pt idx="764">
                  <c:v>295.41399999999999</c:v>
                </c:pt>
                <c:pt idx="765">
                  <c:v>295.41699999999997</c:v>
                </c:pt>
                <c:pt idx="766">
                  <c:v>270.77499999999998</c:v>
                </c:pt>
                <c:pt idx="767">
                  <c:v>270.72000000000003</c:v>
                </c:pt>
                <c:pt idx="768">
                  <c:v>270.779</c:v>
                </c:pt>
                <c:pt idx="769">
                  <c:v>270.71600000000001</c:v>
                </c:pt>
                <c:pt idx="770">
                  <c:v>270.017</c:v>
                </c:pt>
                <c:pt idx="771">
                  <c:v>270.01299999999998</c:v>
                </c:pt>
                <c:pt idx="772">
                  <c:v>269.96499999999997</c:v>
                </c:pt>
                <c:pt idx="773">
                  <c:v>270.017</c:v>
                </c:pt>
                <c:pt idx="774">
                  <c:v>309.12</c:v>
                </c:pt>
                <c:pt idx="775">
                  <c:v>311.79700000000003</c:v>
                </c:pt>
                <c:pt idx="776">
                  <c:v>310.79700000000003</c:v>
                </c:pt>
                <c:pt idx="777">
                  <c:v>310.85599999999999</c:v>
                </c:pt>
                <c:pt idx="778">
                  <c:v>310.798</c:v>
                </c:pt>
                <c:pt idx="779">
                  <c:v>310.80500000000001</c:v>
                </c:pt>
                <c:pt idx="780">
                  <c:v>310.798</c:v>
                </c:pt>
                <c:pt idx="781">
                  <c:v>310.79700000000003</c:v>
                </c:pt>
                <c:pt idx="782">
                  <c:v>310.85599999999999</c:v>
                </c:pt>
                <c:pt idx="783">
                  <c:v>310.798</c:v>
                </c:pt>
                <c:pt idx="784">
                  <c:v>310.80500000000001</c:v>
                </c:pt>
                <c:pt idx="785">
                  <c:v>310.798</c:v>
                </c:pt>
                <c:pt idx="786">
                  <c:v>268.12799999999999</c:v>
                </c:pt>
                <c:pt idx="787">
                  <c:v>245.667</c:v>
                </c:pt>
                <c:pt idx="788">
                  <c:v>242.08799999999999</c:v>
                </c:pt>
                <c:pt idx="789">
                  <c:v>244.83799999999999</c:v>
                </c:pt>
                <c:pt idx="790">
                  <c:v>251.27199999999999</c:v>
                </c:pt>
                <c:pt idx="791">
                  <c:v>251.24199999999999</c:v>
                </c:pt>
                <c:pt idx="792">
                  <c:v>257.06799999999998</c:v>
                </c:pt>
                <c:pt idx="793">
                  <c:v>252.06299999999999</c:v>
                </c:pt>
                <c:pt idx="794">
                  <c:v>252.005</c:v>
                </c:pt>
                <c:pt idx="795">
                  <c:v>365.226</c:v>
                </c:pt>
                <c:pt idx="796">
                  <c:v>365.25799999999998</c:v>
                </c:pt>
                <c:pt idx="797">
                  <c:v>278.84399999999999</c:v>
                </c:pt>
                <c:pt idx="798">
                  <c:v>284.339</c:v>
                </c:pt>
                <c:pt idx="799">
                  <c:v>354.02800000000002</c:v>
                </c:pt>
                <c:pt idx="800">
                  <c:v>354.04</c:v>
                </c:pt>
                <c:pt idx="801">
                  <c:v>287.58</c:v>
                </c:pt>
                <c:pt idx="802">
                  <c:v>320.40300000000002</c:v>
                </c:pt>
                <c:pt idx="803">
                  <c:v>314.39800000000002</c:v>
                </c:pt>
                <c:pt idx="804">
                  <c:v>318.99099999999999</c:v>
                </c:pt>
                <c:pt idx="805">
                  <c:v>317.89699999999999</c:v>
                </c:pt>
                <c:pt idx="806">
                  <c:v>275.822</c:v>
                </c:pt>
                <c:pt idx="807">
                  <c:v>278.16800000000001</c:v>
                </c:pt>
                <c:pt idx="808">
                  <c:v>265.77199999999999</c:v>
                </c:pt>
                <c:pt idx="809">
                  <c:v>269.81700000000001</c:v>
                </c:pt>
                <c:pt idx="810">
                  <c:v>271.23099999999999</c:v>
                </c:pt>
                <c:pt idx="811">
                  <c:v>271.137</c:v>
                </c:pt>
                <c:pt idx="812">
                  <c:v>274.077</c:v>
                </c:pt>
                <c:pt idx="813">
                  <c:v>274.11099999999999</c:v>
                </c:pt>
                <c:pt idx="814">
                  <c:v>273.92500000000001</c:v>
                </c:pt>
                <c:pt idx="815">
                  <c:v>274.041</c:v>
                </c:pt>
                <c:pt idx="816">
                  <c:v>274.03800000000001</c:v>
                </c:pt>
                <c:pt idx="817">
                  <c:v>274.20999999999998</c:v>
                </c:pt>
                <c:pt idx="818">
                  <c:v>274.20999999999998</c:v>
                </c:pt>
                <c:pt idx="819">
                  <c:v>274.20999999999998</c:v>
                </c:pt>
                <c:pt idx="820">
                  <c:v>285.77499999999998</c:v>
                </c:pt>
                <c:pt idx="821">
                  <c:v>332.96499999999997</c:v>
                </c:pt>
                <c:pt idx="822">
                  <c:v>332.90300000000002</c:v>
                </c:pt>
                <c:pt idx="823">
                  <c:v>332.05099999999999</c:v>
                </c:pt>
                <c:pt idx="824">
                  <c:v>309.81700000000001</c:v>
                </c:pt>
                <c:pt idx="825">
                  <c:v>295.10000000000002</c:v>
                </c:pt>
                <c:pt idx="826">
                  <c:v>369.07499999999999</c:v>
                </c:pt>
                <c:pt idx="827">
                  <c:v>369</c:v>
                </c:pt>
                <c:pt idx="828">
                  <c:v>369.00700000000001</c:v>
                </c:pt>
                <c:pt idx="829">
                  <c:v>369.01400000000001</c:v>
                </c:pt>
                <c:pt idx="830">
                  <c:v>359.95100000000002</c:v>
                </c:pt>
                <c:pt idx="831">
                  <c:v>359.96300000000002</c:v>
                </c:pt>
                <c:pt idx="832">
                  <c:v>330.65600000000001</c:v>
                </c:pt>
                <c:pt idx="833">
                  <c:v>330.65800000000002</c:v>
                </c:pt>
                <c:pt idx="834">
                  <c:v>330.666</c:v>
                </c:pt>
                <c:pt idx="835">
                  <c:v>259.98099999999999</c:v>
                </c:pt>
                <c:pt idx="836">
                  <c:v>259.98099999999999</c:v>
                </c:pt>
                <c:pt idx="837">
                  <c:v>259.98099999999999</c:v>
                </c:pt>
                <c:pt idx="838">
                  <c:v>259.733</c:v>
                </c:pt>
                <c:pt idx="839">
                  <c:v>259.733</c:v>
                </c:pt>
                <c:pt idx="840">
                  <c:v>259.733</c:v>
                </c:pt>
                <c:pt idx="841">
                  <c:v>259.73099999999999</c:v>
                </c:pt>
                <c:pt idx="842">
                  <c:v>306.00700000000001</c:v>
                </c:pt>
                <c:pt idx="843">
                  <c:v>305.94600000000003</c:v>
                </c:pt>
                <c:pt idx="844">
                  <c:v>306.00700000000001</c:v>
                </c:pt>
                <c:pt idx="845">
                  <c:v>306.00700000000001</c:v>
                </c:pt>
                <c:pt idx="846">
                  <c:v>305.995</c:v>
                </c:pt>
                <c:pt idx="847">
                  <c:v>306.00700000000001</c:v>
                </c:pt>
                <c:pt idx="848">
                  <c:v>305.94600000000003</c:v>
                </c:pt>
                <c:pt idx="849">
                  <c:v>306.00700000000001</c:v>
                </c:pt>
                <c:pt idx="850">
                  <c:v>306.00700000000001</c:v>
                </c:pt>
                <c:pt idx="851">
                  <c:v>305.995</c:v>
                </c:pt>
                <c:pt idx="852">
                  <c:v>306.00700000000001</c:v>
                </c:pt>
                <c:pt idx="853">
                  <c:v>305.94600000000003</c:v>
                </c:pt>
                <c:pt idx="854">
                  <c:v>268.50700000000001</c:v>
                </c:pt>
                <c:pt idx="855">
                  <c:v>268.50599999999997</c:v>
                </c:pt>
                <c:pt idx="856">
                  <c:v>266.44400000000002</c:v>
                </c:pt>
                <c:pt idx="857">
                  <c:v>314.416</c:v>
                </c:pt>
                <c:pt idx="858">
                  <c:v>315.38200000000001</c:v>
                </c:pt>
                <c:pt idx="859">
                  <c:v>315.38200000000001</c:v>
                </c:pt>
                <c:pt idx="860">
                  <c:v>315.36099999999999</c:v>
                </c:pt>
                <c:pt idx="861">
                  <c:v>315.38200000000001</c:v>
                </c:pt>
                <c:pt idx="862">
                  <c:v>315.38200000000001</c:v>
                </c:pt>
                <c:pt idx="863">
                  <c:v>315.38200000000001</c:v>
                </c:pt>
              </c:numCache>
            </c:numRef>
          </c:xVal>
          <c:yVal>
            <c:numRef>
              <c:f>'figure-8'!$F$2:$F$865</c:f>
              <c:numCache>
                <c:formatCode>#,##0\K</c:formatCode>
                <c:ptCount val="864"/>
                <c:pt idx="0">
                  <c:v>222.37200000000001</c:v>
                </c:pt>
                <c:pt idx="1">
                  <c:v>222.37200000000001</c:v>
                </c:pt>
                <c:pt idx="2">
                  <c:v>223.33699999999999</c:v>
                </c:pt>
                <c:pt idx="3">
                  <c:v>223.33699999999999</c:v>
                </c:pt>
                <c:pt idx="4">
                  <c:v>222.60499999999999</c:v>
                </c:pt>
                <c:pt idx="5">
                  <c:v>221.691</c:v>
                </c:pt>
                <c:pt idx="6">
                  <c:v>225.97499999999999</c:v>
                </c:pt>
                <c:pt idx="7">
                  <c:v>225.97499999999999</c:v>
                </c:pt>
                <c:pt idx="8">
                  <c:v>225.97499999999999</c:v>
                </c:pt>
                <c:pt idx="9">
                  <c:v>242.339</c:v>
                </c:pt>
                <c:pt idx="10">
                  <c:v>242.339</c:v>
                </c:pt>
                <c:pt idx="11">
                  <c:v>242.339</c:v>
                </c:pt>
                <c:pt idx="12">
                  <c:v>242.339</c:v>
                </c:pt>
                <c:pt idx="13">
                  <c:v>242.339</c:v>
                </c:pt>
                <c:pt idx="14">
                  <c:v>243.52099999999999</c:v>
                </c:pt>
                <c:pt idx="15">
                  <c:v>243.52099999999999</c:v>
                </c:pt>
                <c:pt idx="16">
                  <c:v>243.52099999999999</c:v>
                </c:pt>
                <c:pt idx="17">
                  <c:v>243.52099999999999</c:v>
                </c:pt>
                <c:pt idx="18">
                  <c:v>243.52099999999999</c:v>
                </c:pt>
                <c:pt idx="19">
                  <c:v>243.52099999999999</c:v>
                </c:pt>
                <c:pt idx="20">
                  <c:v>243.52099999999999</c:v>
                </c:pt>
                <c:pt idx="21">
                  <c:v>243.52099999999999</c:v>
                </c:pt>
                <c:pt idx="22">
                  <c:v>243.649</c:v>
                </c:pt>
                <c:pt idx="23">
                  <c:v>243.649</c:v>
                </c:pt>
                <c:pt idx="24">
                  <c:v>243.649</c:v>
                </c:pt>
                <c:pt idx="25">
                  <c:v>243.649</c:v>
                </c:pt>
                <c:pt idx="26">
                  <c:v>243.649</c:v>
                </c:pt>
                <c:pt idx="27">
                  <c:v>243.649</c:v>
                </c:pt>
                <c:pt idx="28">
                  <c:v>243.649</c:v>
                </c:pt>
                <c:pt idx="29">
                  <c:v>243.649</c:v>
                </c:pt>
                <c:pt idx="30">
                  <c:v>243.649</c:v>
                </c:pt>
                <c:pt idx="31">
                  <c:v>243.649</c:v>
                </c:pt>
                <c:pt idx="32">
                  <c:v>243.649</c:v>
                </c:pt>
                <c:pt idx="33">
                  <c:v>243.649</c:v>
                </c:pt>
                <c:pt idx="34">
                  <c:v>243.649</c:v>
                </c:pt>
                <c:pt idx="35">
                  <c:v>243.649</c:v>
                </c:pt>
                <c:pt idx="36">
                  <c:v>243.649</c:v>
                </c:pt>
                <c:pt idx="37">
                  <c:v>242.58199999999999</c:v>
                </c:pt>
                <c:pt idx="38">
                  <c:v>242.58199999999999</c:v>
                </c:pt>
                <c:pt idx="39">
                  <c:v>242.58199999999999</c:v>
                </c:pt>
                <c:pt idx="40">
                  <c:v>242.58199999999999</c:v>
                </c:pt>
                <c:pt idx="41">
                  <c:v>242.58199999999999</c:v>
                </c:pt>
                <c:pt idx="42">
                  <c:v>242.58199999999999</c:v>
                </c:pt>
                <c:pt idx="43">
                  <c:v>242.58199999999999</c:v>
                </c:pt>
                <c:pt idx="44">
                  <c:v>242.58199999999999</c:v>
                </c:pt>
                <c:pt idx="45">
                  <c:v>242.58199999999999</c:v>
                </c:pt>
                <c:pt idx="46">
                  <c:v>242.58199999999999</c:v>
                </c:pt>
                <c:pt idx="47">
                  <c:v>242.58199999999999</c:v>
                </c:pt>
                <c:pt idx="48">
                  <c:v>242.58199999999999</c:v>
                </c:pt>
                <c:pt idx="49">
                  <c:v>242.58199999999999</c:v>
                </c:pt>
                <c:pt idx="50">
                  <c:v>242.58199999999999</c:v>
                </c:pt>
                <c:pt idx="51">
                  <c:v>244.124</c:v>
                </c:pt>
                <c:pt idx="52">
                  <c:v>244.124</c:v>
                </c:pt>
                <c:pt idx="53">
                  <c:v>244.124</c:v>
                </c:pt>
                <c:pt idx="54">
                  <c:v>244.124</c:v>
                </c:pt>
                <c:pt idx="55">
                  <c:v>244.124</c:v>
                </c:pt>
                <c:pt idx="56">
                  <c:v>244.124</c:v>
                </c:pt>
                <c:pt idx="57">
                  <c:v>244.124</c:v>
                </c:pt>
                <c:pt idx="58">
                  <c:v>246.809</c:v>
                </c:pt>
                <c:pt idx="59">
                  <c:v>251.262</c:v>
                </c:pt>
                <c:pt idx="60">
                  <c:v>245.72800000000001</c:v>
                </c:pt>
                <c:pt idx="61">
                  <c:v>245.72800000000001</c:v>
                </c:pt>
                <c:pt idx="62">
                  <c:v>253.72399999999999</c:v>
                </c:pt>
                <c:pt idx="63">
                  <c:v>340.274</c:v>
                </c:pt>
                <c:pt idx="64">
                  <c:v>340.274</c:v>
                </c:pt>
                <c:pt idx="65">
                  <c:v>340.274</c:v>
                </c:pt>
                <c:pt idx="66">
                  <c:v>340.274</c:v>
                </c:pt>
                <c:pt idx="67">
                  <c:v>340.274</c:v>
                </c:pt>
                <c:pt idx="68">
                  <c:v>340.274</c:v>
                </c:pt>
                <c:pt idx="69">
                  <c:v>340.274</c:v>
                </c:pt>
                <c:pt idx="70">
                  <c:v>331.37900000000002</c:v>
                </c:pt>
                <c:pt idx="71">
                  <c:v>331.37900000000002</c:v>
                </c:pt>
                <c:pt idx="72">
                  <c:v>331.37900000000002</c:v>
                </c:pt>
                <c:pt idx="73">
                  <c:v>337.64</c:v>
                </c:pt>
                <c:pt idx="74">
                  <c:v>337.64</c:v>
                </c:pt>
                <c:pt idx="75">
                  <c:v>337.64</c:v>
                </c:pt>
                <c:pt idx="76">
                  <c:v>244.71700000000001</c:v>
                </c:pt>
                <c:pt idx="77">
                  <c:v>244.71700000000001</c:v>
                </c:pt>
                <c:pt idx="78">
                  <c:v>244.71700000000001</c:v>
                </c:pt>
                <c:pt idx="79">
                  <c:v>245.404</c:v>
                </c:pt>
                <c:pt idx="80">
                  <c:v>245.404</c:v>
                </c:pt>
                <c:pt idx="81">
                  <c:v>245.404</c:v>
                </c:pt>
                <c:pt idx="82">
                  <c:v>245.404</c:v>
                </c:pt>
                <c:pt idx="83">
                  <c:v>245.404</c:v>
                </c:pt>
                <c:pt idx="84">
                  <c:v>245.404</c:v>
                </c:pt>
                <c:pt idx="85">
                  <c:v>245.404</c:v>
                </c:pt>
                <c:pt idx="86">
                  <c:v>245.404</c:v>
                </c:pt>
                <c:pt idx="87">
                  <c:v>245.404</c:v>
                </c:pt>
                <c:pt idx="88">
                  <c:v>245.404</c:v>
                </c:pt>
                <c:pt idx="89">
                  <c:v>245.404</c:v>
                </c:pt>
                <c:pt idx="90">
                  <c:v>245.404</c:v>
                </c:pt>
                <c:pt idx="91">
                  <c:v>245.404</c:v>
                </c:pt>
                <c:pt idx="92">
                  <c:v>245.404</c:v>
                </c:pt>
                <c:pt idx="93">
                  <c:v>245.404</c:v>
                </c:pt>
                <c:pt idx="94">
                  <c:v>245.404</c:v>
                </c:pt>
                <c:pt idx="95">
                  <c:v>245.404</c:v>
                </c:pt>
                <c:pt idx="96">
                  <c:v>245.404</c:v>
                </c:pt>
                <c:pt idx="97">
                  <c:v>245.404</c:v>
                </c:pt>
                <c:pt idx="98">
                  <c:v>245.404</c:v>
                </c:pt>
                <c:pt idx="99">
                  <c:v>245.404</c:v>
                </c:pt>
                <c:pt idx="100">
                  <c:v>245.404</c:v>
                </c:pt>
                <c:pt idx="101">
                  <c:v>245.404</c:v>
                </c:pt>
                <c:pt idx="102">
                  <c:v>245.53299999999999</c:v>
                </c:pt>
                <c:pt idx="103">
                  <c:v>245.53299999999999</c:v>
                </c:pt>
                <c:pt idx="104">
                  <c:v>245.53299999999999</c:v>
                </c:pt>
                <c:pt idx="105">
                  <c:v>245.53299999999999</c:v>
                </c:pt>
                <c:pt idx="106">
                  <c:v>245.53299999999999</c:v>
                </c:pt>
                <c:pt idx="107">
                  <c:v>245.53299999999999</c:v>
                </c:pt>
                <c:pt idx="108">
                  <c:v>245.53299999999999</c:v>
                </c:pt>
                <c:pt idx="109">
                  <c:v>245.53299999999999</c:v>
                </c:pt>
                <c:pt idx="110">
                  <c:v>245.53299999999999</c:v>
                </c:pt>
                <c:pt idx="111">
                  <c:v>245.53299999999999</c:v>
                </c:pt>
                <c:pt idx="112">
                  <c:v>245.53299999999999</c:v>
                </c:pt>
                <c:pt idx="113">
                  <c:v>245.53299999999999</c:v>
                </c:pt>
                <c:pt idx="114">
                  <c:v>245.226</c:v>
                </c:pt>
                <c:pt idx="115">
                  <c:v>245.226</c:v>
                </c:pt>
                <c:pt idx="116">
                  <c:v>282.40100000000001</c:v>
                </c:pt>
                <c:pt idx="117">
                  <c:v>282.40100000000001</c:v>
                </c:pt>
                <c:pt idx="118">
                  <c:v>282.40100000000001</c:v>
                </c:pt>
                <c:pt idx="119">
                  <c:v>282.80599999999998</c:v>
                </c:pt>
                <c:pt idx="120">
                  <c:v>255.58</c:v>
                </c:pt>
                <c:pt idx="121">
                  <c:v>299.73599999999999</c:v>
                </c:pt>
                <c:pt idx="122">
                  <c:v>299.73599999999999</c:v>
                </c:pt>
                <c:pt idx="123">
                  <c:v>269.839</c:v>
                </c:pt>
                <c:pt idx="124">
                  <c:v>269.51900000000001</c:v>
                </c:pt>
                <c:pt idx="125">
                  <c:v>269.53199999999998</c:v>
                </c:pt>
                <c:pt idx="126">
                  <c:v>269.541</c:v>
                </c:pt>
                <c:pt idx="127">
                  <c:v>269.541</c:v>
                </c:pt>
                <c:pt idx="128">
                  <c:v>269.541</c:v>
                </c:pt>
                <c:pt idx="129">
                  <c:v>269.541</c:v>
                </c:pt>
                <c:pt idx="130">
                  <c:v>269.541</c:v>
                </c:pt>
                <c:pt idx="131">
                  <c:v>269.541</c:v>
                </c:pt>
                <c:pt idx="132">
                  <c:v>269.541</c:v>
                </c:pt>
                <c:pt idx="133">
                  <c:v>269.541</c:v>
                </c:pt>
                <c:pt idx="134">
                  <c:v>269.541</c:v>
                </c:pt>
                <c:pt idx="135">
                  <c:v>269.541</c:v>
                </c:pt>
                <c:pt idx="136">
                  <c:v>269.541</c:v>
                </c:pt>
                <c:pt idx="137">
                  <c:v>269.541</c:v>
                </c:pt>
                <c:pt idx="138">
                  <c:v>265.65600000000001</c:v>
                </c:pt>
                <c:pt idx="139">
                  <c:v>265.65600000000001</c:v>
                </c:pt>
                <c:pt idx="140">
                  <c:v>265.65600000000001</c:v>
                </c:pt>
                <c:pt idx="141">
                  <c:v>265.20499999999998</c:v>
                </c:pt>
                <c:pt idx="142">
                  <c:v>265.20499999999998</c:v>
                </c:pt>
                <c:pt idx="143">
                  <c:v>266.16399999999999</c:v>
                </c:pt>
                <c:pt idx="144">
                  <c:v>265.70499999999998</c:v>
                </c:pt>
                <c:pt idx="145">
                  <c:v>265.70499999999998</c:v>
                </c:pt>
                <c:pt idx="146">
                  <c:v>265.70499999999998</c:v>
                </c:pt>
                <c:pt idx="147">
                  <c:v>265.70499999999998</c:v>
                </c:pt>
                <c:pt idx="148">
                  <c:v>265.70499999999998</c:v>
                </c:pt>
                <c:pt idx="149">
                  <c:v>267.738</c:v>
                </c:pt>
                <c:pt idx="150">
                  <c:v>267.738</c:v>
                </c:pt>
                <c:pt idx="151">
                  <c:v>267.738</c:v>
                </c:pt>
                <c:pt idx="152">
                  <c:v>267.738</c:v>
                </c:pt>
                <c:pt idx="153">
                  <c:v>267.738</c:v>
                </c:pt>
                <c:pt idx="154">
                  <c:v>267.738</c:v>
                </c:pt>
                <c:pt idx="155">
                  <c:v>267.738</c:v>
                </c:pt>
                <c:pt idx="156">
                  <c:v>268.05900000000003</c:v>
                </c:pt>
                <c:pt idx="157">
                  <c:v>268.05900000000003</c:v>
                </c:pt>
                <c:pt idx="158">
                  <c:v>268.05900000000003</c:v>
                </c:pt>
                <c:pt idx="159">
                  <c:v>268.05900000000003</c:v>
                </c:pt>
                <c:pt idx="160">
                  <c:v>270.69799999999998</c:v>
                </c:pt>
                <c:pt idx="161">
                  <c:v>270.68900000000002</c:v>
                </c:pt>
                <c:pt idx="162">
                  <c:v>270.68900000000002</c:v>
                </c:pt>
                <c:pt idx="163">
                  <c:v>270.68900000000002</c:v>
                </c:pt>
                <c:pt idx="164">
                  <c:v>270.68900000000002</c:v>
                </c:pt>
                <c:pt idx="165">
                  <c:v>270.68900000000002</c:v>
                </c:pt>
                <c:pt idx="166">
                  <c:v>270.68900000000002</c:v>
                </c:pt>
                <c:pt idx="167">
                  <c:v>270.68900000000002</c:v>
                </c:pt>
                <c:pt idx="168">
                  <c:v>270.68900000000002</c:v>
                </c:pt>
                <c:pt idx="169">
                  <c:v>270.68900000000002</c:v>
                </c:pt>
                <c:pt idx="170">
                  <c:v>270.68900000000002</c:v>
                </c:pt>
                <c:pt idx="171">
                  <c:v>272.26100000000002</c:v>
                </c:pt>
                <c:pt idx="172">
                  <c:v>272.26100000000002</c:v>
                </c:pt>
                <c:pt idx="173">
                  <c:v>272.26100000000002</c:v>
                </c:pt>
                <c:pt idx="174">
                  <c:v>272.26100000000002</c:v>
                </c:pt>
                <c:pt idx="175">
                  <c:v>272.26100000000002</c:v>
                </c:pt>
                <c:pt idx="176">
                  <c:v>272.26100000000002</c:v>
                </c:pt>
                <c:pt idx="177">
                  <c:v>272.61500000000001</c:v>
                </c:pt>
                <c:pt idx="178">
                  <c:v>270.80399999999997</c:v>
                </c:pt>
                <c:pt idx="179">
                  <c:v>295.08199999999999</c:v>
                </c:pt>
                <c:pt idx="180">
                  <c:v>295.08199999999999</c:v>
                </c:pt>
                <c:pt idx="181">
                  <c:v>295.08199999999999</c:v>
                </c:pt>
                <c:pt idx="182">
                  <c:v>292.60700000000003</c:v>
                </c:pt>
                <c:pt idx="183">
                  <c:v>292.60700000000003</c:v>
                </c:pt>
                <c:pt idx="184">
                  <c:v>292.60700000000003</c:v>
                </c:pt>
                <c:pt idx="185">
                  <c:v>292.60700000000003</c:v>
                </c:pt>
                <c:pt idx="186">
                  <c:v>292.60700000000003</c:v>
                </c:pt>
                <c:pt idx="187">
                  <c:v>292.60700000000003</c:v>
                </c:pt>
                <c:pt idx="188">
                  <c:v>292.60700000000003</c:v>
                </c:pt>
                <c:pt idx="189">
                  <c:v>292.60700000000003</c:v>
                </c:pt>
                <c:pt idx="190">
                  <c:v>292.60700000000003</c:v>
                </c:pt>
                <c:pt idx="191">
                  <c:v>289.82100000000003</c:v>
                </c:pt>
                <c:pt idx="192">
                  <c:v>279.46899999999999</c:v>
                </c:pt>
                <c:pt idx="193">
                  <c:v>289.80900000000003</c:v>
                </c:pt>
                <c:pt idx="194">
                  <c:v>289.80900000000003</c:v>
                </c:pt>
                <c:pt idx="195">
                  <c:v>291.012</c:v>
                </c:pt>
                <c:pt idx="196">
                  <c:v>291.012</c:v>
                </c:pt>
                <c:pt idx="197">
                  <c:v>291.012</c:v>
                </c:pt>
                <c:pt idx="198">
                  <c:v>291.012</c:v>
                </c:pt>
                <c:pt idx="199">
                  <c:v>291.012</c:v>
                </c:pt>
                <c:pt idx="200">
                  <c:v>246.92500000000001</c:v>
                </c:pt>
                <c:pt idx="201">
                  <c:v>246.92500000000001</c:v>
                </c:pt>
                <c:pt idx="202">
                  <c:v>246.92500000000001</c:v>
                </c:pt>
                <c:pt idx="203">
                  <c:v>247.45500000000001</c:v>
                </c:pt>
                <c:pt idx="204">
                  <c:v>247.45500000000001</c:v>
                </c:pt>
                <c:pt idx="205">
                  <c:v>247.52199999999999</c:v>
                </c:pt>
                <c:pt idx="206">
                  <c:v>247.54400000000001</c:v>
                </c:pt>
                <c:pt idx="207">
                  <c:v>248.524</c:v>
                </c:pt>
                <c:pt idx="208">
                  <c:v>244.268</c:v>
                </c:pt>
                <c:pt idx="209">
                  <c:v>244.268</c:v>
                </c:pt>
                <c:pt idx="210">
                  <c:v>244.268</c:v>
                </c:pt>
                <c:pt idx="211">
                  <c:v>244.268</c:v>
                </c:pt>
                <c:pt idx="212">
                  <c:v>255.53800000000001</c:v>
                </c:pt>
                <c:pt idx="213">
                  <c:v>255.56299999999999</c:v>
                </c:pt>
                <c:pt idx="214">
                  <c:v>255.56299999999999</c:v>
                </c:pt>
                <c:pt idx="215">
                  <c:v>254.87700000000001</c:v>
                </c:pt>
                <c:pt idx="216">
                  <c:v>259.601</c:v>
                </c:pt>
                <c:pt idx="217">
                  <c:v>259.97699999999998</c:v>
                </c:pt>
                <c:pt idx="218">
                  <c:v>260.00299999999999</c:v>
                </c:pt>
                <c:pt idx="219">
                  <c:v>260.00299999999999</c:v>
                </c:pt>
                <c:pt idx="220">
                  <c:v>260.00299999999999</c:v>
                </c:pt>
                <c:pt idx="221">
                  <c:v>260.00299999999999</c:v>
                </c:pt>
                <c:pt idx="222">
                  <c:v>260.00299999999999</c:v>
                </c:pt>
                <c:pt idx="223">
                  <c:v>260.73500000000001</c:v>
                </c:pt>
                <c:pt idx="224">
                  <c:v>260.52300000000002</c:v>
                </c:pt>
                <c:pt idx="225">
                  <c:v>260.52300000000002</c:v>
                </c:pt>
                <c:pt idx="226">
                  <c:v>260.52300000000002</c:v>
                </c:pt>
                <c:pt idx="227">
                  <c:v>260.52300000000002</c:v>
                </c:pt>
                <c:pt idx="228">
                  <c:v>270.52199999999999</c:v>
                </c:pt>
                <c:pt idx="229">
                  <c:v>273.02199999999999</c:v>
                </c:pt>
                <c:pt idx="230">
                  <c:v>273.02199999999999</c:v>
                </c:pt>
                <c:pt idx="231">
                  <c:v>240.315</c:v>
                </c:pt>
                <c:pt idx="232">
                  <c:v>240.315</c:v>
                </c:pt>
                <c:pt idx="233">
                  <c:v>240.315</c:v>
                </c:pt>
                <c:pt idx="234">
                  <c:v>240.315</c:v>
                </c:pt>
                <c:pt idx="235">
                  <c:v>240.315</c:v>
                </c:pt>
                <c:pt idx="236">
                  <c:v>240.315</c:v>
                </c:pt>
                <c:pt idx="237">
                  <c:v>242.38399999999999</c:v>
                </c:pt>
                <c:pt idx="238">
                  <c:v>242.38399999999999</c:v>
                </c:pt>
                <c:pt idx="239">
                  <c:v>246.81399999999999</c:v>
                </c:pt>
                <c:pt idx="240">
                  <c:v>246.81399999999999</c:v>
                </c:pt>
                <c:pt idx="241">
                  <c:v>246.81399999999999</c:v>
                </c:pt>
                <c:pt idx="242">
                  <c:v>246.81399999999999</c:v>
                </c:pt>
                <c:pt idx="243">
                  <c:v>247.107</c:v>
                </c:pt>
                <c:pt idx="244">
                  <c:v>247.107</c:v>
                </c:pt>
                <c:pt idx="245">
                  <c:v>246.69900000000001</c:v>
                </c:pt>
                <c:pt idx="246">
                  <c:v>246.696</c:v>
                </c:pt>
                <c:pt idx="247">
                  <c:v>246.696</c:v>
                </c:pt>
                <c:pt idx="248">
                  <c:v>248.73</c:v>
                </c:pt>
                <c:pt idx="249">
                  <c:v>248.73</c:v>
                </c:pt>
                <c:pt idx="250">
                  <c:v>247.33699999999999</c:v>
                </c:pt>
                <c:pt idx="251">
                  <c:v>248.46600000000001</c:v>
                </c:pt>
                <c:pt idx="252">
                  <c:v>301.83800000000002</c:v>
                </c:pt>
                <c:pt idx="253">
                  <c:v>301.83800000000002</c:v>
                </c:pt>
                <c:pt idx="254">
                  <c:v>301.83800000000002</c:v>
                </c:pt>
                <c:pt idx="255">
                  <c:v>302.08</c:v>
                </c:pt>
                <c:pt idx="256">
                  <c:v>302.08</c:v>
                </c:pt>
                <c:pt idx="257">
                  <c:v>302.08</c:v>
                </c:pt>
                <c:pt idx="258">
                  <c:v>299.73200000000003</c:v>
                </c:pt>
                <c:pt idx="259">
                  <c:v>299.73200000000003</c:v>
                </c:pt>
                <c:pt idx="260">
                  <c:v>299.73200000000003</c:v>
                </c:pt>
                <c:pt idx="261">
                  <c:v>299.73200000000003</c:v>
                </c:pt>
                <c:pt idx="262">
                  <c:v>299.73200000000003</c:v>
                </c:pt>
                <c:pt idx="263">
                  <c:v>299.73200000000003</c:v>
                </c:pt>
                <c:pt idx="264">
                  <c:v>299.73200000000003</c:v>
                </c:pt>
                <c:pt idx="265">
                  <c:v>299.73200000000003</c:v>
                </c:pt>
                <c:pt idx="266">
                  <c:v>299.73200000000003</c:v>
                </c:pt>
                <c:pt idx="267">
                  <c:v>299.73200000000003</c:v>
                </c:pt>
                <c:pt idx="268">
                  <c:v>299.73200000000003</c:v>
                </c:pt>
                <c:pt idx="269">
                  <c:v>273.84100000000001</c:v>
                </c:pt>
                <c:pt idx="270">
                  <c:v>273.84100000000001</c:v>
                </c:pt>
                <c:pt idx="271">
                  <c:v>272.53699999999998</c:v>
                </c:pt>
                <c:pt idx="272">
                  <c:v>291.56700000000001</c:v>
                </c:pt>
                <c:pt idx="273">
                  <c:v>312.66199999999998</c:v>
                </c:pt>
                <c:pt idx="274">
                  <c:v>312.66199999999998</c:v>
                </c:pt>
                <c:pt idx="275">
                  <c:v>312.66199999999998</c:v>
                </c:pt>
                <c:pt idx="276">
                  <c:v>312.66199999999998</c:v>
                </c:pt>
                <c:pt idx="277">
                  <c:v>312.66199999999998</c:v>
                </c:pt>
                <c:pt idx="278">
                  <c:v>312.66199999999998</c:v>
                </c:pt>
                <c:pt idx="279">
                  <c:v>340.51100000000002</c:v>
                </c:pt>
                <c:pt idx="280">
                  <c:v>340.51100000000002</c:v>
                </c:pt>
                <c:pt idx="281">
                  <c:v>363.30399999999997</c:v>
                </c:pt>
                <c:pt idx="282">
                  <c:v>363.30399999999997</c:v>
                </c:pt>
                <c:pt idx="283">
                  <c:v>363.30399999999997</c:v>
                </c:pt>
                <c:pt idx="284">
                  <c:v>362.86900000000003</c:v>
                </c:pt>
                <c:pt idx="285">
                  <c:v>366.54500000000002</c:v>
                </c:pt>
                <c:pt idx="286">
                  <c:v>365.66199999999998</c:v>
                </c:pt>
                <c:pt idx="287">
                  <c:v>365.83600000000001</c:v>
                </c:pt>
                <c:pt idx="288">
                  <c:v>365.83600000000001</c:v>
                </c:pt>
                <c:pt idx="289">
                  <c:v>295.52199999999999</c:v>
                </c:pt>
                <c:pt idx="290">
                  <c:v>270.14400000000001</c:v>
                </c:pt>
                <c:pt idx="291">
                  <c:v>270.14400000000001</c:v>
                </c:pt>
                <c:pt idx="292">
                  <c:v>270.024</c:v>
                </c:pt>
                <c:pt idx="293">
                  <c:v>270.024</c:v>
                </c:pt>
                <c:pt idx="294">
                  <c:v>269.46499999999997</c:v>
                </c:pt>
                <c:pt idx="295">
                  <c:v>266.60000000000002</c:v>
                </c:pt>
                <c:pt idx="296">
                  <c:v>266.60000000000002</c:v>
                </c:pt>
                <c:pt idx="297">
                  <c:v>266.60000000000002</c:v>
                </c:pt>
                <c:pt idx="298">
                  <c:v>267.28399999999999</c:v>
                </c:pt>
                <c:pt idx="299">
                  <c:v>267.28399999999999</c:v>
                </c:pt>
                <c:pt idx="300">
                  <c:v>267.28399999999999</c:v>
                </c:pt>
                <c:pt idx="301">
                  <c:v>267.28399999999999</c:v>
                </c:pt>
                <c:pt idx="302">
                  <c:v>267.28399999999999</c:v>
                </c:pt>
                <c:pt idx="303">
                  <c:v>267.28399999999999</c:v>
                </c:pt>
                <c:pt idx="304">
                  <c:v>267.28399999999999</c:v>
                </c:pt>
                <c:pt idx="305">
                  <c:v>267.28399999999999</c:v>
                </c:pt>
                <c:pt idx="306">
                  <c:v>267.85199999999998</c:v>
                </c:pt>
                <c:pt idx="307">
                  <c:v>267.85199999999998</c:v>
                </c:pt>
                <c:pt idx="308">
                  <c:v>267.85199999999998</c:v>
                </c:pt>
                <c:pt idx="309">
                  <c:v>267.85199999999998</c:v>
                </c:pt>
                <c:pt idx="310">
                  <c:v>267.85199999999998</c:v>
                </c:pt>
                <c:pt idx="311">
                  <c:v>267.85199999999998</c:v>
                </c:pt>
                <c:pt idx="312">
                  <c:v>267.77100000000002</c:v>
                </c:pt>
                <c:pt idx="313">
                  <c:v>267.77100000000002</c:v>
                </c:pt>
                <c:pt idx="314">
                  <c:v>289.13799999999998</c:v>
                </c:pt>
                <c:pt idx="315">
                  <c:v>288.14400000000001</c:v>
                </c:pt>
                <c:pt idx="316">
                  <c:v>279.62099999999998</c:v>
                </c:pt>
                <c:pt idx="317">
                  <c:v>277.40300000000002</c:v>
                </c:pt>
                <c:pt idx="318">
                  <c:v>277.21600000000001</c:v>
                </c:pt>
                <c:pt idx="319">
                  <c:v>277.21600000000001</c:v>
                </c:pt>
                <c:pt idx="320">
                  <c:v>277.21600000000001</c:v>
                </c:pt>
                <c:pt idx="321">
                  <c:v>277.21600000000001</c:v>
                </c:pt>
                <c:pt idx="322">
                  <c:v>277.21600000000001</c:v>
                </c:pt>
                <c:pt idx="323">
                  <c:v>280.625</c:v>
                </c:pt>
                <c:pt idx="324">
                  <c:v>280.625</c:v>
                </c:pt>
                <c:pt idx="325">
                  <c:v>336.07499999999999</c:v>
                </c:pt>
                <c:pt idx="326">
                  <c:v>336.07499999999999</c:v>
                </c:pt>
                <c:pt idx="327">
                  <c:v>336.07499999999999</c:v>
                </c:pt>
                <c:pt idx="328">
                  <c:v>336.07499999999999</c:v>
                </c:pt>
                <c:pt idx="329">
                  <c:v>336.07499999999999</c:v>
                </c:pt>
                <c:pt idx="330">
                  <c:v>336.07499999999999</c:v>
                </c:pt>
                <c:pt idx="331">
                  <c:v>336.07499999999999</c:v>
                </c:pt>
                <c:pt idx="332">
                  <c:v>336.07499999999999</c:v>
                </c:pt>
                <c:pt idx="333">
                  <c:v>336.07499999999999</c:v>
                </c:pt>
                <c:pt idx="334">
                  <c:v>336.06400000000002</c:v>
                </c:pt>
                <c:pt idx="335">
                  <c:v>336.06400000000002</c:v>
                </c:pt>
                <c:pt idx="336">
                  <c:v>336.06400000000002</c:v>
                </c:pt>
                <c:pt idx="337">
                  <c:v>336.06400000000002</c:v>
                </c:pt>
                <c:pt idx="338">
                  <c:v>336.06400000000002</c:v>
                </c:pt>
                <c:pt idx="339">
                  <c:v>336.06400000000002</c:v>
                </c:pt>
                <c:pt idx="340">
                  <c:v>336.06400000000002</c:v>
                </c:pt>
                <c:pt idx="341">
                  <c:v>336.06400000000002</c:v>
                </c:pt>
                <c:pt idx="342">
                  <c:v>336.06400000000002</c:v>
                </c:pt>
                <c:pt idx="343">
                  <c:v>336.06400000000002</c:v>
                </c:pt>
                <c:pt idx="344">
                  <c:v>277.87400000000002</c:v>
                </c:pt>
                <c:pt idx="345">
                  <c:v>279.178</c:v>
                </c:pt>
                <c:pt idx="346">
                  <c:v>279.178</c:v>
                </c:pt>
                <c:pt idx="347">
                  <c:v>267.52800000000002</c:v>
                </c:pt>
                <c:pt idx="348">
                  <c:v>267.52800000000002</c:v>
                </c:pt>
                <c:pt idx="349">
                  <c:v>267.52800000000002</c:v>
                </c:pt>
                <c:pt idx="350">
                  <c:v>267.52800000000002</c:v>
                </c:pt>
                <c:pt idx="351">
                  <c:v>267.52800000000002</c:v>
                </c:pt>
                <c:pt idx="352">
                  <c:v>267.52800000000002</c:v>
                </c:pt>
                <c:pt idx="353">
                  <c:v>285.262</c:v>
                </c:pt>
                <c:pt idx="354">
                  <c:v>285.262</c:v>
                </c:pt>
                <c:pt idx="355">
                  <c:v>285.262</c:v>
                </c:pt>
                <c:pt idx="356">
                  <c:v>285.45</c:v>
                </c:pt>
                <c:pt idx="357">
                  <c:v>285.45</c:v>
                </c:pt>
                <c:pt idx="358">
                  <c:v>301.59699999999998</c:v>
                </c:pt>
                <c:pt idx="359">
                  <c:v>301.59699999999998</c:v>
                </c:pt>
                <c:pt idx="360">
                  <c:v>302.54000000000002</c:v>
                </c:pt>
                <c:pt idx="361">
                  <c:v>302.75299999999999</c:v>
                </c:pt>
                <c:pt idx="362">
                  <c:v>302.75299999999999</c:v>
                </c:pt>
                <c:pt idx="363">
                  <c:v>337.01299999999998</c:v>
                </c:pt>
                <c:pt idx="364">
                  <c:v>337.01299999999998</c:v>
                </c:pt>
                <c:pt idx="365">
                  <c:v>334.06799999999998</c:v>
                </c:pt>
                <c:pt idx="366">
                  <c:v>334.06799999999998</c:v>
                </c:pt>
                <c:pt idx="367">
                  <c:v>334.06799999999998</c:v>
                </c:pt>
                <c:pt idx="368">
                  <c:v>334.06799999999998</c:v>
                </c:pt>
                <c:pt idx="369">
                  <c:v>334.47399999999999</c:v>
                </c:pt>
                <c:pt idx="370">
                  <c:v>334.47399999999999</c:v>
                </c:pt>
                <c:pt idx="371">
                  <c:v>334.47399999999999</c:v>
                </c:pt>
                <c:pt idx="372">
                  <c:v>334.47399999999999</c:v>
                </c:pt>
                <c:pt idx="373">
                  <c:v>334.47399999999999</c:v>
                </c:pt>
                <c:pt idx="374">
                  <c:v>334.47399999999999</c:v>
                </c:pt>
                <c:pt idx="375">
                  <c:v>333.08800000000002</c:v>
                </c:pt>
                <c:pt idx="376">
                  <c:v>332.90600000000001</c:v>
                </c:pt>
                <c:pt idx="377">
                  <c:v>339.06599999999997</c:v>
                </c:pt>
                <c:pt idx="378">
                  <c:v>339.12</c:v>
                </c:pt>
                <c:pt idx="379">
                  <c:v>339.12</c:v>
                </c:pt>
                <c:pt idx="380">
                  <c:v>339.12</c:v>
                </c:pt>
                <c:pt idx="381">
                  <c:v>339.12</c:v>
                </c:pt>
                <c:pt idx="382">
                  <c:v>339.12</c:v>
                </c:pt>
                <c:pt idx="383">
                  <c:v>339.12</c:v>
                </c:pt>
                <c:pt idx="384">
                  <c:v>339.12</c:v>
                </c:pt>
                <c:pt idx="385">
                  <c:v>339.12</c:v>
                </c:pt>
                <c:pt idx="386">
                  <c:v>339.12799999999999</c:v>
                </c:pt>
                <c:pt idx="387">
                  <c:v>339.12799999999999</c:v>
                </c:pt>
                <c:pt idx="388">
                  <c:v>344.90100000000001</c:v>
                </c:pt>
                <c:pt idx="389">
                  <c:v>344.90100000000001</c:v>
                </c:pt>
                <c:pt idx="390">
                  <c:v>344.90100000000001</c:v>
                </c:pt>
                <c:pt idx="391">
                  <c:v>345.77699999999999</c:v>
                </c:pt>
                <c:pt idx="392">
                  <c:v>345.77699999999999</c:v>
                </c:pt>
                <c:pt idx="393">
                  <c:v>345.77699999999999</c:v>
                </c:pt>
                <c:pt idx="394">
                  <c:v>346.71800000000002</c:v>
                </c:pt>
                <c:pt idx="395">
                  <c:v>346.71800000000002</c:v>
                </c:pt>
                <c:pt idx="396">
                  <c:v>347.01900000000001</c:v>
                </c:pt>
                <c:pt idx="397">
                  <c:v>301.79399999999998</c:v>
                </c:pt>
                <c:pt idx="398">
                  <c:v>301.79399999999998</c:v>
                </c:pt>
                <c:pt idx="399">
                  <c:v>301.79399999999998</c:v>
                </c:pt>
                <c:pt idx="400">
                  <c:v>301.79399999999998</c:v>
                </c:pt>
                <c:pt idx="401">
                  <c:v>317.351</c:v>
                </c:pt>
                <c:pt idx="402">
                  <c:v>317.351</c:v>
                </c:pt>
                <c:pt idx="403">
                  <c:v>317.351</c:v>
                </c:pt>
                <c:pt idx="404">
                  <c:v>317.351</c:v>
                </c:pt>
                <c:pt idx="405">
                  <c:v>317.351</c:v>
                </c:pt>
                <c:pt idx="406">
                  <c:v>317.351</c:v>
                </c:pt>
                <c:pt idx="407">
                  <c:v>317.827</c:v>
                </c:pt>
                <c:pt idx="408">
                  <c:v>317.827</c:v>
                </c:pt>
                <c:pt idx="409">
                  <c:v>317.827</c:v>
                </c:pt>
                <c:pt idx="410">
                  <c:v>319.18400000000003</c:v>
                </c:pt>
                <c:pt idx="411">
                  <c:v>319.18400000000003</c:v>
                </c:pt>
                <c:pt idx="412">
                  <c:v>319.18400000000003</c:v>
                </c:pt>
                <c:pt idx="413">
                  <c:v>257.23500000000001</c:v>
                </c:pt>
                <c:pt idx="414">
                  <c:v>257.363</c:v>
                </c:pt>
                <c:pt idx="415">
                  <c:v>308.077</c:v>
                </c:pt>
                <c:pt idx="416">
                  <c:v>308.04500000000002</c:v>
                </c:pt>
                <c:pt idx="417">
                  <c:v>284.56200000000001</c:v>
                </c:pt>
                <c:pt idx="418">
                  <c:v>283.07299999999998</c:v>
                </c:pt>
                <c:pt idx="419">
                  <c:v>286.85500000000002</c:v>
                </c:pt>
                <c:pt idx="420">
                  <c:v>286.85500000000002</c:v>
                </c:pt>
                <c:pt idx="421">
                  <c:v>286.85500000000002</c:v>
                </c:pt>
                <c:pt idx="422">
                  <c:v>286.85500000000002</c:v>
                </c:pt>
                <c:pt idx="423">
                  <c:v>286.85500000000002</c:v>
                </c:pt>
                <c:pt idx="424">
                  <c:v>283.75700000000001</c:v>
                </c:pt>
                <c:pt idx="425">
                  <c:v>284.72500000000002</c:v>
                </c:pt>
                <c:pt idx="426">
                  <c:v>284.72500000000002</c:v>
                </c:pt>
                <c:pt idx="427">
                  <c:v>338.69</c:v>
                </c:pt>
                <c:pt idx="428">
                  <c:v>338.69</c:v>
                </c:pt>
                <c:pt idx="429">
                  <c:v>338.69099999999997</c:v>
                </c:pt>
                <c:pt idx="430">
                  <c:v>271.93799999999999</c:v>
                </c:pt>
                <c:pt idx="431">
                  <c:v>271.93799999999999</c:v>
                </c:pt>
                <c:pt idx="432">
                  <c:v>271.93799999999999</c:v>
                </c:pt>
                <c:pt idx="433">
                  <c:v>271.93799999999999</c:v>
                </c:pt>
                <c:pt idx="434">
                  <c:v>271.93799999999999</c:v>
                </c:pt>
                <c:pt idx="435">
                  <c:v>286.16899999999998</c:v>
                </c:pt>
                <c:pt idx="436">
                  <c:v>284.39499999999998</c:v>
                </c:pt>
                <c:pt idx="437">
                  <c:v>287.08499999999998</c:v>
                </c:pt>
                <c:pt idx="438">
                  <c:v>287.08499999999998</c:v>
                </c:pt>
                <c:pt idx="439">
                  <c:v>288.44299999999998</c:v>
                </c:pt>
                <c:pt idx="440">
                  <c:v>299.87799999999999</c:v>
                </c:pt>
                <c:pt idx="441">
                  <c:v>299.87799999999999</c:v>
                </c:pt>
                <c:pt idx="442">
                  <c:v>299.87799999999999</c:v>
                </c:pt>
                <c:pt idx="443">
                  <c:v>294.81400000000002</c:v>
                </c:pt>
                <c:pt idx="444">
                  <c:v>294.81400000000002</c:v>
                </c:pt>
                <c:pt idx="445">
                  <c:v>294.11200000000002</c:v>
                </c:pt>
                <c:pt idx="446">
                  <c:v>294.11200000000002</c:v>
                </c:pt>
                <c:pt idx="447">
                  <c:v>294.11200000000002</c:v>
                </c:pt>
                <c:pt idx="448">
                  <c:v>284.64100000000002</c:v>
                </c:pt>
                <c:pt idx="449">
                  <c:v>338.42599999999999</c:v>
                </c:pt>
                <c:pt idx="450">
                  <c:v>338.42599999999999</c:v>
                </c:pt>
                <c:pt idx="451">
                  <c:v>338.42599999999999</c:v>
                </c:pt>
                <c:pt idx="452">
                  <c:v>338.43200000000002</c:v>
                </c:pt>
                <c:pt idx="453">
                  <c:v>338.43200000000002</c:v>
                </c:pt>
                <c:pt idx="454">
                  <c:v>338.43200000000002</c:v>
                </c:pt>
                <c:pt idx="455">
                  <c:v>338.43200000000002</c:v>
                </c:pt>
                <c:pt idx="456">
                  <c:v>338.22399999999999</c:v>
                </c:pt>
                <c:pt idx="457">
                  <c:v>338.22399999999999</c:v>
                </c:pt>
                <c:pt idx="458">
                  <c:v>338.22399999999999</c:v>
                </c:pt>
                <c:pt idx="459">
                  <c:v>288.505</c:v>
                </c:pt>
                <c:pt idx="460">
                  <c:v>288.505</c:v>
                </c:pt>
                <c:pt idx="461">
                  <c:v>279.79300000000001</c:v>
                </c:pt>
                <c:pt idx="462">
                  <c:v>279.79300000000001</c:v>
                </c:pt>
                <c:pt idx="463">
                  <c:v>279.79300000000001</c:v>
                </c:pt>
                <c:pt idx="464">
                  <c:v>279.41899999999998</c:v>
                </c:pt>
                <c:pt idx="465">
                  <c:v>279.41899999999998</c:v>
                </c:pt>
                <c:pt idx="466">
                  <c:v>279.41899999999998</c:v>
                </c:pt>
                <c:pt idx="467">
                  <c:v>299.19299999999998</c:v>
                </c:pt>
                <c:pt idx="468">
                  <c:v>293.65800000000002</c:v>
                </c:pt>
                <c:pt idx="469">
                  <c:v>300.14100000000002</c:v>
                </c:pt>
                <c:pt idx="470">
                  <c:v>293.82299999999998</c:v>
                </c:pt>
                <c:pt idx="471">
                  <c:v>296.96800000000002</c:v>
                </c:pt>
                <c:pt idx="472">
                  <c:v>297.11500000000001</c:v>
                </c:pt>
                <c:pt idx="473">
                  <c:v>299.47699999999998</c:v>
                </c:pt>
                <c:pt idx="474">
                  <c:v>299.47699999999998</c:v>
                </c:pt>
                <c:pt idx="475">
                  <c:v>301.84199999999998</c:v>
                </c:pt>
                <c:pt idx="476">
                  <c:v>304.19400000000002</c:v>
                </c:pt>
                <c:pt idx="477">
                  <c:v>269.52600000000001</c:v>
                </c:pt>
                <c:pt idx="478">
                  <c:v>269.52600000000001</c:v>
                </c:pt>
                <c:pt idx="479">
                  <c:v>269.52600000000001</c:v>
                </c:pt>
                <c:pt idx="480">
                  <c:v>269.52600000000001</c:v>
                </c:pt>
                <c:pt idx="481">
                  <c:v>287.13799999999998</c:v>
                </c:pt>
                <c:pt idx="482">
                  <c:v>287.13799999999998</c:v>
                </c:pt>
                <c:pt idx="483">
                  <c:v>287.13799999999998</c:v>
                </c:pt>
                <c:pt idx="484">
                  <c:v>286.70400000000001</c:v>
                </c:pt>
                <c:pt idx="485">
                  <c:v>286.70400000000001</c:v>
                </c:pt>
                <c:pt idx="486">
                  <c:v>286.57799999999997</c:v>
                </c:pt>
                <c:pt idx="487">
                  <c:v>286.762</c:v>
                </c:pt>
                <c:pt idx="488">
                  <c:v>286.762</c:v>
                </c:pt>
                <c:pt idx="489">
                  <c:v>360.20800000000003</c:v>
                </c:pt>
                <c:pt idx="490">
                  <c:v>303.70100000000002</c:v>
                </c:pt>
                <c:pt idx="491">
                  <c:v>303.70499999999998</c:v>
                </c:pt>
                <c:pt idx="492">
                  <c:v>303.70499999999998</c:v>
                </c:pt>
                <c:pt idx="493">
                  <c:v>303.70499999999998</c:v>
                </c:pt>
                <c:pt idx="494">
                  <c:v>303.70499999999998</c:v>
                </c:pt>
                <c:pt idx="495">
                  <c:v>303.71300000000002</c:v>
                </c:pt>
                <c:pt idx="496">
                  <c:v>303.71300000000002</c:v>
                </c:pt>
                <c:pt idx="497">
                  <c:v>303.71300000000002</c:v>
                </c:pt>
                <c:pt idx="498">
                  <c:v>303.71300000000002</c:v>
                </c:pt>
                <c:pt idx="499">
                  <c:v>303.71300000000002</c:v>
                </c:pt>
                <c:pt idx="500">
                  <c:v>303.71300000000002</c:v>
                </c:pt>
                <c:pt idx="501">
                  <c:v>303.70499999999998</c:v>
                </c:pt>
                <c:pt idx="502">
                  <c:v>303.70499999999998</c:v>
                </c:pt>
                <c:pt idx="503">
                  <c:v>303.70499999999998</c:v>
                </c:pt>
                <c:pt idx="504">
                  <c:v>303.70499999999998</c:v>
                </c:pt>
                <c:pt idx="505">
                  <c:v>303.70499999999998</c:v>
                </c:pt>
                <c:pt idx="506">
                  <c:v>303.70499999999998</c:v>
                </c:pt>
                <c:pt idx="507">
                  <c:v>304.31700000000001</c:v>
                </c:pt>
                <c:pt idx="508">
                  <c:v>304.392</c:v>
                </c:pt>
                <c:pt idx="509">
                  <c:v>304.392</c:v>
                </c:pt>
                <c:pt idx="510">
                  <c:v>304.392</c:v>
                </c:pt>
                <c:pt idx="511">
                  <c:v>304.392</c:v>
                </c:pt>
                <c:pt idx="512">
                  <c:v>304.392</c:v>
                </c:pt>
                <c:pt idx="513">
                  <c:v>308.94200000000001</c:v>
                </c:pt>
                <c:pt idx="514">
                  <c:v>309.125</c:v>
                </c:pt>
                <c:pt idx="515">
                  <c:v>309.125</c:v>
                </c:pt>
                <c:pt idx="516">
                  <c:v>315.96100000000001</c:v>
                </c:pt>
                <c:pt idx="517">
                  <c:v>315.96100000000001</c:v>
                </c:pt>
                <c:pt idx="518">
                  <c:v>315.96100000000001</c:v>
                </c:pt>
                <c:pt idx="519">
                  <c:v>315.96100000000001</c:v>
                </c:pt>
                <c:pt idx="520">
                  <c:v>354.745</c:v>
                </c:pt>
                <c:pt idx="521">
                  <c:v>354.745</c:v>
                </c:pt>
                <c:pt idx="522">
                  <c:v>354.745</c:v>
                </c:pt>
                <c:pt idx="523">
                  <c:v>354.745</c:v>
                </c:pt>
                <c:pt idx="524">
                  <c:v>319.577</c:v>
                </c:pt>
                <c:pt idx="525">
                  <c:v>319.577</c:v>
                </c:pt>
                <c:pt idx="526">
                  <c:v>319.577</c:v>
                </c:pt>
                <c:pt idx="527">
                  <c:v>320.60399999999998</c:v>
                </c:pt>
                <c:pt idx="528">
                  <c:v>316.851</c:v>
                </c:pt>
                <c:pt idx="529">
                  <c:v>316.851</c:v>
                </c:pt>
                <c:pt idx="530">
                  <c:v>316.851</c:v>
                </c:pt>
                <c:pt idx="531">
                  <c:v>316.851</c:v>
                </c:pt>
                <c:pt idx="532">
                  <c:v>316.851</c:v>
                </c:pt>
                <c:pt idx="533">
                  <c:v>315.22699999999998</c:v>
                </c:pt>
                <c:pt idx="534">
                  <c:v>321.71199999999999</c:v>
                </c:pt>
                <c:pt idx="535">
                  <c:v>321.71199999999999</c:v>
                </c:pt>
                <c:pt idx="536">
                  <c:v>344.59699999999998</c:v>
                </c:pt>
                <c:pt idx="537">
                  <c:v>345.25599999999997</c:v>
                </c:pt>
                <c:pt idx="538">
                  <c:v>345.25599999999997</c:v>
                </c:pt>
                <c:pt idx="539">
                  <c:v>345.24599999999998</c:v>
                </c:pt>
                <c:pt idx="540">
                  <c:v>345.24599999999998</c:v>
                </c:pt>
                <c:pt idx="541">
                  <c:v>345.24599999999998</c:v>
                </c:pt>
                <c:pt idx="542">
                  <c:v>345.24599999999998</c:v>
                </c:pt>
                <c:pt idx="543">
                  <c:v>345.221</c:v>
                </c:pt>
                <c:pt idx="544">
                  <c:v>345.221</c:v>
                </c:pt>
                <c:pt idx="545">
                  <c:v>281.73899999999998</c:v>
                </c:pt>
                <c:pt idx="546">
                  <c:v>281.73899999999998</c:v>
                </c:pt>
                <c:pt idx="547">
                  <c:v>281.73899999999998</c:v>
                </c:pt>
                <c:pt idx="548">
                  <c:v>281.73899999999998</c:v>
                </c:pt>
                <c:pt idx="549">
                  <c:v>281.73899999999998</c:v>
                </c:pt>
                <c:pt idx="550">
                  <c:v>281.73899999999998</c:v>
                </c:pt>
                <c:pt idx="551">
                  <c:v>281.72699999999998</c:v>
                </c:pt>
                <c:pt idx="552">
                  <c:v>307.37900000000002</c:v>
                </c:pt>
                <c:pt idx="553">
                  <c:v>307.37900000000002</c:v>
                </c:pt>
                <c:pt idx="554">
                  <c:v>307.38</c:v>
                </c:pt>
                <c:pt idx="555">
                  <c:v>307.38</c:v>
                </c:pt>
                <c:pt idx="556">
                  <c:v>307.38</c:v>
                </c:pt>
                <c:pt idx="557">
                  <c:v>307.38</c:v>
                </c:pt>
                <c:pt idx="558">
                  <c:v>307.01</c:v>
                </c:pt>
                <c:pt idx="559">
                  <c:v>274.50200000000001</c:v>
                </c:pt>
                <c:pt idx="560">
                  <c:v>279.45400000000001</c:v>
                </c:pt>
                <c:pt idx="561">
                  <c:v>279.45400000000001</c:v>
                </c:pt>
                <c:pt idx="562">
                  <c:v>313.79599999999999</c:v>
                </c:pt>
                <c:pt idx="563">
                  <c:v>313.79599999999999</c:v>
                </c:pt>
                <c:pt idx="564">
                  <c:v>326.21100000000001</c:v>
                </c:pt>
                <c:pt idx="565">
                  <c:v>326.21100000000001</c:v>
                </c:pt>
                <c:pt idx="566">
                  <c:v>326.21100000000001</c:v>
                </c:pt>
                <c:pt idx="567">
                  <c:v>326.21100000000001</c:v>
                </c:pt>
                <c:pt idx="568">
                  <c:v>326.50200000000001</c:v>
                </c:pt>
                <c:pt idx="569">
                  <c:v>326.50200000000001</c:v>
                </c:pt>
                <c:pt idx="570">
                  <c:v>306.61099999999999</c:v>
                </c:pt>
                <c:pt idx="571">
                  <c:v>306.61099999999999</c:v>
                </c:pt>
                <c:pt idx="572">
                  <c:v>306.61099999999999</c:v>
                </c:pt>
                <c:pt idx="573">
                  <c:v>306.61099999999999</c:v>
                </c:pt>
                <c:pt idx="574">
                  <c:v>306.61099999999999</c:v>
                </c:pt>
                <c:pt idx="575">
                  <c:v>304.63600000000002</c:v>
                </c:pt>
                <c:pt idx="576">
                  <c:v>304.63600000000002</c:v>
                </c:pt>
                <c:pt idx="577">
                  <c:v>305.85700000000003</c:v>
                </c:pt>
                <c:pt idx="578">
                  <c:v>305.85700000000003</c:v>
                </c:pt>
                <c:pt idx="579">
                  <c:v>335.23899999999998</c:v>
                </c:pt>
                <c:pt idx="580">
                  <c:v>335.23899999999998</c:v>
                </c:pt>
                <c:pt idx="581">
                  <c:v>335.23899999999998</c:v>
                </c:pt>
                <c:pt idx="582">
                  <c:v>335.23899999999998</c:v>
                </c:pt>
                <c:pt idx="583">
                  <c:v>335.23899999999998</c:v>
                </c:pt>
                <c:pt idx="584">
                  <c:v>319.70999999999998</c:v>
                </c:pt>
                <c:pt idx="585">
                  <c:v>319.70999999999998</c:v>
                </c:pt>
                <c:pt idx="586">
                  <c:v>319.70999999999998</c:v>
                </c:pt>
                <c:pt idx="587">
                  <c:v>319.70800000000003</c:v>
                </c:pt>
                <c:pt idx="588">
                  <c:v>319.70999999999998</c:v>
                </c:pt>
                <c:pt idx="589">
                  <c:v>319.70999999999998</c:v>
                </c:pt>
                <c:pt idx="590">
                  <c:v>319.70999999999998</c:v>
                </c:pt>
                <c:pt idx="591">
                  <c:v>319.70999999999998</c:v>
                </c:pt>
                <c:pt idx="592">
                  <c:v>319.70800000000003</c:v>
                </c:pt>
                <c:pt idx="593">
                  <c:v>370.55</c:v>
                </c:pt>
                <c:pt idx="594">
                  <c:v>322.81099999999998</c:v>
                </c:pt>
                <c:pt idx="595">
                  <c:v>322.81099999999998</c:v>
                </c:pt>
                <c:pt idx="596">
                  <c:v>322.81099999999998</c:v>
                </c:pt>
                <c:pt idx="597">
                  <c:v>322.80799999999999</c:v>
                </c:pt>
                <c:pt idx="598">
                  <c:v>322.30500000000001</c:v>
                </c:pt>
                <c:pt idx="599">
                  <c:v>325.22899999999998</c:v>
                </c:pt>
                <c:pt idx="600">
                  <c:v>325.22899999999998</c:v>
                </c:pt>
                <c:pt idx="601">
                  <c:v>325.22800000000001</c:v>
                </c:pt>
                <c:pt idx="602">
                  <c:v>325.22800000000001</c:v>
                </c:pt>
                <c:pt idx="603">
                  <c:v>325.226</c:v>
                </c:pt>
                <c:pt idx="604">
                  <c:v>325.22899999999998</c:v>
                </c:pt>
                <c:pt idx="605">
                  <c:v>325.22899999999998</c:v>
                </c:pt>
                <c:pt idx="606">
                  <c:v>325.22800000000001</c:v>
                </c:pt>
                <c:pt idx="607">
                  <c:v>325.22800000000001</c:v>
                </c:pt>
                <c:pt idx="608">
                  <c:v>325.226</c:v>
                </c:pt>
                <c:pt idx="609">
                  <c:v>325.22899999999998</c:v>
                </c:pt>
                <c:pt idx="610">
                  <c:v>375.44299999999998</c:v>
                </c:pt>
                <c:pt idx="611">
                  <c:v>375.44299999999998</c:v>
                </c:pt>
                <c:pt idx="612">
                  <c:v>375.44299999999998</c:v>
                </c:pt>
                <c:pt idx="613">
                  <c:v>375.44299999999998</c:v>
                </c:pt>
                <c:pt idx="614">
                  <c:v>375.44299999999998</c:v>
                </c:pt>
                <c:pt idx="615">
                  <c:v>375.44299999999998</c:v>
                </c:pt>
                <c:pt idx="616">
                  <c:v>355.94799999999998</c:v>
                </c:pt>
                <c:pt idx="617">
                  <c:v>355.947</c:v>
                </c:pt>
                <c:pt idx="618">
                  <c:v>355.94799999999998</c:v>
                </c:pt>
                <c:pt idx="619">
                  <c:v>355.94799999999998</c:v>
                </c:pt>
                <c:pt idx="620">
                  <c:v>355.947</c:v>
                </c:pt>
                <c:pt idx="621">
                  <c:v>356.21199999999999</c:v>
                </c:pt>
                <c:pt idx="622">
                  <c:v>356.20800000000003</c:v>
                </c:pt>
                <c:pt idx="623">
                  <c:v>356.20800000000003</c:v>
                </c:pt>
                <c:pt idx="624">
                  <c:v>356.20800000000003</c:v>
                </c:pt>
                <c:pt idx="625">
                  <c:v>356.20800000000003</c:v>
                </c:pt>
                <c:pt idx="626">
                  <c:v>356.20800000000003</c:v>
                </c:pt>
                <c:pt idx="627">
                  <c:v>356.20800000000003</c:v>
                </c:pt>
                <c:pt idx="628">
                  <c:v>358.18900000000002</c:v>
                </c:pt>
                <c:pt idx="629">
                  <c:v>358.18900000000002</c:v>
                </c:pt>
                <c:pt idx="630">
                  <c:v>358.18900000000002</c:v>
                </c:pt>
                <c:pt idx="631">
                  <c:v>330.62799999999999</c:v>
                </c:pt>
                <c:pt idx="632">
                  <c:v>361.31099999999998</c:v>
                </c:pt>
                <c:pt idx="633">
                  <c:v>361.31099999999998</c:v>
                </c:pt>
                <c:pt idx="634">
                  <c:v>361.31099999999998</c:v>
                </c:pt>
                <c:pt idx="635">
                  <c:v>361.31099999999998</c:v>
                </c:pt>
                <c:pt idx="636">
                  <c:v>361.31099999999998</c:v>
                </c:pt>
                <c:pt idx="637">
                  <c:v>305.577</c:v>
                </c:pt>
                <c:pt idx="638">
                  <c:v>327.89299999999997</c:v>
                </c:pt>
                <c:pt idx="639">
                  <c:v>327.89299999999997</c:v>
                </c:pt>
                <c:pt idx="640">
                  <c:v>355.07299999999998</c:v>
                </c:pt>
                <c:pt idx="641">
                  <c:v>355.07299999999998</c:v>
                </c:pt>
                <c:pt idx="642">
                  <c:v>355.06200000000001</c:v>
                </c:pt>
                <c:pt idx="643">
                  <c:v>348.94400000000002</c:v>
                </c:pt>
                <c:pt idx="644">
                  <c:v>348.94400000000002</c:v>
                </c:pt>
                <c:pt idx="645">
                  <c:v>348.94400000000002</c:v>
                </c:pt>
                <c:pt idx="646">
                  <c:v>336.01799999999997</c:v>
                </c:pt>
                <c:pt idx="647">
                  <c:v>332.64699999999999</c:v>
                </c:pt>
                <c:pt idx="648">
                  <c:v>332.64699999999999</c:v>
                </c:pt>
                <c:pt idx="649">
                  <c:v>323.084</c:v>
                </c:pt>
                <c:pt idx="650">
                  <c:v>314.52199999999999</c:v>
                </c:pt>
                <c:pt idx="651">
                  <c:v>314.52199999999999</c:v>
                </c:pt>
                <c:pt idx="652">
                  <c:v>322.39999999999998</c:v>
                </c:pt>
                <c:pt idx="653">
                  <c:v>322.39999999999998</c:v>
                </c:pt>
                <c:pt idx="654">
                  <c:v>322.39999999999998</c:v>
                </c:pt>
                <c:pt idx="655">
                  <c:v>282.08100000000002</c:v>
                </c:pt>
                <c:pt idx="656">
                  <c:v>282.08100000000002</c:v>
                </c:pt>
                <c:pt idx="657">
                  <c:v>282.08100000000002</c:v>
                </c:pt>
                <c:pt idx="658">
                  <c:v>282.08100000000002</c:v>
                </c:pt>
                <c:pt idx="659">
                  <c:v>278.20999999999998</c:v>
                </c:pt>
                <c:pt idx="660">
                  <c:v>278.29500000000002</c:v>
                </c:pt>
                <c:pt idx="661">
                  <c:v>278.29500000000002</c:v>
                </c:pt>
                <c:pt idx="662">
                  <c:v>280.37900000000002</c:v>
                </c:pt>
                <c:pt idx="663">
                  <c:v>280.37900000000002</c:v>
                </c:pt>
                <c:pt idx="664">
                  <c:v>280.37900000000002</c:v>
                </c:pt>
                <c:pt idx="665">
                  <c:v>280.37900000000002</c:v>
                </c:pt>
                <c:pt idx="666">
                  <c:v>280.37900000000002</c:v>
                </c:pt>
                <c:pt idx="667">
                  <c:v>283.452</c:v>
                </c:pt>
                <c:pt idx="668">
                  <c:v>283.452</c:v>
                </c:pt>
                <c:pt idx="669">
                  <c:v>279.67399999999998</c:v>
                </c:pt>
                <c:pt idx="670">
                  <c:v>279.67399999999998</c:v>
                </c:pt>
                <c:pt idx="671">
                  <c:v>279.67399999999998</c:v>
                </c:pt>
                <c:pt idx="672">
                  <c:v>281.90699999999998</c:v>
                </c:pt>
                <c:pt idx="673">
                  <c:v>281.90699999999998</c:v>
                </c:pt>
                <c:pt idx="674">
                  <c:v>278.63600000000002</c:v>
                </c:pt>
                <c:pt idx="675">
                  <c:v>278.63600000000002</c:v>
                </c:pt>
                <c:pt idx="676">
                  <c:v>278.82799999999997</c:v>
                </c:pt>
                <c:pt idx="677">
                  <c:v>278.82799999999997</c:v>
                </c:pt>
                <c:pt idx="678">
                  <c:v>278.82799999999997</c:v>
                </c:pt>
                <c:pt idx="679">
                  <c:v>278.82799999999997</c:v>
                </c:pt>
                <c:pt idx="680">
                  <c:v>278.95</c:v>
                </c:pt>
                <c:pt idx="681">
                  <c:v>278.95</c:v>
                </c:pt>
                <c:pt idx="682">
                  <c:v>278.95</c:v>
                </c:pt>
                <c:pt idx="683">
                  <c:v>278.95</c:v>
                </c:pt>
                <c:pt idx="684">
                  <c:v>279.096</c:v>
                </c:pt>
                <c:pt idx="685">
                  <c:v>278.69200000000001</c:v>
                </c:pt>
                <c:pt idx="686">
                  <c:v>278.69200000000001</c:v>
                </c:pt>
                <c:pt idx="687">
                  <c:v>278.69200000000001</c:v>
                </c:pt>
                <c:pt idx="688">
                  <c:v>278.69200000000001</c:v>
                </c:pt>
                <c:pt idx="689">
                  <c:v>326.81900000000002</c:v>
                </c:pt>
                <c:pt idx="690">
                  <c:v>326.048</c:v>
                </c:pt>
                <c:pt idx="691">
                  <c:v>325.93400000000003</c:v>
                </c:pt>
                <c:pt idx="692">
                  <c:v>331.94200000000001</c:v>
                </c:pt>
                <c:pt idx="693">
                  <c:v>331.94200000000001</c:v>
                </c:pt>
                <c:pt idx="694">
                  <c:v>331.94200000000001</c:v>
                </c:pt>
                <c:pt idx="695">
                  <c:v>331.67599999999999</c:v>
                </c:pt>
                <c:pt idx="696">
                  <c:v>331.67599999999999</c:v>
                </c:pt>
                <c:pt idx="697">
                  <c:v>331.67599999999999</c:v>
                </c:pt>
                <c:pt idx="698">
                  <c:v>331.80099999999999</c:v>
                </c:pt>
                <c:pt idx="699">
                  <c:v>327.714</c:v>
                </c:pt>
                <c:pt idx="700">
                  <c:v>332.16800000000001</c:v>
                </c:pt>
                <c:pt idx="701">
                  <c:v>332.16800000000001</c:v>
                </c:pt>
                <c:pt idx="702">
                  <c:v>331.85</c:v>
                </c:pt>
                <c:pt idx="703">
                  <c:v>331.85</c:v>
                </c:pt>
                <c:pt idx="704">
                  <c:v>331.85</c:v>
                </c:pt>
                <c:pt idx="705">
                  <c:v>331.85</c:v>
                </c:pt>
                <c:pt idx="706">
                  <c:v>331.85</c:v>
                </c:pt>
                <c:pt idx="707">
                  <c:v>331.85</c:v>
                </c:pt>
                <c:pt idx="708">
                  <c:v>331.85</c:v>
                </c:pt>
                <c:pt idx="709">
                  <c:v>331.85</c:v>
                </c:pt>
                <c:pt idx="710">
                  <c:v>331.85</c:v>
                </c:pt>
                <c:pt idx="711">
                  <c:v>331.85</c:v>
                </c:pt>
                <c:pt idx="712">
                  <c:v>331.85</c:v>
                </c:pt>
                <c:pt idx="713">
                  <c:v>331.85</c:v>
                </c:pt>
                <c:pt idx="714">
                  <c:v>337.10899999999998</c:v>
                </c:pt>
                <c:pt idx="715">
                  <c:v>335.483</c:v>
                </c:pt>
                <c:pt idx="716">
                  <c:v>335.46600000000001</c:v>
                </c:pt>
                <c:pt idx="717">
                  <c:v>335.51600000000002</c:v>
                </c:pt>
                <c:pt idx="718">
                  <c:v>335.55799999999999</c:v>
                </c:pt>
                <c:pt idx="719">
                  <c:v>335.55799999999999</c:v>
                </c:pt>
                <c:pt idx="720">
                  <c:v>319.56</c:v>
                </c:pt>
                <c:pt idx="721">
                  <c:v>319.56</c:v>
                </c:pt>
                <c:pt idx="722">
                  <c:v>319.56</c:v>
                </c:pt>
                <c:pt idx="723">
                  <c:v>320.38900000000001</c:v>
                </c:pt>
                <c:pt idx="724">
                  <c:v>320.38900000000001</c:v>
                </c:pt>
                <c:pt idx="725">
                  <c:v>320.38900000000001</c:v>
                </c:pt>
                <c:pt idx="726">
                  <c:v>320.37400000000002</c:v>
                </c:pt>
                <c:pt idx="727">
                  <c:v>301.08499999999998</c:v>
                </c:pt>
                <c:pt idx="728">
                  <c:v>299.10599999999999</c:v>
                </c:pt>
                <c:pt idx="729">
                  <c:v>333.226</c:v>
                </c:pt>
                <c:pt idx="730">
                  <c:v>333.226</c:v>
                </c:pt>
                <c:pt idx="731">
                  <c:v>333.226</c:v>
                </c:pt>
                <c:pt idx="732">
                  <c:v>297.56400000000002</c:v>
                </c:pt>
                <c:pt idx="733">
                  <c:v>297.565</c:v>
                </c:pt>
                <c:pt idx="734">
                  <c:v>297.56400000000002</c:v>
                </c:pt>
                <c:pt idx="735">
                  <c:v>297.565</c:v>
                </c:pt>
                <c:pt idx="736">
                  <c:v>290.48200000000003</c:v>
                </c:pt>
                <c:pt idx="737">
                  <c:v>290.48200000000003</c:v>
                </c:pt>
                <c:pt idx="738">
                  <c:v>290.483</c:v>
                </c:pt>
                <c:pt idx="739">
                  <c:v>290.48200000000003</c:v>
                </c:pt>
                <c:pt idx="740">
                  <c:v>290.483</c:v>
                </c:pt>
                <c:pt idx="741">
                  <c:v>290.58499999999998</c:v>
                </c:pt>
                <c:pt idx="742">
                  <c:v>290.58499999999998</c:v>
                </c:pt>
                <c:pt idx="743">
                  <c:v>346.82499999999999</c:v>
                </c:pt>
                <c:pt idx="744">
                  <c:v>346.87599999999998</c:v>
                </c:pt>
                <c:pt idx="745">
                  <c:v>346.82499999999999</c:v>
                </c:pt>
                <c:pt idx="746">
                  <c:v>346.87599999999998</c:v>
                </c:pt>
                <c:pt idx="747">
                  <c:v>345.40699999999998</c:v>
                </c:pt>
                <c:pt idx="748">
                  <c:v>345.35599999999999</c:v>
                </c:pt>
                <c:pt idx="749">
                  <c:v>328.11900000000003</c:v>
                </c:pt>
                <c:pt idx="750">
                  <c:v>328.17599999999999</c:v>
                </c:pt>
                <c:pt idx="751">
                  <c:v>328.125</c:v>
                </c:pt>
                <c:pt idx="752">
                  <c:v>328.125</c:v>
                </c:pt>
                <c:pt idx="753">
                  <c:v>328.125</c:v>
                </c:pt>
                <c:pt idx="754">
                  <c:v>328.11900000000003</c:v>
                </c:pt>
                <c:pt idx="755">
                  <c:v>332.58199999999999</c:v>
                </c:pt>
                <c:pt idx="756">
                  <c:v>332.58199999999999</c:v>
                </c:pt>
                <c:pt idx="757">
                  <c:v>332.58199999999999</c:v>
                </c:pt>
                <c:pt idx="758">
                  <c:v>332.58199999999999</c:v>
                </c:pt>
                <c:pt idx="759">
                  <c:v>332.57499999999999</c:v>
                </c:pt>
                <c:pt idx="760">
                  <c:v>332.58199999999999</c:v>
                </c:pt>
                <c:pt idx="761">
                  <c:v>332.58199999999999</c:v>
                </c:pt>
                <c:pt idx="762">
                  <c:v>331.36099999999999</c:v>
                </c:pt>
                <c:pt idx="763">
                  <c:v>332.471</c:v>
                </c:pt>
                <c:pt idx="764">
                  <c:v>332.47</c:v>
                </c:pt>
                <c:pt idx="765">
                  <c:v>332.47</c:v>
                </c:pt>
                <c:pt idx="766">
                  <c:v>319.392</c:v>
                </c:pt>
                <c:pt idx="767">
                  <c:v>319.392</c:v>
                </c:pt>
                <c:pt idx="768">
                  <c:v>319.392</c:v>
                </c:pt>
                <c:pt idx="769">
                  <c:v>319.392</c:v>
                </c:pt>
                <c:pt idx="770">
                  <c:v>318.74</c:v>
                </c:pt>
                <c:pt idx="771">
                  <c:v>318.74</c:v>
                </c:pt>
                <c:pt idx="772">
                  <c:v>318.68900000000002</c:v>
                </c:pt>
                <c:pt idx="773">
                  <c:v>318.74</c:v>
                </c:pt>
                <c:pt idx="774">
                  <c:v>354.97699999999998</c:v>
                </c:pt>
                <c:pt idx="775">
                  <c:v>328.29700000000003</c:v>
                </c:pt>
                <c:pt idx="776">
                  <c:v>327.74799999999999</c:v>
                </c:pt>
                <c:pt idx="777">
                  <c:v>327.79700000000003</c:v>
                </c:pt>
                <c:pt idx="778">
                  <c:v>327.74599999999998</c:v>
                </c:pt>
                <c:pt idx="779">
                  <c:v>327.75</c:v>
                </c:pt>
                <c:pt idx="780">
                  <c:v>327.74599999999998</c:v>
                </c:pt>
                <c:pt idx="781">
                  <c:v>327.74799999999999</c:v>
                </c:pt>
                <c:pt idx="782">
                  <c:v>327.79700000000003</c:v>
                </c:pt>
                <c:pt idx="783">
                  <c:v>327.74599999999998</c:v>
                </c:pt>
                <c:pt idx="784">
                  <c:v>327.75</c:v>
                </c:pt>
                <c:pt idx="785">
                  <c:v>327.74599999999998</c:v>
                </c:pt>
                <c:pt idx="786">
                  <c:v>358.7</c:v>
                </c:pt>
                <c:pt idx="787">
                  <c:v>304.58999999999997</c:v>
                </c:pt>
                <c:pt idx="788">
                  <c:v>303.22300000000001</c:v>
                </c:pt>
                <c:pt idx="789">
                  <c:v>302.44200000000001</c:v>
                </c:pt>
                <c:pt idx="790">
                  <c:v>307.185</c:v>
                </c:pt>
                <c:pt idx="791">
                  <c:v>307.14800000000002</c:v>
                </c:pt>
                <c:pt idx="792">
                  <c:v>332.24200000000002</c:v>
                </c:pt>
                <c:pt idx="793">
                  <c:v>327.87799999999999</c:v>
                </c:pt>
                <c:pt idx="794">
                  <c:v>327.87799999999999</c:v>
                </c:pt>
                <c:pt idx="795">
                  <c:v>389.45299999999997</c:v>
                </c:pt>
                <c:pt idx="796">
                  <c:v>389.49400000000003</c:v>
                </c:pt>
                <c:pt idx="797">
                  <c:v>344.846</c:v>
                </c:pt>
                <c:pt idx="798">
                  <c:v>360.13600000000002</c:v>
                </c:pt>
                <c:pt idx="799">
                  <c:v>361.464</c:v>
                </c:pt>
                <c:pt idx="800">
                  <c:v>361.46600000000001</c:v>
                </c:pt>
                <c:pt idx="801">
                  <c:v>365.43400000000003</c:v>
                </c:pt>
                <c:pt idx="802">
                  <c:v>338.59100000000001</c:v>
                </c:pt>
                <c:pt idx="803">
                  <c:v>358.322</c:v>
                </c:pt>
                <c:pt idx="804">
                  <c:v>355.95400000000001</c:v>
                </c:pt>
                <c:pt idx="805">
                  <c:v>366.99799999999999</c:v>
                </c:pt>
                <c:pt idx="806">
                  <c:v>335.77199999999999</c:v>
                </c:pt>
                <c:pt idx="807">
                  <c:v>362.79500000000002</c:v>
                </c:pt>
                <c:pt idx="808">
                  <c:v>345.70699999999999</c:v>
                </c:pt>
                <c:pt idx="809">
                  <c:v>361.37099999999998</c:v>
                </c:pt>
                <c:pt idx="810">
                  <c:v>357.202</c:v>
                </c:pt>
                <c:pt idx="811">
                  <c:v>344.28100000000001</c:v>
                </c:pt>
                <c:pt idx="812">
                  <c:v>344.84100000000001</c:v>
                </c:pt>
                <c:pt idx="813">
                  <c:v>344.976</c:v>
                </c:pt>
                <c:pt idx="814">
                  <c:v>344.73399999999998</c:v>
                </c:pt>
                <c:pt idx="815">
                  <c:v>344.85</c:v>
                </c:pt>
                <c:pt idx="816">
                  <c:v>344.85199999999998</c:v>
                </c:pt>
                <c:pt idx="817">
                  <c:v>344.947</c:v>
                </c:pt>
                <c:pt idx="818">
                  <c:v>344.995</c:v>
                </c:pt>
                <c:pt idx="819">
                  <c:v>344.99299999999999</c:v>
                </c:pt>
                <c:pt idx="820">
                  <c:v>320.83800000000002</c:v>
                </c:pt>
                <c:pt idx="821">
                  <c:v>374.238</c:v>
                </c:pt>
                <c:pt idx="822">
                  <c:v>374.23399999999998</c:v>
                </c:pt>
                <c:pt idx="823">
                  <c:v>370.74299999999999</c:v>
                </c:pt>
                <c:pt idx="824">
                  <c:v>348.505</c:v>
                </c:pt>
                <c:pt idx="825">
                  <c:v>341.91500000000002</c:v>
                </c:pt>
                <c:pt idx="826">
                  <c:v>391.64299999999997</c:v>
                </c:pt>
                <c:pt idx="827">
                  <c:v>391.67700000000002</c:v>
                </c:pt>
                <c:pt idx="828">
                  <c:v>391.59199999999998</c:v>
                </c:pt>
                <c:pt idx="829">
                  <c:v>391.69400000000002</c:v>
                </c:pt>
                <c:pt idx="830">
                  <c:v>379.90899999999999</c:v>
                </c:pt>
                <c:pt idx="831">
                  <c:v>379.87799999999999</c:v>
                </c:pt>
                <c:pt idx="832">
                  <c:v>356.97</c:v>
                </c:pt>
                <c:pt idx="833">
                  <c:v>356.976</c:v>
                </c:pt>
                <c:pt idx="834">
                  <c:v>356.976</c:v>
                </c:pt>
                <c:pt idx="835">
                  <c:v>354.416</c:v>
                </c:pt>
                <c:pt idx="836">
                  <c:v>354.416</c:v>
                </c:pt>
                <c:pt idx="837">
                  <c:v>354.416</c:v>
                </c:pt>
                <c:pt idx="838">
                  <c:v>354.02699999999999</c:v>
                </c:pt>
                <c:pt idx="839">
                  <c:v>354.02699999999999</c:v>
                </c:pt>
                <c:pt idx="840">
                  <c:v>354.02699999999999</c:v>
                </c:pt>
                <c:pt idx="841">
                  <c:v>354.07799999999997</c:v>
                </c:pt>
                <c:pt idx="842">
                  <c:v>345.85700000000003</c:v>
                </c:pt>
                <c:pt idx="843">
                  <c:v>345.80599999999998</c:v>
                </c:pt>
                <c:pt idx="844">
                  <c:v>345.85700000000003</c:v>
                </c:pt>
                <c:pt idx="845">
                  <c:v>345.85700000000003</c:v>
                </c:pt>
                <c:pt idx="846">
                  <c:v>345.85700000000003</c:v>
                </c:pt>
                <c:pt idx="847">
                  <c:v>345.85700000000003</c:v>
                </c:pt>
                <c:pt idx="848">
                  <c:v>345.80599999999998</c:v>
                </c:pt>
                <c:pt idx="849">
                  <c:v>345.85700000000003</c:v>
                </c:pt>
                <c:pt idx="850">
                  <c:v>345.85700000000003</c:v>
                </c:pt>
                <c:pt idx="851">
                  <c:v>345.85700000000003</c:v>
                </c:pt>
                <c:pt idx="852">
                  <c:v>345.85700000000003</c:v>
                </c:pt>
                <c:pt idx="853">
                  <c:v>345.80599999999998</c:v>
                </c:pt>
                <c:pt idx="854">
                  <c:v>317.971</c:v>
                </c:pt>
                <c:pt idx="855">
                  <c:v>317.971</c:v>
                </c:pt>
                <c:pt idx="856">
                  <c:v>312.04599999999999</c:v>
                </c:pt>
                <c:pt idx="857">
                  <c:v>392.19600000000003</c:v>
                </c:pt>
                <c:pt idx="858">
                  <c:v>392.983</c:v>
                </c:pt>
                <c:pt idx="859">
                  <c:v>392.983</c:v>
                </c:pt>
                <c:pt idx="860">
                  <c:v>392.983</c:v>
                </c:pt>
                <c:pt idx="861">
                  <c:v>392.983</c:v>
                </c:pt>
                <c:pt idx="862">
                  <c:v>392.983</c:v>
                </c:pt>
                <c:pt idx="863">
                  <c:v>392.983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9-604D-A5CF-CCAC45E70FC7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'figure-8'!$Z$2:$Z$3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'figure-8'!$AA$2:$AA$3</c:f>
              <c:numCache>
                <c:formatCode>General</c:formatCode>
                <c:ptCount val="2"/>
                <c:pt idx="0">
                  <c:v>0</c:v>
                </c:pt>
                <c:pt idx="1">
                  <c:v>1155.9769300641326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9-604D-A5CF-CCAC45E70FC7}"/>
            </c:ext>
          </c:extLst>
        </c:ser>
        <c:ser>
          <c:idx val="2"/>
          <c:order val="2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'figure-8'!$Z$4:$Z$5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'figure-8'!$AA$4:$AA$5</c:f>
              <c:numCache>
                <c:formatCode>General</c:formatCode>
                <c:ptCount val="2"/>
                <c:pt idx="0">
                  <c:v>0</c:v>
                </c:pt>
                <c:pt idx="1">
                  <c:v>992.35857195678079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29-604D-A5CF-CCAC45E70FC7}"/>
            </c:ext>
          </c:extLst>
        </c:ser>
        <c:ser>
          <c:idx val="3"/>
          <c:order val="3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'figure-8'!$Z$6:$Z$7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'figure-8'!$AA$6:$AA$7</c:f>
              <c:numCache>
                <c:formatCode>General</c:formatCode>
                <c:ptCount val="2"/>
                <c:pt idx="0">
                  <c:v>0</c:v>
                </c:pt>
                <c:pt idx="1">
                  <c:v>1363.2488998232789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29-604D-A5CF-CCAC45E70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45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57115104059"/>
              <c:y val="0.83936789823781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100"/>
      </c:val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642672</xdr:colOff>
      <xdr:row>3</xdr:row>
      <xdr:rowOff>93704</xdr:rowOff>
    </xdr:from>
    <xdr:to>
      <xdr:col>26</xdr:col>
      <xdr:colOff>325388</xdr:colOff>
      <xdr:row>13</xdr:row>
      <xdr:rowOff>132874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11FC-291D-E341-B509-07E92710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824140</xdr:colOff>
      <xdr:row>3</xdr:row>
      <xdr:rowOff>96013</xdr:rowOff>
    </xdr:from>
    <xdr:to>
      <xdr:col>23</xdr:col>
      <xdr:colOff>506857</xdr:colOff>
      <xdr:row>13</xdr:row>
      <xdr:rowOff>135183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6F84E-1B8E-A24B-8037-443EEB30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221479</xdr:colOff>
      <xdr:row>3</xdr:row>
      <xdr:rowOff>107038</xdr:rowOff>
    </xdr:from>
    <xdr:to>
      <xdr:col>20</xdr:col>
      <xdr:colOff>731509</xdr:colOff>
      <xdr:row>13</xdr:row>
      <xdr:rowOff>146208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9D446-308E-B24F-8224-12CF5B2F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744053</xdr:colOff>
      <xdr:row>3</xdr:row>
      <xdr:rowOff>108611</xdr:rowOff>
    </xdr:from>
    <xdr:to>
      <xdr:col>18</xdr:col>
      <xdr:colOff>158255</xdr:colOff>
      <xdr:row>13</xdr:row>
      <xdr:rowOff>143775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B8E059-32B6-8247-99C4-696532E4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641393</xdr:colOff>
      <xdr:row>1</xdr:row>
      <xdr:rowOff>163691</xdr:rowOff>
    </xdr:from>
    <xdr:to>
      <xdr:col>10</xdr:col>
      <xdr:colOff>111125</xdr:colOff>
      <xdr:row>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C40F2-826C-7E48-8991-C8C3E4BF7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186266</xdr:colOff>
      <xdr:row>1</xdr:row>
      <xdr:rowOff>163691</xdr:rowOff>
    </xdr:from>
    <xdr:to>
      <xdr:col>13</xdr:col>
      <xdr:colOff>114965</xdr:colOff>
      <xdr:row>9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35448-F8AD-614E-A5AB-C1837073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244081</xdr:colOff>
      <xdr:row>7</xdr:row>
      <xdr:rowOff>136072</xdr:rowOff>
    </xdr:from>
    <xdr:to>
      <xdr:col>21</xdr:col>
      <xdr:colOff>753965</xdr:colOff>
      <xdr:row>18</xdr:row>
      <xdr:rowOff>167041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4C0864-6B86-C847-96D4-321757D0E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767080</xdr:colOff>
      <xdr:row>7</xdr:row>
      <xdr:rowOff>130175</xdr:rowOff>
    </xdr:from>
    <xdr:to>
      <xdr:col>19</xdr:col>
      <xdr:colOff>195733</xdr:colOff>
      <xdr:row>18</xdr:row>
      <xdr:rowOff>164726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0EE70E-11B1-CB4B-B6BB-205F25F25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48348</xdr:colOff>
      <xdr:row>7</xdr:row>
      <xdr:rowOff>118390</xdr:rowOff>
    </xdr:from>
    <xdr:to>
      <xdr:col>27</xdr:col>
      <xdr:colOff>558232</xdr:colOff>
      <xdr:row>18</xdr:row>
      <xdr:rowOff>167042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D4D42C-391E-3643-908F-4DD5D5C39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307939</xdr:colOff>
      <xdr:row>7</xdr:row>
      <xdr:rowOff>130176</xdr:rowOff>
    </xdr:from>
    <xdr:to>
      <xdr:col>25</xdr:col>
      <xdr:colOff>0</xdr:colOff>
      <xdr:row>18</xdr:row>
      <xdr:rowOff>164726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50AEA9-EA60-B447-A5AD-361C2237D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0.73655</cdr:x>
      <cdr:y>0.11183</cdr:y>
    </cdr:from>
    <cdr:to>
      <cdr:x>0.99233</cdr:x>
      <cdr:y>0.20781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811613-DCB9-9D4F-88E1-B2BC64392C59}"/>
            </a:ext>
          </a:extLst>
        </cdr:cNvPr>
        <cdr:cNvSpPr txBox="1"/>
      </cdr:nvSpPr>
      <cdr:spPr>
        <a:xfrm xmlns:a="http://schemas.openxmlformats.org/drawingml/2006/main">
          <a:off x="1638252" y="253087"/>
          <a:ext cx="568908" cy="2172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1.41x</a:t>
          </a:r>
          <a:endParaRPr lang="en-US" sz="800"/>
        </a:p>
      </cdr:txBody>
    </cdr:sp>
  </cdr:relSizeAnchor>
  <cdr:relSizeAnchor xmlns:cdr="http://schemas.openxmlformats.org/drawingml/2006/chartDrawing">
    <cdr:from>
      <cdr:x>0.78785</cdr:x>
      <cdr:y>0.25216</cdr:y>
    </cdr:from>
    <cdr:to>
      <cdr:x>0.98924</cdr:x>
      <cdr:y>0.37408</cdr:y>
    </cdr:to>
    <cdr:sp macro="" textlink="">
      <cdr:nvSpPr>
        <cdr:cNvPr id="5" name="TextBox 10">
          <a:extLst xmlns:a="http://schemas.openxmlformats.org/drawingml/2006/main">
            <a:ext uri="{FF2B5EF4-FFF2-40B4-BE49-F238E27FC236}">
              <a16:creationId xmlns:a16="http://schemas.microsoft.com/office/drawing/2014/main" id="{EB9C41EF-412F-D34F-AFCB-F0862145DD6F}"/>
            </a:ext>
          </a:extLst>
        </cdr:cNvPr>
        <cdr:cNvSpPr txBox="1"/>
      </cdr:nvSpPr>
      <cdr:spPr>
        <a:xfrm xmlns:a="http://schemas.openxmlformats.org/drawingml/2006/main">
          <a:off x="1752345" y="570672"/>
          <a:ext cx="447934" cy="275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1.05x</a:t>
          </a:r>
          <a:endParaRPr lang="en-US" sz="800"/>
        </a:p>
      </cdr:txBody>
    </cdr:sp>
  </cdr:relSizeAnchor>
  <cdr:relSizeAnchor xmlns:cdr="http://schemas.openxmlformats.org/drawingml/2006/chartDrawing">
    <cdr:from>
      <cdr:x>0.56604</cdr:x>
      <cdr:y>0.10921</cdr:y>
    </cdr:from>
    <cdr:to>
      <cdr:x>0.82181</cdr:x>
      <cdr:y>0.206</cdr:y>
    </cdr:to>
    <cdr:sp macro="" textlink="">
      <cdr:nvSpPr>
        <cdr:cNvPr id="6" name="TextBox 12">
          <a:extLst xmlns:a="http://schemas.openxmlformats.org/drawingml/2006/main">
            <a:ext uri="{FF2B5EF4-FFF2-40B4-BE49-F238E27FC236}">
              <a16:creationId xmlns:a16="http://schemas.microsoft.com/office/drawing/2014/main" id="{95A52A61-537F-B448-9F96-F3A4D20E93B5}"/>
            </a:ext>
          </a:extLst>
        </cdr:cNvPr>
        <cdr:cNvSpPr txBox="1"/>
      </cdr:nvSpPr>
      <cdr:spPr>
        <a:xfrm xmlns:a="http://schemas.openxmlformats.org/drawingml/2006/main">
          <a:off x="1259000" y="247149"/>
          <a:ext cx="568886" cy="2190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1.99x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0.67822</cdr:x>
      <cdr:y>0.19</cdr:y>
    </cdr:from>
    <cdr:to>
      <cdr:x>0.86513</cdr:x>
      <cdr:y>0.286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BF70E8-CBF3-134A-BAA5-FAC1EEA8DEEB}"/>
            </a:ext>
          </a:extLst>
        </cdr:cNvPr>
        <cdr:cNvSpPr txBox="1"/>
      </cdr:nvSpPr>
      <cdr:spPr>
        <a:xfrm xmlns:a="http://schemas.openxmlformats.org/drawingml/2006/main">
          <a:off x="1491395" y="430572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1.16x</a:t>
          </a:r>
          <a:endParaRPr lang="en-US" sz="800"/>
        </a:p>
      </cdr:txBody>
    </cdr:sp>
  </cdr:relSizeAnchor>
  <cdr:relSizeAnchor xmlns:cdr="http://schemas.openxmlformats.org/drawingml/2006/chartDrawing">
    <cdr:from>
      <cdr:x>0.81309</cdr:x>
      <cdr:y>0.18922</cdr:y>
    </cdr:from>
    <cdr:to>
      <cdr:x>1</cdr:x>
      <cdr:y>0.28522</cdr:y>
    </cdr:to>
    <cdr:sp macro="" textlink="">
      <cdr:nvSpPr>
        <cdr:cNvPr id="8" name="TextBox 11">
          <a:extLst xmlns:a="http://schemas.openxmlformats.org/drawingml/2006/main">
            <a:ext uri="{FF2B5EF4-FFF2-40B4-BE49-F238E27FC236}">
              <a16:creationId xmlns:a16="http://schemas.microsoft.com/office/drawing/2014/main" id="{C4EBF3E2-1614-A44D-AA37-C83A247F63D2}"/>
            </a:ext>
          </a:extLst>
        </cdr:cNvPr>
        <cdr:cNvSpPr txBox="1"/>
      </cdr:nvSpPr>
      <cdr:spPr>
        <a:xfrm xmlns:a="http://schemas.openxmlformats.org/drawingml/2006/main">
          <a:off x="1787974" y="428804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0.99x</a:t>
          </a:r>
        </a:p>
      </cdr:txBody>
    </cdr:sp>
  </cdr:relSizeAnchor>
  <cdr:relSizeAnchor xmlns:cdr="http://schemas.openxmlformats.org/drawingml/2006/chartDrawing">
    <cdr:from>
      <cdr:x>0.54652</cdr:x>
      <cdr:y>0.1913</cdr:y>
    </cdr:from>
    <cdr:to>
      <cdr:x>0.73343</cdr:x>
      <cdr:y>0.2873</cdr:y>
    </cdr:to>
    <cdr:sp macro="" textlink="">
      <cdr:nvSpPr>
        <cdr:cNvPr id="9" name="TextBox 12">
          <a:extLst xmlns:a="http://schemas.openxmlformats.org/drawingml/2006/main">
            <a:ext uri="{FF2B5EF4-FFF2-40B4-BE49-F238E27FC236}">
              <a16:creationId xmlns:a16="http://schemas.microsoft.com/office/drawing/2014/main" id="{415F2512-862E-344E-8CD5-D263019C7F05}"/>
            </a:ext>
          </a:extLst>
        </cdr:cNvPr>
        <cdr:cNvSpPr txBox="1"/>
      </cdr:nvSpPr>
      <cdr:spPr>
        <a:xfrm xmlns:a="http://schemas.openxmlformats.org/drawingml/2006/main">
          <a:off x="1201789" y="433518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1.36x</a:t>
          </a:r>
          <a:endParaRPr lang="en-US" sz="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D32-E9CB-3748-8D0A-AEDC01367508}">
  <dimension ref="A1:I95"/>
  <sheetViews>
    <sheetView topLeftCell="B1" workbookViewId="0">
      <selection activeCell="C51" sqref="C51"/>
    </sheetView>
  </sheetViews>
  <sheetFormatPr baseColWidth="10" defaultColWidth="10.83203125" defaultRowHeight="16" x14ac:dyDescent="0.2"/>
  <cols>
    <col min="1" max="1" width="3.1640625" style="6" bestFit="1" customWidth="1"/>
    <col min="2" max="2" width="102.83203125" style="6" bestFit="1" customWidth="1"/>
    <col min="3" max="3" width="41.83203125" style="53" bestFit="1" customWidth="1"/>
    <col min="4" max="4" width="5.1640625" style="6" bestFit="1" customWidth="1"/>
    <col min="5" max="5" width="42.1640625" style="53" bestFit="1" customWidth="1"/>
    <col min="6" max="6" width="5.1640625" style="6" bestFit="1" customWidth="1"/>
    <col min="7" max="7" width="4.1640625" style="6" bestFit="1" customWidth="1"/>
    <col min="8" max="8" width="9.5" style="53" bestFit="1" customWidth="1"/>
    <col min="9" max="9" width="12.83203125" style="53" bestFit="1" customWidth="1"/>
    <col min="10" max="16384" width="10.83203125" style="6"/>
  </cols>
  <sheetData>
    <row r="1" spans="1:9" x14ac:dyDescent="0.2">
      <c r="A1" s="59"/>
      <c r="B1" s="60"/>
      <c r="C1" s="59" t="s">
        <v>1047</v>
      </c>
      <c r="D1" s="60"/>
      <c r="E1" s="61" t="s">
        <v>1048</v>
      </c>
      <c r="F1" s="60"/>
      <c r="G1" s="62"/>
      <c r="H1" s="62"/>
      <c r="I1" s="62"/>
    </row>
    <row r="2" spans="1:9" x14ac:dyDescent="0.2">
      <c r="A2" s="12" t="s">
        <v>1</v>
      </c>
      <c r="B2" s="54" t="s">
        <v>1045</v>
      </c>
      <c r="C2" s="46" t="s">
        <v>0</v>
      </c>
      <c r="D2" s="12" t="s">
        <v>2</v>
      </c>
      <c r="E2" s="46" t="s">
        <v>0</v>
      </c>
      <c r="F2" s="12" t="s">
        <v>2</v>
      </c>
      <c r="G2" s="54" t="s">
        <v>874</v>
      </c>
      <c r="H2" s="46" t="s">
        <v>1181</v>
      </c>
      <c r="I2" s="46" t="s">
        <v>873</v>
      </c>
    </row>
    <row r="3" spans="1:9" x14ac:dyDescent="0.2">
      <c r="A3" s="1">
        <v>1</v>
      </c>
      <c r="B3" s="1" t="s">
        <v>1033</v>
      </c>
      <c r="C3" s="53" t="s">
        <v>8</v>
      </c>
      <c r="D3" t="s">
        <v>8</v>
      </c>
      <c r="E3" s="53" t="s">
        <v>764</v>
      </c>
      <c r="F3" s="1">
        <v>157</v>
      </c>
      <c r="G3" s="1" t="s">
        <v>8</v>
      </c>
      <c r="H3" s="53" t="s">
        <v>1059</v>
      </c>
      <c r="I3" s="53" t="s">
        <v>880</v>
      </c>
    </row>
    <row r="4" spans="1:9" x14ac:dyDescent="0.2">
      <c r="A4" s="1">
        <v>2</v>
      </c>
      <c r="B4" s="1" t="s">
        <v>930</v>
      </c>
      <c r="C4" s="53" t="s">
        <v>8</v>
      </c>
      <c r="D4" t="s">
        <v>8</v>
      </c>
      <c r="E4" s="53" t="s">
        <v>747</v>
      </c>
      <c r="F4" s="1">
        <v>180</v>
      </c>
      <c r="G4" s="1" t="s">
        <v>8</v>
      </c>
      <c r="H4" s="53" t="s">
        <v>1059</v>
      </c>
      <c r="I4" s="53" t="s">
        <v>884</v>
      </c>
    </row>
    <row r="5" spans="1:9" x14ac:dyDescent="0.2">
      <c r="A5" s="1">
        <v>3</v>
      </c>
      <c r="B5" s="1" t="s">
        <v>900</v>
      </c>
      <c r="C5" s="53" t="s">
        <v>8</v>
      </c>
      <c r="D5" t="s">
        <v>8</v>
      </c>
      <c r="E5" s="53" t="s">
        <v>720</v>
      </c>
      <c r="F5" s="1">
        <v>236</v>
      </c>
      <c r="G5" s="1" t="s">
        <v>8</v>
      </c>
      <c r="H5" s="53" t="s">
        <v>1059</v>
      </c>
      <c r="I5" s="53" t="s">
        <v>880</v>
      </c>
    </row>
    <row r="6" spans="1:9" x14ac:dyDescent="0.2">
      <c r="A6" s="1">
        <v>4</v>
      </c>
      <c r="B6" s="1" t="s">
        <v>960</v>
      </c>
      <c r="C6" s="53" t="s">
        <v>8</v>
      </c>
      <c r="D6" t="s">
        <v>8</v>
      </c>
      <c r="E6" s="53" t="s">
        <v>720</v>
      </c>
      <c r="F6" s="1">
        <v>236</v>
      </c>
      <c r="G6" s="1" t="s">
        <v>8</v>
      </c>
      <c r="H6" s="53" t="s">
        <v>1059</v>
      </c>
      <c r="I6" s="53" t="s">
        <v>880</v>
      </c>
    </row>
    <row r="7" spans="1:9" x14ac:dyDescent="0.2">
      <c r="A7" s="1">
        <v>5</v>
      </c>
      <c r="B7" s="1" t="s">
        <v>1016</v>
      </c>
      <c r="C7" s="53" t="s">
        <v>8</v>
      </c>
      <c r="D7" t="s">
        <v>8</v>
      </c>
      <c r="E7" s="53" t="s">
        <v>720</v>
      </c>
      <c r="F7" s="1">
        <v>236</v>
      </c>
      <c r="G7" s="1" t="s">
        <v>8</v>
      </c>
      <c r="H7" s="53" t="s">
        <v>1059</v>
      </c>
      <c r="I7" s="53" t="s">
        <v>880</v>
      </c>
    </row>
    <row r="8" spans="1:9" x14ac:dyDescent="0.2">
      <c r="A8" s="1">
        <v>6</v>
      </c>
      <c r="B8" s="1" t="s">
        <v>973</v>
      </c>
      <c r="C8" s="53" t="s">
        <v>8</v>
      </c>
      <c r="D8" t="s">
        <v>8</v>
      </c>
      <c r="E8" s="53" t="s">
        <v>721</v>
      </c>
      <c r="F8" s="1">
        <v>236</v>
      </c>
      <c r="G8" s="1" t="s">
        <v>8</v>
      </c>
      <c r="H8" s="53" t="s">
        <v>1059</v>
      </c>
      <c r="I8" s="53" t="s">
        <v>880</v>
      </c>
    </row>
    <row r="9" spans="1:9" x14ac:dyDescent="0.2">
      <c r="A9" s="1">
        <v>7</v>
      </c>
      <c r="B9" s="1" t="s">
        <v>967</v>
      </c>
      <c r="C9" s="53" t="s">
        <v>8</v>
      </c>
      <c r="D9" t="s">
        <v>8</v>
      </c>
      <c r="E9" s="53" t="s">
        <v>720</v>
      </c>
      <c r="F9" s="1">
        <v>236</v>
      </c>
      <c r="G9" s="1" t="s">
        <v>8</v>
      </c>
      <c r="H9" s="53" t="s">
        <v>1059</v>
      </c>
      <c r="I9" s="53" t="s">
        <v>880</v>
      </c>
    </row>
    <row r="10" spans="1:9" x14ac:dyDescent="0.2">
      <c r="A10" s="1">
        <v>8</v>
      </c>
      <c r="B10" s="1" t="s">
        <v>1175</v>
      </c>
      <c r="C10" s="53" t="s">
        <v>8</v>
      </c>
      <c r="D10" t="s">
        <v>8</v>
      </c>
      <c r="E10" s="53" t="s">
        <v>722</v>
      </c>
      <c r="F10" s="1">
        <v>236</v>
      </c>
      <c r="G10" s="1" t="s">
        <v>8</v>
      </c>
      <c r="H10" s="53" t="s">
        <v>1059</v>
      </c>
      <c r="I10" s="53" t="s">
        <v>880</v>
      </c>
    </row>
    <row r="11" spans="1:9" x14ac:dyDescent="0.2">
      <c r="A11" s="1">
        <v>9</v>
      </c>
      <c r="B11" s="1" t="s">
        <v>1014</v>
      </c>
      <c r="C11" s="53" t="s">
        <v>8</v>
      </c>
      <c r="D11" t="s">
        <v>8</v>
      </c>
      <c r="E11" s="53" t="s">
        <v>719</v>
      </c>
      <c r="F11" s="1">
        <v>236</v>
      </c>
      <c r="G11" s="1" t="s">
        <v>8</v>
      </c>
      <c r="H11" s="53" t="s">
        <v>1059</v>
      </c>
      <c r="I11" s="53" t="s">
        <v>880</v>
      </c>
    </row>
    <row r="12" spans="1:9" x14ac:dyDescent="0.2">
      <c r="A12" s="1">
        <v>10</v>
      </c>
      <c r="B12" s="1" t="s">
        <v>996</v>
      </c>
      <c r="C12" s="53" t="s">
        <v>8</v>
      </c>
      <c r="D12" t="s">
        <v>8</v>
      </c>
      <c r="E12" s="53" t="s">
        <v>719</v>
      </c>
      <c r="F12" s="1">
        <v>236</v>
      </c>
      <c r="G12" s="1" t="s">
        <v>8</v>
      </c>
      <c r="H12" s="53" t="s">
        <v>1059</v>
      </c>
      <c r="I12" s="53" t="s">
        <v>880</v>
      </c>
    </row>
    <row r="13" spans="1:9" x14ac:dyDescent="0.2">
      <c r="A13" s="1">
        <v>11</v>
      </c>
      <c r="B13" s="1" t="s">
        <v>1174</v>
      </c>
      <c r="C13" s="53" t="s">
        <v>8</v>
      </c>
      <c r="D13" t="s">
        <v>8</v>
      </c>
      <c r="E13" s="53" t="s">
        <v>722</v>
      </c>
      <c r="F13" s="1">
        <v>236</v>
      </c>
      <c r="G13" s="1" t="s">
        <v>8</v>
      </c>
      <c r="H13" s="53" t="s">
        <v>1059</v>
      </c>
      <c r="I13" s="53" t="s">
        <v>880</v>
      </c>
    </row>
    <row r="14" spans="1:9" x14ac:dyDescent="0.2">
      <c r="A14" s="1">
        <v>12</v>
      </c>
      <c r="B14" s="1" t="s">
        <v>995</v>
      </c>
      <c r="C14" s="53" t="s">
        <v>8</v>
      </c>
      <c r="D14" t="s">
        <v>8</v>
      </c>
      <c r="E14" s="53" t="s">
        <v>720</v>
      </c>
      <c r="F14" s="1">
        <v>236</v>
      </c>
      <c r="G14" s="1" t="s">
        <v>8</v>
      </c>
      <c r="H14" s="53" t="s">
        <v>1059</v>
      </c>
      <c r="I14" s="53" t="s">
        <v>880</v>
      </c>
    </row>
    <row r="15" spans="1:9" x14ac:dyDescent="0.2">
      <c r="A15" s="1">
        <v>13</v>
      </c>
      <c r="B15" s="1" t="s">
        <v>989</v>
      </c>
      <c r="C15" s="53" t="s">
        <v>8</v>
      </c>
      <c r="D15" t="s">
        <v>8</v>
      </c>
      <c r="E15" s="53" t="s">
        <v>722</v>
      </c>
      <c r="F15" s="1">
        <v>236</v>
      </c>
      <c r="G15" s="1" t="s">
        <v>8</v>
      </c>
      <c r="H15" s="53" t="s">
        <v>1059</v>
      </c>
      <c r="I15" s="53" t="s">
        <v>880</v>
      </c>
    </row>
    <row r="16" spans="1:9" x14ac:dyDescent="0.2">
      <c r="A16" s="1">
        <v>14</v>
      </c>
      <c r="B16" s="1" t="s">
        <v>1007</v>
      </c>
      <c r="C16" s="53" t="s">
        <v>8</v>
      </c>
      <c r="D16" t="s">
        <v>8</v>
      </c>
      <c r="E16" s="53" t="s">
        <v>720</v>
      </c>
      <c r="F16" s="1">
        <v>236</v>
      </c>
      <c r="G16" s="1" t="s">
        <v>8</v>
      </c>
      <c r="H16" s="53" t="s">
        <v>1059</v>
      </c>
      <c r="I16" s="53" t="s">
        <v>880</v>
      </c>
    </row>
    <row r="17" spans="1:9" x14ac:dyDescent="0.2">
      <c r="A17" s="1">
        <v>15</v>
      </c>
      <c r="B17" s="1" t="s">
        <v>918</v>
      </c>
      <c r="C17" s="53" t="s">
        <v>8</v>
      </c>
      <c r="D17" t="s">
        <v>8</v>
      </c>
      <c r="E17" s="53" t="s">
        <v>720</v>
      </c>
      <c r="F17" s="1">
        <v>236</v>
      </c>
      <c r="G17" s="1" t="s">
        <v>8</v>
      </c>
      <c r="H17" s="53" t="s">
        <v>1059</v>
      </c>
      <c r="I17" s="53" t="s">
        <v>880</v>
      </c>
    </row>
    <row r="18" spans="1:9" x14ac:dyDescent="0.2">
      <c r="A18" s="1">
        <v>16</v>
      </c>
      <c r="B18" s="1" t="s">
        <v>970</v>
      </c>
      <c r="C18" s="53" t="s">
        <v>8</v>
      </c>
      <c r="D18" t="s">
        <v>8</v>
      </c>
      <c r="E18" s="53" t="s">
        <v>711</v>
      </c>
      <c r="F18" s="1">
        <v>236</v>
      </c>
      <c r="G18" s="1" t="s">
        <v>8</v>
      </c>
      <c r="H18" s="53" t="s">
        <v>1179</v>
      </c>
      <c r="I18" s="53" t="s">
        <v>1058</v>
      </c>
    </row>
    <row r="19" spans="1:9" x14ac:dyDescent="0.2">
      <c r="A19" s="1">
        <v>17</v>
      </c>
      <c r="B19" s="1" t="s">
        <v>965</v>
      </c>
      <c r="C19" s="53" t="s">
        <v>8</v>
      </c>
      <c r="D19" t="s">
        <v>8</v>
      </c>
      <c r="E19" s="53" t="s">
        <v>711</v>
      </c>
      <c r="F19" s="1">
        <v>236</v>
      </c>
      <c r="G19" s="1" t="s">
        <v>8</v>
      </c>
      <c r="H19" s="53" t="s">
        <v>1179</v>
      </c>
      <c r="I19" s="53" t="s">
        <v>1058</v>
      </c>
    </row>
    <row r="20" spans="1:9" x14ac:dyDescent="0.2">
      <c r="A20" s="1">
        <v>18</v>
      </c>
      <c r="B20" s="1" t="s">
        <v>984</v>
      </c>
      <c r="C20" s="53" t="s">
        <v>8</v>
      </c>
      <c r="D20" t="s">
        <v>8</v>
      </c>
      <c r="E20" s="53" t="s">
        <v>701</v>
      </c>
      <c r="F20" s="1">
        <v>236</v>
      </c>
      <c r="G20" s="1" t="s">
        <v>8</v>
      </c>
      <c r="H20" s="53" t="s">
        <v>1059</v>
      </c>
      <c r="I20" s="53" t="s">
        <v>884</v>
      </c>
    </row>
    <row r="21" spans="1:9" x14ac:dyDescent="0.2">
      <c r="A21" s="1">
        <v>19</v>
      </c>
      <c r="B21" s="1" t="s">
        <v>979</v>
      </c>
      <c r="C21" s="53" t="s">
        <v>8</v>
      </c>
      <c r="D21" t="s">
        <v>8</v>
      </c>
      <c r="E21" s="53" t="s">
        <v>723</v>
      </c>
      <c r="F21" s="1">
        <v>236</v>
      </c>
      <c r="G21" s="1" t="s">
        <v>8</v>
      </c>
      <c r="H21" s="53" t="s">
        <v>1059</v>
      </c>
      <c r="I21" s="53" t="s">
        <v>884</v>
      </c>
    </row>
    <row r="22" spans="1:9" x14ac:dyDescent="0.2">
      <c r="A22" s="1">
        <v>20</v>
      </c>
      <c r="B22" s="1" t="s">
        <v>998</v>
      </c>
      <c r="C22" s="53" t="s">
        <v>8</v>
      </c>
      <c r="D22" t="s">
        <v>8</v>
      </c>
      <c r="E22" s="53" t="s">
        <v>649</v>
      </c>
      <c r="F22" s="1">
        <v>453</v>
      </c>
      <c r="G22" s="1" t="s">
        <v>8</v>
      </c>
      <c r="H22" s="53" t="s">
        <v>877</v>
      </c>
      <c r="I22" s="53" t="s">
        <v>877</v>
      </c>
    </row>
    <row r="23" spans="1:9" x14ac:dyDescent="0.2">
      <c r="A23" s="1">
        <v>21</v>
      </c>
      <c r="B23" s="1" t="s">
        <v>969</v>
      </c>
      <c r="C23" s="53" t="s">
        <v>8</v>
      </c>
      <c r="D23" t="s">
        <v>8</v>
      </c>
      <c r="E23" s="53" t="s">
        <v>649</v>
      </c>
      <c r="F23" s="1">
        <v>453</v>
      </c>
      <c r="G23" s="1" t="s">
        <v>8</v>
      </c>
      <c r="H23" s="53" t="s">
        <v>877</v>
      </c>
      <c r="I23" s="53" t="s">
        <v>877</v>
      </c>
    </row>
    <row r="24" spans="1:9" x14ac:dyDescent="0.2">
      <c r="A24" s="1">
        <v>22</v>
      </c>
      <c r="B24" s="1" t="s">
        <v>1013</v>
      </c>
      <c r="C24" s="53" t="s">
        <v>8</v>
      </c>
      <c r="D24" t="s">
        <v>8</v>
      </c>
      <c r="E24" s="53" t="s">
        <v>528</v>
      </c>
      <c r="F24" s="1">
        <v>622</v>
      </c>
      <c r="G24" s="1" t="s">
        <v>8</v>
      </c>
      <c r="H24" s="53" t="s">
        <v>877</v>
      </c>
      <c r="I24" s="53" t="s">
        <v>877</v>
      </c>
    </row>
    <row r="25" spans="1:9" x14ac:dyDescent="0.2">
      <c r="A25" s="1">
        <v>23</v>
      </c>
      <c r="B25" s="1" t="s">
        <v>912</v>
      </c>
      <c r="C25" s="53" t="s">
        <v>8</v>
      </c>
      <c r="D25" t="s">
        <v>8</v>
      </c>
      <c r="E25" s="53" t="s">
        <v>519</v>
      </c>
      <c r="F25" s="1">
        <v>626</v>
      </c>
      <c r="G25" s="1" t="s">
        <v>8</v>
      </c>
      <c r="H25" s="53" t="s">
        <v>1179</v>
      </c>
      <c r="I25" s="53" t="s">
        <v>1058</v>
      </c>
    </row>
    <row r="26" spans="1:9" x14ac:dyDescent="0.2">
      <c r="A26" s="1">
        <v>24</v>
      </c>
      <c r="B26" s="1" t="s">
        <v>1015</v>
      </c>
      <c r="C26" s="53" t="s">
        <v>8</v>
      </c>
      <c r="D26" t="s">
        <v>8</v>
      </c>
      <c r="E26" s="53" t="s">
        <v>519</v>
      </c>
      <c r="F26" s="1">
        <v>626</v>
      </c>
      <c r="G26" s="1" t="s">
        <v>8</v>
      </c>
      <c r="H26" s="53" t="s">
        <v>1179</v>
      </c>
      <c r="I26" s="53" t="s">
        <v>1058</v>
      </c>
    </row>
    <row r="27" spans="1:9" x14ac:dyDescent="0.2">
      <c r="A27" s="1">
        <v>25</v>
      </c>
      <c r="B27" s="1" t="s">
        <v>901</v>
      </c>
      <c r="C27" s="53" t="s">
        <v>8</v>
      </c>
      <c r="D27" t="s">
        <v>8</v>
      </c>
      <c r="E27" s="53" t="s">
        <v>519</v>
      </c>
      <c r="F27" s="1">
        <v>626</v>
      </c>
      <c r="G27" s="1" t="s">
        <v>8</v>
      </c>
      <c r="H27" s="53" t="s">
        <v>1179</v>
      </c>
      <c r="I27" s="53" t="s">
        <v>1058</v>
      </c>
    </row>
    <row r="28" spans="1:9" x14ac:dyDescent="0.2">
      <c r="A28" s="1">
        <v>26</v>
      </c>
      <c r="B28" s="1" t="s">
        <v>991</v>
      </c>
      <c r="C28" s="53" t="s">
        <v>8</v>
      </c>
      <c r="D28" t="s">
        <v>8</v>
      </c>
      <c r="E28" s="53" t="s">
        <v>511</v>
      </c>
      <c r="F28" s="1">
        <v>629</v>
      </c>
      <c r="G28" s="1" t="s">
        <v>8</v>
      </c>
      <c r="H28" s="53" t="s">
        <v>1179</v>
      </c>
      <c r="I28" s="53" t="s">
        <v>1058</v>
      </c>
    </row>
    <row r="29" spans="1:9" x14ac:dyDescent="0.2">
      <c r="A29" s="1">
        <v>27</v>
      </c>
      <c r="B29" s="1" t="s">
        <v>949</v>
      </c>
      <c r="C29" s="53" t="s">
        <v>8</v>
      </c>
      <c r="D29" t="s">
        <v>8</v>
      </c>
      <c r="E29" s="53" t="s">
        <v>511</v>
      </c>
      <c r="F29" s="1">
        <v>629</v>
      </c>
      <c r="G29" s="1" t="s">
        <v>8</v>
      </c>
      <c r="H29" s="53" t="s">
        <v>1179</v>
      </c>
      <c r="I29" s="53" t="s">
        <v>1058</v>
      </c>
    </row>
    <row r="30" spans="1:9" x14ac:dyDescent="0.2">
      <c r="A30" s="1">
        <v>28</v>
      </c>
      <c r="B30" s="1" t="s">
        <v>939</v>
      </c>
      <c r="C30" s="53" t="s">
        <v>8</v>
      </c>
      <c r="D30" t="s">
        <v>8</v>
      </c>
      <c r="E30" s="53" t="s">
        <v>511</v>
      </c>
      <c r="F30" s="1">
        <v>629</v>
      </c>
      <c r="G30" s="1" t="s">
        <v>8</v>
      </c>
      <c r="H30" s="53" t="s">
        <v>1179</v>
      </c>
      <c r="I30" s="53" t="s">
        <v>1058</v>
      </c>
    </row>
    <row r="31" spans="1:9" x14ac:dyDescent="0.2">
      <c r="A31" s="1">
        <v>29</v>
      </c>
      <c r="B31" s="1" t="s">
        <v>923</v>
      </c>
      <c r="C31" s="53" t="s">
        <v>8</v>
      </c>
      <c r="D31" t="s">
        <v>8</v>
      </c>
      <c r="E31" s="53" t="s">
        <v>511</v>
      </c>
      <c r="F31" s="1">
        <v>629</v>
      </c>
      <c r="G31" s="1" t="s">
        <v>8</v>
      </c>
      <c r="H31" s="53" t="s">
        <v>1179</v>
      </c>
      <c r="I31" s="53" t="s">
        <v>1058</v>
      </c>
    </row>
    <row r="32" spans="1:9" x14ac:dyDescent="0.2">
      <c r="A32" s="1">
        <v>30</v>
      </c>
      <c r="B32" s="1" t="s">
        <v>957</v>
      </c>
      <c r="C32" s="53" t="s">
        <v>8</v>
      </c>
      <c r="D32" t="s">
        <v>8</v>
      </c>
      <c r="E32" s="53" t="s">
        <v>420</v>
      </c>
      <c r="F32" s="1">
        <v>728</v>
      </c>
      <c r="G32" s="1" t="s">
        <v>8</v>
      </c>
      <c r="H32" s="53" t="s">
        <v>1179</v>
      </c>
      <c r="I32" s="53" t="s">
        <v>1058</v>
      </c>
    </row>
    <row r="33" spans="1:9" x14ac:dyDescent="0.2">
      <c r="A33" s="1">
        <v>31</v>
      </c>
      <c r="B33" s="1" t="s">
        <v>897</v>
      </c>
      <c r="C33" s="53" t="s">
        <v>8</v>
      </c>
      <c r="D33" t="s">
        <v>8</v>
      </c>
      <c r="E33" s="53" t="s">
        <v>400</v>
      </c>
      <c r="F33" s="1">
        <v>762</v>
      </c>
      <c r="G33" s="1" t="s">
        <v>8</v>
      </c>
      <c r="H33" s="53" t="s">
        <v>898</v>
      </c>
      <c r="I33" s="53" t="s">
        <v>1057</v>
      </c>
    </row>
    <row r="34" spans="1:9" x14ac:dyDescent="0.2">
      <c r="A34" s="1">
        <v>32</v>
      </c>
      <c r="B34" s="1" t="s">
        <v>953</v>
      </c>
      <c r="C34" s="53" t="s">
        <v>8</v>
      </c>
      <c r="D34" t="s">
        <v>8</v>
      </c>
      <c r="E34" s="53" t="s">
        <v>321</v>
      </c>
      <c r="F34" s="1">
        <v>836</v>
      </c>
      <c r="G34" s="1" t="s">
        <v>8</v>
      </c>
      <c r="H34" s="53" t="s">
        <v>1179</v>
      </c>
      <c r="I34" s="53" t="s">
        <v>1058</v>
      </c>
    </row>
    <row r="35" spans="1:9" x14ac:dyDescent="0.2">
      <c r="A35" s="1">
        <v>33</v>
      </c>
      <c r="B35" s="1" t="s">
        <v>1032</v>
      </c>
      <c r="C35" s="53" t="s">
        <v>8</v>
      </c>
      <c r="D35" t="s">
        <v>8</v>
      </c>
      <c r="E35" s="53" t="s">
        <v>321</v>
      </c>
      <c r="F35" s="1">
        <v>836</v>
      </c>
      <c r="G35" s="1" t="s">
        <v>8</v>
      </c>
      <c r="H35" s="53" t="s">
        <v>1179</v>
      </c>
      <c r="I35" s="53" t="s">
        <v>1058</v>
      </c>
    </row>
    <row r="36" spans="1:9" x14ac:dyDescent="0.2">
      <c r="A36" s="1">
        <v>34</v>
      </c>
      <c r="B36" s="1" t="s">
        <v>892</v>
      </c>
      <c r="C36" s="53" t="s">
        <v>8</v>
      </c>
      <c r="D36" t="s">
        <v>8</v>
      </c>
      <c r="E36" s="53" t="s">
        <v>205</v>
      </c>
      <c r="F36" s="1">
        <v>955</v>
      </c>
      <c r="G36" s="1" t="s">
        <v>8</v>
      </c>
      <c r="H36" s="53" t="s">
        <v>1059</v>
      </c>
      <c r="I36" s="53" t="s">
        <v>880</v>
      </c>
    </row>
    <row r="37" spans="1:9" x14ac:dyDescent="0.2">
      <c r="A37" s="1">
        <v>35</v>
      </c>
      <c r="B37" s="1" t="s">
        <v>993</v>
      </c>
      <c r="C37" s="53" t="s">
        <v>8</v>
      </c>
      <c r="D37" t="s">
        <v>8</v>
      </c>
      <c r="E37" s="53" t="s">
        <v>205</v>
      </c>
      <c r="F37" s="1">
        <v>955</v>
      </c>
      <c r="G37" s="1" t="s">
        <v>8</v>
      </c>
      <c r="H37" s="53" t="s">
        <v>1059</v>
      </c>
      <c r="I37" s="53" t="s">
        <v>880</v>
      </c>
    </row>
    <row r="38" spans="1:9" x14ac:dyDescent="0.2">
      <c r="A38" s="1">
        <v>36</v>
      </c>
      <c r="B38" s="1" t="s">
        <v>1026</v>
      </c>
      <c r="C38" s="53" t="s">
        <v>8</v>
      </c>
      <c r="D38" t="s">
        <v>8</v>
      </c>
      <c r="E38" s="53" t="s">
        <v>205</v>
      </c>
      <c r="F38" s="1">
        <v>955</v>
      </c>
      <c r="G38" s="1" t="s">
        <v>8</v>
      </c>
      <c r="H38" s="53" t="s">
        <v>1059</v>
      </c>
      <c r="I38" s="53" t="s">
        <v>880</v>
      </c>
    </row>
    <row r="39" spans="1:9" x14ac:dyDescent="0.2">
      <c r="A39" s="1">
        <v>37</v>
      </c>
      <c r="B39" s="1" t="s">
        <v>903</v>
      </c>
      <c r="C39" s="53" t="s">
        <v>8</v>
      </c>
      <c r="D39" t="s">
        <v>8</v>
      </c>
      <c r="E39" s="53" t="s">
        <v>205</v>
      </c>
      <c r="F39" s="1">
        <v>955</v>
      </c>
      <c r="G39" s="1" t="s">
        <v>8</v>
      </c>
      <c r="H39" s="53" t="s">
        <v>1059</v>
      </c>
      <c r="I39" s="53" t="s">
        <v>880</v>
      </c>
    </row>
    <row r="40" spans="1:9" x14ac:dyDescent="0.2">
      <c r="A40" s="1">
        <v>38</v>
      </c>
      <c r="B40" s="1" t="s">
        <v>1030</v>
      </c>
      <c r="C40" s="53" t="s">
        <v>8</v>
      </c>
      <c r="D40" t="s">
        <v>8</v>
      </c>
      <c r="E40" s="53" t="s">
        <v>8</v>
      </c>
      <c r="F40" s="1" t="s">
        <v>8</v>
      </c>
      <c r="G40" s="1" t="s">
        <v>8</v>
      </c>
      <c r="H40" s="53" t="s">
        <v>1059</v>
      </c>
      <c r="I40" s="53" t="s">
        <v>880</v>
      </c>
    </row>
    <row r="41" spans="1:9" x14ac:dyDescent="0.2">
      <c r="A41" s="1">
        <v>39</v>
      </c>
      <c r="B41" s="1" t="s">
        <v>896</v>
      </c>
      <c r="C41" s="53" t="s">
        <v>8</v>
      </c>
      <c r="D41" t="s">
        <v>8</v>
      </c>
      <c r="E41" s="53" t="s">
        <v>8</v>
      </c>
      <c r="F41" s="1" t="s">
        <v>8</v>
      </c>
      <c r="G41" s="1" t="s">
        <v>8</v>
      </c>
      <c r="H41" s="53" t="s">
        <v>1059</v>
      </c>
      <c r="I41" s="53" t="s">
        <v>880</v>
      </c>
    </row>
    <row r="42" spans="1:9" x14ac:dyDescent="0.2">
      <c r="A42" s="1">
        <v>40</v>
      </c>
      <c r="B42" s="1" t="s">
        <v>999</v>
      </c>
      <c r="C42" s="53" t="s">
        <v>8</v>
      </c>
      <c r="D42" t="s">
        <v>8</v>
      </c>
      <c r="E42" s="53" t="s">
        <v>8</v>
      </c>
      <c r="F42" s="1" t="s">
        <v>8</v>
      </c>
      <c r="G42" s="1" t="s">
        <v>8</v>
      </c>
      <c r="H42" s="53" t="s">
        <v>1059</v>
      </c>
      <c r="I42" s="53" t="s">
        <v>880</v>
      </c>
    </row>
    <row r="43" spans="1:9" x14ac:dyDescent="0.2">
      <c r="A43" s="1">
        <v>41</v>
      </c>
      <c r="B43" s="1" t="s">
        <v>913</v>
      </c>
      <c r="C43" s="53" t="s">
        <v>8</v>
      </c>
      <c r="D43" t="s">
        <v>8</v>
      </c>
      <c r="E43" s="53" t="s">
        <v>8</v>
      </c>
      <c r="F43" s="1" t="s">
        <v>8</v>
      </c>
      <c r="G43" s="1" t="s">
        <v>8</v>
      </c>
      <c r="H43" s="53" t="s">
        <v>1059</v>
      </c>
      <c r="I43" s="53" t="s">
        <v>880</v>
      </c>
    </row>
    <row r="44" spans="1:9" x14ac:dyDescent="0.2">
      <c r="A44" s="1">
        <v>42</v>
      </c>
      <c r="B44" s="1" t="s">
        <v>972</v>
      </c>
      <c r="C44" s="53" t="s">
        <v>8</v>
      </c>
      <c r="D44" t="s">
        <v>8</v>
      </c>
      <c r="E44" s="53" t="s">
        <v>8</v>
      </c>
      <c r="F44" s="1" t="s">
        <v>8</v>
      </c>
      <c r="G44" s="1" t="s">
        <v>8</v>
      </c>
      <c r="H44" s="53" t="s">
        <v>1059</v>
      </c>
      <c r="I44" s="53" t="s">
        <v>880</v>
      </c>
    </row>
    <row r="45" spans="1:9" x14ac:dyDescent="0.2">
      <c r="A45" s="1">
        <v>43</v>
      </c>
      <c r="B45" s="1" t="s">
        <v>917</v>
      </c>
      <c r="C45" s="53" t="s">
        <v>8</v>
      </c>
      <c r="D45" t="s">
        <v>8</v>
      </c>
      <c r="E45" s="53" t="s">
        <v>8</v>
      </c>
      <c r="F45" s="1" t="s">
        <v>8</v>
      </c>
      <c r="G45" s="1" t="s">
        <v>8</v>
      </c>
      <c r="H45" s="53" t="s">
        <v>1059</v>
      </c>
      <c r="I45" s="53" t="s">
        <v>880</v>
      </c>
    </row>
    <row r="46" spans="1:9" x14ac:dyDescent="0.2">
      <c r="A46" s="1">
        <v>44</v>
      </c>
      <c r="B46" s="1" t="s">
        <v>950</v>
      </c>
      <c r="C46" s="53" t="s">
        <v>8</v>
      </c>
      <c r="D46" t="s">
        <v>8</v>
      </c>
      <c r="E46" s="53" t="s">
        <v>8</v>
      </c>
      <c r="F46" s="1" t="s">
        <v>8</v>
      </c>
      <c r="G46" s="1" t="s">
        <v>8</v>
      </c>
      <c r="H46" s="53" t="s">
        <v>1059</v>
      </c>
      <c r="I46" s="53" t="s">
        <v>880</v>
      </c>
    </row>
    <row r="47" spans="1:9" x14ac:dyDescent="0.2">
      <c r="A47" s="1">
        <v>45</v>
      </c>
      <c r="B47" s="1" t="s">
        <v>980</v>
      </c>
      <c r="C47" s="53" t="s">
        <v>8</v>
      </c>
      <c r="D47" t="s">
        <v>8</v>
      </c>
      <c r="E47" s="53" t="s">
        <v>8</v>
      </c>
      <c r="F47" s="1" t="s">
        <v>8</v>
      </c>
      <c r="G47" s="1" t="s">
        <v>8</v>
      </c>
      <c r="H47" s="53" t="s">
        <v>1059</v>
      </c>
      <c r="I47" s="53" t="s">
        <v>880</v>
      </c>
    </row>
    <row r="48" spans="1:9" x14ac:dyDescent="0.2">
      <c r="A48" s="1">
        <v>46</v>
      </c>
      <c r="B48" s="1" t="s">
        <v>1006</v>
      </c>
      <c r="C48" s="53" t="s">
        <v>8</v>
      </c>
      <c r="D48" t="s">
        <v>8</v>
      </c>
      <c r="E48" s="53" t="s">
        <v>8</v>
      </c>
      <c r="F48" s="1" t="s">
        <v>8</v>
      </c>
      <c r="G48" s="1" t="s">
        <v>8</v>
      </c>
      <c r="H48" s="53" t="s">
        <v>1179</v>
      </c>
      <c r="I48" s="53" t="s">
        <v>1058</v>
      </c>
    </row>
    <row r="49" spans="1:9" x14ac:dyDescent="0.2">
      <c r="A49" s="1">
        <v>47</v>
      </c>
      <c r="B49" s="1" t="s">
        <v>945</v>
      </c>
      <c r="C49" s="53" t="s">
        <v>8</v>
      </c>
      <c r="D49" t="s">
        <v>8</v>
      </c>
      <c r="E49" s="53" t="s">
        <v>8</v>
      </c>
      <c r="F49" s="1" t="s">
        <v>8</v>
      </c>
      <c r="G49" s="1" t="s">
        <v>8</v>
      </c>
      <c r="H49" s="53" t="s">
        <v>1179</v>
      </c>
      <c r="I49" s="53" t="s">
        <v>1058</v>
      </c>
    </row>
    <row r="50" spans="1:9" x14ac:dyDescent="0.2">
      <c r="A50" s="1">
        <v>48</v>
      </c>
      <c r="B50" s="1" t="s">
        <v>932</v>
      </c>
      <c r="C50" s="53" t="s">
        <v>8</v>
      </c>
      <c r="D50" t="s">
        <v>8</v>
      </c>
      <c r="E50" s="53" t="s">
        <v>8</v>
      </c>
      <c r="F50" s="1" t="s">
        <v>8</v>
      </c>
      <c r="G50" s="1" t="s">
        <v>8</v>
      </c>
      <c r="H50" s="53" t="s">
        <v>1059</v>
      </c>
      <c r="I50" s="53" t="s">
        <v>884</v>
      </c>
    </row>
    <row r="51" spans="1:9" x14ac:dyDescent="0.2">
      <c r="A51" s="1">
        <v>49</v>
      </c>
      <c r="B51" s="1" t="s">
        <v>988</v>
      </c>
      <c r="C51" s="53" t="s">
        <v>8</v>
      </c>
      <c r="D51" t="s">
        <v>8</v>
      </c>
      <c r="E51" s="53" t="s">
        <v>8</v>
      </c>
      <c r="F51" s="1" t="s">
        <v>8</v>
      </c>
      <c r="G51" s="1" t="s">
        <v>8</v>
      </c>
      <c r="H51" s="53" t="s">
        <v>1059</v>
      </c>
      <c r="I51" s="53" t="s">
        <v>884</v>
      </c>
    </row>
    <row r="52" spans="1:9" x14ac:dyDescent="0.2">
      <c r="A52" s="1">
        <v>50</v>
      </c>
      <c r="B52" s="1" t="s">
        <v>1022</v>
      </c>
      <c r="C52" s="53" t="s">
        <v>863</v>
      </c>
      <c r="D52">
        <v>26</v>
      </c>
      <c r="E52" s="53" t="s">
        <v>511</v>
      </c>
      <c r="F52" s="1">
        <v>629</v>
      </c>
      <c r="G52" s="1">
        <v>603</v>
      </c>
      <c r="H52" s="53" t="s">
        <v>1179</v>
      </c>
      <c r="I52" s="53" t="s">
        <v>1058</v>
      </c>
    </row>
    <row r="53" spans="1:9" x14ac:dyDescent="0.2">
      <c r="A53" s="1">
        <v>51</v>
      </c>
      <c r="B53" s="1" t="s">
        <v>954</v>
      </c>
      <c r="C53" s="53" t="s">
        <v>810</v>
      </c>
      <c r="D53">
        <v>33</v>
      </c>
      <c r="E53" s="53" t="s">
        <v>400</v>
      </c>
      <c r="F53" s="1">
        <v>762</v>
      </c>
      <c r="G53" s="1">
        <v>728</v>
      </c>
      <c r="H53" s="53" t="s">
        <v>898</v>
      </c>
      <c r="I53" s="53" t="s">
        <v>1057</v>
      </c>
    </row>
    <row r="54" spans="1:9" x14ac:dyDescent="0.2">
      <c r="A54" s="1">
        <v>52</v>
      </c>
      <c r="B54" s="1" t="s">
        <v>974</v>
      </c>
      <c r="C54" s="53" t="s">
        <v>810</v>
      </c>
      <c r="D54">
        <v>33</v>
      </c>
      <c r="E54" s="53" t="s">
        <v>365</v>
      </c>
      <c r="F54" s="1">
        <v>803</v>
      </c>
      <c r="G54" s="1">
        <v>769</v>
      </c>
      <c r="H54" s="53" t="s">
        <v>877</v>
      </c>
      <c r="I54" s="53" t="s">
        <v>877</v>
      </c>
    </row>
    <row r="55" spans="1:9" x14ac:dyDescent="0.2">
      <c r="A55" s="1">
        <v>53</v>
      </c>
      <c r="B55" s="1" t="s">
        <v>975</v>
      </c>
      <c r="C55" s="53" t="s">
        <v>747</v>
      </c>
      <c r="D55">
        <v>180</v>
      </c>
      <c r="E55" s="53" t="s">
        <v>720</v>
      </c>
      <c r="F55" s="1">
        <v>236</v>
      </c>
      <c r="G55" s="1">
        <v>56</v>
      </c>
      <c r="H55" s="53" t="s">
        <v>1059</v>
      </c>
      <c r="I55" s="53" t="s">
        <v>880</v>
      </c>
    </row>
    <row r="56" spans="1:9" x14ac:dyDescent="0.2">
      <c r="A56" s="1">
        <v>54</v>
      </c>
      <c r="B56" s="1" t="s">
        <v>914</v>
      </c>
      <c r="C56" s="53" t="s">
        <v>746</v>
      </c>
      <c r="D56">
        <v>201</v>
      </c>
      <c r="E56" s="53" t="s">
        <v>666</v>
      </c>
      <c r="F56" s="1">
        <v>404</v>
      </c>
      <c r="G56" s="1">
        <v>203</v>
      </c>
      <c r="H56" s="53" t="s">
        <v>1059</v>
      </c>
      <c r="I56" s="53" t="s">
        <v>884</v>
      </c>
    </row>
    <row r="57" spans="1:9" x14ac:dyDescent="0.2">
      <c r="A57" s="1">
        <v>55</v>
      </c>
      <c r="B57" s="1" t="s">
        <v>1029</v>
      </c>
      <c r="C57" s="53" t="s">
        <v>746</v>
      </c>
      <c r="D57">
        <v>201</v>
      </c>
      <c r="E57" s="53" t="s">
        <v>666</v>
      </c>
      <c r="F57" s="1">
        <v>404</v>
      </c>
      <c r="G57" s="1">
        <v>203</v>
      </c>
      <c r="H57" s="53" t="s">
        <v>1059</v>
      </c>
      <c r="I57" s="53" t="s">
        <v>884</v>
      </c>
    </row>
    <row r="58" spans="1:9" x14ac:dyDescent="0.2">
      <c r="A58" s="1">
        <v>56</v>
      </c>
      <c r="B58" s="1" t="s">
        <v>886</v>
      </c>
      <c r="C58" s="53" t="s">
        <v>672</v>
      </c>
      <c r="D58">
        <v>390</v>
      </c>
      <c r="E58" s="53" t="s">
        <v>656</v>
      </c>
      <c r="F58" s="1">
        <v>410</v>
      </c>
      <c r="G58" s="1">
        <v>19</v>
      </c>
      <c r="H58" s="53" t="s">
        <v>1059</v>
      </c>
      <c r="I58" s="53" t="s">
        <v>880</v>
      </c>
    </row>
    <row r="59" spans="1:9" x14ac:dyDescent="0.2">
      <c r="A59" s="1">
        <v>57</v>
      </c>
      <c r="B59" s="1" t="s">
        <v>899</v>
      </c>
      <c r="C59" s="53" t="s">
        <v>672</v>
      </c>
      <c r="D59">
        <v>390</v>
      </c>
      <c r="E59" s="53" t="s">
        <v>656</v>
      </c>
      <c r="F59" s="1">
        <v>410</v>
      </c>
      <c r="G59" s="1">
        <v>19</v>
      </c>
      <c r="H59" s="53" t="s">
        <v>1059</v>
      </c>
      <c r="I59" s="53" t="s">
        <v>880</v>
      </c>
    </row>
    <row r="60" spans="1:9" x14ac:dyDescent="0.2">
      <c r="A60" s="1">
        <v>58</v>
      </c>
      <c r="B60" s="1" t="s">
        <v>1009</v>
      </c>
      <c r="C60" s="53" t="s">
        <v>672</v>
      </c>
      <c r="D60">
        <v>390</v>
      </c>
      <c r="E60" s="53" t="s">
        <v>656</v>
      </c>
      <c r="F60" s="1">
        <v>410</v>
      </c>
      <c r="G60" s="1">
        <v>19</v>
      </c>
      <c r="H60" s="53" t="s">
        <v>1059</v>
      </c>
      <c r="I60" s="53" t="s">
        <v>880</v>
      </c>
    </row>
    <row r="61" spans="1:9" x14ac:dyDescent="0.2">
      <c r="A61" s="1">
        <v>59</v>
      </c>
      <c r="B61" s="1" t="s">
        <v>1031</v>
      </c>
      <c r="C61" s="53" t="s">
        <v>672</v>
      </c>
      <c r="D61">
        <v>390</v>
      </c>
      <c r="E61" s="53" t="s">
        <v>136</v>
      </c>
      <c r="F61" s="1">
        <v>1027</v>
      </c>
      <c r="G61" s="1">
        <v>636</v>
      </c>
      <c r="H61" s="53" t="s">
        <v>1179</v>
      </c>
      <c r="I61" s="53" t="s">
        <v>1058</v>
      </c>
    </row>
    <row r="62" spans="1:9" x14ac:dyDescent="0.2">
      <c r="A62" s="1">
        <v>60</v>
      </c>
      <c r="B62" s="1" t="s">
        <v>887</v>
      </c>
      <c r="C62" s="53" t="s">
        <v>672</v>
      </c>
      <c r="D62">
        <v>390</v>
      </c>
      <c r="E62" s="53" t="s">
        <v>136</v>
      </c>
      <c r="F62" s="1">
        <v>1027</v>
      </c>
      <c r="G62" s="1">
        <v>636</v>
      </c>
      <c r="H62" s="53" t="s">
        <v>1179</v>
      </c>
      <c r="I62" s="53" t="s">
        <v>1058</v>
      </c>
    </row>
    <row r="63" spans="1:9" x14ac:dyDescent="0.2">
      <c r="A63" s="1">
        <v>61</v>
      </c>
      <c r="B63" s="1" t="s">
        <v>920</v>
      </c>
      <c r="C63" s="53" t="s">
        <v>672</v>
      </c>
      <c r="D63">
        <v>390</v>
      </c>
      <c r="E63" s="53" t="s">
        <v>136</v>
      </c>
      <c r="F63" s="1">
        <v>1027</v>
      </c>
      <c r="G63" s="1">
        <v>636</v>
      </c>
      <c r="H63" s="53" t="s">
        <v>1179</v>
      </c>
      <c r="I63" s="53" t="s">
        <v>1058</v>
      </c>
    </row>
    <row r="64" spans="1:9" x14ac:dyDescent="0.2">
      <c r="A64" s="1">
        <v>62</v>
      </c>
      <c r="B64" s="1" t="s">
        <v>891</v>
      </c>
      <c r="C64" s="53" t="s">
        <v>672</v>
      </c>
      <c r="D64">
        <v>390</v>
      </c>
      <c r="E64" s="53" t="s">
        <v>136</v>
      </c>
      <c r="F64" s="1">
        <v>1027</v>
      </c>
      <c r="G64" s="1">
        <v>636</v>
      </c>
      <c r="H64" s="53" t="s">
        <v>1179</v>
      </c>
      <c r="I64" s="53" t="s">
        <v>1058</v>
      </c>
    </row>
    <row r="65" spans="1:9" x14ac:dyDescent="0.2">
      <c r="A65" s="1">
        <v>63</v>
      </c>
      <c r="B65" s="1" t="s">
        <v>929</v>
      </c>
      <c r="C65" s="53" t="s">
        <v>664</v>
      </c>
      <c r="D65">
        <v>405</v>
      </c>
      <c r="E65" s="53" t="s">
        <v>656</v>
      </c>
      <c r="F65" s="1">
        <v>410</v>
      </c>
      <c r="G65" s="1">
        <v>4</v>
      </c>
      <c r="H65" s="53" t="s">
        <v>1179</v>
      </c>
      <c r="I65" s="53" t="s">
        <v>1058</v>
      </c>
    </row>
    <row r="66" spans="1:9" x14ac:dyDescent="0.2">
      <c r="A66" s="1">
        <v>64</v>
      </c>
      <c r="B66" s="1" t="s">
        <v>1005</v>
      </c>
      <c r="C66" s="53" t="s">
        <v>528</v>
      </c>
      <c r="D66">
        <v>622</v>
      </c>
      <c r="E66" s="53" t="s">
        <v>525</v>
      </c>
      <c r="F66" s="1">
        <v>623</v>
      </c>
      <c r="G66" s="1">
        <v>0</v>
      </c>
      <c r="H66" s="53" t="s">
        <v>1059</v>
      </c>
      <c r="I66" s="53" t="s">
        <v>880</v>
      </c>
    </row>
    <row r="67" spans="1:9" x14ac:dyDescent="0.2">
      <c r="A67" s="1">
        <v>65</v>
      </c>
      <c r="B67" s="1" t="s">
        <v>940</v>
      </c>
      <c r="C67" s="53" t="s">
        <v>528</v>
      </c>
      <c r="D67">
        <v>622</v>
      </c>
      <c r="E67" s="53" t="s">
        <v>525</v>
      </c>
      <c r="F67" s="1">
        <v>623</v>
      </c>
      <c r="G67" s="1">
        <v>0</v>
      </c>
      <c r="H67" s="53" t="s">
        <v>1059</v>
      </c>
      <c r="I67" s="53" t="s">
        <v>880</v>
      </c>
    </row>
    <row r="68" spans="1:9" x14ac:dyDescent="0.2">
      <c r="A68" s="1">
        <v>66</v>
      </c>
      <c r="B68" s="1" t="s">
        <v>925</v>
      </c>
      <c r="C68" s="53" t="s">
        <v>528</v>
      </c>
      <c r="D68">
        <v>622</v>
      </c>
      <c r="E68" s="53" t="s">
        <v>525</v>
      </c>
      <c r="F68" s="1">
        <v>623</v>
      </c>
      <c r="G68" s="1">
        <v>0</v>
      </c>
      <c r="H68" s="53" t="s">
        <v>1059</v>
      </c>
      <c r="I68" s="53" t="s">
        <v>880</v>
      </c>
    </row>
    <row r="69" spans="1:9" x14ac:dyDescent="0.2">
      <c r="A69" s="1">
        <v>67</v>
      </c>
      <c r="B69" s="1" t="s">
        <v>1018</v>
      </c>
      <c r="C69" s="53" t="s">
        <v>528</v>
      </c>
      <c r="D69">
        <v>622</v>
      </c>
      <c r="E69" s="53" t="s">
        <v>525</v>
      </c>
      <c r="F69" s="1">
        <v>623</v>
      </c>
      <c r="G69" s="1">
        <v>0</v>
      </c>
      <c r="H69" s="53" t="s">
        <v>1059</v>
      </c>
      <c r="I69" s="53" t="s">
        <v>880</v>
      </c>
    </row>
    <row r="70" spans="1:9" x14ac:dyDescent="0.2">
      <c r="A70" s="1">
        <v>68</v>
      </c>
      <c r="B70" s="1" t="s">
        <v>963</v>
      </c>
      <c r="C70" s="53" t="s">
        <v>528</v>
      </c>
      <c r="D70">
        <v>622</v>
      </c>
      <c r="E70" s="53" t="s">
        <v>525</v>
      </c>
      <c r="F70" s="1">
        <v>623</v>
      </c>
      <c r="G70" s="1">
        <v>0</v>
      </c>
      <c r="H70" s="53" t="s">
        <v>1059</v>
      </c>
      <c r="I70" s="53" t="s">
        <v>880</v>
      </c>
    </row>
    <row r="71" spans="1:9" x14ac:dyDescent="0.2">
      <c r="A71" s="1">
        <v>69</v>
      </c>
      <c r="B71" s="1" t="s">
        <v>883</v>
      </c>
      <c r="C71" s="53" t="s">
        <v>528</v>
      </c>
      <c r="D71">
        <v>622</v>
      </c>
      <c r="E71" s="53" t="s">
        <v>525</v>
      </c>
      <c r="F71" s="1">
        <v>623</v>
      </c>
      <c r="G71" s="1">
        <v>0</v>
      </c>
      <c r="H71" s="53" t="s">
        <v>1059</v>
      </c>
      <c r="I71" s="53" t="s">
        <v>880</v>
      </c>
    </row>
    <row r="72" spans="1:9" x14ac:dyDescent="0.2">
      <c r="A72" s="1">
        <v>70</v>
      </c>
      <c r="B72" s="1" t="s">
        <v>983</v>
      </c>
      <c r="C72" s="53" t="s">
        <v>528</v>
      </c>
      <c r="D72">
        <v>622</v>
      </c>
      <c r="E72" s="53" t="s">
        <v>525</v>
      </c>
      <c r="F72" s="1">
        <v>623</v>
      </c>
      <c r="G72" s="1">
        <v>0</v>
      </c>
      <c r="H72" s="53" t="s">
        <v>1059</v>
      </c>
      <c r="I72" s="53" t="s">
        <v>880</v>
      </c>
    </row>
    <row r="73" spans="1:9" x14ac:dyDescent="0.2">
      <c r="A73" s="1">
        <v>71</v>
      </c>
      <c r="B73" s="1" t="s">
        <v>948</v>
      </c>
      <c r="C73" s="53" t="s">
        <v>528</v>
      </c>
      <c r="D73">
        <v>622</v>
      </c>
      <c r="E73" s="53" t="s">
        <v>525</v>
      </c>
      <c r="F73" s="1">
        <v>623</v>
      </c>
      <c r="G73" s="1">
        <v>0</v>
      </c>
      <c r="H73" s="53" t="s">
        <v>1059</v>
      </c>
      <c r="I73" s="53" t="s">
        <v>880</v>
      </c>
    </row>
    <row r="74" spans="1:9" x14ac:dyDescent="0.2">
      <c r="A74" s="1">
        <v>72</v>
      </c>
      <c r="B74" s="1" t="s">
        <v>936</v>
      </c>
      <c r="C74" s="53" t="s">
        <v>528</v>
      </c>
      <c r="D74">
        <v>622</v>
      </c>
      <c r="E74" s="53" t="s">
        <v>525</v>
      </c>
      <c r="F74" s="1">
        <v>623</v>
      </c>
      <c r="G74" s="1">
        <v>0</v>
      </c>
      <c r="H74" s="53" t="s">
        <v>1059</v>
      </c>
      <c r="I74" s="53" t="s">
        <v>880</v>
      </c>
    </row>
    <row r="75" spans="1:9" x14ac:dyDescent="0.2">
      <c r="A75" s="1">
        <v>73</v>
      </c>
      <c r="B75" s="1" t="s">
        <v>1012</v>
      </c>
      <c r="C75" s="53" t="s">
        <v>528</v>
      </c>
      <c r="D75">
        <v>622</v>
      </c>
      <c r="E75" s="53" t="s">
        <v>525</v>
      </c>
      <c r="F75" s="1">
        <v>623</v>
      </c>
      <c r="G75" s="1">
        <v>0</v>
      </c>
      <c r="H75" s="53" t="s">
        <v>1059</v>
      </c>
      <c r="I75" s="53" t="s">
        <v>880</v>
      </c>
    </row>
    <row r="76" spans="1:9" x14ac:dyDescent="0.2">
      <c r="A76" s="1">
        <v>74</v>
      </c>
      <c r="B76" s="1" t="s">
        <v>926</v>
      </c>
      <c r="C76" s="53" t="s">
        <v>528</v>
      </c>
      <c r="D76">
        <v>622</v>
      </c>
      <c r="E76" s="53" t="s">
        <v>335</v>
      </c>
      <c r="F76" s="1">
        <v>831</v>
      </c>
      <c r="G76" s="1">
        <v>208</v>
      </c>
      <c r="H76" s="53" t="s">
        <v>1059</v>
      </c>
      <c r="I76" s="53" t="s">
        <v>884</v>
      </c>
    </row>
    <row r="77" spans="1:9" x14ac:dyDescent="0.2">
      <c r="A77" s="1">
        <v>75</v>
      </c>
      <c r="B77" s="1" t="s">
        <v>990</v>
      </c>
      <c r="C77" s="53" t="s">
        <v>528</v>
      </c>
      <c r="D77">
        <v>622</v>
      </c>
      <c r="E77" s="53" t="s">
        <v>335</v>
      </c>
      <c r="F77" s="1">
        <v>831</v>
      </c>
      <c r="G77" s="1">
        <v>208</v>
      </c>
      <c r="H77" s="53" t="s">
        <v>1059</v>
      </c>
      <c r="I77" s="53" t="s">
        <v>884</v>
      </c>
    </row>
    <row r="78" spans="1:9" x14ac:dyDescent="0.2">
      <c r="A78" s="1">
        <v>76</v>
      </c>
      <c r="B78" s="1" t="s">
        <v>909</v>
      </c>
      <c r="C78" s="53" t="s">
        <v>528</v>
      </c>
      <c r="D78">
        <v>622</v>
      </c>
      <c r="E78" s="53" t="s">
        <v>335</v>
      </c>
      <c r="F78" s="1">
        <v>831</v>
      </c>
      <c r="G78" s="1">
        <v>208</v>
      </c>
      <c r="H78" s="53" t="s">
        <v>1059</v>
      </c>
      <c r="I78" s="53" t="s">
        <v>884</v>
      </c>
    </row>
    <row r="79" spans="1:9" x14ac:dyDescent="0.2">
      <c r="A79" s="1">
        <v>77</v>
      </c>
      <c r="B79" s="1" t="s">
        <v>1010</v>
      </c>
      <c r="C79" s="53" t="s">
        <v>528</v>
      </c>
      <c r="D79">
        <v>622</v>
      </c>
      <c r="E79" s="53" t="s">
        <v>335</v>
      </c>
      <c r="F79" s="1">
        <v>831</v>
      </c>
      <c r="G79" s="1">
        <v>208</v>
      </c>
      <c r="H79" s="53" t="s">
        <v>1059</v>
      </c>
      <c r="I79" s="53" t="s">
        <v>884</v>
      </c>
    </row>
    <row r="80" spans="1:9" x14ac:dyDescent="0.2">
      <c r="A80" s="1">
        <v>78</v>
      </c>
      <c r="B80" s="1" t="s">
        <v>879</v>
      </c>
      <c r="C80" s="53" t="s">
        <v>519</v>
      </c>
      <c r="D80">
        <v>626</v>
      </c>
      <c r="E80" s="53" t="s">
        <v>518</v>
      </c>
      <c r="F80" s="1">
        <v>627</v>
      </c>
      <c r="G80" s="1">
        <v>0</v>
      </c>
      <c r="H80" s="53" t="s">
        <v>1059</v>
      </c>
      <c r="I80" s="53" t="s">
        <v>880</v>
      </c>
    </row>
    <row r="81" spans="1:9" x14ac:dyDescent="0.2">
      <c r="A81" s="1">
        <v>79</v>
      </c>
      <c r="B81" s="1" t="s">
        <v>1023</v>
      </c>
      <c r="C81" s="53" t="s">
        <v>519</v>
      </c>
      <c r="D81">
        <v>626</v>
      </c>
      <c r="E81" s="53" t="s">
        <v>518</v>
      </c>
      <c r="F81" s="1">
        <v>627</v>
      </c>
      <c r="G81" s="1">
        <v>0</v>
      </c>
      <c r="H81" s="53" t="s">
        <v>1059</v>
      </c>
      <c r="I81" s="53" t="s">
        <v>880</v>
      </c>
    </row>
    <row r="82" spans="1:9" x14ac:dyDescent="0.2">
      <c r="A82" s="1">
        <v>80</v>
      </c>
      <c r="B82" s="1" t="s">
        <v>890</v>
      </c>
      <c r="C82" s="53" t="s">
        <v>519</v>
      </c>
      <c r="D82">
        <v>626</v>
      </c>
      <c r="E82" s="53" t="s">
        <v>518</v>
      </c>
      <c r="F82" s="1">
        <v>627</v>
      </c>
      <c r="G82" s="1">
        <v>0</v>
      </c>
      <c r="H82" s="53" t="s">
        <v>1059</v>
      </c>
      <c r="I82" s="53" t="s">
        <v>880</v>
      </c>
    </row>
    <row r="83" spans="1:9" x14ac:dyDescent="0.2">
      <c r="A83" s="1">
        <v>81</v>
      </c>
      <c r="B83" s="1" t="s">
        <v>924</v>
      </c>
      <c r="C83" s="53" t="s">
        <v>519</v>
      </c>
      <c r="D83">
        <v>626</v>
      </c>
      <c r="E83" s="53" t="s">
        <v>518</v>
      </c>
      <c r="F83" s="1">
        <v>627</v>
      </c>
      <c r="G83" s="1">
        <v>0</v>
      </c>
      <c r="H83" s="53" t="s">
        <v>1059</v>
      </c>
      <c r="I83" s="53" t="s">
        <v>880</v>
      </c>
    </row>
    <row r="84" spans="1:9" x14ac:dyDescent="0.2">
      <c r="A84" s="1">
        <v>82</v>
      </c>
      <c r="B84" s="1" t="s">
        <v>1011</v>
      </c>
      <c r="C84" s="53" t="s">
        <v>495</v>
      </c>
      <c r="D84">
        <v>636</v>
      </c>
      <c r="E84" s="53" t="s">
        <v>8</v>
      </c>
      <c r="F84" s="1" t="s">
        <v>8</v>
      </c>
      <c r="G84" s="1" t="s">
        <v>8</v>
      </c>
      <c r="H84" s="53" t="s">
        <v>1059</v>
      </c>
      <c r="I84" s="53" t="s">
        <v>880</v>
      </c>
    </row>
    <row r="85" spans="1:9" x14ac:dyDescent="0.2">
      <c r="A85" s="1">
        <v>83</v>
      </c>
      <c r="B85" s="1" t="s">
        <v>1019</v>
      </c>
      <c r="C85" s="53" t="s">
        <v>404</v>
      </c>
      <c r="D85">
        <v>753</v>
      </c>
      <c r="E85" s="53" t="s">
        <v>172</v>
      </c>
      <c r="F85" s="1">
        <v>975</v>
      </c>
      <c r="G85" s="1">
        <v>222</v>
      </c>
      <c r="H85" s="53" t="s">
        <v>1179</v>
      </c>
      <c r="I85" s="53" t="s">
        <v>1180</v>
      </c>
    </row>
    <row r="86" spans="1:9" x14ac:dyDescent="0.2">
      <c r="A86" s="1">
        <v>84</v>
      </c>
      <c r="B86" s="1" t="s">
        <v>921</v>
      </c>
      <c r="C86" s="53" t="s">
        <v>391</v>
      </c>
      <c r="D86">
        <v>768</v>
      </c>
      <c r="E86" s="53" t="s">
        <v>386</v>
      </c>
      <c r="F86" s="1">
        <v>774</v>
      </c>
      <c r="G86" s="1">
        <v>6</v>
      </c>
      <c r="H86" s="53" t="s">
        <v>898</v>
      </c>
      <c r="I86" s="53" t="s">
        <v>1057</v>
      </c>
    </row>
    <row r="87" spans="1:9" x14ac:dyDescent="0.2">
      <c r="A87" s="1">
        <v>85</v>
      </c>
      <c r="B87" s="1" t="s">
        <v>922</v>
      </c>
      <c r="C87" s="53" t="s">
        <v>391</v>
      </c>
      <c r="D87">
        <v>768</v>
      </c>
      <c r="E87" s="53" t="s">
        <v>386</v>
      </c>
      <c r="F87" s="1">
        <v>774</v>
      </c>
      <c r="G87" s="1">
        <v>6</v>
      </c>
      <c r="H87" s="53" t="s">
        <v>898</v>
      </c>
      <c r="I87" s="53" t="s">
        <v>1057</v>
      </c>
    </row>
    <row r="88" spans="1:9" x14ac:dyDescent="0.2">
      <c r="A88" s="1">
        <v>86</v>
      </c>
      <c r="B88" s="1" t="s">
        <v>905</v>
      </c>
      <c r="C88" s="53" t="s">
        <v>382</v>
      </c>
      <c r="D88">
        <v>787</v>
      </c>
      <c r="E88" s="53" t="s">
        <v>381</v>
      </c>
      <c r="F88" s="1">
        <v>787</v>
      </c>
      <c r="G88" s="1">
        <v>0</v>
      </c>
      <c r="H88" s="53" t="s">
        <v>1059</v>
      </c>
      <c r="I88" s="53" t="s">
        <v>884</v>
      </c>
    </row>
    <row r="89" spans="1:9" x14ac:dyDescent="0.2">
      <c r="A89" s="1">
        <v>87</v>
      </c>
      <c r="B89" s="1" t="s">
        <v>1033</v>
      </c>
      <c r="C89" s="55" t="s">
        <v>348</v>
      </c>
      <c r="D89">
        <v>815</v>
      </c>
      <c r="E89" s="53" t="s">
        <v>8</v>
      </c>
      <c r="F89" s="1" t="s">
        <v>8</v>
      </c>
      <c r="G89" s="1" t="s">
        <v>8</v>
      </c>
      <c r="H89" s="53" t="s">
        <v>1059</v>
      </c>
      <c r="I89" s="53" t="s">
        <v>880</v>
      </c>
    </row>
    <row r="90" spans="1:9" x14ac:dyDescent="0.2">
      <c r="A90" s="1">
        <v>88</v>
      </c>
      <c r="B90" s="1" t="s">
        <v>893</v>
      </c>
      <c r="C90" s="53" t="s">
        <v>240</v>
      </c>
      <c r="D90">
        <v>920</v>
      </c>
      <c r="E90" s="53" t="s">
        <v>230</v>
      </c>
      <c r="F90" s="1">
        <v>936</v>
      </c>
      <c r="G90" s="1">
        <v>15</v>
      </c>
      <c r="H90" s="53" t="s">
        <v>1059</v>
      </c>
      <c r="I90" s="53" t="s">
        <v>884</v>
      </c>
    </row>
    <row r="91" spans="1:9" x14ac:dyDescent="0.2">
      <c r="A91" s="1">
        <v>89</v>
      </c>
      <c r="B91" s="1" t="s">
        <v>966</v>
      </c>
      <c r="C91" s="53" t="s">
        <v>240</v>
      </c>
      <c r="D91">
        <v>920</v>
      </c>
      <c r="E91" s="53" t="s">
        <v>230</v>
      </c>
      <c r="F91" s="1">
        <v>936</v>
      </c>
      <c r="G91" s="1">
        <v>15</v>
      </c>
      <c r="H91" s="53" t="s">
        <v>1059</v>
      </c>
      <c r="I91" s="53" t="s">
        <v>884</v>
      </c>
    </row>
    <row r="92" spans="1:9" x14ac:dyDescent="0.2">
      <c r="A92" s="1">
        <v>90</v>
      </c>
      <c r="B92" s="1" t="s">
        <v>919</v>
      </c>
      <c r="C92" s="53" t="s">
        <v>177</v>
      </c>
      <c r="D92">
        <v>973</v>
      </c>
      <c r="E92" s="53" t="s">
        <v>172</v>
      </c>
      <c r="F92" s="1">
        <v>975</v>
      </c>
      <c r="G92" s="1">
        <v>2</v>
      </c>
      <c r="H92" s="53" t="s">
        <v>1179</v>
      </c>
      <c r="I92" s="53" t="s">
        <v>1180</v>
      </c>
    </row>
    <row r="93" spans="1:9" x14ac:dyDescent="0.2">
      <c r="A93" s="1">
        <v>91</v>
      </c>
      <c r="B93" s="1" t="s">
        <v>931</v>
      </c>
      <c r="C93" s="53" t="s">
        <v>143</v>
      </c>
      <c r="D93" s="6">
        <v>1020</v>
      </c>
      <c r="E93" s="53" t="s">
        <v>140</v>
      </c>
      <c r="F93" s="6">
        <v>1026</v>
      </c>
      <c r="G93" s="6">
        <v>5</v>
      </c>
      <c r="H93" s="53" t="s">
        <v>1059</v>
      </c>
      <c r="I93" s="53" t="s">
        <v>884</v>
      </c>
    </row>
    <row r="94" spans="1:9" x14ac:dyDescent="0.2">
      <c r="A94" s="1">
        <v>92</v>
      </c>
      <c r="B94" s="1" t="s">
        <v>1034</v>
      </c>
      <c r="C94" s="53" t="s">
        <v>143</v>
      </c>
      <c r="D94" s="52">
        <v>1020</v>
      </c>
      <c r="E94" s="53" t="s">
        <v>140</v>
      </c>
      <c r="F94" s="52">
        <v>1026</v>
      </c>
      <c r="G94" s="52">
        <v>5</v>
      </c>
      <c r="H94" s="53" t="s">
        <v>1059</v>
      </c>
      <c r="I94" s="53" t="s">
        <v>884</v>
      </c>
    </row>
    <row r="95" spans="1:9" x14ac:dyDescent="0.2">
      <c r="A95" s="1">
        <v>93</v>
      </c>
      <c r="B95" s="1" t="s">
        <v>992</v>
      </c>
      <c r="C95" s="53" t="s">
        <v>143</v>
      </c>
      <c r="D95" s="52">
        <v>1020</v>
      </c>
      <c r="E95" s="53" t="s">
        <v>140</v>
      </c>
      <c r="F95" s="52">
        <v>1026</v>
      </c>
      <c r="G95" s="52">
        <v>5</v>
      </c>
      <c r="H95" s="53" t="s">
        <v>1059</v>
      </c>
      <c r="I95" s="53" t="s">
        <v>884</v>
      </c>
    </row>
  </sheetData>
  <mergeCells count="4">
    <mergeCell ref="A1:B1"/>
    <mergeCell ref="C1:D1"/>
    <mergeCell ref="E1:F1"/>
    <mergeCell ref="G1:I1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EDA0-E6FF-AC45-87EC-6E9CEC341F92}">
  <sheetPr filterMode="1"/>
  <dimension ref="A1:F94"/>
  <sheetViews>
    <sheetView zoomScale="150" workbookViewId="0">
      <selection activeCell="E83" sqref="E83"/>
    </sheetView>
  </sheetViews>
  <sheetFormatPr baseColWidth="10" defaultRowHeight="16" x14ac:dyDescent="0.2"/>
  <cols>
    <col min="1" max="1" width="3.1640625" bestFit="1" customWidth="1"/>
    <col min="2" max="4" width="13.33203125" customWidth="1"/>
    <col min="5" max="5" width="12.83203125" bestFit="1" customWidth="1"/>
    <col min="6" max="6" width="10.83203125" bestFit="1" customWidth="1"/>
  </cols>
  <sheetData>
    <row r="1" spans="1:6" x14ac:dyDescent="0.2">
      <c r="A1" s="10" t="s">
        <v>1</v>
      </c>
      <c r="B1" s="10" t="s">
        <v>1183</v>
      </c>
      <c r="C1" s="10" t="s">
        <v>1184</v>
      </c>
      <c r="D1" s="10" t="s">
        <v>1181</v>
      </c>
      <c r="E1" s="10" t="s">
        <v>873</v>
      </c>
      <c r="F1" s="10" t="s">
        <v>1200</v>
      </c>
    </row>
    <row r="2" spans="1:6" hidden="1" x14ac:dyDescent="0.2">
      <c r="A2">
        <v>1</v>
      </c>
      <c r="D2" t="str">
        <f>'true-bugs'!$H3</f>
        <v>Reference</v>
      </c>
      <c r="E2" t="str">
        <f>'true-bugs'!$I3</f>
        <v>DuplicatedVar</v>
      </c>
      <c r="F2" s="20" t="str">
        <f>IF('true-bugs'!F3="-","Y","N")</f>
        <v>N</v>
      </c>
    </row>
    <row r="3" spans="1:6" hidden="1" x14ac:dyDescent="0.2">
      <c r="A3">
        <v>2</v>
      </c>
      <c r="D3" t="str">
        <f>'true-bugs'!$H4</f>
        <v>Reference</v>
      </c>
      <c r="E3" t="str">
        <f>'true-bugs'!$I4</f>
        <v>UnknownVar</v>
      </c>
      <c r="F3" s="20" t="str">
        <f>IF('true-bugs'!F4="-","Y","N")</f>
        <v>N</v>
      </c>
    </row>
    <row r="4" spans="1:6" hidden="1" x14ac:dyDescent="0.2">
      <c r="A4">
        <v>3</v>
      </c>
      <c r="D4" t="str">
        <f>'true-bugs'!$H5</f>
        <v>Reference</v>
      </c>
      <c r="E4" t="str">
        <f>'true-bugs'!$I5</f>
        <v>DuplicatedVar</v>
      </c>
      <c r="F4" s="20" t="str">
        <f>IF('true-bugs'!F5="-","Y","N")</f>
        <v>N</v>
      </c>
    </row>
    <row r="5" spans="1:6" hidden="1" x14ac:dyDescent="0.2">
      <c r="A5">
        <v>4</v>
      </c>
      <c r="D5" t="str">
        <f>'true-bugs'!$H6</f>
        <v>Reference</v>
      </c>
      <c r="E5" t="str">
        <f>'true-bugs'!$I6</f>
        <v>DuplicatedVar</v>
      </c>
      <c r="F5" s="20" t="str">
        <f>IF('true-bugs'!F6="-","Y","N")</f>
        <v>N</v>
      </c>
    </row>
    <row r="6" spans="1:6" hidden="1" x14ac:dyDescent="0.2">
      <c r="A6">
        <v>5</v>
      </c>
      <c r="D6" t="str">
        <f>'true-bugs'!$H7</f>
        <v>Reference</v>
      </c>
      <c r="E6" t="str">
        <f>'true-bugs'!$I7</f>
        <v>DuplicatedVar</v>
      </c>
      <c r="F6" s="20" t="str">
        <f>IF('true-bugs'!F7="-","Y","N")</f>
        <v>N</v>
      </c>
    </row>
    <row r="7" spans="1:6" hidden="1" x14ac:dyDescent="0.2">
      <c r="A7">
        <v>6</v>
      </c>
      <c r="D7" t="str">
        <f>'true-bugs'!$H8</f>
        <v>Reference</v>
      </c>
      <c r="E7" t="str">
        <f>'true-bugs'!$I8</f>
        <v>DuplicatedVar</v>
      </c>
      <c r="F7" s="20" t="str">
        <f>IF('true-bugs'!F8="-","Y","N")</f>
        <v>N</v>
      </c>
    </row>
    <row r="8" spans="1:6" hidden="1" x14ac:dyDescent="0.2">
      <c r="A8">
        <v>7</v>
      </c>
      <c r="D8" t="str">
        <f>'true-bugs'!$H9</f>
        <v>Reference</v>
      </c>
      <c r="E8" t="str">
        <f>'true-bugs'!$I9</f>
        <v>DuplicatedVar</v>
      </c>
      <c r="F8" s="20" t="str">
        <f>IF('true-bugs'!F9="-","Y","N")</f>
        <v>N</v>
      </c>
    </row>
    <row r="9" spans="1:6" hidden="1" x14ac:dyDescent="0.2">
      <c r="A9">
        <v>8</v>
      </c>
      <c r="D9" t="str">
        <f>'true-bugs'!$H10</f>
        <v>Reference</v>
      </c>
      <c r="E9" t="str">
        <f>'true-bugs'!$I10</f>
        <v>DuplicatedVar</v>
      </c>
      <c r="F9" s="20" t="str">
        <f>IF('true-bugs'!F10="-","Y","N")</f>
        <v>N</v>
      </c>
    </row>
    <row r="10" spans="1:6" hidden="1" x14ac:dyDescent="0.2">
      <c r="A10">
        <v>9</v>
      </c>
      <c r="D10" t="str">
        <f>'true-bugs'!$H11</f>
        <v>Reference</v>
      </c>
      <c r="E10" t="str">
        <f>'true-bugs'!$I11</f>
        <v>DuplicatedVar</v>
      </c>
      <c r="F10" s="20" t="str">
        <f>IF('true-bugs'!F11="-","Y","N")</f>
        <v>N</v>
      </c>
    </row>
    <row r="11" spans="1:6" hidden="1" x14ac:dyDescent="0.2">
      <c r="A11">
        <v>10</v>
      </c>
      <c r="D11" t="str">
        <f>'true-bugs'!$H12</f>
        <v>Reference</v>
      </c>
      <c r="E11" t="str">
        <f>'true-bugs'!$I12</f>
        <v>DuplicatedVar</v>
      </c>
      <c r="F11" s="20" t="str">
        <f>IF('true-bugs'!F12="-","Y","N")</f>
        <v>N</v>
      </c>
    </row>
    <row r="12" spans="1:6" hidden="1" x14ac:dyDescent="0.2">
      <c r="A12">
        <v>11</v>
      </c>
      <c r="D12" t="str">
        <f>'true-bugs'!$H13</f>
        <v>Reference</v>
      </c>
      <c r="E12" t="str">
        <f>'true-bugs'!$I13</f>
        <v>DuplicatedVar</v>
      </c>
      <c r="F12" s="20" t="str">
        <f>IF('true-bugs'!F13="-","Y","N")</f>
        <v>N</v>
      </c>
    </row>
    <row r="13" spans="1:6" hidden="1" x14ac:dyDescent="0.2">
      <c r="A13">
        <v>12</v>
      </c>
      <c r="D13" t="str">
        <f>'true-bugs'!$H14</f>
        <v>Reference</v>
      </c>
      <c r="E13" t="str">
        <f>'true-bugs'!$I14</f>
        <v>DuplicatedVar</v>
      </c>
      <c r="F13" s="20" t="str">
        <f>IF('true-bugs'!F14="-","Y","N")</f>
        <v>N</v>
      </c>
    </row>
    <row r="14" spans="1:6" hidden="1" x14ac:dyDescent="0.2">
      <c r="A14">
        <v>13</v>
      </c>
      <c r="D14" t="str">
        <f>'true-bugs'!$H15</f>
        <v>Reference</v>
      </c>
      <c r="E14" t="str">
        <f>'true-bugs'!$I15</f>
        <v>DuplicatedVar</v>
      </c>
      <c r="F14" s="20" t="str">
        <f>IF('true-bugs'!F15="-","Y","N")</f>
        <v>N</v>
      </c>
    </row>
    <row r="15" spans="1:6" hidden="1" x14ac:dyDescent="0.2">
      <c r="A15">
        <v>14</v>
      </c>
      <c r="D15" t="str">
        <f>'true-bugs'!$H16</f>
        <v>Reference</v>
      </c>
      <c r="E15" t="str">
        <f>'true-bugs'!$I16</f>
        <v>DuplicatedVar</v>
      </c>
      <c r="F15" s="20" t="str">
        <f>IF('true-bugs'!F16="-","Y","N")</f>
        <v>N</v>
      </c>
    </row>
    <row r="16" spans="1:6" hidden="1" x14ac:dyDescent="0.2">
      <c r="A16">
        <v>15</v>
      </c>
      <c r="D16" t="str">
        <f>'true-bugs'!$H17</f>
        <v>Reference</v>
      </c>
      <c r="E16" t="str">
        <f>'true-bugs'!$I17</f>
        <v>DuplicatedVar</v>
      </c>
      <c r="F16" s="20" t="str">
        <f>IF('true-bugs'!F17="-","Y","N")</f>
        <v>N</v>
      </c>
    </row>
    <row r="17" spans="1:6" hidden="1" x14ac:dyDescent="0.2">
      <c r="A17">
        <v>16</v>
      </c>
      <c r="D17" t="str">
        <f>'true-bugs'!$H18</f>
        <v>Operand</v>
      </c>
      <c r="E17" t="str">
        <f>'true-bugs'!$I18</f>
        <v>Abrupt</v>
      </c>
      <c r="F17" s="20" t="str">
        <f>IF('true-bugs'!F18="-","Y","N")</f>
        <v>N</v>
      </c>
    </row>
    <row r="18" spans="1:6" hidden="1" x14ac:dyDescent="0.2">
      <c r="A18">
        <v>17</v>
      </c>
      <c r="D18" t="str">
        <f>'true-bugs'!$H19</f>
        <v>Operand</v>
      </c>
      <c r="E18" t="str">
        <f>'true-bugs'!$I19</f>
        <v>Abrupt</v>
      </c>
      <c r="F18" s="20" t="str">
        <f>IF('true-bugs'!F19="-","Y","N")</f>
        <v>N</v>
      </c>
    </row>
    <row r="19" spans="1:6" hidden="1" x14ac:dyDescent="0.2">
      <c r="A19">
        <v>18</v>
      </c>
      <c r="D19" t="str">
        <f>'true-bugs'!$H20</f>
        <v>Reference</v>
      </c>
      <c r="E19" t="str">
        <f>'true-bugs'!$I20</f>
        <v>UnknownVar</v>
      </c>
      <c r="F19" s="20" t="str">
        <f>IF('true-bugs'!F20="-","Y","N")</f>
        <v>N</v>
      </c>
    </row>
    <row r="20" spans="1:6" hidden="1" x14ac:dyDescent="0.2">
      <c r="A20">
        <v>19</v>
      </c>
      <c r="D20" t="str">
        <f>'true-bugs'!$H21</f>
        <v>Reference</v>
      </c>
      <c r="E20" t="str">
        <f>'true-bugs'!$I21</f>
        <v>UnknownVar</v>
      </c>
      <c r="F20" s="20" t="str">
        <f>IF('true-bugs'!F21="-","Y","N")</f>
        <v>N</v>
      </c>
    </row>
    <row r="21" spans="1:6" hidden="1" x14ac:dyDescent="0.2">
      <c r="A21">
        <v>20</v>
      </c>
      <c r="D21" t="str">
        <f>'true-bugs'!$H22</f>
        <v>Assertion</v>
      </c>
      <c r="E21" t="str">
        <f>'true-bugs'!$I22</f>
        <v>Assertion</v>
      </c>
      <c r="F21" s="20" t="str">
        <f>IF('true-bugs'!F22="-","Y","N")</f>
        <v>N</v>
      </c>
    </row>
    <row r="22" spans="1:6" hidden="1" x14ac:dyDescent="0.2">
      <c r="A22">
        <v>21</v>
      </c>
      <c r="D22" t="str">
        <f>'true-bugs'!$H23</f>
        <v>Assertion</v>
      </c>
      <c r="E22" t="str">
        <f>'true-bugs'!$I23</f>
        <v>Assertion</v>
      </c>
      <c r="F22" s="20" t="str">
        <f>IF('true-bugs'!F23="-","Y","N")</f>
        <v>N</v>
      </c>
    </row>
    <row r="23" spans="1:6" hidden="1" x14ac:dyDescent="0.2">
      <c r="A23">
        <v>22</v>
      </c>
      <c r="D23" t="str">
        <f>'true-bugs'!$H24</f>
        <v>Assertion</v>
      </c>
      <c r="E23" t="str">
        <f>'true-bugs'!$I24</f>
        <v>Assertion</v>
      </c>
      <c r="F23" s="20" t="str">
        <f>IF('true-bugs'!F24="-","Y","N")</f>
        <v>N</v>
      </c>
    </row>
    <row r="24" spans="1:6" hidden="1" x14ac:dyDescent="0.2">
      <c r="A24">
        <v>23</v>
      </c>
      <c r="D24" t="str">
        <f>'true-bugs'!$H25</f>
        <v>Operand</v>
      </c>
      <c r="E24" t="str">
        <f>'true-bugs'!$I25</f>
        <v>Abrupt</v>
      </c>
      <c r="F24" s="20" t="str">
        <f>IF('true-bugs'!F25="-","Y","N")</f>
        <v>N</v>
      </c>
    </row>
    <row r="25" spans="1:6" hidden="1" x14ac:dyDescent="0.2">
      <c r="A25">
        <v>24</v>
      </c>
      <c r="D25" t="str">
        <f>'true-bugs'!$H26</f>
        <v>Operand</v>
      </c>
      <c r="E25" t="str">
        <f>'true-bugs'!$I26</f>
        <v>Abrupt</v>
      </c>
      <c r="F25" s="20" t="str">
        <f>IF('true-bugs'!F26="-","Y","N")</f>
        <v>N</v>
      </c>
    </row>
    <row r="26" spans="1:6" hidden="1" x14ac:dyDescent="0.2">
      <c r="A26">
        <v>25</v>
      </c>
      <c r="D26" t="str">
        <f>'true-bugs'!$H27</f>
        <v>Operand</v>
      </c>
      <c r="E26" t="str">
        <f>'true-bugs'!$I27</f>
        <v>Abrupt</v>
      </c>
      <c r="F26" s="20" t="str">
        <f>IF('true-bugs'!F27="-","Y","N")</f>
        <v>N</v>
      </c>
    </row>
    <row r="27" spans="1:6" hidden="1" x14ac:dyDescent="0.2">
      <c r="A27">
        <v>26</v>
      </c>
      <c r="D27" t="str">
        <f>'true-bugs'!$H28</f>
        <v>Operand</v>
      </c>
      <c r="E27" t="str">
        <f>'true-bugs'!$I28</f>
        <v>Abrupt</v>
      </c>
      <c r="F27" s="20" t="str">
        <f>IF('true-bugs'!F28="-","Y","N")</f>
        <v>N</v>
      </c>
    </row>
    <row r="28" spans="1:6" hidden="1" x14ac:dyDescent="0.2">
      <c r="A28">
        <v>27</v>
      </c>
      <c r="D28" t="str">
        <f>'true-bugs'!$H29</f>
        <v>Operand</v>
      </c>
      <c r="E28" t="str">
        <f>'true-bugs'!$I29</f>
        <v>Abrupt</v>
      </c>
      <c r="F28" s="20" t="str">
        <f>IF('true-bugs'!F29="-","Y","N")</f>
        <v>N</v>
      </c>
    </row>
    <row r="29" spans="1:6" hidden="1" x14ac:dyDescent="0.2">
      <c r="A29">
        <v>28</v>
      </c>
      <c r="D29" t="str">
        <f>'true-bugs'!$H30</f>
        <v>Operand</v>
      </c>
      <c r="E29" t="str">
        <f>'true-bugs'!$I30</f>
        <v>Abrupt</v>
      </c>
      <c r="F29" s="20" t="str">
        <f>IF('true-bugs'!F30="-","Y","N")</f>
        <v>N</v>
      </c>
    </row>
    <row r="30" spans="1:6" hidden="1" x14ac:dyDescent="0.2">
      <c r="A30">
        <v>29</v>
      </c>
      <c r="D30" t="str">
        <f>'true-bugs'!$H31</f>
        <v>Operand</v>
      </c>
      <c r="E30" t="str">
        <f>'true-bugs'!$I31</f>
        <v>Abrupt</v>
      </c>
      <c r="F30" s="20" t="str">
        <f>IF('true-bugs'!F31="-","Y","N")</f>
        <v>N</v>
      </c>
    </row>
    <row r="31" spans="1:6" hidden="1" x14ac:dyDescent="0.2">
      <c r="A31">
        <v>30</v>
      </c>
      <c r="D31" t="str">
        <f>'true-bugs'!$H32</f>
        <v>Operand</v>
      </c>
      <c r="E31" t="str">
        <f>'true-bugs'!$I32</f>
        <v>Abrupt</v>
      </c>
      <c r="F31" s="20" t="str">
        <f>IF('true-bugs'!F32="-","Y","N")</f>
        <v>N</v>
      </c>
    </row>
    <row r="32" spans="1:6" hidden="1" x14ac:dyDescent="0.2">
      <c r="A32">
        <v>31</v>
      </c>
      <c r="D32" t="str">
        <f>'true-bugs'!$H33</f>
        <v>Arity</v>
      </c>
      <c r="E32" t="str">
        <f>'true-bugs'!$I33</f>
        <v>MissingParam</v>
      </c>
      <c r="F32" s="20" t="str">
        <f>IF('true-bugs'!F33="-","Y","N")</f>
        <v>N</v>
      </c>
    </row>
    <row r="33" spans="1:6" hidden="1" x14ac:dyDescent="0.2">
      <c r="A33">
        <v>32</v>
      </c>
      <c r="D33" t="str">
        <f>'true-bugs'!$H34</f>
        <v>Operand</v>
      </c>
      <c r="E33" t="str">
        <f>'true-bugs'!$I34</f>
        <v>Abrupt</v>
      </c>
      <c r="F33" s="20" t="str">
        <f>IF('true-bugs'!F34="-","Y","N")</f>
        <v>N</v>
      </c>
    </row>
    <row r="34" spans="1:6" hidden="1" x14ac:dyDescent="0.2">
      <c r="A34">
        <v>33</v>
      </c>
      <c r="D34" t="str">
        <f>'true-bugs'!$H35</f>
        <v>Operand</v>
      </c>
      <c r="E34" t="str">
        <f>'true-bugs'!$I35</f>
        <v>Abrupt</v>
      </c>
      <c r="F34" s="20" t="str">
        <f>IF('true-bugs'!F35="-","Y","N")</f>
        <v>N</v>
      </c>
    </row>
    <row r="35" spans="1:6" hidden="1" x14ac:dyDescent="0.2">
      <c r="A35">
        <v>34</v>
      </c>
      <c r="D35" t="str">
        <f>'true-bugs'!$H36</f>
        <v>Reference</v>
      </c>
      <c r="E35" t="str">
        <f>'true-bugs'!$I36</f>
        <v>DuplicatedVar</v>
      </c>
      <c r="F35" s="20" t="str">
        <f>IF('true-bugs'!F36="-","Y","N")</f>
        <v>N</v>
      </c>
    </row>
    <row r="36" spans="1:6" hidden="1" x14ac:dyDescent="0.2">
      <c r="A36">
        <v>35</v>
      </c>
      <c r="D36" t="str">
        <f>'true-bugs'!$H37</f>
        <v>Reference</v>
      </c>
      <c r="E36" t="str">
        <f>'true-bugs'!$I37</f>
        <v>DuplicatedVar</v>
      </c>
      <c r="F36" s="20" t="str">
        <f>IF('true-bugs'!F37="-","Y","N")</f>
        <v>N</v>
      </c>
    </row>
    <row r="37" spans="1:6" hidden="1" x14ac:dyDescent="0.2">
      <c r="A37">
        <v>36</v>
      </c>
      <c r="D37" t="str">
        <f>'true-bugs'!$H38</f>
        <v>Reference</v>
      </c>
      <c r="E37" t="str">
        <f>'true-bugs'!$I38</f>
        <v>DuplicatedVar</v>
      </c>
      <c r="F37" s="20" t="str">
        <f>IF('true-bugs'!F38="-","Y","N")</f>
        <v>N</v>
      </c>
    </row>
    <row r="38" spans="1:6" hidden="1" x14ac:dyDescent="0.2">
      <c r="A38">
        <v>37</v>
      </c>
      <c r="D38" t="str">
        <f>'true-bugs'!$H39</f>
        <v>Reference</v>
      </c>
      <c r="E38" t="str">
        <f>'true-bugs'!$I39</f>
        <v>DuplicatedVar</v>
      </c>
      <c r="F38" s="20" t="str">
        <f>IF('true-bugs'!F39="-","Y","N")</f>
        <v>N</v>
      </c>
    </row>
    <row r="39" spans="1:6" x14ac:dyDescent="0.2">
      <c r="A39">
        <v>38</v>
      </c>
      <c r="B39" t="s">
        <v>1185</v>
      </c>
      <c r="C39" t="s">
        <v>1186</v>
      </c>
      <c r="D39" t="str">
        <f>'true-bugs'!$H40</f>
        <v>Reference</v>
      </c>
      <c r="E39" t="str">
        <f>'true-bugs'!$I40</f>
        <v>DuplicatedVar</v>
      </c>
      <c r="F39" s="20" t="str">
        <f>IF('true-bugs'!F40="-","Y","N")</f>
        <v>Y</v>
      </c>
    </row>
    <row r="40" spans="1:6" x14ac:dyDescent="0.2">
      <c r="A40">
        <v>40</v>
      </c>
      <c r="B40" t="s">
        <v>1185</v>
      </c>
      <c r="C40" t="s">
        <v>1186</v>
      </c>
      <c r="D40" t="str">
        <f>'true-bugs'!$H42</f>
        <v>Reference</v>
      </c>
      <c r="E40" t="str">
        <f>'true-bugs'!$I42</f>
        <v>DuplicatedVar</v>
      </c>
      <c r="F40" s="20" t="str">
        <f>IF('true-bugs'!F42="-","Y","N")</f>
        <v>Y</v>
      </c>
    </row>
    <row r="41" spans="1:6" x14ac:dyDescent="0.2">
      <c r="A41">
        <v>41</v>
      </c>
      <c r="B41" t="s">
        <v>1185</v>
      </c>
      <c r="C41" t="s">
        <v>1186</v>
      </c>
      <c r="D41" t="str">
        <f>'true-bugs'!$H43</f>
        <v>Reference</v>
      </c>
      <c r="E41" t="str">
        <f>'true-bugs'!$I43</f>
        <v>DuplicatedVar</v>
      </c>
      <c r="F41" s="20" t="str">
        <f>IF('true-bugs'!F43="-","Y","N")</f>
        <v>Y</v>
      </c>
    </row>
    <row r="42" spans="1:6" x14ac:dyDescent="0.2">
      <c r="A42">
        <v>39</v>
      </c>
      <c r="B42" t="s">
        <v>1187</v>
      </c>
      <c r="C42" t="s">
        <v>1188</v>
      </c>
      <c r="D42" t="str">
        <f>'true-bugs'!$H41</f>
        <v>Reference</v>
      </c>
      <c r="E42" t="str">
        <f>'true-bugs'!$I41</f>
        <v>DuplicatedVar</v>
      </c>
      <c r="F42" s="20" t="str">
        <f>IF('true-bugs'!F41="-","Y","N")</f>
        <v>Y</v>
      </c>
    </row>
    <row r="43" spans="1:6" x14ac:dyDescent="0.2">
      <c r="A43">
        <v>42</v>
      </c>
      <c r="B43" t="s">
        <v>1187</v>
      </c>
      <c r="C43" t="s">
        <v>1188</v>
      </c>
      <c r="D43" t="str">
        <f>'true-bugs'!$H44</f>
        <v>Reference</v>
      </c>
      <c r="E43" t="str">
        <f>'true-bugs'!$I44</f>
        <v>DuplicatedVar</v>
      </c>
      <c r="F43" s="20" t="str">
        <f>IF('true-bugs'!F44="-","Y","N")</f>
        <v>Y</v>
      </c>
    </row>
    <row r="44" spans="1:6" x14ac:dyDescent="0.2">
      <c r="A44">
        <v>43</v>
      </c>
      <c r="B44" t="s">
        <v>1187</v>
      </c>
      <c r="C44" t="s">
        <v>1188</v>
      </c>
      <c r="D44" t="str">
        <f>'true-bugs'!$H45</f>
        <v>Reference</v>
      </c>
      <c r="E44" t="str">
        <f>'true-bugs'!$I45</f>
        <v>DuplicatedVar</v>
      </c>
      <c r="F44" s="20" t="str">
        <f>IF('true-bugs'!F45="-","Y","N")</f>
        <v>Y</v>
      </c>
    </row>
    <row r="45" spans="1:6" x14ac:dyDescent="0.2">
      <c r="A45">
        <v>44</v>
      </c>
      <c r="B45" t="s">
        <v>1189</v>
      </c>
      <c r="C45" t="s">
        <v>1190</v>
      </c>
      <c r="D45" t="str">
        <f>'true-bugs'!$H46</f>
        <v>Reference</v>
      </c>
      <c r="E45" t="str">
        <f>'true-bugs'!$I46</f>
        <v>DuplicatedVar</v>
      </c>
      <c r="F45" s="20" t="str">
        <f>IF('true-bugs'!F46="-","Y","N")</f>
        <v>Y</v>
      </c>
    </row>
    <row r="46" spans="1:6" x14ac:dyDescent="0.2">
      <c r="A46">
        <v>45</v>
      </c>
      <c r="B46" s="56" t="s">
        <v>1191</v>
      </c>
      <c r="C46" t="s">
        <v>1192</v>
      </c>
      <c r="D46" t="str">
        <f>'true-bugs'!$H47</f>
        <v>Reference</v>
      </c>
      <c r="E46" t="str">
        <f>'true-bugs'!$I47</f>
        <v>DuplicatedVar</v>
      </c>
      <c r="F46" s="20" t="str">
        <f>IF('true-bugs'!F47="-","Y","N")</f>
        <v>Y</v>
      </c>
    </row>
    <row r="47" spans="1:6" x14ac:dyDescent="0.2">
      <c r="A47">
        <v>87</v>
      </c>
      <c r="B47" t="s">
        <v>1191</v>
      </c>
      <c r="C47" t="s">
        <v>1192</v>
      </c>
      <c r="D47" t="str">
        <f>'true-bugs'!$H89</f>
        <v>Reference</v>
      </c>
      <c r="E47" t="str">
        <f>'true-bugs'!$I89</f>
        <v>DuplicatedVar</v>
      </c>
      <c r="F47" s="20" t="str">
        <f>IF('true-bugs'!F89="-","Y","N")</f>
        <v>Y</v>
      </c>
    </row>
    <row r="48" spans="1:6" x14ac:dyDescent="0.2">
      <c r="A48">
        <v>82</v>
      </c>
      <c r="B48" t="s">
        <v>1198</v>
      </c>
      <c r="C48" t="s">
        <v>1199</v>
      </c>
      <c r="D48" t="str">
        <f>'true-bugs'!$H84</f>
        <v>Reference</v>
      </c>
      <c r="E48" t="str">
        <f>'true-bugs'!$I84</f>
        <v>DuplicatedVar</v>
      </c>
      <c r="F48" s="20" t="str">
        <f>IF('true-bugs'!F84="-","Y","N")</f>
        <v>Y</v>
      </c>
    </row>
    <row r="49" spans="1:6" x14ac:dyDescent="0.2">
      <c r="A49">
        <v>48</v>
      </c>
      <c r="B49" t="s">
        <v>1194</v>
      </c>
      <c r="C49" t="s">
        <v>1195</v>
      </c>
      <c r="D49" t="str">
        <f>'true-bugs'!$H50</f>
        <v>Reference</v>
      </c>
      <c r="E49" t="str">
        <f>'true-bugs'!$I50</f>
        <v>UnknownVar</v>
      </c>
      <c r="F49" s="20" t="str">
        <f>IF('true-bugs'!F50="-","Y","N")</f>
        <v>Y</v>
      </c>
    </row>
    <row r="50" spans="1:6" x14ac:dyDescent="0.2">
      <c r="A50">
        <v>49</v>
      </c>
      <c r="B50" t="s">
        <v>1196</v>
      </c>
      <c r="C50" t="s">
        <v>1197</v>
      </c>
      <c r="D50" t="str">
        <f>'true-bugs'!$H51</f>
        <v>Reference</v>
      </c>
      <c r="E50" t="str">
        <f>'true-bugs'!$I51</f>
        <v>UnknownVar</v>
      </c>
      <c r="F50" s="20" t="str">
        <f>IF('true-bugs'!F51="-","Y","N")</f>
        <v>Y</v>
      </c>
    </row>
    <row r="51" spans="1:6" hidden="1" x14ac:dyDescent="0.2">
      <c r="A51">
        <v>50</v>
      </c>
      <c r="D51" t="str">
        <f>'true-bugs'!$H52</f>
        <v>Operand</v>
      </c>
      <c r="E51" t="str">
        <f>'true-bugs'!$I52</f>
        <v>Abrupt</v>
      </c>
      <c r="F51" s="20" t="str">
        <f>IF('true-bugs'!F52="-","Y","N")</f>
        <v>N</v>
      </c>
    </row>
    <row r="52" spans="1:6" hidden="1" x14ac:dyDescent="0.2">
      <c r="A52">
        <v>51</v>
      </c>
      <c r="D52" t="str">
        <f>'true-bugs'!$H53</f>
        <v>Arity</v>
      </c>
      <c r="E52" t="str">
        <f>'true-bugs'!$I53</f>
        <v>MissingParam</v>
      </c>
      <c r="F52" s="20" t="str">
        <f>IF('true-bugs'!F53="-","Y","N")</f>
        <v>N</v>
      </c>
    </row>
    <row r="53" spans="1:6" hidden="1" x14ac:dyDescent="0.2">
      <c r="A53">
        <v>52</v>
      </c>
      <c r="D53" t="str">
        <f>'true-bugs'!$H54</f>
        <v>Assertion</v>
      </c>
      <c r="E53" t="str">
        <f>'true-bugs'!$I54</f>
        <v>Assertion</v>
      </c>
      <c r="F53" s="20" t="str">
        <f>IF('true-bugs'!F54="-","Y","N")</f>
        <v>N</v>
      </c>
    </row>
    <row r="54" spans="1:6" hidden="1" x14ac:dyDescent="0.2">
      <c r="A54">
        <v>53</v>
      </c>
      <c r="D54" t="str">
        <f>'true-bugs'!$H55</f>
        <v>Reference</v>
      </c>
      <c r="E54" t="str">
        <f>'true-bugs'!$I55</f>
        <v>DuplicatedVar</v>
      </c>
      <c r="F54" s="20" t="str">
        <f>IF('true-bugs'!F55="-","Y","N")</f>
        <v>N</v>
      </c>
    </row>
    <row r="55" spans="1:6" hidden="1" x14ac:dyDescent="0.2">
      <c r="A55">
        <v>54</v>
      </c>
      <c r="D55" t="str">
        <f>'true-bugs'!$H56</f>
        <v>Reference</v>
      </c>
      <c r="E55" t="str">
        <f>'true-bugs'!$I56</f>
        <v>UnknownVar</v>
      </c>
      <c r="F55" s="20" t="str">
        <f>IF('true-bugs'!F56="-","Y","N")</f>
        <v>N</v>
      </c>
    </row>
    <row r="56" spans="1:6" hidden="1" x14ac:dyDescent="0.2">
      <c r="A56">
        <v>55</v>
      </c>
      <c r="D56" t="str">
        <f>'true-bugs'!$H57</f>
        <v>Reference</v>
      </c>
      <c r="E56" t="str">
        <f>'true-bugs'!$I57</f>
        <v>UnknownVar</v>
      </c>
      <c r="F56" s="20" t="str">
        <f>IF('true-bugs'!F57="-","Y","N")</f>
        <v>N</v>
      </c>
    </row>
    <row r="57" spans="1:6" hidden="1" x14ac:dyDescent="0.2">
      <c r="A57">
        <v>56</v>
      </c>
      <c r="D57" t="str">
        <f>'true-bugs'!$H58</f>
        <v>Reference</v>
      </c>
      <c r="E57" t="str">
        <f>'true-bugs'!$I58</f>
        <v>DuplicatedVar</v>
      </c>
      <c r="F57" s="20" t="str">
        <f>IF('true-bugs'!F58="-","Y","N")</f>
        <v>N</v>
      </c>
    </row>
    <row r="58" spans="1:6" hidden="1" x14ac:dyDescent="0.2">
      <c r="A58">
        <v>57</v>
      </c>
      <c r="D58" t="str">
        <f>'true-bugs'!$H59</f>
        <v>Reference</v>
      </c>
      <c r="E58" t="str">
        <f>'true-bugs'!$I59</f>
        <v>DuplicatedVar</v>
      </c>
      <c r="F58" s="20" t="str">
        <f>IF('true-bugs'!F59="-","Y","N")</f>
        <v>N</v>
      </c>
    </row>
    <row r="59" spans="1:6" hidden="1" x14ac:dyDescent="0.2">
      <c r="A59">
        <v>58</v>
      </c>
      <c r="D59" t="str">
        <f>'true-bugs'!$H60</f>
        <v>Reference</v>
      </c>
      <c r="E59" t="str">
        <f>'true-bugs'!$I60</f>
        <v>DuplicatedVar</v>
      </c>
      <c r="F59" s="20" t="str">
        <f>IF('true-bugs'!F60="-","Y","N")</f>
        <v>N</v>
      </c>
    </row>
    <row r="60" spans="1:6" hidden="1" x14ac:dyDescent="0.2">
      <c r="A60">
        <v>59</v>
      </c>
      <c r="D60" t="str">
        <f>'true-bugs'!$H61</f>
        <v>Operand</v>
      </c>
      <c r="E60" t="str">
        <f>'true-bugs'!$I61</f>
        <v>Abrupt</v>
      </c>
      <c r="F60" s="20" t="str">
        <f>IF('true-bugs'!F61="-","Y","N")</f>
        <v>N</v>
      </c>
    </row>
    <row r="61" spans="1:6" hidden="1" x14ac:dyDescent="0.2">
      <c r="A61">
        <v>60</v>
      </c>
      <c r="D61" t="str">
        <f>'true-bugs'!$H62</f>
        <v>Operand</v>
      </c>
      <c r="E61" t="str">
        <f>'true-bugs'!$I62</f>
        <v>Abrupt</v>
      </c>
      <c r="F61" s="20" t="str">
        <f>IF('true-bugs'!F62="-","Y","N")</f>
        <v>N</v>
      </c>
    </row>
    <row r="62" spans="1:6" hidden="1" x14ac:dyDescent="0.2">
      <c r="A62">
        <v>61</v>
      </c>
      <c r="D62" t="str">
        <f>'true-bugs'!$H63</f>
        <v>Operand</v>
      </c>
      <c r="E62" t="str">
        <f>'true-bugs'!$I63</f>
        <v>Abrupt</v>
      </c>
      <c r="F62" s="20" t="str">
        <f>IF('true-bugs'!F63="-","Y","N")</f>
        <v>N</v>
      </c>
    </row>
    <row r="63" spans="1:6" hidden="1" x14ac:dyDescent="0.2">
      <c r="A63">
        <v>62</v>
      </c>
      <c r="D63" t="str">
        <f>'true-bugs'!$H64</f>
        <v>Operand</v>
      </c>
      <c r="E63" t="str">
        <f>'true-bugs'!$I64</f>
        <v>Abrupt</v>
      </c>
      <c r="F63" s="20" t="str">
        <f>IF('true-bugs'!F64="-","Y","N")</f>
        <v>N</v>
      </c>
    </row>
    <row r="64" spans="1:6" hidden="1" x14ac:dyDescent="0.2">
      <c r="A64">
        <v>63</v>
      </c>
      <c r="D64" t="str">
        <f>'true-bugs'!$H65</f>
        <v>Operand</v>
      </c>
      <c r="E64" t="str">
        <f>'true-bugs'!$I65</f>
        <v>Abrupt</v>
      </c>
      <c r="F64" s="20" t="str">
        <f>IF('true-bugs'!F65="-","Y","N")</f>
        <v>N</v>
      </c>
    </row>
    <row r="65" spans="1:6" hidden="1" x14ac:dyDescent="0.2">
      <c r="A65">
        <v>64</v>
      </c>
      <c r="D65" t="str">
        <f>'true-bugs'!$H66</f>
        <v>Reference</v>
      </c>
      <c r="E65" t="str">
        <f>'true-bugs'!$I66</f>
        <v>DuplicatedVar</v>
      </c>
      <c r="F65" s="20" t="str">
        <f>IF('true-bugs'!F66="-","Y","N")</f>
        <v>N</v>
      </c>
    </row>
    <row r="66" spans="1:6" hidden="1" x14ac:dyDescent="0.2">
      <c r="A66">
        <v>65</v>
      </c>
      <c r="D66" t="str">
        <f>'true-bugs'!$H67</f>
        <v>Reference</v>
      </c>
      <c r="E66" t="str">
        <f>'true-bugs'!$I67</f>
        <v>DuplicatedVar</v>
      </c>
      <c r="F66" s="20" t="str">
        <f>IF('true-bugs'!F67="-","Y","N")</f>
        <v>N</v>
      </c>
    </row>
    <row r="67" spans="1:6" hidden="1" x14ac:dyDescent="0.2">
      <c r="A67">
        <v>66</v>
      </c>
      <c r="D67" t="str">
        <f>'true-bugs'!$H68</f>
        <v>Reference</v>
      </c>
      <c r="E67" t="str">
        <f>'true-bugs'!$I68</f>
        <v>DuplicatedVar</v>
      </c>
      <c r="F67" s="20" t="str">
        <f>IF('true-bugs'!F68="-","Y","N")</f>
        <v>N</v>
      </c>
    </row>
    <row r="68" spans="1:6" hidden="1" x14ac:dyDescent="0.2">
      <c r="A68">
        <v>67</v>
      </c>
      <c r="D68" t="str">
        <f>'true-bugs'!$H69</f>
        <v>Reference</v>
      </c>
      <c r="E68" t="str">
        <f>'true-bugs'!$I69</f>
        <v>DuplicatedVar</v>
      </c>
      <c r="F68" s="20" t="str">
        <f>IF('true-bugs'!F69="-","Y","N")</f>
        <v>N</v>
      </c>
    </row>
    <row r="69" spans="1:6" hidden="1" x14ac:dyDescent="0.2">
      <c r="A69">
        <v>68</v>
      </c>
      <c r="D69" t="str">
        <f>'true-bugs'!$H70</f>
        <v>Reference</v>
      </c>
      <c r="E69" t="str">
        <f>'true-bugs'!$I70</f>
        <v>DuplicatedVar</v>
      </c>
      <c r="F69" s="20" t="str">
        <f>IF('true-bugs'!F70="-","Y","N")</f>
        <v>N</v>
      </c>
    </row>
    <row r="70" spans="1:6" hidden="1" x14ac:dyDescent="0.2">
      <c r="A70">
        <v>69</v>
      </c>
      <c r="D70" t="str">
        <f>'true-bugs'!$H71</f>
        <v>Reference</v>
      </c>
      <c r="E70" t="str">
        <f>'true-bugs'!$I71</f>
        <v>DuplicatedVar</v>
      </c>
      <c r="F70" s="20" t="str">
        <f>IF('true-bugs'!F71="-","Y","N")</f>
        <v>N</v>
      </c>
    </row>
    <row r="71" spans="1:6" hidden="1" x14ac:dyDescent="0.2">
      <c r="A71">
        <v>70</v>
      </c>
      <c r="D71" t="str">
        <f>'true-bugs'!$H72</f>
        <v>Reference</v>
      </c>
      <c r="E71" t="str">
        <f>'true-bugs'!$I72</f>
        <v>DuplicatedVar</v>
      </c>
      <c r="F71" s="20" t="str">
        <f>IF('true-bugs'!F72="-","Y","N")</f>
        <v>N</v>
      </c>
    </row>
    <row r="72" spans="1:6" hidden="1" x14ac:dyDescent="0.2">
      <c r="A72">
        <v>71</v>
      </c>
      <c r="D72" t="str">
        <f>'true-bugs'!$H73</f>
        <v>Reference</v>
      </c>
      <c r="E72" t="str">
        <f>'true-bugs'!$I73</f>
        <v>DuplicatedVar</v>
      </c>
      <c r="F72" s="20" t="str">
        <f>IF('true-bugs'!F73="-","Y","N")</f>
        <v>N</v>
      </c>
    </row>
    <row r="73" spans="1:6" hidden="1" x14ac:dyDescent="0.2">
      <c r="A73">
        <v>72</v>
      </c>
      <c r="D73" t="str">
        <f>'true-bugs'!$H74</f>
        <v>Reference</v>
      </c>
      <c r="E73" t="str">
        <f>'true-bugs'!$I74</f>
        <v>DuplicatedVar</v>
      </c>
      <c r="F73" s="20" t="str">
        <f>IF('true-bugs'!F74="-","Y","N")</f>
        <v>N</v>
      </c>
    </row>
    <row r="74" spans="1:6" hidden="1" x14ac:dyDescent="0.2">
      <c r="A74">
        <v>73</v>
      </c>
      <c r="D74" t="str">
        <f>'true-bugs'!$H75</f>
        <v>Reference</v>
      </c>
      <c r="E74" t="str">
        <f>'true-bugs'!$I75</f>
        <v>DuplicatedVar</v>
      </c>
      <c r="F74" s="20" t="str">
        <f>IF('true-bugs'!F75="-","Y","N")</f>
        <v>N</v>
      </c>
    </row>
    <row r="75" spans="1:6" hidden="1" x14ac:dyDescent="0.2">
      <c r="A75">
        <v>74</v>
      </c>
      <c r="D75" t="str">
        <f>'true-bugs'!$H76</f>
        <v>Reference</v>
      </c>
      <c r="E75" t="str">
        <f>'true-bugs'!$I76</f>
        <v>UnknownVar</v>
      </c>
      <c r="F75" s="20" t="str">
        <f>IF('true-bugs'!F76="-","Y","N")</f>
        <v>N</v>
      </c>
    </row>
    <row r="76" spans="1:6" hidden="1" x14ac:dyDescent="0.2">
      <c r="A76">
        <v>75</v>
      </c>
      <c r="D76" t="str">
        <f>'true-bugs'!$H77</f>
        <v>Reference</v>
      </c>
      <c r="E76" t="str">
        <f>'true-bugs'!$I77</f>
        <v>UnknownVar</v>
      </c>
      <c r="F76" s="20" t="str">
        <f>IF('true-bugs'!F77="-","Y","N")</f>
        <v>N</v>
      </c>
    </row>
    <row r="77" spans="1:6" hidden="1" x14ac:dyDescent="0.2">
      <c r="A77">
        <v>76</v>
      </c>
      <c r="D77" t="str">
        <f>'true-bugs'!$H78</f>
        <v>Reference</v>
      </c>
      <c r="E77" t="str">
        <f>'true-bugs'!$I78</f>
        <v>UnknownVar</v>
      </c>
      <c r="F77" s="20" t="str">
        <f>IF('true-bugs'!F78="-","Y","N")</f>
        <v>N</v>
      </c>
    </row>
    <row r="78" spans="1:6" hidden="1" x14ac:dyDescent="0.2">
      <c r="A78">
        <v>77</v>
      </c>
      <c r="D78" t="str">
        <f>'true-bugs'!$H79</f>
        <v>Reference</v>
      </c>
      <c r="E78" t="str">
        <f>'true-bugs'!$I79</f>
        <v>UnknownVar</v>
      </c>
      <c r="F78" s="20" t="str">
        <f>IF('true-bugs'!F79="-","Y","N")</f>
        <v>N</v>
      </c>
    </row>
    <row r="79" spans="1:6" hidden="1" x14ac:dyDescent="0.2">
      <c r="A79">
        <v>78</v>
      </c>
      <c r="D79" t="str">
        <f>'true-bugs'!$H80</f>
        <v>Reference</v>
      </c>
      <c r="E79" t="str">
        <f>'true-bugs'!$I80</f>
        <v>DuplicatedVar</v>
      </c>
      <c r="F79" s="20" t="str">
        <f>IF('true-bugs'!F80="-","Y","N")</f>
        <v>N</v>
      </c>
    </row>
    <row r="80" spans="1:6" hidden="1" x14ac:dyDescent="0.2">
      <c r="A80">
        <v>79</v>
      </c>
      <c r="D80" t="str">
        <f>'true-bugs'!$H81</f>
        <v>Reference</v>
      </c>
      <c r="E80" t="str">
        <f>'true-bugs'!$I81</f>
        <v>DuplicatedVar</v>
      </c>
      <c r="F80" s="20" t="str">
        <f>IF('true-bugs'!F81="-","Y","N")</f>
        <v>N</v>
      </c>
    </row>
    <row r="81" spans="1:6" hidden="1" x14ac:dyDescent="0.2">
      <c r="A81">
        <v>80</v>
      </c>
      <c r="D81" t="str">
        <f>'true-bugs'!$H82</f>
        <v>Reference</v>
      </c>
      <c r="E81" t="str">
        <f>'true-bugs'!$I82</f>
        <v>DuplicatedVar</v>
      </c>
      <c r="F81" s="20" t="str">
        <f>IF('true-bugs'!F82="-","Y","N")</f>
        <v>N</v>
      </c>
    </row>
    <row r="82" spans="1:6" hidden="1" x14ac:dyDescent="0.2">
      <c r="A82">
        <v>81</v>
      </c>
      <c r="D82" t="str">
        <f>'true-bugs'!$H83</f>
        <v>Reference</v>
      </c>
      <c r="E82" t="str">
        <f>'true-bugs'!$I83</f>
        <v>DuplicatedVar</v>
      </c>
      <c r="F82" s="20" t="str">
        <f>IF('true-bugs'!F83="-","Y","N")</f>
        <v>N</v>
      </c>
    </row>
    <row r="83" spans="1:6" x14ac:dyDescent="0.2">
      <c r="A83">
        <v>46</v>
      </c>
      <c r="B83" t="s">
        <v>1193</v>
      </c>
      <c r="C83" t="s">
        <v>1190</v>
      </c>
      <c r="D83" t="str">
        <f>'true-bugs'!$H48</f>
        <v>Operand</v>
      </c>
      <c r="E83" t="str">
        <f>'true-bugs'!$I48</f>
        <v>Abrupt</v>
      </c>
      <c r="F83" s="20" t="str">
        <f>IF('true-bugs'!F48="-","Y","N")</f>
        <v>Y</v>
      </c>
    </row>
    <row r="84" spans="1:6" hidden="1" x14ac:dyDescent="0.2">
      <c r="A84">
        <v>83</v>
      </c>
      <c r="D84" t="str">
        <f>'true-bugs'!$H85</f>
        <v>Operand</v>
      </c>
      <c r="E84" t="str">
        <f>'true-bugs'!$I85</f>
        <v>NoNumber</v>
      </c>
      <c r="F84" s="20" t="str">
        <f>IF('true-bugs'!F85="-","Y","N")</f>
        <v>N</v>
      </c>
    </row>
    <row r="85" spans="1:6" hidden="1" x14ac:dyDescent="0.2">
      <c r="A85">
        <v>84</v>
      </c>
      <c r="D85" t="str">
        <f>'true-bugs'!$H86</f>
        <v>Arity</v>
      </c>
      <c r="E85" t="str">
        <f>'true-bugs'!$I86</f>
        <v>MissingParam</v>
      </c>
      <c r="F85" s="20" t="str">
        <f>IF('true-bugs'!F86="-","Y","N")</f>
        <v>N</v>
      </c>
    </row>
    <row r="86" spans="1:6" hidden="1" x14ac:dyDescent="0.2">
      <c r="A86">
        <v>85</v>
      </c>
      <c r="D86" t="str">
        <f>'true-bugs'!$H87</f>
        <v>Arity</v>
      </c>
      <c r="E86" t="str">
        <f>'true-bugs'!$I87</f>
        <v>MissingParam</v>
      </c>
      <c r="F86" s="20" t="str">
        <f>IF('true-bugs'!F87="-","Y","N")</f>
        <v>N</v>
      </c>
    </row>
    <row r="87" spans="1:6" hidden="1" x14ac:dyDescent="0.2">
      <c r="A87">
        <v>86</v>
      </c>
      <c r="D87" t="str">
        <f>'true-bugs'!$H88</f>
        <v>Reference</v>
      </c>
      <c r="E87" t="str">
        <f>'true-bugs'!$I88</f>
        <v>UnknownVar</v>
      </c>
      <c r="F87" s="20" t="str">
        <f>IF('true-bugs'!F88="-","Y","N")</f>
        <v>N</v>
      </c>
    </row>
    <row r="88" spans="1:6" x14ac:dyDescent="0.2">
      <c r="A88">
        <v>47</v>
      </c>
      <c r="B88" t="s">
        <v>1193</v>
      </c>
      <c r="C88" t="s">
        <v>1190</v>
      </c>
      <c r="D88" t="str">
        <f>'true-bugs'!$H49</f>
        <v>Operand</v>
      </c>
      <c r="E88" t="str">
        <f>'true-bugs'!$I49</f>
        <v>Abrupt</v>
      </c>
      <c r="F88" s="20" t="str">
        <f>IF('true-bugs'!F49="-","Y","N")</f>
        <v>Y</v>
      </c>
    </row>
    <row r="89" spans="1:6" hidden="1" x14ac:dyDescent="0.2">
      <c r="A89">
        <v>88</v>
      </c>
      <c r="D89" t="str">
        <f>'true-bugs'!$H90</f>
        <v>Reference</v>
      </c>
      <c r="E89" t="str">
        <f>'true-bugs'!$I90</f>
        <v>UnknownVar</v>
      </c>
      <c r="F89" s="20" t="str">
        <f>IF('true-bugs'!F90="-","Y","N")</f>
        <v>N</v>
      </c>
    </row>
    <row r="90" spans="1:6" hidden="1" x14ac:dyDescent="0.2">
      <c r="A90">
        <v>89</v>
      </c>
      <c r="D90" t="str">
        <f>'true-bugs'!$H91</f>
        <v>Reference</v>
      </c>
      <c r="E90" t="str">
        <f>'true-bugs'!$I91</f>
        <v>UnknownVar</v>
      </c>
      <c r="F90" s="20" t="str">
        <f>IF('true-bugs'!F91="-","Y","N")</f>
        <v>N</v>
      </c>
    </row>
    <row r="91" spans="1:6" hidden="1" x14ac:dyDescent="0.2">
      <c r="A91">
        <v>90</v>
      </c>
      <c r="D91" t="str">
        <f>'true-bugs'!$H92</f>
        <v>Operand</v>
      </c>
      <c r="E91" t="str">
        <f>'true-bugs'!$I92</f>
        <v>NoNumber</v>
      </c>
      <c r="F91" s="20" t="str">
        <f>IF('true-bugs'!F92="-","Y","N")</f>
        <v>N</v>
      </c>
    </row>
    <row r="92" spans="1:6" hidden="1" x14ac:dyDescent="0.2">
      <c r="A92">
        <v>91</v>
      </c>
      <c r="D92" t="str">
        <f>'true-bugs'!$H93</f>
        <v>Reference</v>
      </c>
      <c r="E92" t="str">
        <f>'true-bugs'!$I93</f>
        <v>UnknownVar</v>
      </c>
      <c r="F92" s="20" t="str">
        <f>IF('true-bugs'!F93="-","Y","N")</f>
        <v>N</v>
      </c>
    </row>
    <row r="93" spans="1:6" hidden="1" x14ac:dyDescent="0.2">
      <c r="A93">
        <v>92</v>
      </c>
      <c r="D93" t="str">
        <f>'true-bugs'!$H94</f>
        <v>Reference</v>
      </c>
      <c r="E93" t="str">
        <f>'true-bugs'!$I94</f>
        <v>UnknownVar</v>
      </c>
      <c r="F93" s="20" t="str">
        <f>IF('true-bugs'!F94="-","Y","N")</f>
        <v>N</v>
      </c>
    </row>
    <row r="94" spans="1:6" hidden="1" x14ac:dyDescent="0.2">
      <c r="A94">
        <v>93</v>
      </c>
      <c r="D94" t="str">
        <f>'true-bugs'!$H95</f>
        <v>Reference</v>
      </c>
      <c r="E94" t="str">
        <f>'true-bugs'!$I95</f>
        <v>UnknownVar</v>
      </c>
      <c r="F94" s="20" t="str">
        <f>IF('true-bugs'!F95="-","Y","N")</f>
        <v>N</v>
      </c>
    </row>
  </sheetData>
  <autoFilter ref="A1:F94" xr:uid="{35BB3F7F-46B6-0447-AAF4-459A7EE8D43E}">
    <filterColumn colId="5">
      <filters>
        <filter val="Y"/>
      </filters>
    </filterColumn>
    <sortState ref="A39:F88">
      <sortCondition ref="B1:B9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086-3170-D745-B544-D737C976013C}">
  <dimension ref="A1:P1019"/>
  <sheetViews>
    <sheetView workbookViewId="0">
      <selection activeCell="D52" sqref="D52"/>
    </sheetView>
  </sheetViews>
  <sheetFormatPr baseColWidth="10" defaultColWidth="10.83203125" defaultRowHeight="16" x14ac:dyDescent="0.2"/>
  <cols>
    <col min="1" max="1" width="7.1640625" style="1" bestFit="1" customWidth="1"/>
    <col min="2" max="2" width="42.1640625" style="1" bestFit="1" customWidth="1"/>
    <col min="3" max="3" width="7.1640625" style="1" bestFit="1" customWidth="1"/>
    <col min="4" max="4" width="6.83203125" style="1" bestFit="1" customWidth="1"/>
    <col min="5" max="5" width="8.1640625" style="1" bestFit="1" customWidth="1"/>
    <col min="6" max="6" width="10" style="1" bestFit="1" customWidth="1"/>
    <col min="7" max="7" width="10.5" style="1" bestFit="1" customWidth="1"/>
    <col min="8" max="8" width="10.6640625" style="1" bestFit="1" customWidth="1"/>
    <col min="9" max="9" width="8.6640625" style="1" bestFit="1" customWidth="1"/>
    <col min="10" max="10" width="10.83203125" style="1" bestFit="1" customWidth="1"/>
    <col min="11" max="11" width="12.5" style="1" bestFit="1" customWidth="1"/>
    <col min="12" max="12" width="8.83203125" style="1" bestFit="1" customWidth="1"/>
    <col min="13" max="13" width="8.1640625" style="1" bestFit="1" customWidth="1"/>
    <col min="14" max="14" width="10.1640625" style="1" bestFit="1" customWidth="1"/>
    <col min="15" max="15" width="11.1640625" style="1" bestFit="1" customWidth="1"/>
    <col min="16" max="16" width="8.1640625" style="1" bestFit="1" customWidth="1"/>
    <col min="17" max="16384" width="10.83203125" style="1"/>
  </cols>
  <sheetData>
    <row r="1" spans="1:16" s="2" customFormat="1" x14ac:dyDescent="0.2">
      <c r="A1" s="59"/>
      <c r="B1" s="60"/>
      <c r="C1" s="62" t="s">
        <v>3</v>
      </c>
      <c r="D1" s="62"/>
      <c r="E1" s="62"/>
      <c r="F1" s="63"/>
      <c r="G1" s="64"/>
      <c r="H1" s="62" t="s">
        <v>1051</v>
      </c>
      <c r="I1" s="62"/>
      <c r="J1" s="62"/>
      <c r="K1" s="62"/>
      <c r="L1" s="62" t="s">
        <v>1041</v>
      </c>
      <c r="M1" s="62"/>
      <c r="N1" s="62" t="s">
        <v>1040</v>
      </c>
      <c r="O1" s="62"/>
      <c r="P1" s="62"/>
    </row>
    <row r="2" spans="1:16" s="2" customFormat="1" x14ac:dyDescent="0.2">
      <c r="A2" s="43" t="s">
        <v>1</v>
      </c>
      <c r="B2" s="43" t="s">
        <v>6</v>
      </c>
      <c r="C2" s="43" t="s">
        <v>7</v>
      </c>
      <c r="D2" s="43" t="s">
        <v>8</v>
      </c>
      <c r="E2" s="43" t="s">
        <v>1037</v>
      </c>
      <c r="F2" s="10" t="s">
        <v>1049</v>
      </c>
      <c r="G2" s="43" t="s">
        <v>1039</v>
      </c>
      <c r="H2" s="43" t="s">
        <v>4</v>
      </c>
      <c r="I2" s="43" t="s">
        <v>1038</v>
      </c>
      <c r="J2" s="43" t="s">
        <v>1052</v>
      </c>
      <c r="K2" s="43" t="s">
        <v>5</v>
      </c>
      <c r="L2" s="43" t="s">
        <v>1042</v>
      </c>
      <c r="M2" s="43" t="s">
        <v>1037</v>
      </c>
      <c r="N2" s="43" t="s">
        <v>1043</v>
      </c>
      <c r="O2" s="43" t="s">
        <v>1044</v>
      </c>
      <c r="P2" s="43" t="s">
        <v>1037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72</v>
      </c>
      <c r="F3" s="1">
        <v>0</v>
      </c>
      <c r="G3" s="1">
        <v>222372</v>
      </c>
      <c r="H3" s="1">
        <v>7585</v>
      </c>
      <c r="I3" s="1">
        <v>155</v>
      </c>
      <c r="J3" s="1">
        <v>531</v>
      </c>
      <c r="K3" s="1">
        <v>76892</v>
      </c>
      <c r="L3" s="1">
        <v>1360</v>
      </c>
      <c r="M3" s="1">
        <v>1491</v>
      </c>
      <c r="N3" s="1">
        <v>68190</v>
      </c>
      <c r="O3" s="1">
        <v>6315</v>
      </c>
      <c r="P3" s="1">
        <v>74505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72</v>
      </c>
      <c r="F4" s="1">
        <v>5</v>
      </c>
      <c r="G4" s="1">
        <v>222372</v>
      </c>
      <c r="H4" s="1">
        <v>7385</v>
      </c>
      <c r="I4" s="1">
        <v>129</v>
      </c>
      <c r="J4" s="1">
        <v>510</v>
      </c>
      <c r="K4" s="1">
        <v>75706</v>
      </c>
      <c r="L4" s="1">
        <v>1360</v>
      </c>
      <c r="M4" s="1">
        <v>1491</v>
      </c>
      <c r="N4" s="1">
        <v>68190</v>
      </c>
      <c r="O4" s="1">
        <v>6315</v>
      </c>
      <c r="P4" s="1">
        <v>74505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72</v>
      </c>
      <c r="F5" s="1">
        <v>11</v>
      </c>
      <c r="G5" s="1">
        <v>223337</v>
      </c>
      <c r="H5" s="1">
        <v>7507</v>
      </c>
      <c r="I5" s="1">
        <v>138</v>
      </c>
      <c r="J5" s="1">
        <v>587</v>
      </c>
      <c r="K5" s="1">
        <v>77170</v>
      </c>
      <c r="L5" s="1">
        <v>1360</v>
      </c>
      <c r="M5" s="1">
        <v>1491</v>
      </c>
      <c r="N5" s="1">
        <v>68149</v>
      </c>
      <c r="O5" s="1">
        <v>6312</v>
      </c>
      <c r="P5" s="1">
        <v>74461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72</v>
      </c>
      <c r="F6" s="1">
        <v>11</v>
      </c>
      <c r="G6" s="1">
        <v>223337</v>
      </c>
      <c r="H6" s="1">
        <v>7209</v>
      </c>
      <c r="I6" s="1">
        <v>128</v>
      </c>
      <c r="J6" s="1">
        <v>572</v>
      </c>
      <c r="K6" s="1">
        <v>75157</v>
      </c>
      <c r="L6" s="1">
        <v>1360</v>
      </c>
      <c r="M6" s="1">
        <v>1491</v>
      </c>
      <c r="N6" s="1">
        <v>68149</v>
      </c>
      <c r="O6" s="1">
        <v>6312</v>
      </c>
      <c r="P6" s="1">
        <v>74461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73</v>
      </c>
      <c r="F7" s="1">
        <v>11</v>
      </c>
      <c r="G7" s="1">
        <v>222605</v>
      </c>
      <c r="H7" s="1">
        <v>7263</v>
      </c>
      <c r="I7" s="1">
        <v>131</v>
      </c>
      <c r="J7" s="1">
        <v>549</v>
      </c>
      <c r="K7" s="1">
        <v>76470</v>
      </c>
      <c r="L7" s="1">
        <v>1360</v>
      </c>
      <c r="M7" s="1">
        <v>1491</v>
      </c>
      <c r="N7" s="1">
        <v>68095</v>
      </c>
      <c r="O7" s="1">
        <v>6304</v>
      </c>
      <c r="P7" s="1">
        <v>74399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73</v>
      </c>
      <c r="F8" s="1">
        <v>12</v>
      </c>
      <c r="G8" s="1">
        <v>221691</v>
      </c>
      <c r="H8" s="1">
        <v>7840</v>
      </c>
      <c r="I8" s="1">
        <v>139</v>
      </c>
      <c r="J8" s="1">
        <v>566</v>
      </c>
      <c r="K8" s="1">
        <v>77237</v>
      </c>
      <c r="L8" s="1">
        <v>1360</v>
      </c>
      <c r="M8" s="1">
        <v>1491</v>
      </c>
      <c r="N8" s="1">
        <v>68101</v>
      </c>
      <c r="O8" s="1">
        <v>6305</v>
      </c>
      <c r="P8" s="1">
        <v>74406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73</v>
      </c>
      <c r="F9" s="1">
        <v>14</v>
      </c>
      <c r="G9" s="1">
        <v>225975</v>
      </c>
      <c r="H9" s="1">
        <v>7455</v>
      </c>
      <c r="I9" s="1">
        <v>132</v>
      </c>
      <c r="J9" s="1">
        <v>552</v>
      </c>
      <c r="K9" s="1">
        <v>75400</v>
      </c>
      <c r="L9" s="1">
        <v>1360</v>
      </c>
      <c r="M9" s="1">
        <v>1491</v>
      </c>
      <c r="N9" s="1">
        <v>68528</v>
      </c>
      <c r="O9" s="1">
        <v>6330</v>
      </c>
      <c r="P9" s="1">
        <v>74858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73</v>
      </c>
      <c r="F10" s="1">
        <v>18</v>
      </c>
      <c r="G10" s="1">
        <v>225975</v>
      </c>
      <c r="H10" s="1">
        <v>7470</v>
      </c>
      <c r="I10" s="1">
        <v>135</v>
      </c>
      <c r="J10" s="1">
        <v>611</v>
      </c>
      <c r="K10" s="1">
        <v>77382</v>
      </c>
      <c r="L10" s="1">
        <v>1360</v>
      </c>
      <c r="M10" s="1">
        <v>1491</v>
      </c>
      <c r="N10" s="1">
        <v>68528</v>
      </c>
      <c r="O10" s="1">
        <v>6330</v>
      </c>
      <c r="P10" s="1">
        <v>74858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73</v>
      </c>
      <c r="F11" s="1">
        <v>20</v>
      </c>
      <c r="G11" s="1">
        <v>225975</v>
      </c>
      <c r="H11" s="1">
        <v>7162</v>
      </c>
      <c r="I11" s="1">
        <v>125</v>
      </c>
      <c r="J11" s="1">
        <v>570</v>
      </c>
      <c r="K11" s="1">
        <v>75266</v>
      </c>
      <c r="L11" s="1">
        <v>1360</v>
      </c>
      <c r="M11" s="1">
        <v>1491</v>
      </c>
      <c r="N11" s="1">
        <v>68528</v>
      </c>
      <c r="O11" s="1">
        <v>6330</v>
      </c>
      <c r="P11" s="1">
        <v>74858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75</v>
      </c>
      <c r="F12" s="1">
        <v>26</v>
      </c>
      <c r="G12" s="1">
        <v>242339</v>
      </c>
      <c r="H12" s="1">
        <v>7567</v>
      </c>
      <c r="I12" s="1">
        <v>132</v>
      </c>
      <c r="J12" s="1">
        <v>613</v>
      </c>
      <c r="K12" s="1">
        <v>86914</v>
      </c>
      <c r="L12" s="1">
        <v>1404</v>
      </c>
      <c r="M12" s="1">
        <v>1523</v>
      </c>
      <c r="N12" s="1">
        <v>70650</v>
      </c>
      <c r="O12" s="1">
        <v>6532</v>
      </c>
      <c r="P12" s="1">
        <v>77182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75</v>
      </c>
      <c r="F13" s="1">
        <v>26</v>
      </c>
      <c r="G13" s="1">
        <v>242339</v>
      </c>
      <c r="H13" s="1">
        <v>7748</v>
      </c>
      <c r="I13" s="1">
        <v>134</v>
      </c>
      <c r="J13" s="1">
        <v>595</v>
      </c>
      <c r="K13" s="1">
        <v>88392</v>
      </c>
      <c r="L13" s="1">
        <v>1404</v>
      </c>
      <c r="M13" s="1">
        <v>1523</v>
      </c>
      <c r="N13" s="1">
        <v>70650</v>
      </c>
      <c r="O13" s="1">
        <v>6532</v>
      </c>
      <c r="P13" s="1">
        <v>77182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75</v>
      </c>
      <c r="F14" s="1">
        <v>26</v>
      </c>
      <c r="G14" s="1">
        <v>242339</v>
      </c>
      <c r="H14" s="1">
        <v>7621</v>
      </c>
      <c r="I14" s="1">
        <v>130</v>
      </c>
      <c r="J14" s="1">
        <v>563</v>
      </c>
      <c r="K14" s="1">
        <v>88953</v>
      </c>
      <c r="L14" s="1">
        <v>1404</v>
      </c>
      <c r="M14" s="1">
        <v>1523</v>
      </c>
      <c r="N14" s="1">
        <v>70650</v>
      </c>
      <c r="O14" s="1">
        <v>6532</v>
      </c>
      <c r="P14" s="1">
        <v>77182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75</v>
      </c>
      <c r="F15" s="1">
        <v>26</v>
      </c>
      <c r="G15" s="1">
        <v>242339</v>
      </c>
      <c r="H15" s="1">
        <v>7554</v>
      </c>
      <c r="I15" s="1">
        <v>128</v>
      </c>
      <c r="J15" s="1">
        <v>606</v>
      </c>
      <c r="K15" s="1">
        <v>86845</v>
      </c>
      <c r="L15" s="1">
        <v>1404</v>
      </c>
      <c r="M15" s="1">
        <v>1523</v>
      </c>
      <c r="N15" s="1">
        <v>70650</v>
      </c>
      <c r="O15" s="1">
        <v>6532</v>
      </c>
      <c r="P15" s="1">
        <v>77182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75</v>
      </c>
      <c r="F16" s="1">
        <v>26</v>
      </c>
      <c r="G16" s="1">
        <v>242339</v>
      </c>
      <c r="H16" s="1">
        <v>7331</v>
      </c>
      <c r="I16" s="1">
        <v>128</v>
      </c>
      <c r="J16" s="1">
        <v>590</v>
      </c>
      <c r="K16" s="1">
        <v>84586</v>
      </c>
      <c r="L16" s="1">
        <v>1404</v>
      </c>
      <c r="M16" s="1">
        <v>1523</v>
      </c>
      <c r="N16" s="1">
        <v>70650</v>
      </c>
      <c r="O16" s="1">
        <v>6532</v>
      </c>
      <c r="P16" s="1">
        <v>77182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75</v>
      </c>
      <c r="F17" s="1">
        <v>26</v>
      </c>
      <c r="G17" s="1">
        <v>243521</v>
      </c>
      <c r="H17" s="1">
        <v>7307</v>
      </c>
      <c r="I17" s="1">
        <v>130</v>
      </c>
      <c r="J17" s="1">
        <v>539</v>
      </c>
      <c r="K17" s="1">
        <v>87909</v>
      </c>
      <c r="L17" s="1">
        <v>1404</v>
      </c>
      <c r="M17" s="1">
        <v>1523</v>
      </c>
      <c r="N17" s="1">
        <v>70669</v>
      </c>
      <c r="O17" s="1">
        <v>6533</v>
      </c>
      <c r="P17" s="1">
        <v>77202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75</v>
      </c>
      <c r="F18" s="1">
        <v>26</v>
      </c>
      <c r="G18" s="1">
        <v>243521</v>
      </c>
      <c r="H18" s="1">
        <v>7715</v>
      </c>
      <c r="I18" s="1">
        <v>155</v>
      </c>
      <c r="J18" s="1">
        <v>586</v>
      </c>
      <c r="K18" s="1">
        <v>88181</v>
      </c>
      <c r="L18" s="1">
        <v>1404</v>
      </c>
      <c r="M18" s="1">
        <v>1523</v>
      </c>
      <c r="N18" s="1">
        <v>70669</v>
      </c>
      <c r="O18" s="1">
        <v>6533</v>
      </c>
      <c r="P18" s="1">
        <v>77202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75</v>
      </c>
      <c r="F19" s="1">
        <v>26</v>
      </c>
      <c r="G19" s="1">
        <v>243521</v>
      </c>
      <c r="H19" s="1">
        <v>7355</v>
      </c>
      <c r="I19" s="1">
        <v>150</v>
      </c>
      <c r="J19" s="1">
        <v>606</v>
      </c>
      <c r="K19" s="1">
        <v>87321</v>
      </c>
      <c r="L19" s="1">
        <v>1404</v>
      </c>
      <c r="M19" s="1">
        <v>1523</v>
      </c>
      <c r="N19" s="1">
        <v>70669</v>
      </c>
      <c r="O19" s="1">
        <v>6533</v>
      </c>
      <c r="P19" s="1">
        <v>77202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75</v>
      </c>
      <c r="F20" s="1">
        <v>26</v>
      </c>
      <c r="G20" s="1">
        <v>243521</v>
      </c>
      <c r="H20" s="1">
        <v>7451</v>
      </c>
      <c r="I20" s="1">
        <v>127</v>
      </c>
      <c r="J20" s="1">
        <v>632</v>
      </c>
      <c r="K20" s="1">
        <v>86364</v>
      </c>
      <c r="L20" s="1">
        <v>1404</v>
      </c>
      <c r="M20" s="1">
        <v>1523</v>
      </c>
      <c r="N20" s="1">
        <v>70669</v>
      </c>
      <c r="O20" s="1">
        <v>6533</v>
      </c>
      <c r="P20" s="1">
        <v>77202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75</v>
      </c>
      <c r="F21" s="1">
        <v>26</v>
      </c>
      <c r="G21" s="1">
        <v>243521</v>
      </c>
      <c r="H21" s="1">
        <v>7188</v>
      </c>
      <c r="I21" s="1">
        <v>143</v>
      </c>
      <c r="J21" s="1">
        <v>539</v>
      </c>
      <c r="K21" s="1">
        <v>86590</v>
      </c>
      <c r="L21" s="1">
        <v>1404</v>
      </c>
      <c r="M21" s="1">
        <v>1523</v>
      </c>
      <c r="N21" s="1">
        <v>70669</v>
      </c>
      <c r="O21" s="1">
        <v>6533</v>
      </c>
      <c r="P21" s="1">
        <v>77202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75</v>
      </c>
      <c r="F22" s="1">
        <v>26</v>
      </c>
      <c r="G22" s="1">
        <v>243521</v>
      </c>
      <c r="H22" s="1">
        <v>7439</v>
      </c>
      <c r="I22" s="1">
        <v>143</v>
      </c>
      <c r="J22" s="1">
        <v>518</v>
      </c>
      <c r="K22" s="1">
        <v>86129</v>
      </c>
      <c r="L22" s="1">
        <v>1404</v>
      </c>
      <c r="M22" s="1">
        <v>1523</v>
      </c>
      <c r="N22" s="1">
        <v>70669</v>
      </c>
      <c r="O22" s="1">
        <v>6533</v>
      </c>
      <c r="P22" s="1">
        <v>77202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75</v>
      </c>
      <c r="F23" s="1">
        <v>26</v>
      </c>
      <c r="G23" s="1">
        <v>243521</v>
      </c>
      <c r="H23" s="1">
        <v>7580</v>
      </c>
      <c r="I23" s="1">
        <v>138</v>
      </c>
      <c r="J23" s="1">
        <v>563</v>
      </c>
      <c r="K23" s="1">
        <v>87243</v>
      </c>
      <c r="L23" s="1">
        <v>1404</v>
      </c>
      <c r="M23" s="1">
        <v>1523</v>
      </c>
      <c r="N23" s="1">
        <v>70669</v>
      </c>
      <c r="O23" s="1">
        <v>6533</v>
      </c>
      <c r="P23" s="1">
        <v>77202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75</v>
      </c>
      <c r="F24" s="1">
        <v>26</v>
      </c>
      <c r="G24" s="1">
        <v>243521</v>
      </c>
      <c r="H24" s="1">
        <v>7207</v>
      </c>
      <c r="I24" s="1">
        <v>137</v>
      </c>
      <c r="J24" s="1">
        <v>617</v>
      </c>
      <c r="K24" s="1">
        <v>85788</v>
      </c>
      <c r="L24" s="1">
        <v>1404</v>
      </c>
      <c r="M24" s="1">
        <v>1523</v>
      </c>
      <c r="N24" s="1">
        <v>70669</v>
      </c>
      <c r="O24" s="1">
        <v>6533</v>
      </c>
      <c r="P24" s="1">
        <v>77202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75</v>
      </c>
      <c r="F25" s="1">
        <v>26</v>
      </c>
      <c r="G25" s="1">
        <v>243649</v>
      </c>
      <c r="H25" s="1">
        <v>7541</v>
      </c>
      <c r="I25" s="1">
        <v>134</v>
      </c>
      <c r="J25" s="1">
        <v>586</v>
      </c>
      <c r="K25" s="1">
        <v>87509</v>
      </c>
      <c r="L25" s="1">
        <v>1404</v>
      </c>
      <c r="M25" s="1">
        <v>1523</v>
      </c>
      <c r="N25" s="1">
        <v>71027</v>
      </c>
      <c r="O25" s="1">
        <v>6548</v>
      </c>
      <c r="P25" s="1">
        <v>77575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75</v>
      </c>
      <c r="F26" s="1">
        <v>26</v>
      </c>
      <c r="G26" s="1">
        <v>243649</v>
      </c>
      <c r="H26" s="1">
        <v>7349</v>
      </c>
      <c r="I26" s="1">
        <v>123</v>
      </c>
      <c r="J26" s="1">
        <v>594</v>
      </c>
      <c r="K26" s="1">
        <v>84915</v>
      </c>
      <c r="L26" s="1">
        <v>1404</v>
      </c>
      <c r="M26" s="1">
        <v>1523</v>
      </c>
      <c r="N26" s="1">
        <v>71027</v>
      </c>
      <c r="O26" s="1">
        <v>6548</v>
      </c>
      <c r="P26" s="1">
        <v>77575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75</v>
      </c>
      <c r="F27" s="1">
        <v>26</v>
      </c>
      <c r="G27" s="1">
        <v>243649</v>
      </c>
      <c r="H27" s="1">
        <v>7232</v>
      </c>
      <c r="I27" s="1">
        <v>135</v>
      </c>
      <c r="J27" s="1">
        <v>569</v>
      </c>
      <c r="K27" s="1">
        <v>87457</v>
      </c>
      <c r="L27" s="1">
        <v>1404</v>
      </c>
      <c r="M27" s="1">
        <v>1523</v>
      </c>
      <c r="N27" s="1">
        <v>71027</v>
      </c>
      <c r="O27" s="1">
        <v>6548</v>
      </c>
      <c r="P27" s="1">
        <v>77575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75</v>
      </c>
      <c r="F28" s="1">
        <v>26</v>
      </c>
      <c r="G28" s="1">
        <v>243649</v>
      </c>
      <c r="H28" s="1">
        <v>7693</v>
      </c>
      <c r="I28" s="1">
        <v>168</v>
      </c>
      <c r="J28" s="1">
        <v>573</v>
      </c>
      <c r="K28" s="1">
        <v>87913</v>
      </c>
      <c r="L28" s="1">
        <v>1404</v>
      </c>
      <c r="M28" s="1">
        <v>1523</v>
      </c>
      <c r="N28" s="1">
        <v>71027</v>
      </c>
      <c r="O28" s="1">
        <v>6548</v>
      </c>
      <c r="P28" s="1">
        <v>77575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75</v>
      </c>
      <c r="F29" s="1">
        <v>26</v>
      </c>
      <c r="G29" s="1">
        <v>243649</v>
      </c>
      <c r="H29" s="1">
        <v>7252</v>
      </c>
      <c r="I29" s="1">
        <v>129</v>
      </c>
      <c r="J29" s="1">
        <v>588</v>
      </c>
      <c r="K29" s="1">
        <v>87218</v>
      </c>
      <c r="L29" s="1">
        <v>1404</v>
      </c>
      <c r="M29" s="1">
        <v>1523</v>
      </c>
      <c r="N29" s="1">
        <v>71027</v>
      </c>
      <c r="O29" s="1">
        <v>6548</v>
      </c>
      <c r="P29" s="1">
        <v>77575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75</v>
      </c>
      <c r="F30" s="1">
        <v>26</v>
      </c>
      <c r="G30" s="1">
        <v>243649</v>
      </c>
      <c r="H30" s="1">
        <v>7420</v>
      </c>
      <c r="I30" s="1">
        <v>131</v>
      </c>
      <c r="J30" s="1">
        <v>598</v>
      </c>
      <c r="K30" s="1">
        <v>86551</v>
      </c>
      <c r="L30" s="1">
        <v>1404</v>
      </c>
      <c r="M30" s="1">
        <v>1523</v>
      </c>
      <c r="N30" s="1">
        <v>71027</v>
      </c>
      <c r="O30" s="1">
        <v>6548</v>
      </c>
      <c r="P30" s="1">
        <v>77575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75</v>
      </c>
      <c r="F31" s="1">
        <v>26</v>
      </c>
      <c r="G31" s="1">
        <v>243649</v>
      </c>
      <c r="H31" s="1">
        <v>7590</v>
      </c>
      <c r="I31" s="1">
        <v>132</v>
      </c>
      <c r="J31" s="1">
        <v>576</v>
      </c>
      <c r="K31" s="1">
        <v>85061</v>
      </c>
      <c r="L31" s="1">
        <v>1404</v>
      </c>
      <c r="M31" s="1">
        <v>1523</v>
      </c>
      <c r="N31" s="1">
        <v>71027</v>
      </c>
      <c r="O31" s="1">
        <v>6548</v>
      </c>
      <c r="P31" s="1">
        <v>77575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75</v>
      </c>
      <c r="F32" s="1">
        <v>26</v>
      </c>
      <c r="G32" s="1">
        <v>243649</v>
      </c>
      <c r="H32" s="1">
        <v>7331</v>
      </c>
      <c r="I32" s="1">
        <v>140</v>
      </c>
      <c r="J32" s="1">
        <v>537</v>
      </c>
      <c r="K32" s="1">
        <v>88159</v>
      </c>
      <c r="L32" s="1">
        <v>1404</v>
      </c>
      <c r="M32" s="1">
        <v>1523</v>
      </c>
      <c r="N32" s="1">
        <v>71027</v>
      </c>
      <c r="O32" s="1">
        <v>6548</v>
      </c>
      <c r="P32" s="1">
        <v>77575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75</v>
      </c>
      <c r="F33" s="1">
        <v>26</v>
      </c>
      <c r="G33" s="1">
        <v>243649</v>
      </c>
      <c r="H33" s="1">
        <v>7592</v>
      </c>
      <c r="I33" s="1">
        <v>133</v>
      </c>
      <c r="J33" s="1">
        <v>597</v>
      </c>
      <c r="K33" s="1">
        <v>88366</v>
      </c>
      <c r="L33" s="1">
        <v>1404</v>
      </c>
      <c r="M33" s="1">
        <v>1523</v>
      </c>
      <c r="N33" s="1">
        <v>71027</v>
      </c>
      <c r="O33" s="1">
        <v>6548</v>
      </c>
      <c r="P33" s="1">
        <v>77575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75</v>
      </c>
      <c r="F34" s="1">
        <v>26</v>
      </c>
      <c r="G34" s="1">
        <v>243649</v>
      </c>
      <c r="H34" s="1">
        <v>7201</v>
      </c>
      <c r="I34" s="1">
        <v>132</v>
      </c>
      <c r="J34" s="1">
        <v>586</v>
      </c>
      <c r="K34" s="1">
        <v>88526</v>
      </c>
      <c r="L34" s="1">
        <v>1404</v>
      </c>
      <c r="M34" s="1">
        <v>1523</v>
      </c>
      <c r="N34" s="1">
        <v>71027</v>
      </c>
      <c r="O34" s="1">
        <v>6548</v>
      </c>
      <c r="P34" s="1">
        <v>77575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75</v>
      </c>
      <c r="F35" s="1">
        <v>26</v>
      </c>
      <c r="G35" s="1">
        <v>243649</v>
      </c>
      <c r="H35" s="1">
        <v>7220</v>
      </c>
      <c r="I35" s="1">
        <v>133</v>
      </c>
      <c r="J35" s="1">
        <v>587</v>
      </c>
      <c r="K35" s="1">
        <v>87484</v>
      </c>
      <c r="L35" s="1">
        <v>1404</v>
      </c>
      <c r="M35" s="1">
        <v>1523</v>
      </c>
      <c r="N35" s="1">
        <v>71027</v>
      </c>
      <c r="O35" s="1">
        <v>6548</v>
      </c>
      <c r="P35" s="1">
        <v>77575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75</v>
      </c>
      <c r="F36" s="1">
        <v>26</v>
      </c>
      <c r="G36" s="1">
        <v>243649</v>
      </c>
      <c r="H36" s="1">
        <v>7286</v>
      </c>
      <c r="I36" s="1">
        <v>126</v>
      </c>
      <c r="J36" s="1">
        <v>512</v>
      </c>
      <c r="K36" s="1">
        <v>85334</v>
      </c>
      <c r="L36" s="1">
        <v>1404</v>
      </c>
      <c r="M36" s="1">
        <v>1523</v>
      </c>
      <c r="N36" s="1">
        <v>71027</v>
      </c>
      <c r="O36" s="1">
        <v>6548</v>
      </c>
      <c r="P36" s="1">
        <v>77575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75</v>
      </c>
      <c r="F37" s="1">
        <v>26</v>
      </c>
      <c r="G37" s="1">
        <v>243649</v>
      </c>
      <c r="H37" s="1">
        <v>7342</v>
      </c>
      <c r="I37" s="1">
        <v>126</v>
      </c>
      <c r="J37" s="1">
        <v>559</v>
      </c>
      <c r="K37" s="1">
        <v>87840</v>
      </c>
      <c r="L37" s="1">
        <v>1404</v>
      </c>
      <c r="M37" s="1">
        <v>1523</v>
      </c>
      <c r="N37" s="1">
        <v>71027</v>
      </c>
      <c r="O37" s="1">
        <v>6548</v>
      </c>
      <c r="P37" s="1">
        <v>77575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75</v>
      </c>
      <c r="F38" s="1">
        <v>26</v>
      </c>
      <c r="G38" s="1">
        <v>243649</v>
      </c>
      <c r="H38" s="1">
        <v>7523</v>
      </c>
      <c r="I38" s="1">
        <v>158</v>
      </c>
      <c r="J38" s="1">
        <v>572</v>
      </c>
      <c r="K38" s="1">
        <v>87469</v>
      </c>
      <c r="L38" s="1">
        <v>1404</v>
      </c>
      <c r="M38" s="1">
        <v>1523</v>
      </c>
      <c r="N38" s="1">
        <v>71027</v>
      </c>
      <c r="O38" s="1">
        <v>6548</v>
      </c>
      <c r="P38" s="1">
        <v>77575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75</v>
      </c>
      <c r="F39" s="1">
        <v>26</v>
      </c>
      <c r="G39" s="1">
        <v>243649</v>
      </c>
      <c r="H39" s="1">
        <v>7333</v>
      </c>
      <c r="I39" s="1">
        <v>143</v>
      </c>
      <c r="J39" s="1">
        <v>610</v>
      </c>
      <c r="K39" s="1">
        <v>84680</v>
      </c>
      <c r="L39" s="1">
        <v>1404</v>
      </c>
      <c r="M39" s="1">
        <v>1523</v>
      </c>
      <c r="N39" s="1">
        <v>71027</v>
      </c>
      <c r="O39" s="1">
        <v>6548</v>
      </c>
      <c r="P39" s="1">
        <v>77575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74</v>
      </c>
      <c r="F40" s="1">
        <v>26</v>
      </c>
      <c r="G40" s="1">
        <v>242582</v>
      </c>
      <c r="H40" s="1">
        <v>7431</v>
      </c>
      <c r="I40" s="1">
        <v>138</v>
      </c>
      <c r="J40" s="1">
        <v>585</v>
      </c>
      <c r="K40" s="1">
        <v>87251</v>
      </c>
      <c r="L40" s="1">
        <v>1405</v>
      </c>
      <c r="M40" s="1">
        <v>1525</v>
      </c>
      <c r="N40" s="1">
        <v>70875</v>
      </c>
      <c r="O40" s="1">
        <v>6555</v>
      </c>
      <c r="P40" s="1">
        <v>77430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74</v>
      </c>
      <c r="F41" s="1">
        <v>26</v>
      </c>
      <c r="G41" s="1">
        <v>242582</v>
      </c>
      <c r="H41" s="1">
        <v>7312</v>
      </c>
      <c r="I41" s="1">
        <v>133</v>
      </c>
      <c r="J41" s="1">
        <v>542</v>
      </c>
      <c r="K41" s="1">
        <v>85456</v>
      </c>
      <c r="L41" s="1">
        <v>1405</v>
      </c>
      <c r="M41" s="1">
        <v>1525</v>
      </c>
      <c r="N41" s="1">
        <v>70875</v>
      </c>
      <c r="O41" s="1">
        <v>6555</v>
      </c>
      <c r="P41" s="1">
        <v>77430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74</v>
      </c>
      <c r="F42" s="1">
        <v>26</v>
      </c>
      <c r="G42" s="1">
        <v>242582</v>
      </c>
      <c r="H42" s="1">
        <v>7289</v>
      </c>
      <c r="I42" s="1">
        <v>131</v>
      </c>
      <c r="J42" s="1">
        <v>526</v>
      </c>
      <c r="K42" s="1">
        <v>86620</v>
      </c>
      <c r="L42" s="1">
        <v>1405</v>
      </c>
      <c r="M42" s="1">
        <v>1525</v>
      </c>
      <c r="N42" s="1">
        <v>70875</v>
      </c>
      <c r="O42" s="1">
        <v>6555</v>
      </c>
      <c r="P42" s="1">
        <v>77430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74</v>
      </c>
      <c r="F43" s="1">
        <v>26</v>
      </c>
      <c r="G43" s="1">
        <v>242582</v>
      </c>
      <c r="H43" s="1">
        <v>7480</v>
      </c>
      <c r="I43" s="1">
        <v>169</v>
      </c>
      <c r="J43" s="1">
        <v>534</v>
      </c>
      <c r="K43" s="1">
        <v>86988</v>
      </c>
      <c r="L43" s="1">
        <v>1405</v>
      </c>
      <c r="M43" s="1">
        <v>1525</v>
      </c>
      <c r="N43" s="1">
        <v>70875</v>
      </c>
      <c r="O43" s="1">
        <v>6555</v>
      </c>
      <c r="P43" s="1">
        <v>77430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74</v>
      </c>
      <c r="F44" s="1">
        <v>26</v>
      </c>
      <c r="G44" s="1">
        <v>242582</v>
      </c>
      <c r="H44" s="1">
        <v>7341</v>
      </c>
      <c r="I44" s="1">
        <v>128</v>
      </c>
      <c r="J44" s="1">
        <v>570</v>
      </c>
      <c r="K44" s="1">
        <v>86100</v>
      </c>
      <c r="L44" s="1">
        <v>1405</v>
      </c>
      <c r="M44" s="1">
        <v>1525</v>
      </c>
      <c r="N44" s="1">
        <v>70875</v>
      </c>
      <c r="O44" s="1">
        <v>6555</v>
      </c>
      <c r="P44" s="1">
        <v>77430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74</v>
      </c>
      <c r="F45" s="1">
        <v>26</v>
      </c>
      <c r="G45" s="1">
        <v>242582</v>
      </c>
      <c r="H45" s="1">
        <v>7244</v>
      </c>
      <c r="I45" s="1">
        <v>145</v>
      </c>
      <c r="J45" s="1">
        <v>573</v>
      </c>
      <c r="K45" s="1">
        <v>86381</v>
      </c>
      <c r="L45" s="1">
        <v>1405</v>
      </c>
      <c r="M45" s="1">
        <v>1525</v>
      </c>
      <c r="N45" s="1">
        <v>70875</v>
      </c>
      <c r="O45" s="1">
        <v>6555</v>
      </c>
      <c r="P45" s="1">
        <v>77430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74</v>
      </c>
      <c r="F46" s="1">
        <v>26</v>
      </c>
      <c r="G46" s="1">
        <v>242582</v>
      </c>
      <c r="H46" s="1">
        <v>7229</v>
      </c>
      <c r="I46" s="1">
        <v>131</v>
      </c>
      <c r="J46" s="1">
        <v>601</v>
      </c>
      <c r="K46" s="1">
        <v>85583</v>
      </c>
      <c r="L46" s="1">
        <v>1405</v>
      </c>
      <c r="M46" s="1">
        <v>1525</v>
      </c>
      <c r="N46" s="1">
        <v>70875</v>
      </c>
      <c r="O46" s="1">
        <v>6555</v>
      </c>
      <c r="P46" s="1">
        <v>77430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74</v>
      </c>
      <c r="F47" s="1">
        <v>26</v>
      </c>
      <c r="G47" s="1">
        <v>242582</v>
      </c>
      <c r="H47" s="1">
        <v>7446</v>
      </c>
      <c r="I47" s="1">
        <v>127</v>
      </c>
      <c r="J47" s="1">
        <v>542</v>
      </c>
      <c r="K47" s="1">
        <v>86780</v>
      </c>
      <c r="L47" s="1">
        <v>1405</v>
      </c>
      <c r="M47" s="1">
        <v>1525</v>
      </c>
      <c r="N47" s="1">
        <v>70875</v>
      </c>
      <c r="O47" s="1">
        <v>6555</v>
      </c>
      <c r="P47" s="1">
        <v>77430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74</v>
      </c>
      <c r="F48" s="1">
        <v>26</v>
      </c>
      <c r="G48" s="1">
        <v>242582</v>
      </c>
      <c r="H48" s="1">
        <v>7746</v>
      </c>
      <c r="I48" s="1">
        <v>176</v>
      </c>
      <c r="J48" s="1">
        <v>623</v>
      </c>
      <c r="K48" s="1">
        <v>88149</v>
      </c>
      <c r="L48" s="1">
        <v>1405</v>
      </c>
      <c r="M48" s="1">
        <v>1525</v>
      </c>
      <c r="N48" s="1">
        <v>70875</v>
      </c>
      <c r="O48" s="1">
        <v>6555</v>
      </c>
      <c r="P48" s="1">
        <v>77430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74</v>
      </c>
      <c r="F49" s="1">
        <v>26</v>
      </c>
      <c r="G49" s="1">
        <v>242582</v>
      </c>
      <c r="H49" s="1">
        <v>7498</v>
      </c>
      <c r="I49" s="1">
        <v>127</v>
      </c>
      <c r="J49" s="1">
        <v>544</v>
      </c>
      <c r="K49" s="1">
        <v>87181</v>
      </c>
      <c r="L49" s="1">
        <v>1405</v>
      </c>
      <c r="M49" s="1">
        <v>1525</v>
      </c>
      <c r="N49" s="1">
        <v>70875</v>
      </c>
      <c r="O49" s="1">
        <v>6555</v>
      </c>
      <c r="P49" s="1">
        <v>77430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74</v>
      </c>
      <c r="F50" s="1">
        <v>26</v>
      </c>
      <c r="G50" s="1">
        <v>242582</v>
      </c>
      <c r="H50" s="1">
        <v>7552</v>
      </c>
      <c r="I50" s="1">
        <v>132</v>
      </c>
      <c r="J50" s="1">
        <v>517</v>
      </c>
      <c r="K50" s="1">
        <v>88936</v>
      </c>
      <c r="L50" s="1">
        <v>1405</v>
      </c>
      <c r="M50" s="1">
        <v>1525</v>
      </c>
      <c r="N50" s="1">
        <v>70875</v>
      </c>
      <c r="O50" s="1">
        <v>6555</v>
      </c>
      <c r="P50" s="1">
        <v>77430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74</v>
      </c>
      <c r="F51" s="1">
        <v>26</v>
      </c>
      <c r="G51" s="1">
        <v>242582</v>
      </c>
      <c r="H51" s="1">
        <v>7275</v>
      </c>
      <c r="I51" s="1">
        <v>132</v>
      </c>
      <c r="J51" s="1">
        <v>562</v>
      </c>
      <c r="K51" s="1">
        <v>84892</v>
      </c>
      <c r="L51" s="1">
        <v>1405</v>
      </c>
      <c r="M51" s="1">
        <v>1525</v>
      </c>
      <c r="N51" s="1">
        <v>70875</v>
      </c>
      <c r="O51" s="1">
        <v>6555</v>
      </c>
      <c r="P51" s="1">
        <v>77430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74</v>
      </c>
      <c r="F52" s="1">
        <v>26</v>
      </c>
      <c r="G52" s="1">
        <v>242582</v>
      </c>
      <c r="H52" s="1">
        <v>7636</v>
      </c>
      <c r="I52" s="1">
        <v>128</v>
      </c>
      <c r="J52" s="1">
        <v>587</v>
      </c>
      <c r="K52" s="1">
        <v>86754</v>
      </c>
      <c r="L52" s="1">
        <v>1405</v>
      </c>
      <c r="M52" s="1">
        <v>1525</v>
      </c>
      <c r="N52" s="1">
        <v>70875</v>
      </c>
      <c r="O52" s="1">
        <v>6555</v>
      </c>
      <c r="P52" s="1">
        <v>77430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74</v>
      </c>
      <c r="F53" s="1">
        <v>26</v>
      </c>
      <c r="G53" s="1">
        <v>242582</v>
      </c>
      <c r="H53" s="1">
        <v>7741</v>
      </c>
      <c r="I53" s="1">
        <v>130</v>
      </c>
      <c r="J53" s="1">
        <v>616</v>
      </c>
      <c r="K53" s="1">
        <v>88246</v>
      </c>
      <c r="L53" s="1">
        <v>1405</v>
      </c>
      <c r="M53" s="1">
        <v>1525</v>
      </c>
      <c r="N53" s="1">
        <v>70875</v>
      </c>
      <c r="O53" s="1">
        <v>6555</v>
      </c>
      <c r="P53" s="1">
        <v>77430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74</v>
      </c>
      <c r="F54" s="1">
        <v>26</v>
      </c>
      <c r="G54" s="1">
        <v>244124</v>
      </c>
      <c r="H54" s="1">
        <v>7331</v>
      </c>
      <c r="I54" s="1">
        <v>130</v>
      </c>
      <c r="J54" s="1">
        <v>547</v>
      </c>
      <c r="K54" s="1">
        <v>86936</v>
      </c>
      <c r="L54" s="1">
        <v>1405</v>
      </c>
      <c r="M54" s="1">
        <v>1525</v>
      </c>
      <c r="N54" s="1">
        <v>71348</v>
      </c>
      <c r="O54" s="1">
        <v>6589</v>
      </c>
      <c r="P54" s="1">
        <v>77937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74</v>
      </c>
      <c r="F55" s="1">
        <v>26</v>
      </c>
      <c r="G55" s="1">
        <v>244124</v>
      </c>
      <c r="H55" s="1">
        <v>7386</v>
      </c>
      <c r="I55" s="1">
        <v>132</v>
      </c>
      <c r="J55" s="1">
        <v>590</v>
      </c>
      <c r="K55" s="1">
        <v>85580</v>
      </c>
      <c r="L55" s="1">
        <v>1405</v>
      </c>
      <c r="M55" s="1">
        <v>1525</v>
      </c>
      <c r="N55" s="1">
        <v>71348</v>
      </c>
      <c r="O55" s="1">
        <v>6589</v>
      </c>
      <c r="P55" s="1">
        <v>77937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74</v>
      </c>
      <c r="F56" s="1">
        <v>26</v>
      </c>
      <c r="G56" s="1">
        <v>244124</v>
      </c>
      <c r="H56" s="1">
        <v>6982</v>
      </c>
      <c r="I56" s="1">
        <v>130</v>
      </c>
      <c r="J56" s="1">
        <v>605</v>
      </c>
      <c r="K56" s="1">
        <v>83546</v>
      </c>
      <c r="L56" s="1">
        <v>1405</v>
      </c>
      <c r="M56" s="1">
        <v>1525</v>
      </c>
      <c r="N56" s="1">
        <v>71348</v>
      </c>
      <c r="O56" s="1">
        <v>6589</v>
      </c>
      <c r="P56" s="1">
        <v>77937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74</v>
      </c>
      <c r="F57" s="1">
        <v>26</v>
      </c>
      <c r="G57" s="1">
        <v>244124</v>
      </c>
      <c r="H57" s="1">
        <v>7408</v>
      </c>
      <c r="I57" s="1">
        <v>128</v>
      </c>
      <c r="J57" s="1">
        <v>557</v>
      </c>
      <c r="K57" s="1">
        <v>88540</v>
      </c>
      <c r="L57" s="1">
        <v>1405</v>
      </c>
      <c r="M57" s="1">
        <v>1525</v>
      </c>
      <c r="N57" s="1">
        <v>71348</v>
      </c>
      <c r="O57" s="1">
        <v>6589</v>
      </c>
      <c r="P57" s="1">
        <v>77937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74</v>
      </c>
      <c r="F58" s="1">
        <v>26</v>
      </c>
      <c r="G58" s="1">
        <v>244124</v>
      </c>
      <c r="H58" s="1">
        <v>7807</v>
      </c>
      <c r="I58" s="1">
        <v>134</v>
      </c>
      <c r="J58" s="1">
        <v>577</v>
      </c>
      <c r="K58" s="1">
        <v>87073</v>
      </c>
      <c r="L58" s="1">
        <v>1405</v>
      </c>
      <c r="M58" s="1">
        <v>1525</v>
      </c>
      <c r="N58" s="1">
        <v>71348</v>
      </c>
      <c r="O58" s="1">
        <v>6589</v>
      </c>
      <c r="P58" s="1">
        <v>77937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74</v>
      </c>
      <c r="F59" s="1">
        <v>26</v>
      </c>
      <c r="G59" s="1">
        <v>244124</v>
      </c>
      <c r="H59" s="1">
        <v>7491</v>
      </c>
      <c r="I59" s="1">
        <v>128</v>
      </c>
      <c r="J59" s="1">
        <v>568</v>
      </c>
      <c r="K59" s="1">
        <v>86702</v>
      </c>
      <c r="L59" s="1">
        <v>1405</v>
      </c>
      <c r="M59" s="1">
        <v>1525</v>
      </c>
      <c r="N59" s="1">
        <v>71348</v>
      </c>
      <c r="O59" s="1">
        <v>6589</v>
      </c>
      <c r="P59" s="1">
        <v>77937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74</v>
      </c>
      <c r="F60" s="1">
        <v>26</v>
      </c>
      <c r="G60" s="1">
        <v>244124</v>
      </c>
      <c r="H60" s="1">
        <v>7408</v>
      </c>
      <c r="I60" s="1">
        <v>134</v>
      </c>
      <c r="J60" s="1">
        <v>525</v>
      </c>
      <c r="K60" s="1">
        <v>86752</v>
      </c>
      <c r="L60" s="1">
        <v>1405</v>
      </c>
      <c r="M60" s="1">
        <v>1525</v>
      </c>
      <c r="N60" s="1">
        <v>71348</v>
      </c>
      <c r="O60" s="1">
        <v>6589</v>
      </c>
      <c r="P60" s="1">
        <v>77937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74</v>
      </c>
      <c r="F61" s="1">
        <v>31</v>
      </c>
      <c r="G61" s="1">
        <v>246809</v>
      </c>
      <c r="H61" s="1">
        <v>7409</v>
      </c>
      <c r="I61" s="1">
        <v>137</v>
      </c>
      <c r="J61" s="1">
        <v>621</v>
      </c>
      <c r="K61" s="1">
        <v>90280</v>
      </c>
      <c r="L61" s="1">
        <v>1416</v>
      </c>
      <c r="M61" s="1">
        <v>1537</v>
      </c>
      <c r="N61" s="1">
        <v>72449</v>
      </c>
      <c r="O61" s="1">
        <v>6753</v>
      </c>
      <c r="P61" s="1">
        <v>79202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74</v>
      </c>
      <c r="F62" s="1">
        <v>31</v>
      </c>
      <c r="G62" s="1">
        <v>251262</v>
      </c>
      <c r="H62" s="1">
        <v>7409</v>
      </c>
      <c r="I62" s="1">
        <v>140</v>
      </c>
      <c r="J62" s="1">
        <v>579</v>
      </c>
      <c r="K62" s="1">
        <v>94709</v>
      </c>
      <c r="L62" s="1">
        <v>1417</v>
      </c>
      <c r="M62" s="1">
        <v>1537</v>
      </c>
      <c r="N62" s="1">
        <v>71781</v>
      </c>
      <c r="O62" s="1">
        <v>6762</v>
      </c>
      <c r="P62" s="1">
        <v>78543</v>
      </c>
    </row>
    <row r="63" spans="1:16" x14ac:dyDescent="0.2">
      <c r="A63" s="1">
        <v>61</v>
      </c>
      <c r="B63" s="1" t="s">
        <v>812</v>
      </c>
      <c r="C63" s="1">
        <v>0</v>
      </c>
      <c r="D63" s="1">
        <v>0</v>
      </c>
      <c r="E63" s="1">
        <v>74</v>
      </c>
      <c r="F63" s="1">
        <v>32</v>
      </c>
      <c r="G63" s="1">
        <v>245728</v>
      </c>
      <c r="H63" s="1">
        <v>7852</v>
      </c>
      <c r="I63" s="1">
        <v>162</v>
      </c>
      <c r="J63" s="1">
        <v>613</v>
      </c>
      <c r="K63" s="1">
        <v>88339</v>
      </c>
      <c r="L63" s="1">
        <v>1417</v>
      </c>
      <c r="M63" s="1">
        <v>1537</v>
      </c>
      <c r="N63" s="1">
        <v>72423</v>
      </c>
      <c r="O63" s="1">
        <v>6841</v>
      </c>
      <c r="P63" s="1">
        <v>79264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74</v>
      </c>
      <c r="F64" s="1">
        <v>32</v>
      </c>
      <c r="G64" s="1">
        <v>245728</v>
      </c>
      <c r="H64" s="1">
        <v>7585</v>
      </c>
      <c r="I64" s="1">
        <v>134</v>
      </c>
      <c r="J64" s="1">
        <v>555</v>
      </c>
      <c r="K64" s="1">
        <v>85156</v>
      </c>
      <c r="L64" s="1">
        <v>1417</v>
      </c>
      <c r="M64" s="1">
        <v>1537</v>
      </c>
      <c r="N64" s="1">
        <v>72423</v>
      </c>
      <c r="O64" s="1">
        <v>6841</v>
      </c>
      <c r="P64" s="1">
        <v>79264</v>
      </c>
    </row>
    <row r="65" spans="1:16" x14ac:dyDescent="0.2">
      <c r="A65" s="1">
        <v>63</v>
      </c>
      <c r="B65" s="1" t="s">
        <v>810</v>
      </c>
      <c r="C65" s="1">
        <v>2</v>
      </c>
      <c r="D65" s="1">
        <v>0</v>
      </c>
      <c r="E65" s="1">
        <v>76</v>
      </c>
      <c r="F65" s="1">
        <v>33</v>
      </c>
      <c r="G65" s="1">
        <v>253724</v>
      </c>
      <c r="H65" s="1">
        <v>7685</v>
      </c>
      <c r="I65" s="1">
        <v>132</v>
      </c>
      <c r="J65" s="1">
        <v>639</v>
      </c>
      <c r="K65" s="1">
        <v>98780</v>
      </c>
      <c r="L65" s="1">
        <v>1455</v>
      </c>
      <c r="M65" s="1">
        <v>1578</v>
      </c>
      <c r="N65" s="1">
        <v>78094</v>
      </c>
      <c r="O65" s="1">
        <v>7308</v>
      </c>
      <c r="P65" s="1">
        <v>85402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76</v>
      </c>
      <c r="F66" s="1">
        <v>34</v>
      </c>
      <c r="G66" s="1">
        <v>340274</v>
      </c>
      <c r="H66" s="1">
        <v>7081</v>
      </c>
      <c r="I66" s="1">
        <v>134</v>
      </c>
      <c r="J66" s="1">
        <v>876</v>
      </c>
      <c r="K66" s="1">
        <v>159417</v>
      </c>
      <c r="L66" s="1">
        <v>1455</v>
      </c>
      <c r="M66" s="1">
        <v>1578</v>
      </c>
      <c r="N66" s="1">
        <v>82843</v>
      </c>
      <c r="O66" s="1">
        <v>7656</v>
      </c>
      <c r="P66" s="1">
        <v>90499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76</v>
      </c>
      <c r="F67" s="1">
        <v>34</v>
      </c>
      <c r="G67" s="1">
        <v>340274</v>
      </c>
      <c r="H67" s="1">
        <v>7749</v>
      </c>
      <c r="I67" s="1">
        <v>140</v>
      </c>
      <c r="J67" s="1">
        <v>883</v>
      </c>
      <c r="K67" s="1">
        <v>161324</v>
      </c>
      <c r="L67" s="1">
        <v>1455</v>
      </c>
      <c r="M67" s="1">
        <v>1578</v>
      </c>
      <c r="N67" s="1">
        <v>82843</v>
      </c>
      <c r="O67" s="1">
        <v>7656</v>
      </c>
      <c r="P67" s="1">
        <v>90499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76</v>
      </c>
      <c r="F68" s="1">
        <v>34</v>
      </c>
      <c r="G68" s="1">
        <v>340274</v>
      </c>
      <c r="H68" s="1">
        <v>7983</v>
      </c>
      <c r="I68" s="1">
        <v>133</v>
      </c>
      <c r="J68" s="1">
        <v>911</v>
      </c>
      <c r="K68" s="1">
        <v>160448</v>
      </c>
      <c r="L68" s="1">
        <v>1455</v>
      </c>
      <c r="M68" s="1">
        <v>1578</v>
      </c>
      <c r="N68" s="1">
        <v>82843</v>
      </c>
      <c r="O68" s="1">
        <v>7656</v>
      </c>
      <c r="P68" s="1">
        <v>90499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76</v>
      </c>
      <c r="F69" s="1">
        <v>34</v>
      </c>
      <c r="G69" s="1">
        <v>340274</v>
      </c>
      <c r="H69" s="1">
        <v>7473</v>
      </c>
      <c r="I69" s="1">
        <v>136</v>
      </c>
      <c r="J69" s="1">
        <v>918</v>
      </c>
      <c r="K69" s="1">
        <v>162048</v>
      </c>
      <c r="L69" s="1">
        <v>1455</v>
      </c>
      <c r="M69" s="1">
        <v>1578</v>
      </c>
      <c r="N69" s="1">
        <v>82843</v>
      </c>
      <c r="O69" s="1">
        <v>7656</v>
      </c>
      <c r="P69" s="1">
        <v>90499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76</v>
      </c>
      <c r="F70" s="1">
        <v>40</v>
      </c>
      <c r="G70" s="1">
        <v>340274</v>
      </c>
      <c r="H70" s="1">
        <v>7398</v>
      </c>
      <c r="I70" s="1">
        <v>138</v>
      </c>
      <c r="J70" s="1">
        <v>917</v>
      </c>
      <c r="K70" s="1">
        <v>159703</v>
      </c>
      <c r="L70" s="1">
        <v>1455</v>
      </c>
      <c r="M70" s="1">
        <v>1578</v>
      </c>
      <c r="N70" s="1">
        <v>82843</v>
      </c>
      <c r="O70" s="1">
        <v>7656</v>
      </c>
      <c r="P70" s="1">
        <v>90499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76</v>
      </c>
      <c r="F71" s="1">
        <v>66</v>
      </c>
      <c r="G71" s="1">
        <v>340274</v>
      </c>
      <c r="H71" s="1">
        <v>7021</v>
      </c>
      <c r="I71" s="1">
        <v>130</v>
      </c>
      <c r="J71" s="1">
        <v>885</v>
      </c>
      <c r="K71" s="1">
        <v>155402</v>
      </c>
      <c r="L71" s="1">
        <v>1455</v>
      </c>
      <c r="M71" s="1">
        <v>1578</v>
      </c>
      <c r="N71" s="1">
        <v>82843</v>
      </c>
      <c r="O71" s="1">
        <v>7656</v>
      </c>
      <c r="P71" s="1">
        <v>90499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76</v>
      </c>
      <c r="F72" s="1">
        <v>66</v>
      </c>
      <c r="G72" s="1">
        <v>340274</v>
      </c>
      <c r="H72" s="1">
        <v>7770</v>
      </c>
      <c r="I72" s="1">
        <v>151</v>
      </c>
      <c r="J72" s="1">
        <v>1101</v>
      </c>
      <c r="K72" s="1">
        <v>164705</v>
      </c>
      <c r="L72" s="1">
        <v>1455</v>
      </c>
      <c r="M72" s="1">
        <v>1578</v>
      </c>
      <c r="N72" s="1">
        <v>82843</v>
      </c>
      <c r="O72" s="1">
        <v>7656</v>
      </c>
      <c r="P72" s="1">
        <v>90499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76</v>
      </c>
      <c r="F73" s="1">
        <v>67</v>
      </c>
      <c r="G73" s="1">
        <v>331379</v>
      </c>
      <c r="H73" s="1">
        <v>7955</v>
      </c>
      <c r="I73" s="1">
        <v>149</v>
      </c>
      <c r="J73" s="1">
        <v>835</v>
      </c>
      <c r="K73" s="1">
        <v>147162</v>
      </c>
      <c r="L73" s="1">
        <v>1455</v>
      </c>
      <c r="M73" s="1">
        <v>1578</v>
      </c>
      <c r="N73" s="1">
        <v>82601</v>
      </c>
      <c r="O73" s="1">
        <v>7640</v>
      </c>
      <c r="P73" s="1">
        <v>90241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76</v>
      </c>
      <c r="F74" s="1">
        <v>89</v>
      </c>
      <c r="G74" s="1">
        <v>331379</v>
      </c>
      <c r="H74" s="1">
        <v>7661</v>
      </c>
      <c r="I74" s="1">
        <v>141</v>
      </c>
      <c r="J74" s="1">
        <v>844</v>
      </c>
      <c r="K74" s="1">
        <v>144624</v>
      </c>
      <c r="L74" s="1">
        <v>1455</v>
      </c>
      <c r="M74" s="1">
        <v>1578</v>
      </c>
      <c r="N74" s="1">
        <v>82601</v>
      </c>
      <c r="O74" s="1">
        <v>7640</v>
      </c>
      <c r="P74" s="1">
        <v>90241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76</v>
      </c>
      <c r="F75" s="1">
        <v>95</v>
      </c>
      <c r="G75" s="1">
        <v>331379</v>
      </c>
      <c r="H75" s="1">
        <v>7847</v>
      </c>
      <c r="I75" s="1">
        <v>135</v>
      </c>
      <c r="J75" s="1">
        <v>833</v>
      </c>
      <c r="K75" s="1">
        <v>147280</v>
      </c>
      <c r="L75" s="1">
        <v>1455</v>
      </c>
      <c r="M75" s="1">
        <v>1578</v>
      </c>
      <c r="N75" s="1">
        <v>82601</v>
      </c>
      <c r="O75" s="1">
        <v>7640</v>
      </c>
      <c r="P75" s="1">
        <v>90241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76</v>
      </c>
      <c r="F76" s="1">
        <v>97</v>
      </c>
      <c r="G76" s="1">
        <v>337640</v>
      </c>
      <c r="H76" s="1">
        <v>7162</v>
      </c>
      <c r="I76" s="1">
        <v>135</v>
      </c>
      <c r="J76" s="1">
        <v>872</v>
      </c>
      <c r="K76" s="1">
        <v>164735</v>
      </c>
      <c r="L76" s="1">
        <v>1455</v>
      </c>
      <c r="M76" s="1">
        <v>1578</v>
      </c>
      <c r="N76" s="1">
        <v>81419</v>
      </c>
      <c r="O76" s="1">
        <v>7503</v>
      </c>
      <c r="P76" s="1">
        <v>88922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76</v>
      </c>
      <c r="F77" s="1">
        <v>97</v>
      </c>
      <c r="G77" s="1">
        <v>337640</v>
      </c>
      <c r="H77" s="1">
        <v>7625</v>
      </c>
      <c r="I77" s="1">
        <v>145</v>
      </c>
      <c r="J77" s="1">
        <v>847</v>
      </c>
      <c r="K77" s="1">
        <v>168608</v>
      </c>
      <c r="L77" s="1">
        <v>1455</v>
      </c>
      <c r="M77" s="1">
        <v>1578</v>
      </c>
      <c r="N77" s="1">
        <v>81419</v>
      </c>
      <c r="O77" s="1">
        <v>7503</v>
      </c>
      <c r="P77" s="1">
        <v>88922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76</v>
      </c>
      <c r="F78" s="1">
        <v>97</v>
      </c>
      <c r="G78" s="1">
        <v>337640</v>
      </c>
      <c r="H78" s="1">
        <v>8079</v>
      </c>
      <c r="I78" s="1">
        <v>141</v>
      </c>
      <c r="J78" s="1">
        <v>859</v>
      </c>
      <c r="K78" s="1">
        <v>163706</v>
      </c>
      <c r="L78" s="1">
        <v>1455</v>
      </c>
      <c r="M78" s="1">
        <v>1578</v>
      </c>
      <c r="N78" s="1">
        <v>81419</v>
      </c>
      <c r="O78" s="1">
        <v>7503</v>
      </c>
      <c r="P78" s="1">
        <v>88922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76</v>
      </c>
      <c r="F79" s="1">
        <v>97</v>
      </c>
      <c r="G79" s="1">
        <v>244717</v>
      </c>
      <c r="H79" s="1">
        <v>7444</v>
      </c>
      <c r="I79" s="1">
        <v>134</v>
      </c>
      <c r="J79" s="1">
        <v>531</v>
      </c>
      <c r="K79" s="1">
        <v>86443</v>
      </c>
      <c r="L79" s="1">
        <v>1456</v>
      </c>
      <c r="M79" s="1">
        <v>1579</v>
      </c>
      <c r="N79" s="1">
        <v>74105</v>
      </c>
      <c r="O79" s="1">
        <v>6991</v>
      </c>
      <c r="P79" s="1">
        <v>81096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76</v>
      </c>
      <c r="F80" s="1">
        <v>97</v>
      </c>
      <c r="G80" s="1">
        <v>244717</v>
      </c>
      <c r="H80" s="1">
        <v>7662</v>
      </c>
      <c r="I80" s="1">
        <v>155</v>
      </c>
      <c r="J80" s="1">
        <v>587</v>
      </c>
      <c r="K80" s="1">
        <v>91430</v>
      </c>
      <c r="L80" s="1">
        <v>1456</v>
      </c>
      <c r="M80" s="1">
        <v>1579</v>
      </c>
      <c r="N80" s="1">
        <v>74105</v>
      </c>
      <c r="O80" s="1">
        <v>6991</v>
      </c>
      <c r="P80" s="1">
        <v>81096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76</v>
      </c>
      <c r="F81" s="1">
        <v>97</v>
      </c>
      <c r="G81" s="1">
        <v>244717</v>
      </c>
      <c r="H81" s="1">
        <v>7336</v>
      </c>
      <c r="I81" s="1">
        <v>129</v>
      </c>
      <c r="J81" s="1">
        <v>578</v>
      </c>
      <c r="K81" s="1">
        <v>86501</v>
      </c>
      <c r="L81" s="1">
        <v>1456</v>
      </c>
      <c r="M81" s="1">
        <v>1579</v>
      </c>
      <c r="N81" s="1">
        <v>74105</v>
      </c>
      <c r="O81" s="1">
        <v>6991</v>
      </c>
      <c r="P81" s="1">
        <v>81096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76</v>
      </c>
      <c r="F82" s="1">
        <v>97</v>
      </c>
      <c r="G82" s="1">
        <v>245404</v>
      </c>
      <c r="H82" s="1">
        <v>7539</v>
      </c>
      <c r="I82" s="1">
        <v>137</v>
      </c>
      <c r="J82" s="1">
        <v>552</v>
      </c>
      <c r="K82" s="1">
        <v>88764</v>
      </c>
      <c r="L82" s="1">
        <v>1456</v>
      </c>
      <c r="M82" s="1">
        <v>1579</v>
      </c>
      <c r="N82" s="1">
        <v>74174</v>
      </c>
      <c r="O82" s="1">
        <v>6998</v>
      </c>
      <c r="P82" s="1">
        <v>81172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76</v>
      </c>
      <c r="F83" s="1">
        <v>100</v>
      </c>
      <c r="G83" s="1">
        <v>245404</v>
      </c>
      <c r="H83" s="1">
        <v>7832</v>
      </c>
      <c r="I83" s="1">
        <v>163</v>
      </c>
      <c r="J83" s="1">
        <v>581</v>
      </c>
      <c r="K83" s="1">
        <v>88623</v>
      </c>
      <c r="L83" s="1">
        <v>1456</v>
      </c>
      <c r="M83" s="1">
        <v>1579</v>
      </c>
      <c r="N83" s="1">
        <v>74174</v>
      </c>
      <c r="O83" s="1">
        <v>6998</v>
      </c>
      <c r="P83" s="1">
        <v>81172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76</v>
      </c>
      <c r="F84" s="1">
        <v>122</v>
      </c>
      <c r="G84" s="1">
        <v>245404</v>
      </c>
      <c r="H84" s="1">
        <v>7568</v>
      </c>
      <c r="I84" s="1">
        <v>134</v>
      </c>
      <c r="J84" s="1">
        <v>581</v>
      </c>
      <c r="K84" s="1">
        <v>89288</v>
      </c>
      <c r="L84" s="1">
        <v>1456</v>
      </c>
      <c r="M84" s="1">
        <v>1579</v>
      </c>
      <c r="N84" s="1">
        <v>74174</v>
      </c>
      <c r="O84" s="1">
        <v>6998</v>
      </c>
      <c r="P84" s="1">
        <v>81172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76</v>
      </c>
      <c r="F85" s="1">
        <v>122</v>
      </c>
      <c r="G85" s="1">
        <v>245404</v>
      </c>
      <c r="H85" s="1">
        <v>7526</v>
      </c>
      <c r="I85" s="1">
        <v>141</v>
      </c>
      <c r="J85" s="1">
        <v>551</v>
      </c>
      <c r="K85" s="1">
        <v>88840</v>
      </c>
      <c r="L85" s="1">
        <v>1456</v>
      </c>
      <c r="M85" s="1">
        <v>1579</v>
      </c>
      <c r="N85" s="1">
        <v>74174</v>
      </c>
      <c r="O85" s="1">
        <v>6998</v>
      </c>
      <c r="P85" s="1">
        <v>81172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76</v>
      </c>
      <c r="F86" s="1">
        <v>122</v>
      </c>
      <c r="G86" s="1">
        <v>245404</v>
      </c>
      <c r="H86" s="1">
        <v>7240</v>
      </c>
      <c r="I86" s="1">
        <v>137</v>
      </c>
      <c r="J86" s="1">
        <v>581</v>
      </c>
      <c r="K86" s="1">
        <v>86608</v>
      </c>
      <c r="L86" s="1">
        <v>1456</v>
      </c>
      <c r="M86" s="1">
        <v>1579</v>
      </c>
      <c r="N86" s="1">
        <v>74174</v>
      </c>
      <c r="O86" s="1">
        <v>6998</v>
      </c>
      <c r="P86" s="1">
        <v>81172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76</v>
      </c>
      <c r="F87" s="1">
        <v>125</v>
      </c>
      <c r="G87" s="1">
        <v>245404</v>
      </c>
      <c r="H87" s="1">
        <v>7540</v>
      </c>
      <c r="I87" s="1">
        <v>155</v>
      </c>
      <c r="J87" s="1">
        <v>544</v>
      </c>
      <c r="K87" s="1">
        <v>88748</v>
      </c>
      <c r="L87" s="1">
        <v>1456</v>
      </c>
      <c r="M87" s="1">
        <v>1579</v>
      </c>
      <c r="N87" s="1">
        <v>74174</v>
      </c>
      <c r="O87" s="1">
        <v>6998</v>
      </c>
      <c r="P87" s="1">
        <v>81172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76</v>
      </c>
      <c r="F88" s="1">
        <v>125</v>
      </c>
      <c r="G88" s="1">
        <v>245404</v>
      </c>
      <c r="H88" s="1">
        <v>7884</v>
      </c>
      <c r="I88" s="1">
        <v>143</v>
      </c>
      <c r="J88" s="1">
        <v>546</v>
      </c>
      <c r="K88" s="1">
        <v>89156</v>
      </c>
      <c r="L88" s="1">
        <v>1456</v>
      </c>
      <c r="M88" s="1">
        <v>1579</v>
      </c>
      <c r="N88" s="1">
        <v>74174</v>
      </c>
      <c r="O88" s="1">
        <v>6998</v>
      </c>
      <c r="P88" s="1">
        <v>81172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76</v>
      </c>
      <c r="F89" s="1">
        <v>125</v>
      </c>
      <c r="G89" s="1">
        <v>245404</v>
      </c>
      <c r="H89" s="1">
        <v>7368</v>
      </c>
      <c r="I89" s="1">
        <v>144</v>
      </c>
      <c r="J89" s="1">
        <v>566</v>
      </c>
      <c r="K89" s="1">
        <v>88153</v>
      </c>
      <c r="L89" s="1">
        <v>1456</v>
      </c>
      <c r="M89" s="1">
        <v>1579</v>
      </c>
      <c r="N89" s="1">
        <v>74174</v>
      </c>
      <c r="O89" s="1">
        <v>6998</v>
      </c>
      <c r="P89" s="1">
        <v>81172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76</v>
      </c>
      <c r="F90" s="1">
        <v>126</v>
      </c>
      <c r="G90" s="1">
        <v>245404</v>
      </c>
      <c r="H90" s="1">
        <v>7342</v>
      </c>
      <c r="I90" s="1">
        <v>138</v>
      </c>
      <c r="J90" s="1">
        <v>610</v>
      </c>
      <c r="K90" s="1">
        <v>87980</v>
      </c>
      <c r="L90" s="1">
        <v>1456</v>
      </c>
      <c r="M90" s="1">
        <v>1579</v>
      </c>
      <c r="N90" s="1">
        <v>74174</v>
      </c>
      <c r="O90" s="1">
        <v>6998</v>
      </c>
      <c r="P90" s="1">
        <v>81172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76</v>
      </c>
      <c r="F91" s="1">
        <v>142</v>
      </c>
      <c r="G91" s="1">
        <v>245404</v>
      </c>
      <c r="H91" s="1">
        <v>7508</v>
      </c>
      <c r="I91" s="1">
        <v>137</v>
      </c>
      <c r="J91" s="1">
        <v>573</v>
      </c>
      <c r="K91" s="1">
        <v>87744</v>
      </c>
      <c r="L91" s="1">
        <v>1456</v>
      </c>
      <c r="M91" s="1">
        <v>1579</v>
      </c>
      <c r="N91" s="1">
        <v>74174</v>
      </c>
      <c r="O91" s="1">
        <v>6998</v>
      </c>
      <c r="P91" s="1">
        <v>81172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76</v>
      </c>
      <c r="F92" s="1">
        <v>137</v>
      </c>
      <c r="G92" s="1">
        <v>245404</v>
      </c>
      <c r="H92" s="1">
        <v>7577</v>
      </c>
      <c r="I92" s="1">
        <v>142</v>
      </c>
      <c r="J92" s="1">
        <v>572</v>
      </c>
      <c r="K92" s="1">
        <v>89102</v>
      </c>
      <c r="L92" s="1">
        <v>1456</v>
      </c>
      <c r="M92" s="1">
        <v>1579</v>
      </c>
      <c r="N92" s="1">
        <v>74174</v>
      </c>
      <c r="O92" s="1">
        <v>6998</v>
      </c>
      <c r="P92" s="1">
        <v>81172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76</v>
      </c>
      <c r="F93" s="1">
        <v>142</v>
      </c>
      <c r="G93" s="1">
        <v>245404</v>
      </c>
      <c r="H93" s="1">
        <v>8163</v>
      </c>
      <c r="I93" s="1">
        <v>177</v>
      </c>
      <c r="J93" s="1">
        <v>572</v>
      </c>
      <c r="K93" s="1">
        <v>89192</v>
      </c>
      <c r="L93" s="1">
        <v>1456</v>
      </c>
      <c r="M93" s="1">
        <v>1579</v>
      </c>
      <c r="N93" s="1">
        <v>74174</v>
      </c>
      <c r="O93" s="1">
        <v>6998</v>
      </c>
      <c r="P93" s="1">
        <v>81172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76</v>
      </c>
      <c r="F94" s="1">
        <v>83</v>
      </c>
      <c r="G94" s="1">
        <v>245404</v>
      </c>
      <c r="H94" s="1">
        <v>7666</v>
      </c>
      <c r="I94" s="1">
        <v>138</v>
      </c>
      <c r="J94" s="1">
        <v>605</v>
      </c>
      <c r="K94" s="1">
        <v>88692</v>
      </c>
      <c r="L94" s="1">
        <v>1456</v>
      </c>
      <c r="M94" s="1">
        <v>1579</v>
      </c>
      <c r="N94" s="1">
        <v>74174</v>
      </c>
      <c r="O94" s="1">
        <v>6998</v>
      </c>
      <c r="P94" s="1">
        <v>81172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76</v>
      </c>
      <c r="F95" s="1">
        <v>130</v>
      </c>
      <c r="G95" s="1">
        <v>245404</v>
      </c>
      <c r="H95" s="1">
        <v>7509</v>
      </c>
      <c r="I95" s="1">
        <v>142</v>
      </c>
      <c r="J95" s="1">
        <v>532</v>
      </c>
      <c r="K95" s="1">
        <v>89166</v>
      </c>
      <c r="L95" s="1">
        <v>1456</v>
      </c>
      <c r="M95" s="1">
        <v>1579</v>
      </c>
      <c r="N95" s="1">
        <v>74174</v>
      </c>
      <c r="O95" s="1">
        <v>6998</v>
      </c>
      <c r="P95" s="1">
        <v>81172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76</v>
      </c>
      <c r="F96" s="1">
        <v>67</v>
      </c>
      <c r="G96" s="1">
        <v>245404</v>
      </c>
      <c r="H96" s="1">
        <v>7218</v>
      </c>
      <c r="I96" s="1">
        <v>183</v>
      </c>
      <c r="J96" s="1">
        <v>578</v>
      </c>
      <c r="K96" s="1">
        <v>87182</v>
      </c>
      <c r="L96" s="1">
        <v>1456</v>
      </c>
      <c r="M96" s="1">
        <v>1579</v>
      </c>
      <c r="N96" s="1">
        <v>74174</v>
      </c>
      <c r="O96" s="1">
        <v>6998</v>
      </c>
      <c r="P96" s="1">
        <v>81172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76</v>
      </c>
      <c r="F97" s="1">
        <v>67</v>
      </c>
      <c r="G97" s="1">
        <v>245404</v>
      </c>
      <c r="H97" s="1">
        <v>7720</v>
      </c>
      <c r="I97" s="1">
        <v>135</v>
      </c>
      <c r="J97" s="1">
        <v>575</v>
      </c>
      <c r="K97" s="1">
        <v>89016</v>
      </c>
      <c r="L97" s="1">
        <v>1456</v>
      </c>
      <c r="M97" s="1">
        <v>1579</v>
      </c>
      <c r="N97" s="1">
        <v>74174</v>
      </c>
      <c r="O97" s="1">
        <v>6998</v>
      </c>
      <c r="P97" s="1">
        <v>81172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76</v>
      </c>
      <c r="F98" s="1">
        <v>67</v>
      </c>
      <c r="G98" s="1">
        <v>245404</v>
      </c>
      <c r="H98" s="1">
        <v>7772</v>
      </c>
      <c r="I98" s="1">
        <v>211</v>
      </c>
      <c r="J98" s="1">
        <v>608</v>
      </c>
      <c r="K98" s="1">
        <v>90584</v>
      </c>
      <c r="L98" s="1">
        <v>1456</v>
      </c>
      <c r="M98" s="1">
        <v>1579</v>
      </c>
      <c r="N98" s="1">
        <v>74174</v>
      </c>
      <c r="O98" s="1">
        <v>6998</v>
      </c>
      <c r="P98" s="1">
        <v>81172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76</v>
      </c>
      <c r="F99" s="1">
        <v>67</v>
      </c>
      <c r="G99" s="1">
        <v>245404</v>
      </c>
      <c r="H99" s="1">
        <v>7473</v>
      </c>
      <c r="I99" s="1">
        <v>127</v>
      </c>
      <c r="J99" s="1">
        <v>581</v>
      </c>
      <c r="K99" s="1">
        <v>88184</v>
      </c>
      <c r="L99" s="1">
        <v>1456</v>
      </c>
      <c r="M99" s="1">
        <v>1579</v>
      </c>
      <c r="N99" s="1">
        <v>74174</v>
      </c>
      <c r="O99" s="1">
        <v>6998</v>
      </c>
      <c r="P99" s="1">
        <v>81172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76</v>
      </c>
      <c r="F100" s="1">
        <v>67</v>
      </c>
      <c r="G100" s="1">
        <v>245404</v>
      </c>
      <c r="H100" s="1">
        <v>7503</v>
      </c>
      <c r="I100" s="1">
        <v>141</v>
      </c>
      <c r="J100" s="1">
        <v>531</v>
      </c>
      <c r="K100" s="1">
        <v>89711</v>
      </c>
      <c r="L100" s="1">
        <v>1456</v>
      </c>
      <c r="M100" s="1">
        <v>1579</v>
      </c>
      <c r="N100" s="1">
        <v>74174</v>
      </c>
      <c r="O100" s="1">
        <v>6998</v>
      </c>
      <c r="P100" s="1">
        <v>81172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76</v>
      </c>
      <c r="F101" s="1">
        <v>67</v>
      </c>
      <c r="G101" s="1">
        <v>245404</v>
      </c>
      <c r="H101" s="1">
        <v>7178</v>
      </c>
      <c r="I101" s="1">
        <v>133</v>
      </c>
      <c r="J101" s="1">
        <v>602</v>
      </c>
      <c r="K101" s="1">
        <v>86369</v>
      </c>
      <c r="L101" s="1">
        <v>1456</v>
      </c>
      <c r="M101" s="1">
        <v>1579</v>
      </c>
      <c r="N101" s="1">
        <v>74174</v>
      </c>
      <c r="O101" s="1">
        <v>6998</v>
      </c>
      <c r="P101" s="1">
        <v>81172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76</v>
      </c>
      <c r="F102" s="1">
        <v>67</v>
      </c>
      <c r="G102" s="1">
        <v>245404</v>
      </c>
      <c r="H102" s="1">
        <v>7446</v>
      </c>
      <c r="I102" s="1">
        <v>132</v>
      </c>
      <c r="J102" s="1">
        <v>605</v>
      </c>
      <c r="K102" s="1">
        <v>87397</v>
      </c>
      <c r="L102" s="1">
        <v>1456</v>
      </c>
      <c r="M102" s="1">
        <v>1579</v>
      </c>
      <c r="N102" s="1">
        <v>74174</v>
      </c>
      <c r="O102" s="1">
        <v>6998</v>
      </c>
      <c r="P102" s="1">
        <v>81172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76</v>
      </c>
      <c r="F103" s="1">
        <v>152</v>
      </c>
      <c r="G103" s="1">
        <v>245404</v>
      </c>
      <c r="H103" s="1">
        <v>7768</v>
      </c>
      <c r="I103" s="1">
        <v>158</v>
      </c>
      <c r="J103" s="1">
        <v>592</v>
      </c>
      <c r="K103" s="1">
        <v>89338</v>
      </c>
      <c r="L103" s="1">
        <v>1456</v>
      </c>
      <c r="M103" s="1">
        <v>1579</v>
      </c>
      <c r="N103" s="1">
        <v>74174</v>
      </c>
      <c r="O103" s="1">
        <v>6998</v>
      </c>
      <c r="P103" s="1">
        <v>81172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76</v>
      </c>
      <c r="F104" s="1">
        <v>152</v>
      </c>
      <c r="G104" s="1">
        <v>245404</v>
      </c>
      <c r="H104" s="1">
        <v>7475</v>
      </c>
      <c r="I104" s="1">
        <v>136</v>
      </c>
      <c r="J104" s="1">
        <v>608</v>
      </c>
      <c r="K104" s="1">
        <v>88339</v>
      </c>
      <c r="L104" s="1">
        <v>1456</v>
      </c>
      <c r="M104" s="1">
        <v>1579</v>
      </c>
      <c r="N104" s="1">
        <v>74174</v>
      </c>
      <c r="O104" s="1">
        <v>6998</v>
      </c>
      <c r="P104" s="1">
        <v>81172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76</v>
      </c>
      <c r="F105" s="1">
        <v>152</v>
      </c>
      <c r="G105" s="1">
        <v>245533</v>
      </c>
      <c r="H105" s="1">
        <v>7489</v>
      </c>
      <c r="I105" s="1">
        <v>138</v>
      </c>
      <c r="J105" s="1">
        <v>577</v>
      </c>
      <c r="K105" s="1">
        <v>84839</v>
      </c>
      <c r="L105" s="1">
        <v>1456</v>
      </c>
      <c r="M105" s="1">
        <v>1579</v>
      </c>
      <c r="N105" s="1">
        <v>74151</v>
      </c>
      <c r="O105" s="1">
        <v>6996</v>
      </c>
      <c r="P105" s="1">
        <v>81147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76</v>
      </c>
      <c r="F106" s="1">
        <v>152</v>
      </c>
      <c r="G106" s="1">
        <v>245533</v>
      </c>
      <c r="H106" s="1">
        <v>7299</v>
      </c>
      <c r="I106" s="1">
        <v>136</v>
      </c>
      <c r="J106" s="1">
        <v>599</v>
      </c>
      <c r="K106" s="1">
        <v>86855</v>
      </c>
      <c r="L106" s="1">
        <v>1456</v>
      </c>
      <c r="M106" s="1">
        <v>1579</v>
      </c>
      <c r="N106" s="1">
        <v>74151</v>
      </c>
      <c r="O106" s="1">
        <v>6996</v>
      </c>
      <c r="P106" s="1">
        <v>81147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76</v>
      </c>
      <c r="F107" s="1">
        <v>152</v>
      </c>
      <c r="G107" s="1">
        <v>245533</v>
      </c>
      <c r="H107" s="1">
        <v>7465</v>
      </c>
      <c r="I107" s="1">
        <v>130</v>
      </c>
      <c r="J107" s="1">
        <v>605</v>
      </c>
      <c r="K107" s="1">
        <v>88599</v>
      </c>
      <c r="L107" s="1">
        <v>1456</v>
      </c>
      <c r="M107" s="1">
        <v>1579</v>
      </c>
      <c r="N107" s="1">
        <v>74151</v>
      </c>
      <c r="O107" s="1">
        <v>6996</v>
      </c>
      <c r="P107" s="1">
        <v>81147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76</v>
      </c>
      <c r="F108" s="1">
        <v>154</v>
      </c>
      <c r="G108" s="1">
        <v>245533</v>
      </c>
      <c r="H108" s="1">
        <v>7727</v>
      </c>
      <c r="I108" s="1">
        <v>151</v>
      </c>
      <c r="J108" s="1">
        <v>613</v>
      </c>
      <c r="K108" s="1">
        <v>86790</v>
      </c>
      <c r="L108" s="1">
        <v>1456</v>
      </c>
      <c r="M108" s="1">
        <v>1579</v>
      </c>
      <c r="N108" s="1">
        <v>74151</v>
      </c>
      <c r="O108" s="1">
        <v>6996</v>
      </c>
      <c r="P108" s="1">
        <v>81147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76</v>
      </c>
      <c r="F109" s="1">
        <v>157</v>
      </c>
      <c r="G109" s="1">
        <v>245533</v>
      </c>
      <c r="H109" s="1">
        <v>7412</v>
      </c>
      <c r="I109" s="1">
        <v>137</v>
      </c>
      <c r="J109" s="1">
        <v>628</v>
      </c>
      <c r="K109" s="1">
        <v>87270</v>
      </c>
      <c r="L109" s="1">
        <v>1456</v>
      </c>
      <c r="M109" s="1">
        <v>1579</v>
      </c>
      <c r="N109" s="1">
        <v>74151</v>
      </c>
      <c r="O109" s="1">
        <v>6996</v>
      </c>
      <c r="P109" s="1">
        <v>81147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76</v>
      </c>
      <c r="F110" s="1">
        <v>157</v>
      </c>
      <c r="G110" s="1">
        <v>245533</v>
      </c>
      <c r="H110" s="1">
        <v>7476</v>
      </c>
      <c r="I110" s="1">
        <v>140</v>
      </c>
      <c r="J110" s="1">
        <v>564</v>
      </c>
      <c r="K110" s="1">
        <v>84597</v>
      </c>
      <c r="L110" s="1">
        <v>1456</v>
      </c>
      <c r="M110" s="1">
        <v>1579</v>
      </c>
      <c r="N110" s="1">
        <v>74151</v>
      </c>
      <c r="O110" s="1">
        <v>6996</v>
      </c>
      <c r="P110" s="1">
        <v>81147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75</v>
      </c>
      <c r="F111" s="1">
        <v>157</v>
      </c>
      <c r="G111" s="1">
        <v>245533</v>
      </c>
      <c r="H111" s="1">
        <v>7196</v>
      </c>
      <c r="I111" s="1">
        <v>128</v>
      </c>
      <c r="J111" s="1">
        <v>594</v>
      </c>
      <c r="K111" s="1">
        <v>84245</v>
      </c>
      <c r="L111" s="1">
        <v>1456</v>
      </c>
      <c r="M111" s="1">
        <v>1579</v>
      </c>
      <c r="N111" s="1">
        <v>74151</v>
      </c>
      <c r="O111" s="1">
        <v>6996</v>
      </c>
      <c r="P111" s="1">
        <v>81147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75</v>
      </c>
      <c r="F112" s="1">
        <v>166</v>
      </c>
      <c r="G112" s="1">
        <v>245533</v>
      </c>
      <c r="H112" s="1">
        <v>7449</v>
      </c>
      <c r="I112" s="1">
        <v>136</v>
      </c>
      <c r="J112" s="1">
        <v>552</v>
      </c>
      <c r="K112" s="1">
        <v>87284</v>
      </c>
      <c r="L112" s="1">
        <v>1456</v>
      </c>
      <c r="M112" s="1">
        <v>1579</v>
      </c>
      <c r="N112" s="1">
        <v>74151</v>
      </c>
      <c r="O112" s="1">
        <v>6996</v>
      </c>
      <c r="P112" s="1">
        <v>81147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75</v>
      </c>
      <c r="F113" s="1">
        <v>166</v>
      </c>
      <c r="G113" s="1">
        <v>245533</v>
      </c>
      <c r="H113" s="1">
        <v>7846</v>
      </c>
      <c r="I113" s="1">
        <v>144</v>
      </c>
      <c r="J113" s="1">
        <v>602</v>
      </c>
      <c r="K113" s="1">
        <v>87656</v>
      </c>
      <c r="L113" s="1">
        <v>1456</v>
      </c>
      <c r="M113" s="1">
        <v>1579</v>
      </c>
      <c r="N113" s="1">
        <v>74151</v>
      </c>
      <c r="O113" s="1">
        <v>6996</v>
      </c>
      <c r="P113" s="1">
        <v>81147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75</v>
      </c>
      <c r="F114" s="1">
        <v>166</v>
      </c>
      <c r="G114" s="1">
        <v>245533</v>
      </c>
      <c r="H114" s="1">
        <v>7436</v>
      </c>
      <c r="I114" s="1">
        <v>139</v>
      </c>
      <c r="J114" s="1">
        <v>619</v>
      </c>
      <c r="K114" s="1">
        <v>87208</v>
      </c>
      <c r="L114" s="1">
        <v>1456</v>
      </c>
      <c r="M114" s="1">
        <v>1579</v>
      </c>
      <c r="N114" s="1">
        <v>74151</v>
      </c>
      <c r="O114" s="1">
        <v>6996</v>
      </c>
      <c r="P114" s="1">
        <v>81147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75</v>
      </c>
      <c r="F115" s="1">
        <v>177</v>
      </c>
      <c r="G115" s="1">
        <v>245533</v>
      </c>
      <c r="H115" s="1">
        <v>7868</v>
      </c>
      <c r="I115" s="1">
        <v>140</v>
      </c>
      <c r="J115" s="1">
        <v>572</v>
      </c>
      <c r="K115" s="1">
        <v>88559</v>
      </c>
      <c r="L115" s="1">
        <v>1456</v>
      </c>
      <c r="M115" s="1">
        <v>1579</v>
      </c>
      <c r="N115" s="1">
        <v>74151</v>
      </c>
      <c r="O115" s="1">
        <v>6996</v>
      </c>
      <c r="P115" s="1">
        <v>81147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75</v>
      </c>
      <c r="F116" s="1">
        <v>177</v>
      </c>
      <c r="G116" s="1">
        <v>245533</v>
      </c>
      <c r="H116" s="1">
        <v>7267</v>
      </c>
      <c r="I116" s="1">
        <v>168</v>
      </c>
      <c r="J116" s="1">
        <v>577</v>
      </c>
      <c r="K116" s="1">
        <v>86377</v>
      </c>
      <c r="L116" s="1">
        <v>1456</v>
      </c>
      <c r="M116" s="1">
        <v>1579</v>
      </c>
      <c r="N116" s="1">
        <v>74151</v>
      </c>
      <c r="O116" s="1">
        <v>6996</v>
      </c>
      <c r="P116" s="1">
        <v>81147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75</v>
      </c>
      <c r="F117" s="1">
        <v>177</v>
      </c>
      <c r="G117" s="1">
        <v>245226</v>
      </c>
      <c r="H117" s="1">
        <v>7652</v>
      </c>
      <c r="I117" s="1">
        <v>143</v>
      </c>
      <c r="J117" s="1">
        <v>533</v>
      </c>
      <c r="K117" s="1">
        <v>87693</v>
      </c>
      <c r="L117" s="1">
        <v>1456</v>
      </c>
      <c r="M117" s="1">
        <v>1579</v>
      </c>
      <c r="N117" s="1">
        <v>74174</v>
      </c>
      <c r="O117" s="1">
        <v>6998</v>
      </c>
      <c r="P117" s="1">
        <v>81172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75</v>
      </c>
      <c r="F118" s="1">
        <v>179</v>
      </c>
      <c r="G118" s="1">
        <v>245226</v>
      </c>
      <c r="H118" s="1">
        <v>7917</v>
      </c>
      <c r="I118" s="1">
        <v>161</v>
      </c>
      <c r="J118" s="1">
        <v>580</v>
      </c>
      <c r="K118" s="1">
        <v>89427</v>
      </c>
      <c r="L118" s="1">
        <v>1456</v>
      </c>
      <c r="M118" s="1">
        <v>1579</v>
      </c>
      <c r="N118" s="1">
        <v>74174</v>
      </c>
      <c r="O118" s="1">
        <v>6998</v>
      </c>
      <c r="P118" s="1">
        <v>81172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75</v>
      </c>
      <c r="F119" s="1">
        <v>-292</v>
      </c>
      <c r="G119" s="1">
        <v>282401</v>
      </c>
      <c r="H119" s="1">
        <v>7375</v>
      </c>
      <c r="I119" s="1">
        <v>137</v>
      </c>
      <c r="J119" s="1">
        <v>715</v>
      </c>
      <c r="K119" s="1">
        <v>131406</v>
      </c>
      <c r="L119" s="1">
        <v>1456</v>
      </c>
      <c r="M119" s="1">
        <v>1579</v>
      </c>
      <c r="N119" s="1">
        <v>75639</v>
      </c>
      <c r="O119" s="1">
        <v>7119</v>
      </c>
      <c r="P119" s="1">
        <v>82758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75</v>
      </c>
      <c r="F120" s="1">
        <v>-276</v>
      </c>
      <c r="G120" s="1">
        <v>282401</v>
      </c>
      <c r="H120" s="1">
        <v>7501</v>
      </c>
      <c r="I120" s="1">
        <v>168</v>
      </c>
      <c r="J120" s="1">
        <v>725</v>
      </c>
      <c r="K120" s="1">
        <v>132018</v>
      </c>
      <c r="L120" s="1">
        <v>1456</v>
      </c>
      <c r="M120" s="1">
        <v>1579</v>
      </c>
      <c r="N120" s="1">
        <v>75639</v>
      </c>
      <c r="O120" s="1">
        <v>7119</v>
      </c>
      <c r="P120" s="1">
        <v>82758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75</v>
      </c>
      <c r="F121" s="1">
        <v>-113</v>
      </c>
      <c r="G121" s="1">
        <v>282401</v>
      </c>
      <c r="H121" s="1">
        <v>7305</v>
      </c>
      <c r="I121" s="1">
        <v>141</v>
      </c>
      <c r="J121" s="1">
        <v>720</v>
      </c>
      <c r="K121" s="1">
        <v>129934</v>
      </c>
      <c r="L121" s="1">
        <v>1456</v>
      </c>
      <c r="M121" s="1">
        <v>1579</v>
      </c>
      <c r="N121" s="1">
        <v>75639</v>
      </c>
      <c r="O121" s="1">
        <v>7119</v>
      </c>
      <c r="P121" s="1">
        <v>82758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75</v>
      </c>
      <c r="F122" s="1">
        <v>-73</v>
      </c>
      <c r="G122" s="1">
        <v>282806</v>
      </c>
      <c r="H122" s="1">
        <v>7729</v>
      </c>
      <c r="I122" s="1">
        <v>143</v>
      </c>
      <c r="J122" s="1">
        <v>732</v>
      </c>
      <c r="K122" s="1">
        <v>133577</v>
      </c>
      <c r="L122" s="1">
        <v>1456</v>
      </c>
      <c r="M122" s="1">
        <v>1579</v>
      </c>
      <c r="N122" s="1">
        <v>75660</v>
      </c>
      <c r="O122" s="1">
        <v>7123</v>
      </c>
      <c r="P122" s="1">
        <v>82783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75</v>
      </c>
      <c r="F123" s="1">
        <v>98</v>
      </c>
      <c r="G123" s="1">
        <v>255580</v>
      </c>
      <c r="H123" s="1">
        <v>7897</v>
      </c>
      <c r="I123" s="1">
        <v>137</v>
      </c>
      <c r="J123" s="1">
        <v>692</v>
      </c>
      <c r="K123" s="1">
        <v>99777</v>
      </c>
      <c r="L123" s="1">
        <v>1456</v>
      </c>
      <c r="M123" s="1">
        <v>1579</v>
      </c>
      <c r="N123" s="1">
        <v>73273</v>
      </c>
      <c r="O123" s="1">
        <v>6880</v>
      </c>
      <c r="P123" s="1">
        <v>80153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75</v>
      </c>
      <c r="F124" s="1">
        <v>102</v>
      </c>
      <c r="G124" s="1">
        <v>299736</v>
      </c>
      <c r="H124" s="1">
        <v>7494</v>
      </c>
      <c r="I124" s="1">
        <v>142</v>
      </c>
      <c r="J124" s="1">
        <v>764</v>
      </c>
      <c r="K124" s="1">
        <v>149903</v>
      </c>
      <c r="L124" s="1">
        <v>1457</v>
      </c>
      <c r="M124" s="1">
        <v>1580</v>
      </c>
      <c r="N124" s="1">
        <v>75296</v>
      </c>
      <c r="O124" s="1">
        <v>7079</v>
      </c>
      <c r="P124" s="1">
        <v>82375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75</v>
      </c>
      <c r="F125" s="1">
        <v>115</v>
      </c>
      <c r="G125" s="1">
        <v>299736</v>
      </c>
      <c r="H125" s="1">
        <v>7541</v>
      </c>
      <c r="I125" s="1">
        <v>138</v>
      </c>
      <c r="J125" s="1">
        <v>772</v>
      </c>
      <c r="K125" s="1">
        <v>148884</v>
      </c>
      <c r="L125" s="1">
        <v>1457</v>
      </c>
      <c r="M125" s="1">
        <v>1580</v>
      </c>
      <c r="N125" s="1">
        <v>75296</v>
      </c>
      <c r="O125" s="1">
        <v>7079</v>
      </c>
      <c r="P125" s="1">
        <v>82375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0</v>
      </c>
      <c r="E126" s="1">
        <v>75</v>
      </c>
      <c r="F126" s="1">
        <v>132</v>
      </c>
      <c r="G126" s="1">
        <v>269839</v>
      </c>
      <c r="H126" s="1">
        <v>7419</v>
      </c>
      <c r="I126" s="1">
        <v>135</v>
      </c>
      <c r="J126" s="1">
        <v>624</v>
      </c>
      <c r="K126" s="1">
        <v>107377</v>
      </c>
      <c r="L126" s="1">
        <v>1457</v>
      </c>
      <c r="M126" s="1">
        <v>1580</v>
      </c>
      <c r="N126" s="1">
        <v>74094</v>
      </c>
      <c r="O126" s="1">
        <v>6947</v>
      </c>
      <c r="P126" s="1">
        <v>81041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75</v>
      </c>
      <c r="F127" s="1">
        <v>180</v>
      </c>
      <c r="G127" s="1">
        <v>269519</v>
      </c>
      <c r="H127" s="1">
        <v>7531</v>
      </c>
      <c r="I127" s="1">
        <v>146</v>
      </c>
      <c r="J127" s="1">
        <v>656</v>
      </c>
      <c r="K127" s="1">
        <v>112178</v>
      </c>
      <c r="L127" s="1">
        <v>1457</v>
      </c>
      <c r="M127" s="1">
        <v>1580</v>
      </c>
      <c r="N127" s="1">
        <v>74073</v>
      </c>
      <c r="O127" s="1">
        <v>6946</v>
      </c>
      <c r="P127" s="1">
        <v>81019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75</v>
      </c>
      <c r="F128" s="1">
        <v>180</v>
      </c>
      <c r="G128" s="1">
        <v>269532</v>
      </c>
      <c r="H128" s="1">
        <v>7687</v>
      </c>
      <c r="I128" s="1">
        <v>164</v>
      </c>
      <c r="J128" s="1">
        <v>696</v>
      </c>
      <c r="K128" s="1">
        <v>112113</v>
      </c>
      <c r="L128" s="1">
        <v>1457</v>
      </c>
      <c r="M128" s="1">
        <v>1580</v>
      </c>
      <c r="N128" s="1">
        <v>74074</v>
      </c>
      <c r="O128" s="1">
        <v>6946</v>
      </c>
      <c r="P128" s="1">
        <v>81020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77</v>
      </c>
      <c r="F129" s="1">
        <v>201</v>
      </c>
      <c r="G129" s="1">
        <v>269541</v>
      </c>
      <c r="H129" s="1">
        <v>7476</v>
      </c>
      <c r="I129" s="1">
        <v>135</v>
      </c>
      <c r="J129" s="1">
        <v>662</v>
      </c>
      <c r="K129" s="1">
        <v>110013</v>
      </c>
      <c r="L129" s="1">
        <v>1459</v>
      </c>
      <c r="M129" s="1">
        <v>1580</v>
      </c>
      <c r="N129" s="1">
        <v>74098</v>
      </c>
      <c r="O129" s="1">
        <v>6946</v>
      </c>
      <c r="P129" s="1">
        <v>81044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77</v>
      </c>
      <c r="F130" s="1">
        <v>200</v>
      </c>
      <c r="G130" s="1">
        <v>269541</v>
      </c>
      <c r="H130" s="1">
        <v>7784</v>
      </c>
      <c r="I130" s="1">
        <v>132</v>
      </c>
      <c r="J130" s="1">
        <v>607</v>
      </c>
      <c r="K130" s="1">
        <v>109548</v>
      </c>
      <c r="L130" s="1">
        <v>1459</v>
      </c>
      <c r="M130" s="1">
        <v>1580</v>
      </c>
      <c r="N130" s="1">
        <v>74098</v>
      </c>
      <c r="O130" s="1">
        <v>6946</v>
      </c>
      <c r="P130" s="1">
        <v>81044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77</v>
      </c>
      <c r="F131" s="1">
        <v>201</v>
      </c>
      <c r="G131" s="1">
        <v>269541</v>
      </c>
      <c r="H131" s="1">
        <v>7439</v>
      </c>
      <c r="I131" s="1">
        <v>139</v>
      </c>
      <c r="J131" s="1">
        <v>667</v>
      </c>
      <c r="K131" s="1">
        <v>106897</v>
      </c>
      <c r="L131" s="1">
        <v>1459</v>
      </c>
      <c r="M131" s="1">
        <v>1580</v>
      </c>
      <c r="N131" s="1">
        <v>74098</v>
      </c>
      <c r="O131" s="1">
        <v>6946</v>
      </c>
      <c r="P131" s="1">
        <v>81044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77</v>
      </c>
      <c r="F132" s="1">
        <v>201</v>
      </c>
      <c r="G132" s="1">
        <v>269541</v>
      </c>
      <c r="H132" s="1">
        <v>7691</v>
      </c>
      <c r="I132" s="1">
        <v>141</v>
      </c>
      <c r="J132" s="1">
        <v>636</v>
      </c>
      <c r="K132" s="1">
        <v>111339</v>
      </c>
      <c r="L132" s="1">
        <v>1459</v>
      </c>
      <c r="M132" s="1">
        <v>1580</v>
      </c>
      <c r="N132" s="1">
        <v>74098</v>
      </c>
      <c r="O132" s="1">
        <v>6946</v>
      </c>
      <c r="P132" s="1">
        <v>81044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77</v>
      </c>
      <c r="F133" s="1">
        <v>201</v>
      </c>
      <c r="G133" s="1">
        <v>269541</v>
      </c>
      <c r="H133" s="1">
        <v>7675</v>
      </c>
      <c r="I133" s="1">
        <v>194</v>
      </c>
      <c r="J133" s="1">
        <v>673</v>
      </c>
      <c r="K133" s="1">
        <v>109613</v>
      </c>
      <c r="L133" s="1">
        <v>1459</v>
      </c>
      <c r="M133" s="1">
        <v>1580</v>
      </c>
      <c r="N133" s="1">
        <v>74098</v>
      </c>
      <c r="O133" s="1">
        <v>6946</v>
      </c>
      <c r="P133" s="1">
        <v>81044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77</v>
      </c>
      <c r="F134" s="1">
        <v>201</v>
      </c>
      <c r="G134" s="1">
        <v>269541</v>
      </c>
      <c r="H134" s="1">
        <v>7564</v>
      </c>
      <c r="I134" s="1">
        <v>142</v>
      </c>
      <c r="J134" s="1">
        <v>636</v>
      </c>
      <c r="K134" s="1">
        <v>109919</v>
      </c>
      <c r="L134" s="1">
        <v>1459</v>
      </c>
      <c r="M134" s="1">
        <v>1580</v>
      </c>
      <c r="N134" s="1">
        <v>74098</v>
      </c>
      <c r="O134" s="1">
        <v>6946</v>
      </c>
      <c r="P134" s="1">
        <v>81044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77</v>
      </c>
      <c r="F135" s="1">
        <v>202</v>
      </c>
      <c r="G135" s="1">
        <v>269541</v>
      </c>
      <c r="H135" s="1">
        <v>7470</v>
      </c>
      <c r="I135" s="1">
        <v>141</v>
      </c>
      <c r="J135" s="1">
        <v>626</v>
      </c>
      <c r="K135" s="1">
        <v>109381</v>
      </c>
      <c r="L135" s="1">
        <v>1459</v>
      </c>
      <c r="M135" s="1">
        <v>1580</v>
      </c>
      <c r="N135" s="1">
        <v>74098</v>
      </c>
      <c r="O135" s="1">
        <v>6946</v>
      </c>
      <c r="P135" s="1">
        <v>81044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77</v>
      </c>
      <c r="F136" s="1">
        <v>202</v>
      </c>
      <c r="G136" s="1">
        <v>269541</v>
      </c>
      <c r="H136" s="1">
        <v>7327</v>
      </c>
      <c r="I136" s="1">
        <v>180</v>
      </c>
      <c r="J136" s="1">
        <v>639</v>
      </c>
      <c r="K136" s="1">
        <v>106774</v>
      </c>
      <c r="L136" s="1">
        <v>1459</v>
      </c>
      <c r="M136" s="1">
        <v>1580</v>
      </c>
      <c r="N136" s="1">
        <v>74098</v>
      </c>
      <c r="O136" s="1">
        <v>6946</v>
      </c>
      <c r="P136" s="1">
        <v>81044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77</v>
      </c>
      <c r="F137" s="1">
        <v>203</v>
      </c>
      <c r="G137" s="1">
        <v>269541</v>
      </c>
      <c r="H137" s="1">
        <v>7442</v>
      </c>
      <c r="I137" s="1">
        <v>172</v>
      </c>
      <c r="J137" s="1">
        <v>611</v>
      </c>
      <c r="K137" s="1">
        <v>111060</v>
      </c>
      <c r="L137" s="1">
        <v>1459</v>
      </c>
      <c r="M137" s="1">
        <v>1580</v>
      </c>
      <c r="N137" s="1">
        <v>74098</v>
      </c>
      <c r="O137" s="1">
        <v>6946</v>
      </c>
      <c r="P137" s="1">
        <v>81044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77</v>
      </c>
      <c r="F138" s="1">
        <v>209</v>
      </c>
      <c r="G138" s="1">
        <v>269541</v>
      </c>
      <c r="H138" s="1">
        <v>7947</v>
      </c>
      <c r="I138" s="1">
        <v>211</v>
      </c>
      <c r="J138" s="1">
        <v>679</v>
      </c>
      <c r="K138" s="1">
        <v>111574</v>
      </c>
      <c r="L138" s="1">
        <v>1459</v>
      </c>
      <c r="M138" s="1">
        <v>1580</v>
      </c>
      <c r="N138" s="1">
        <v>74098</v>
      </c>
      <c r="O138" s="1">
        <v>6946</v>
      </c>
      <c r="P138" s="1">
        <v>81044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77</v>
      </c>
      <c r="F139" s="1">
        <v>209</v>
      </c>
      <c r="G139" s="1">
        <v>269541</v>
      </c>
      <c r="H139" s="1">
        <v>7778</v>
      </c>
      <c r="I139" s="1">
        <v>138</v>
      </c>
      <c r="J139" s="1">
        <v>605</v>
      </c>
      <c r="K139" s="1">
        <v>107172</v>
      </c>
      <c r="L139" s="1">
        <v>1459</v>
      </c>
      <c r="M139" s="1">
        <v>1580</v>
      </c>
      <c r="N139" s="1">
        <v>74098</v>
      </c>
      <c r="O139" s="1">
        <v>6946</v>
      </c>
      <c r="P139" s="1">
        <v>81044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77</v>
      </c>
      <c r="F140" s="1">
        <v>209</v>
      </c>
      <c r="G140" s="1">
        <v>269541</v>
      </c>
      <c r="H140" s="1">
        <v>7588</v>
      </c>
      <c r="I140" s="1">
        <v>130</v>
      </c>
      <c r="J140" s="1">
        <v>633</v>
      </c>
      <c r="K140" s="1">
        <v>108936</v>
      </c>
      <c r="L140" s="1">
        <v>1459</v>
      </c>
      <c r="M140" s="1">
        <v>1580</v>
      </c>
      <c r="N140" s="1">
        <v>74098</v>
      </c>
      <c r="O140" s="1">
        <v>6946</v>
      </c>
      <c r="P140" s="1">
        <v>81044</v>
      </c>
    </row>
    <row r="141" spans="1:16" x14ac:dyDescent="0.2">
      <c r="A141" s="1">
        <v>139</v>
      </c>
      <c r="B141" s="1" t="s">
        <v>734</v>
      </c>
      <c r="C141" s="1">
        <v>0</v>
      </c>
      <c r="D141" s="1">
        <v>0</v>
      </c>
      <c r="E141" s="1">
        <v>77</v>
      </c>
      <c r="F141" s="1">
        <v>209</v>
      </c>
      <c r="G141" s="1">
        <v>265656</v>
      </c>
      <c r="H141" s="1">
        <v>7207</v>
      </c>
      <c r="I141" s="1">
        <v>134</v>
      </c>
      <c r="J141" s="1">
        <v>717</v>
      </c>
      <c r="K141" s="1">
        <v>107897</v>
      </c>
      <c r="L141" s="1">
        <v>1459</v>
      </c>
      <c r="M141" s="1">
        <v>1580</v>
      </c>
      <c r="N141" s="1">
        <v>74211</v>
      </c>
      <c r="O141" s="1">
        <v>6958</v>
      </c>
      <c r="P141" s="1">
        <v>81169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77</v>
      </c>
      <c r="F142" s="1">
        <v>209</v>
      </c>
      <c r="G142" s="1">
        <v>265656</v>
      </c>
      <c r="H142" s="1">
        <v>7580</v>
      </c>
      <c r="I142" s="1">
        <v>134</v>
      </c>
      <c r="J142" s="1">
        <v>731</v>
      </c>
      <c r="K142" s="1">
        <v>110938</v>
      </c>
      <c r="L142" s="1">
        <v>1459</v>
      </c>
      <c r="M142" s="1">
        <v>1580</v>
      </c>
      <c r="N142" s="1">
        <v>74211</v>
      </c>
      <c r="O142" s="1">
        <v>6958</v>
      </c>
      <c r="P142" s="1">
        <v>81169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77</v>
      </c>
      <c r="F143" s="1">
        <v>215</v>
      </c>
      <c r="G143" s="1">
        <v>265656</v>
      </c>
      <c r="H143" s="1">
        <v>7915</v>
      </c>
      <c r="I143" s="1">
        <v>146</v>
      </c>
      <c r="J143" s="1">
        <v>675</v>
      </c>
      <c r="K143" s="1">
        <v>110919</v>
      </c>
      <c r="L143" s="1">
        <v>1459</v>
      </c>
      <c r="M143" s="1">
        <v>1580</v>
      </c>
      <c r="N143" s="1">
        <v>74211</v>
      </c>
      <c r="O143" s="1">
        <v>6958</v>
      </c>
      <c r="P143" s="1">
        <v>81169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77</v>
      </c>
      <c r="F144" s="1">
        <v>215</v>
      </c>
      <c r="G144" s="1">
        <v>265205</v>
      </c>
      <c r="H144" s="1">
        <v>7741</v>
      </c>
      <c r="I144" s="1">
        <v>155</v>
      </c>
      <c r="J144" s="1">
        <v>661</v>
      </c>
      <c r="K144" s="1">
        <v>109230</v>
      </c>
      <c r="L144" s="1">
        <v>1459</v>
      </c>
      <c r="M144" s="1">
        <v>1580</v>
      </c>
      <c r="N144" s="1">
        <v>74259</v>
      </c>
      <c r="O144" s="1">
        <v>6964</v>
      </c>
      <c r="P144" s="1">
        <v>81223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77</v>
      </c>
      <c r="F145" s="1">
        <v>223</v>
      </c>
      <c r="G145" s="1">
        <v>265205</v>
      </c>
      <c r="H145" s="1">
        <v>7687</v>
      </c>
      <c r="I145" s="1">
        <v>134</v>
      </c>
      <c r="J145" s="1">
        <v>658</v>
      </c>
      <c r="K145" s="1">
        <v>110233</v>
      </c>
      <c r="L145" s="1">
        <v>1459</v>
      </c>
      <c r="M145" s="1">
        <v>1580</v>
      </c>
      <c r="N145" s="1">
        <v>74259</v>
      </c>
      <c r="O145" s="1">
        <v>6964</v>
      </c>
      <c r="P145" s="1">
        <v>81223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77</v>
      </c>
      <c r="F146" s="1">
        <v>223</v>
      </c>
      <c r="G146" s="1">
        <v>266164</v>
      </c>
      <c r="H146" s="1">
        <v>7083</v>
      </c>
      <c r="I146" s="1">
        <v>134</v>
      </c>
      <c r="J146" s="1">
        <v>682</v>
      </c>
      <c r="K146" s="1">
        <v>107120</v>
      </c>
      <c r="L146" s="1">
        <v>1459</v>
      </c>
      <c r="M146" s="1">
        <v>1580</v>
      </c>
      <c r="N146" s="1">
        <v>74259</v>
      </c>
      <c r="O146" s="1">
        <v>6964</v>
      </c>
      <c r="P146" s="1">
        <v>81223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77</v>
      </c>
      <c r="F147" s="1">
        <v>236</v>
      </c>
      <c r="G147" s="1">
        <v>265705</v>
      </c>
      <c r="H147" s="1">
        <v>7512</v>
      </c>
      <c r="I147" s="1">
        <v>138</v>
      </c>
      <c r="J147" s="1">
        <v>636</v>
      </c>
      <c r="K147" s="1">
        <v>107822</v>
      </c>
      <c r="L147" s="1">
        <v>1459</v>
      </c>
      <c r="M147" s="1">
        <v>1581</v>
      </c>
      <c r="N147" s="1">
        <v>74236</v>
      </c>
      <c r="O147" s="1">
        <v>6963</v>
      </c>
      <c r="P147" s="1">
        <v>81199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77</v>
      </c>
      <c r="F148" s="1">
        <v>236</v>
      </c>
      <c r="G148" s="1">
        <v>265705</v>
      </c>
      <c r="H148" s="1">
        <v>7884</v>
      </c>
      <c r="I148" s="1">
        <v>163</v>
      </c>
      <c r="J148" s="1">
        <v>689</v>
      </c>
      <c r="K148" s="1">
        <v>111385</v>
      </c>
      <c r="L148" s="1">
        <v>1459</v>
      </c>
      <c r="M148" s="1">
        <v>1581</v>
      </c>
      <c r="N148" s="1">
        <v>74236</v>
      </c>
      <c r="O148" s="1">
        <v>6963</v>
      </c>
      <c r="P148" s="1">
        <v>81199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77</v>
      </c>
      <c r="F149" s="1">
        <v>236</v>
      </c>
      <c r="G149" s="1">
        <v>265705</v>
      </c>
      <c r="H149" s="1">
        <v>7538</v>
      </c>
      <c r="I149" s="1">
        <v>137</v>
      </c>
      <c r="J149" s="1">
        <v>611</v>
      </c>
      <c r="K149" s="1">
        <v>109428</v>
      </c>
      <c r="L149" s="1">
        <v>1459</v>
      </c>
      <c r="M149" s="1">
        <v>1581</v>
      </c>
      <c r="N149" s="1">
        <v>74236</v>
      </c>
      <c r="O149" s="1">
        <v>6963</v>
      </c>
      <c r="P149" s="1">
        <v>81199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77</v>
      </c>
      <c r="F150" s="1">
        <v>236</v>
      </c>
      <c r="G150" s="1">
        <v>265705</v>
      </c>
      <c r="H150" s="1">
        <v>7786</v>
      </c>
      <c r="I150" s="1">
        <v>157</v>
      </c>
      <c r="J150" s="1">
        <v>696</v>
      </c>
      <c r="K150" s="1">
        <v>109447</v>
      </c>
      <c r="L150" s="1">
        <v>1459</v>
      </c>
      <c r="M150" s="1">
        <v>1581</v>
      </c>
      <c r="N150" s="1">
        <v>74236</v>
      </c>
      <c r="O150" s="1">
        <v>6963</v>
      </c>
      <c r="P150" s="1">
        <v>81199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77</v>
      </c>
      <c r="F151" s="1">
        <v>236</v>
      </c>
      <c r="G151" s="1">
        <v>265705</v>
      </c>
      <c r="H151" s="1">
        <v>7403</v>
      </c>
      <c r="I151" s="1">
        <v>138</v>
      </c>
      <c r="J151" s="1">
        <v>674</v>
      </c>
      <c r="K151" s="1">
        <v>108191</v>
      </c>
      <c r="L151" s="1">
        <v>1459</v>
      </c>
      <c r="M151" s="1">
        <v>1581</v>
      </c>
      <c r="N151" s="1">
        <v>74236</v>
      </c>
      <c r="O151" s="1">
        <v>6963</v>
      </c>
      <c r="P151" s="1">
        <v>81199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76</v>
      </c>
      <c r="F152" s="1">
        <v>236</v>
      </c>
      <c r="G152" s="1">
        <v>267738</v>
      </c>
      <c r="H152" s="1">
        <v>7640</v>
      </c>
      <c r="I152" s="1">
        <v>140</v>
      </c>
      <c r="J152" s="1">
        <v>716</v>
      </c>
      <c r="K152" s="1">
        <v>109965</v>
      </c>
      <c r="L152" s="1">
        <v>1460</v>
      </c>
      <c r="M152" s="1">
        <v>1583</v>
      </c>
      <c r="N152" s="1">
        <v>74363</v>
      </c>
      <c r="O152" s="1">
        <v>6981</v>
      </c>
      <c r="P152" s="1">
        <v>81344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3</v>
      </c>
      <c r="E153" s="1">
        <v>73</v>
      </c>
      <c r="F153" s="1">
        <v>236</v>
      </c>
      <c r="G153" s="1">
        <v>267738</v>
      </c>
      <c r="H153" s="1">
        <v>7961</v>
      </c>
      <c r="I153" s="1">
        <v>157</v>
      </c>
      <c r="J153" s="1">
        <v>727</v>
      </c>
      <c r="K153" s="1">
        <v>109917</v>
      </c>
      <c r="L153" s="1">
        <v>1460</v>
      </c>
      <c r="M153" s="1">
        <v>1583</v>
      </c>
      <c r="N153" s="1">
        <v>74363</v>
      </c>
      <c r="O153" s="1">
        <v>6981</v>
      </c>
      <c r="P153" s="1">
        <v>81344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72</v>
      </c>
      <c r="F154" s="1">
        <v>236</v>
      </c>
      <c r="G154" s="1">
        <v>267738</v>
      </c>
      <c r="H154" s="1">
        <v>7599</v>
      </c>
      <c r="I154" s="1">
        <v>129</v>
      </c>
      <c r="J154" s="1">
        <v>701</v>
      </c>
      <c r="K154" s="1">
        <v>107637</v>
      </c>
      <c r="L154" s="1">
        <v>1460</v>
      </c>
      <c r="M154" s="1">
        <v>1583</v>
      </c>
      <c r="N154" s="1">
        <v>74363</v>
      </c>
      <c r="O154" s="1">
        <v>6981</v>
      </c>
      <c r="P154" s="1">
        <v>81344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64</v>
      </c>
      <c r="F155" s="1">
        <v>236</v>
      </c>
      <c r="G155" s="1">
        <v>267738</v>
      </c>
      <c r="H155" s="1">
        <v>7508</v>
      </c>
      <c r="I155" s="1">
        <v>139</v>
      </c>
      <c r="J155" s="1">
        <v>694</v>
      </c>
      <c r="K155" s="1">
        <v>113296</v>
      </c>
      <c r="L155" s="1">
        <v>1460</v>
      </c>
      <c r="M155" s="1">
        <v>1583</v>
      </c>
      <c r="N155" s="1">
        <v>74363</v>
      </c>
      <c r="O155" s="1">
        <v>6981</v>
      </c>
      <c r="P155" s="1">
        <v>81344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62</v>
      </c>
      <c r="F156" s="1">
        <v>236</v>
      </c>
      <c r="G156" s="1">
        <v>267738</v>
      </c>
      <c r="H156" s="1">
        <v>7042</v>
      </c>
      <c r="I156" s="1">
        <v>143</v>
      </c>
      <c r="J156" s="1">
        <v>645</v>
      </c>
      <c r="K156" s="1">
        <v>108631</v>
      </c>
      <c r="L156" s="1">
        <v>1460</v>
      </c>
      <c r="M156" s="1">
        <v>1583</v>
      </c>
      <c r="N156" s="1">
        <v>74363</v>
      </c>
      <c r="O156" s="1">
        <v>6981</v>
      </c>
      <c r="P156" s="1">
        <v>81344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62</v>
      </c>
      <c r="F157" s="1">
        <v>236</v>
      </c>
      <c r="G157" s="1">
        <v>267738</v>
      </c>
      <c r="H157" s="1">
        <v>7554</v>
      </c>
      <c r="I157" s="1">
        <v>139</v>
      </c>
      <c r="J157" s="1">
        <v>657</v>
      </c>
      <c r="K157" s="1">
        <v>110951</v>
      </c>
      <c r="L157" s="1">
        <v>1460</v>
      </c>
      <c r="M157" s="1">
        <v>1583</v>
      </c>
      <c r="N157" s="1">
        <v>74363</v>
      </c>
      <c r="O157" s="1">
        <v>6981</v>
      </c>
      <c r="P157" s="1">
        <v>81344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62</v>
      </c>
      <c r="F158" s="1">
        <v>236</v>
      </c>
      <c r="G158" s="1">
        <v>267738</v>
      </c>
      <c r="H158" s="1">
        <v>7950</v>
      </c>
      <c r="I158" s="1">
        <v>190</v>
      </c>
      <c r="J158" s="1">
        <v>687</v>
      </c>
      <c r="K158" s="1">
        <v>113768</v>
      </c>
      <c r="L158" s="1">
        <v>1460</v>
      </c>
      <c r="M158" s="1">
        <v>1583</v>
      </c>
      <c r="N158" s="1">
        <v>74363</v>
      </c>
      <c r="O158" s="1">
        <v>6981</v>
      </c>
      <c r="P158" s="1">
        <v>81344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0</v>
      </c>
      <c r="E159" s="1">
        <v>62</v>
      </c>
      <c r="F159" s="1">
        <v>236</v>
      </c>
      <c r="G159" s="1">
        <v>268059</v>
      </c>
      <c r="H159" s="1">
        <v>7523</v>
      </c>
      <c r="I159" s="1">
        <v>140</v>
      </c>
      <c r="J159" s="1">
        <v>643</v>
      </c>
      <c r="K159" s="1">
        <v>111570</v>
      </c>
      <c r="L159" s="1">
        <v>1462</v>
      </c>
      <c r="M159" s="1">
        <v>1583</v>
      </c>
      <c r="N159" s="1">
        <v>73811</v>
      </c>
      <c r="O159" s="1">
        <v>6932</v>
      </c>
      <c r="P159" s="1">
        <v>80743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62</v>
      </c>
      <c r="F160" s="1">
        <v>236</v>
      </c>
      <c r="G160" s="1">
        <v>268059</v>
      </c>
      <c r="H160" s="1">
        <v>7458</v>
      </c>
      <c r="I160" s="1">
        <v>131</v>
      </c>
      <c r="J160" s="1">
        <v>665</v>
      </c>
      <c r="K160" s="1">
        <v>111192</v>
      </c>
      <c r="L160" s="1">
        <v>1462</v>
      </c>
      <c r="M160" s="1">
        <v>1583</v>
      </c>
      <c r="N160" s="1">
        <v>73811</v>
      </c>
      <c r="O160" s="1">
        <v>6932</v>
      </c>
      <c r="P160" s="1">
        <v>80743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62</v>
      </c>
      <c r="F161" s="1">
        <v>236</v>
      </c>
      <c r="G161" s="1">
        <v>268059</v>
      </c>
      <c r="H161" s="1">
        <v>7519</v>
      </c>
      <c r="I161" s="1">
        <v>138</v>
      </c>
      <c r="J161" s="1">
        <v>675</v>
      </c>
      <c r="K161" s="1">
        <v>111562</v>
      </c>
      <c r="L161" s="1">
        <v>1462</v>
      </c>
      <c r="M161" s="1">
        <v>1583</v>
      </c>
      <c r="N161" s="1">
        <v>73811</v>
      </c>
      <c r="O161" s="1">
        <v>6932</v>
      </c>
      <c r="P161" s="1">
        <v>80743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0</v>
      </c>
      <c r="E162" s="1">
        <v>62</v>
      </c>
      <c r="F162" s="1">
        <v>236</v>
      </c>
      <c r="G162" s="1">
        <v>268059</v>
      </c>
      <c r="H162" s="1">
        <v>7814</v>
      </c>
      <c r="I162" s="1">
        <v>159</v>
      </c>
      <c r="J162" s="1">
        <v>632</v>
      </c>
      <c r="K162" s="1">
        <v>108631</v>
      </c>
      <c r="L162" s="1">
        <v>1462</v>
      </c>
      <c r="M162" s="1">
        <v>1583</v>
      </c>
      <c r="N162" s="1">
        <v>73811</v>
      </c>
      <c r="O162" s="1">
        <v>6932</v>
      </c>
      <c r="P162" s="1">
        <v>80743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62</v>
      </c>
      <c r="F163" s="1">
        <v>236</v>
      </c>
      <c r="G163" s="1">
        <v>270698</v>
      </c>
      <c r="H163" s="1">
        <v>7848</v>
      </c>
      <c r="I163" s="1">
        <v>154</v>
      </c>
      <c r="J163" s="1">
        <v>708</v>
      </c>
      <c r="K163" s="1">
        <v>110658</v>
      </c>
      <c r="L163" s="1">
        <v>1462</v>
      </c>
      <c r="M163" s="1">
        <v>1583</v>
      </c>
      <c r="N163" s="1">
        <v>73798</v>
      </c>
      <c r="O163" s="1">
        <v>6932</v>
      </c>
      <c r="P163" s="1">
        <v>80730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60</v>
      </c>
      <c r="F164" s="1">
        <v>236</v>
      </c>
      <c r="G164" s="1">
        <v>270689</v>
      </c>
      <c r="H164" s="1">
        <v>7617</v>
      </c>
      <c r="I164" s="1">
        <v>190</v>
      </c>
      <c r="J164" s="1">
        <v>642</v>
      </c>
      <c r="K164" s="1">
        <v>119201</v>
      </c>
      <c r="L164" s="1">
        <v>1462</v>
      </c>
      <c r="M164" s="1">
        <v>1583</v>
      </c>
      <c r="N164" s="1">
        <v>73798</v>
      </c>
      <c r="O164" s="1">
        <v>6932</v>
      </c>
      <c r="P164" s="1">
        <v>80730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60</v>
      </c>
      <c r="F165" s="1">
        <v>236</v>
      </c>
      <c r="G165" s="1">
        <v>270689</v>
      </c>
      <c r="H165" s="1">
        <v>7864</v>
      </c>
      <c r="I165" s="1">
        <v>141</v>
      </c>
      <c r="J165" s="1">
        <v>618</v>
      </c>
      <c r="K165" s="1">
        <v>110187</v>
      </c>
      <c r="L165" s="1">
        <v>1462</v>
      </c>
      <c r="M165" s="1">
        <v>1583</v>
      </c>
      <c r="N165" s="1">
        <v>73798</v>
      </c>
      <c r="O165" s="1">
        <v>6932</v>
      </c>
      <c r="P165" s="1">
        <v>80730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60</v>
      </c>
      <c r="F166" s="1">
        <v>236</v>
      </c>
      <c r="G166" s="1">
        <v>270689</v>
      </c>
      <c r="H166" s="1">
        <v>7239</v>
      </c>
      <c r="I166" s="1">
        <v>129</v>
      </c>
      <c r="J166" s="1">
        <v>647</v>
      </c>
      <c r="K166" s="1">
        <v>108744</v>
      </c>
      <c r="L166" s="1">
        <v>1462</v>
      </c>
      <c r="M166" s="1">
        <v>1583</v>
      </c>
      <c r="N166" s="1">
        <v>73798</v>
      </c>
      <c r="O166" s="1">
        <v>6932</v>
      </c>
      <c r="P166" s="1">
        <v>80730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60</v>
      </c>
      <c r="F167" s="1">
        <v>236</v>
      </c>
      <c r="G167" s="1">
        <v>270689</v>
      </c>
      <c r="H167" s="1">
        <v>7378</v>
      </c>
      <c r="I167" s="1">
        <v>134</v>
      </c>
      <c r="J167" s="1">
        <v>649</v>
      </c>
      <c r="K167" s="1">
        <v>113549</v>
      </c>
      <c r="L167" s="1">
        <v>1462</v>
      </c>
      <c r="M167" s="1">
        <v>1583</v>
      </c>
      <c r="N167" s="1">
        <v>73798</v>
      </c>
      <c r="O167" s="1">
        <v>6932</v>
      </c>
      <c r="P167" s="1">
        <v>80730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60</v>
      </c>
      <c r="F168" s="1">
        <v>236</v>
      </c>
      <c r="G168" s="1">
        <v>270689</v>
      </c>
      <c r="H168" s="1">
        <v>7921</v>
      </c>
      <c r="I168" s="1">
        <v>181</v>
      </c>
      <c r="J168" s="1">
        <v>649</v>
      </c>
      <c r="K168" s="1">
        <v>114961</v>
      </c>
      <c r="L168" s="1">
        <v>1462</v>
      </c>
      <c r="M168" s="1">
        <v>1583</v>
      </c>
      <c r="N168" s="1">
        <v>73798</v>
      </c>
      <c r="O168" s="1">
        <v>6932</v>
      </c>
      <c r="P168" s="1">
        <v>80730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60</v>
      </c>
      <c r="F169" s="1">
        <v>236</v>
      </c>
      <c r="G169" s="1">
        <v>270689</v>
      </c>
      <c r="H169" s="1">
        <v>7586</v>
      </c>
      <c r="I169" s="1">
        <v>164</v>
      </c>
      <c r="J169" s="1">
        <v>715</v>
      </c>
      <c r="K169" s="1">
        <v>113441</v>
      </c>
      <c r="L169" s="1">
        <v>1462</v>
      </c>
      <c r="M169" s="1">
        <v>1583</v>
      </c>
      <c r="N169" s="1">
        <v>73798</v>
      </c>
      <c r="O169" s="1">
        <v>6932</v>
      </c>
      <c r="P169" s="1">
        <v>80730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60</v>
      </c>
      <c r="F170" s="1">
        <v>236</v>
      </c>
      <c r="G170" s="1">
        <v>270689</v>
      </c>
      <c r="H170" s="1">
        <v>7676</v>
      </c>
      <c r="I170" s="1">
        <v>141</v>
      </c>
      <c r="J170" s="1">
        <v>630</v>
      </c>
      <c r="K170" s="1">
        <v>110685</v>
      </c>
      <c r="L170" s="1">
        <v>1462</v>
      </c>
      <c r="M170" s="1">
        <v>1583</v>
      </c>
      <c r="N170" s="1">
        <v>73798</v>
      </c>
      <c r="O170" s="1">
        <v>6932</v>
      </c>
      <c r="P170" s="1">
        <v>80730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60</v>
      </c>
      <c r="F171" s="1">
        <v>236</v>
      </c>
      <c r="G171" s="1">
        <v>270689</v>
      </c>
      <c r="H171" s="1">
        <v>7268</v>
      </c>
      <c r="I171" s="1">
        <v>163</v>
      </c>
      <c r="J171" s="1">
        <v>625</v>
      </c>
      <c r="K171" s="1">
        <v>110932</v>
      </c>
      <c r="L171" s="1">
        <v>1462</v>
      </c>
      <c r="M171" s="1">
        <v>1583</v>
      </c>
      <c r="N171" s="1">
        <v>73798</v>
      </c>
      <c r="O171" s="1">
        <v>6932</v>
      </c>
      <c r="P171" s="1">
        <v>80730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60</v>
      </c>
      <c r="F172" s="1">
        <v>236</v>
      </c>
      <c r="G172" s="1">
        <v>270689</v>
      </c>
      <c r="H172" s="1">
        <v>7890</v>
      </c>
      <c r="I172" s="1">
        <v>139</v>
      </c>
      <c r="J172" s="1">
        <v>657</v>
      </c>
      <c r="K172" s="1">
        <v>110514</v>
      </c>
      <c r="L172" s="1">
        <v>1462</v>
      </c>
      <c r="M172" s="1">
        <v>1583</v>
      </c>
      <c r="N172" s="1">
        <v>73798</v>
      </c>
      <c r="O172" s="1">
        <v>6932</v>
      </c>
      <c r="P172" s="1">
        <v>80730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60</v>
      </c>
      <c r="F173" s="1">
        <v>236</v>
      </c>
      <c r="G173" s="1">
        <v>270689</v>
      </c>
      <c r="H173" s="1">
        <v>8019</v>
      </c>
      <c r="I173" s="1">
        <v>138</v>
      </c>
      <c r="J173" s="1">
        <v>706</v>
      </c>
      <c r="K173" s="1">
        <v>114842</v>
      </c>
      <c r="L173" s="1">
        <v>1462</v>
      </c>
      <c r="M173" s="1">
        <v>1583</v>
      </c>
      <c r="N173" s="1">
        <v>73798</v>
      </c>
      <c r="O173" s="1">
        <v>6932</v>
      </c>
      <c r="P173" s="1">
        <v>80730</v>
      </c>
    </row>
    <row r="174" spans="1:16" x14ac:dyDescent="0.2">
      <c r="A174" s="1">
        <v>172</v>
      </c>
      <c r="B174" s="1" t="s">
        <v>701</v>
      </c>
      <c r="C174" s="1">
        <v>1</v>
      </c>
      <c r="D174" s="1">
        <v>1</v>
      </c>
      <c r="E174" s="1">
        <v>60</v>
      </c>
      <c r="F174" s="1">
        <v>236</v>
      </c>
      <c r="G174" s="1">
        <v>272261</v>
      </c>
      <c r="H174" s="1">
        <v>7590</v>
      </c>
      <c r="I174" s="1">
        <v>139</v>
      </c>
      <c r="J174" s="1">
        <v>673</v>
      </c>
      <c r="K174" s="1">
        <v>116194</v>
      </c>
      <c r="L174" s="1">
        <v>1464</v>
      </c>
      <c r="M174" s="1">
        <v>1585</v>
      </c>
      <c r="N174" s="1">
        <v>74006</v>
      </c>
      <c r="O174" s="1">
        <v>6934</v>
      </c>
      <c r="P174" s="1">
        <v>80940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60</v>
      </c>
      <c r="F175" s="1">
        <v>236</v>
      </c>
      <c r="G175" s="1">
        <v>272261</v>
      </c>
      <c r="H175" s="1">
        <v>7728</v>
      </c>
      <c r="I175" s="1">
        <v>144</v>
      </c>
      <c r="J175" s="1">
        <v>689</v>
      </c>
      <c r="K175" s="1">
        <v>115231</v>
      </c>
      <c r="L175" s="1">
        <v>1464</v>
      </c>
      <c r="M175" s="1">
        <v>1585</v>
      </c>
      <c r="N175" s="1">
        <v>74006</v>
      </c>
      <c r="O175" s="1">
        <v>6934</v>
      </c>
      <c r="P175" s="1">
        <v>80940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60</v>
      </c>
      <c r="F176" s="1">
        <v>236</v>
      </c>
      <c r="G176" s="1">
        <v>272261</v>
      </c>
      <c r="H176" s="1">
        <v>7474</v>
      </c>
      <c r="I176" s="1">
        <v>140</v>
      </c>
      <c r="J176" s="1">
        <v>666</v>
      </c>
      <c r="K176" s="1">
        <v>109706</v>
      </c>
      <c r="L176" s="1">
        <v>1464</v>
      </c>
      <c r="M176" s="1">
        <v>1585</v>
      </c>
      <c r="N176" s="1">
        <v>74006</v>
      </c>
      <c r="O176" s="1">
        <v>6934</v>
      </c>
      <c r="P176" s="1">
        <v>80940</v>
      </c>
    </row>
    <row r="177" spans="1:16" x14ac:dyDescent="0.2">
      <c r="A177" s="1">
        <v>175</v>
      </c>
      <c r="B177" s="1" t="s">
        <v>698</v>
      </c>
      <c r="C177" s="1">
        <v>0</v>
      </c>
      <c r="D177" s="1">
        <v>0</v>
      </c>
      <c r="E177" s="1">
        <v>60</v>
      </c>
      <c r="F177" s="1">
        <v>236</v>
      </c>
      <c r="G177" s="1">
        <v>272261</v>
      </c>
      <c r="H177" s="1">
        <v>7668</v>
      </c>
      <c r="I177" s="1">
        <v>138</v>
      </c>
      <c r="J177" s="1">
        <v>650</v>
      </c>
      <c r="K177" s="1">
        <v>112458</v>
      </c>
      <c r="L177" s="1">
        <v>1464</v>
      </c>
      <c r="M177" s="1">
        <v>1585</v>
      </c>
      <c r="N177" s="1">
        <v>74006</v>
      </c>
      <c r="O177" s="1">
        <v>6934</v>
      </c>
      <c r="P177" s="1">
        <v>80940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60</v>
      </c>
      <c r="F178" s="1">
        <v>236</v>
      </c>
      <c r="G178" s="1">
        <v>272261</v>
      </c>
      <c r="H178" s="1">
        <v>7691</v>
      </c>
      <c r="I178" s="1">
        <v>144</v>
      </c>
      <c r="J178" s="1">
        <v>678</v>
      </c>
      <c r="K178" s="1">
        <v>114379</v>
      </c>
      <c r="L178" s="1">
        <v>1464</v>
      </c>
      <c r="M178" s="1">
        <v>1585</v>
      </c>
      <c r="N178" s="1">
        <v>74006</v>
      </c>
      <c r="O178" s="1">
        <v>6934</v>
      </c>
      <c r="P178" s="1">
        <v>80940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60</v>
      </c>
      <c r="F179" s="1">
        <v>236</v>
      </c>
      <c r="G179" s="1">
        <v>272261</v>
      </c>
      <c r="H179" s="1">
        <v>7576</v>
      </c>
      <c r="I179" s="1">
        <v>147</v>
      </c>
      <c r="J179" s="1">
        <v>645</v>
      </c>
      <c r="K179" s="1">
        <v>112879</v>
      </c>
      <c r="L179" s="1">
        <v>1464</v>
      </c>
      <c r="M179" s="1">
        <v>1585</v>
      </c>
      <c r="N179" s="1">
        <v>74006</v>
      </c>
      <c r="O179" s="1">
        <v>6934</v>
      </c>
      <c r="P179" s="1">
        <v>80940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60</v>
      </c>
      <c r="F180" s="1">
        <v>236</v>
      </c>
      <c r="G180" s="1">
        <v>272615</v>
      </c>
      <c r="H180" s="1">
        <v>7798</v>
      </c>
      <c r="I180" s="1">
        <v>135</v>
      </c>
      <c r="J180" s="1">
        <v>661</v>
      </c>
      <c r="K180" s="1">
        <v>113769</v>
      </c>
      <c r="L180" s="1">
        <v>1464</v>
      </c>
      <c r="M180" s="1">
        <v>1585</v>
      </c>
      <c r="N180" s="1">
        <v>73984</v>
      </c>
      <c r="O180" s="1">
        <v>6931</v>
      </c>
      <c r="P180" s="1">
        <v>80915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60</v>
      </c>
      <c r="F181" s="1">
        <v>236</v>
      </c>
      <c r="G181" s="1">
        <v>270804</v>
      </c>
      <c r="H181" s="1">
        <v>7226</v>
      </c>
      <c r="I181" s="1">
        <v>138</v>
      </c>
      <c r="J181" s="1">
        <v>648</v>
      </c>
      <c r="K181" s="1">
        <v>109580</v>
      </c>
      <c r="L181" s="1">
        <v>1464</v>
      </c>
      <c r="M181" s="1">
        <v>1585</v>
      </c>
      <c r="N181" s="1">
        <v>74008</v>
      </c>
      <c r="O181" s="1">
        <v>6932</v>
      </c>
      <c r="P181" s="1">
        <v>80940</v>
      </c>
    </row>
    <row r="182" spans="1:16" x14ac:dyDescent="0.2">
      <c r="A182" s="1">
        <v>180</v>
      </c>
      <c r="B182" s="1" t="s">
        <v>693</v>
      </c>
      <c r="C182" s="1">
        <v>0</v>
      </c>
      <c r="D182" s="1">
        <v>0</v>
      </c>
      <c r="E182" s="1">
        <v>60</v>
      </c>
      <c r="F182" s="1">
        <v>236</v>
      </c>
      <c r="G182" s="1">
        <v>295082</v>
      </c>
      <c r="H182" s="1">
        <v>7785</v>
      </c>
      <c r="I182" s="1">
        <v>133</v>
      </c>
      <c r="J182" s="1">
        <v>702</v>
      </c>
      <c r="K182" s="1">
        <v>137856</v>
      </c>
      <c r="L182" s="1">
        <v>1464</v>
      </c>
      <c r="M182" s="1">
        <v>1585</v>
      </c>
      <c r="N182" s="1">
        <v>75474</v>
      </c>
      <c r="O182" s="1">
        <v>7088</v>
      </c>
      <c r="P182" s="1">
        <v>82562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60</v>
      </c>
      <c r="F183" s="1">
        <v>242</v>
      </c>
      <c r="G183" s="1">
        <v>295082</v>
      </c>
      <c r="H183" s="1">
        <v>7954</v>
      </c>
      <c r="I183" s="1">
        <v>147</v>
      </c>
      <c r="J183" s="1">
        <v>783</v>
      </c>
      <c r="K183" s="1">
        <v>141794</v>
      </c>
      <c r="L183" s="1">
        <v>1464</v>
      </c>
      <c r="M183" s="1">
        <v>1585</v>
      </c>
      <c r="N183" s="1">
        <v>75474</v>
      </c>
      <c r="O183" s="1">
        <v>7088</v>
      </c>
      <c r="P183" s="1">
        <v>82562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60</v>
      </c>
      <c r="F184" s="1">
        <v>249</v>
      </c>
      <c r="G184" s="1">
        <v>295082</v>
      </c>
      <c r="H184" s="1">
        <v>7623</v>
      </c>
      <c r="I184" s="1">
        <v>142</v>
      </c>
      <c r="J184" s="1">
        <v>775</v>
      </c>
      <c r="K184" s="1">
        <v>141252</v>
      </c>
      <c r="L184" s="1">
        <v>1464</v>
      </c>
      <c r="M184" s="1">
        <v>1585</v>
      </c>
      <c r="N184" s="1">
        <v>75474</v>
      </c>
      <c r="O184" s="1">
        <v>7088</v>
      </c>
      <c r="P184" s="1">
        <v>82562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60</v>
      </c>
      <c r="F185" s="1">
        <v>266</v>
      </c>
      <c r="G185" s="1">
        <v>292607</v>
      </c>
      <c r="H185" s="1">
        <v>7602</v>
      </c>
      <c r="I185" s="1">
        <v>139</v>
      </c>
      <c r="J185" s="1">
        <v>704</v>
      </c>
      <c r="K185" s="1">
        <v>128034</v>
      </c>
      <c r="L185" s="1">
        <v>1464</v>
      </c>
      <c r="M185" s="1">
        <v>1585</v>
      </c>
      <c r="N185" s="1">
        <v>75516</v>
      </c>
      <c r="O185" s="1">
        <v>7089</v>
      </c>
      <c r="P185" s="1">
        <v>82605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60</v>
      </c>
      <c r="F186" s="1">
        <v>284</v>
      </c>
      <c r="G186" s="1">
        <v>292607</v>
      </c>
      <c r="H186" s="1">
        <v>7337</v>
      </c>
      <c r="I186" s="1">
        <v>138</v>
      </c>
      <c r="J186" s="1">
        <v>695</v>
      </c>
      <c r="K186" s="1">
        <v>125335</v>
      </c>
      <c r="L186" s="1">
        <v>1464</v>
      </c>
      <c r="M186" s="1">
        <v>1585</v>
      </c>
      <c r="N186" s="1">
        <v>75516</v>
      </c>
      <c r="O186" s="1">
        <v>7089</v>
      </c>
      <c r="P186" s="1">
        <v>82605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60</v>
      </c>
      <c r="F187" s="1">
        <v>284</v>
      </c>
      <c r="G187" s="1">
        <v>292607</v>
      </c>
      <c r="H187" s="1">
        <v>7517</v>
      </c>
      <c r="I187" s="1">
        <v>158</v>
      </c>
      <c r="J187" s="1">
        <v>765</v>
      </c>
      <c r="K187" s="1">
        <v>127506</v>
      </c>
      <c r="L187" s="1">
        <v>1464</v>
      </c>
      <c r="M187" s="1">
        <v>1585</v>
      </c>
      <c r="N187" s="1">
        <v>75516</v>
      </c>
      <c r="O187" s="1">
        <v>7089</v>
      </c>
      <c r="P187" s="1">
        <v>82605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60</v>
      </c>
      <c r="F188" s="1">
        <v>284</v>
      </c>
      <c r="G188" s="1">
        <v>292607</v>
      </c>
      <c r="H188" s="1">
        <v>7738</v>
      </c>
      <c r="I188" s="1">
        <v>166</v>
      </c>
      <c r="J188" s="1">
        <v>726</v>
      </c>
      <c r="K188" s="1">
        <v>128891</v>
      </c>
      <c r="L188" s="1">
        <v>1464</v>
      </c>
      <c r="M188" s="1">
        <v>1585</v>
      </c>
      <c r="N188" s="1">
        <v>75516</v>
      </c>
      <c r="O188" s="1">
        <v>7089</v>
      </c>
      <c r="P188" s="1">
        <v>82605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60</v>
      </c>
      <c r="F189" s="1">
        <v>293</v>
      </c>
      <c r="G189" s="1">
        <v>292607</v>
      </c>
      <c r="H189" s="1">
        <v>7660</v>
      </c>
      <c r="I189" s="1">
        <v>140</v>
      </c>
      <c r="J189" s="1">
        <v>693</v>
      </c>
      <c r="K189" s="1">
        <v>128963</v>
      </c>
      <c r="L189" s="1">
        <v>1464</v>
      </c>
      <c r="M189" s="1">
        <v>1585</v>
      </c>
      <c r="N189" s="1">
        <v>75516</v>
      </c>
      <c r="O189" s="1">
        <v>7089</v>
      </c>
      <c r="P189" s="1">
        <v>82605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60</v>
      </c>
      <c r="F190" s="1">
        <v>299</v>
      </c>
      <c r="G190" s="1">
        <v>292607</v>
      </c>
      <c r="H190" s="1">
        <v>7749</v>
      </c>
      <c r="I190" s="1">
        <v>144</v>
      </c>
      <c r="J190" s="1">
        <v>692</v>
      </c>
      <c r="K190" s="1">
        <v>125472</v>
      </c>
      <c r="L190" s="1">
        <v>1464</v>
      </c>
      <c r="M190" s="1">
        <v>1585</v>
      </c>
      <c r="N190" s="1">
        <v>75516</v>
      </c>
      <c r="O190" s="1">
        <v>7089</v>
      </c>
      <c r="P190" s="1">
        <v>82605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60</v>
      </c>
      <c r="F191" s="1">
        <v>354</v>
      </c>
      <c r="G191" s="1">
        <v>292607</v>
      </c>
      <c r="H191" s="1">
        <v>7134</v>
      </c>
      <c r="I191" s="1">
        <v>135</v>
      </c>
      <c r="J191" s="1">
        <v>698</v>
      </c>
      <c r="K191" s="1">
        <v>122277</v>
      </c>
      <c r="L191" s="1">
        <v>1464</v>
      </c>
      <c r="M191" s="1">
        <v>1585</v>
      </c>
      <c r="N191" s="1">
        <v>75516</v>
      </c>
      <c r="O191" s="1">
        <v>7089</v>
      </c>
      <c r="P191" s="1">
        <v>82605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60</v>
      </c>
      <c r="F192" s="1">
        <v>367</v>
      </c>
      <c r="G192" s="1">
        <v>292607</v>
      </c>
      <c r="H192" s="1">
        <v>7584</v>
      </c>
      <c r="I192" s="1">
        <v>140</v>
      </c>
      <c r="J192" s="1">
        <v>711</v>
      </c>
      <c r="K192" s="1">
        <v>127449</v>
      </c>
      <c r="L192" s="1">
        <v>1464</v>
      </c>
      <c r="M192" s="1">
        <v>1585</v>
      </c>
      <c r="N192" s="1">
        <v>75516</v>
      </c>
      <c r="O192" s="1">
        <v>7089</v>
      </c>
      <c r="P192" s="1">
        <v>82605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60</v>
      </c>
      <c r="F193" s="1">
        <v>366</v>
      </c>
      <c r="G193" s="1">
        <v>292607</v>
      </c>
      <c r="H193" s="1">
        <v>7790</v>
      </c>
      <c r="I193" s="1">
        <v>170</v>
      </c>
      <c r="J193" s="1">
        <v>732</v>
      </c>
      <c r="K193" s="1">
        <v>129107</v>
      </c>
      <c r="L193" s="1">
        <v>1464</v>
      </c>
      <c r="M193" s="1">
        <v>1585</v>
      </c>
      <c r="N193" s="1">
        <v>75516</v>
      </c>
      <c r="O193" s="1">
        <v>7089</v>
      </c>
      <c r="P193" s="1">
        <v>82605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60</v>
      </c>
      <c r="F194" s="1">
        <v>368</v>
      </c>
      <c r="G194" s="1">
        <v>289821</v>
      </c>
      <c r="H194" s="1">
        <v>7624</v>
      </c>
      <c r="I194" s="1">
        <v>138</v>
      </c>
      <c r="J194" s="1">
        <v>708</v>
      </c>
      <c r="K194" s="1">
        <v>125652</v>
      </c>
      <c r="L194" s="1">
        <v>1464</v>
      </c>
      <c r="M194" s="1">
        <v>1585</v>
      </c>
      <c r="N194" s="1">
        <v>75514</v>
      </c>
      <c r="O194" s="1">
        <v>7086</v>
      </c>
      <c r="P194" s="1">
        <v>82600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0</v>
      </c>
      <c r="E195" s="1">
        <v>60</v>
      </c>
      <c r="F195" s="1">
        <v>367</v>
      </c>
      <c r="G195" s="1">
        <v>279469</v>
      </c>
      <c r="H195" s="1">
        <v>7651</v>
      </c>
      <c r="I195" s="1">
        <v>156</v>
      </c>
      <c r="J195" s="1">
        <v>702</v>
      </c>
      <c r="K195" s="1">
        <v>124451</v>
      </c>
      <c r="L195" s="1">
        <v>1464</v>
      </c>
      <c r="M195" s="1">
        <v>1585</v>
      </c>
      <c r="N195" s="1">
        <v>75734</v>
      </c>
      <c r="O195" s="1">
        <v>7063</v>
      </c>
      <c r="P195" s="1">
        <v>82797</v>
      </c>
    </row>
    <row r="196" spans="1:16" x14ac:dyDescent="0.2">
      <c r="A196" s="1">
        <v>194</v>
      </c>
      <c r="B196" s="1" t="s">
        <v>679</v>
      </c>
      <c r="C196" s="1">
        <v>0</v>
      </c>
      <c r="D196" s="1">
        <v>0</v>
      </c>
      <c r="E196" s="1">
        <v>60</v>
      </c>
      <c r="F196" s="1">
        <v>368</v>
      </c>
      <c r="G196" s="1">
        <v>289809</v>
      </c>
      <c r="H196" s="1">
        <v>7401</v>
      </c>
      <c r="I196" s="1">
        <v>140</v>
      </c>
      <c r="J196" s="1">
        <v>714</v>
      </c>
      <c r="K196" s="1">
        <v>124599</v>
      </c>
      <c r="L196" s="1">
        <v>1464</v>
      </c>
      <c r="M196" s="1">
        <v>1585</v>
      </c>
      <c r="N196" s="1">
        <v>75514</v>
      </c>
      <c r="O196" s="1">
        <v>7086</v>
      </c>
      <c r="P196" s="1">
        <v>82600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60</v>
      </c>
      <c r="F197" s="1">
        <v>271</v>
      </c>
      <c r="G197" s="1">
        <v>289809</v>
      </c>
      <c r="H197" s="1">
        <v>7531</v>
      </c>
      <c r="I197" s="1">
        <v>154</v>
      </c>
      <c r="J197" s="1">
        <v>687</v>
      </c>
      <c r="K197" s="1">
        <v>126466</v>
      </c>
      <c r="L197" s="1">
        <v>1464</v>
      </c>
      <c r="M197" s="1">
        <v>1585</v>
      </c>
      <c r="N197" s="1">
        <v>75514</v>
      </c>
      <c r="O197" s="1">
        <v>7086</v>
      </c>
      <c r="P197" s="1">
        <v>82600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60</v>
      </c>
      <c r="F198" s="1">
        <v>367</v>
      </c>
      <c r="G198" s="1">
        <v>291012</v>
      </c>
      <c r="H198" s="1">
        <v>7712</v>
      </c>
      <c r="I198" s="1">
        <v>166</v>
      </c>
      <c r="J198" s="1">
        <v>680</v>
      </c>
      <c r="K198" s="1">
        <v>134976</v>
      </c>
      <c r="L198" s="1">
        <v>1464</v>
      </c>
      <c r="M198" s="1">
        <v>1585</v>
      </c>
      <c r="N198" s="1">
        <v>75329</v>
      </c>
      <c r="O198" s="1">
        <v>7067</v>
      </c>
      <c r="P198" s="1">
        <v>82396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60</v>
      </c>
      <c r="F199" s="1">
        <v>381</v>
      </c>
      <c r="G199" s="1">
        <v>291012</v>
      </c>
      <c r="H199" s="1">
        <v>7535</v>
      </c>
      <c r="I199" s="1">
        <v>151</v>
      </c>
      <c r="J199" s="1">
        <v>738</v>
      </c>
      <c r="K199" s="1">
        <v>127406</v>
      </c>
      <c r="L199" s="1">
        <v>1464</v>
      </c>
      <c r="M199" s="1">
        <v>1585</v>
      </c>
      <c r="N199" s="1">
        <v>75329</v>
      </c>
      <c r="O199" s="1">
        <v>7067</v>
      </c>
      <c r="P199" s="1">
        <v>82396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60</v>
      </c>
      <c r="F200" s="1">
        <v>381</v>
      </c>
      <c r="G200" s="1">
        <v>291012</v>
      </c>
      <c r="H200" s="1">
        <v>7537</v>
      </c>
      <c r="I200" s="1">
        <v>138</v>
      </c>
      <c r="J200" s="1">
        <v>695</v>
      </c>
      <c r="K200" s="1">
        <v>127553</v>
      </c>
      <c r="L200" s="1">
        <v>1464</v>
      </c>
      <c r="M200" s="1">
        <v>1585</v>
      </c>
      <c r="N200" s="1">
        <v>75329</v>
      </c>
      <c r="O200" s="1">
        <v>7067</v>
      </c>
      <c r="P200" s="1">
        <v>82396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60</v>
      </c>
      <c r="F201" s="1">
        <v>390</v>
      </c>
      <c r="G201" s="1">
        <v>291012</v>
      </c>
      <c r="H201" s="1">
        <v>7241</v>
      </c>
      <c r="I201" s="1">
        <v>136</v>
      </c>
      <c r="J201" s="1">
        <v>734</v>
      </c>
      <c r="K201" s="1">
        <v>124722</v>
      </c>
      <c r="L201" s="1">
        <v>1464</v>
      </c>
      <c r="M201" s="1">
        <v>1585</v>
      </c>
      <c r="N201" s="1">
        <v>75329</v>
      </c>
      <c r="O201" s="1">
        <v>7067</v>
      </c>
      <c r="P201" s="1">
        <v>82396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60</v>
      </c>
      <c r="F202" s="1">
        <v>390</v>
      </c>
      <c r="G202" s="1">
        <v>291012</v>
      </c>
      <c r="H202" s="1">
        <v>7451</v>
      </c>
      <c r="I202" s="1">
        <v>152</v>
      </c>
      <c r="J202" s="1">
        <v>745</v>
      </c>
      <c r="K202" s="1">
        <v>125657</v>
      </c>
      <c r="L202" s="1">
        <v>1464</v>
      </c>
      <c r="M202" s="1">
        <v>1585</v>
      </c>
      <c r="N202" s="1">
        <v>75329</v>
      </c>
      <c r="O202" s="1">
        <v>7067</v>
      </c>
      <c r="P202" s="1">
        <v>82396</v>
      </c>
    </row>
    <row r="203" spans="1:16" x14ac:dyDescent="0.2">
      <c r="A203" s="1">
        <v>201</v>
      </c>
      <c r="B203" s="1" t="s">
        <v>672</v>
      </c>
      <c r="C203" s="1">
        <v>12</v>
      </c>
      <c r="D203" s="1">
        <v>2</v>
      </c>
      <c r="E203" s="1">
        <v>70</v>
      </c>
      <c r="F203" s="1">
        <v>390</v>
      </c>
      <c r="G203" s="1">
        <v>246925</v>
      </c>
      <c r="H203" s="1">
        <v>7599</v>
      </c>
      <c r="I203" s="1">
        <v>170</v>
      </c>
      <c r="J203" s="1">
        <v>679</v>
      </c>
      <c r="K203" s="1">
        <v>104388</v>
      </c>
      <c r="L203" s="1">
        <v>1469</v>
      </c>
      <c r="M203" s="1">
        <v>1588</v>
      </c>
      <c r="N203" s="1">
        <v>73415</v>
      </c>
      <c r="O203" s="1">
        <v>6815</v>
      </c>
      <c r="P203" s="1">
        <v>80230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70</v>
      </c>
      <c r="F204" s="1">
        <v>390</v>
      </c>
      <c r="G204" s="1">
        <v>246925</v>
      </c>
      <c r="H204" s="1">
        <v>7438</v>
      </c>
      <c r="I204" s="1">
        <v>190</v>
      </c>
      <c r="J204" s="1">
        <v>638</v>
      </c>
      <c r="K204" s="1">
        <v>100487</v>
      </c>
      <c r="L204" s="1">
        <v>1469</v>
      </c>
      <c r="M204" s="1">
        <v>1588</v>
      </c>
      <c r="N204" s="1">
        <v>73415</v>
      </c>
      <c r="O204" s="1">
        <v>6815</v>
      </c>
      <c r="P204" s="1">
        <v>80230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70</v>
      </c>
      <c r="F205" s="1">
        <v>399</v>
      </c>
      <c r="G205" s="1">
        <v>246925</v>
      </c>
      <c r="H205" s="1">
        <v>7580</v>
      </c>
      <c r="I205" s="1">
        <v>137</v>
      </c>
      <c r="J205" s="1">
        <v>613</v>
      </c>
      <c r="K205" s="1">
        <v>100210</v>
      </c>
      <c r="L205" s="1">
        <v>1469</v>
      </c>
      <c r="M205" s="1">
        <v>1588</v>
      </c>
      <c r="N205" s="1">
        <v>73415</v>
      </c>
      <c r="O205" s="1">
        <v>6815</v>
      </c>
      <c r="P205" s="1">
        <v>80230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70</v>
      </c>
      <c r="F206" s="1">
        <v>404</v>
      </c>
      <c r="G206" s="1">
        <v>247455</v>
      </c>
      <c r="H206" s="1">
        <v>7378</v>
      </c>
      <c r="I206" s="1">
        <v>130</v>
      </c>
      <c r="J206" s="1">
        <v>599</v>
      </c>
      <c r="K206" s="1">
        <v>96405</v>
      </c>
      <c r="L206" s="1">
        <v>1469</v>
      </c>
      <c r="M206" s="1">
        <v>1588</v>
      </c>
      <c r="N206" s="1">
        <v>73679</v>
      </c>
      <c r="O206" s="1">
        <v>6846</v>
      </c>
      <c r="P206" s="1">
        <v>80525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70</v>
      </c>
      <c r="F207" s="1">
        <v>404</v>
      </c>
      <c r="G207" s="1">
        <v>247455</v>
      </c>
      <c r="H207" s="1">
        <v>7398</v>
      </c>
      <c r="I207" s="1">
        <v>133</v>
      </c>
      <c r="J207" s="1">
        <v>621</v>
      </c>
      <c r="K207" s="1">
        <v>102159</v>
      </c>
      <c r="L207" s="1">
        <v>1469</v>
      </c>
      <c r="M207" s="1">
        <v>1588</v>
      </c>
      <c r="N207" s="1">
        <v>73679</v>
      </c>
      <c r="O207" s="1">
        <v>6846</v>
      </c>
      <c r="P207" s="1">
        <v>80525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70</v>
      </c>
      <c r="F208" s="1">
        <v>404</v>
      </c>
      <c r="G208" s="1">
        <v>247522</v>
      </c>
      <c r="H208" s="1">
        <v>7898</v>
      </c>
      <c r="I208" s="1">
        <v>170</v>
      </c>
      <c r="J208" s="1">
        <v>699</v>
      </c>
      <c r="K208" s="1">
        <v>101528</v>
      </c>
      <c r="L208" s="1">
        <v>1472</v>
      </c>
      <c r="M208" s="1">
        <v>1591</v>
      </c>
      <c r="N208" s="1">
        <v>73649</v>
      </c>
      <c r="O208" s="1">
        <v>6846</v>
      </c>
      <c r="P208" s="1">
        <v>80495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68</v>
      </c>
      <c r="F209" s="1">
        <v>404</v>
      </c>
      <c r="G209" s="1">
        <v>247544</v>
      </c>
      <c r="H209" s="1">
        <v>7377</v>
      </c>
      <c r="I209" s="1">
        <v>143</v>
      </c>
      <c r="J209" s="1">
        <v>609</v>
      </c>
      <c r="K209" s="1">
        <v>97591</v>
      </c>
      <c r="L209" s="1">
        <v>1472</v>
      </c>
      <c r="M209" s="1">
        <v>1591</v>
      </c>
      <c r="N209" s="1">
        <v>73649</v>
      </c>
      <c r="O209" s="1">
        <v>6846</v>
      </c>
      <c r="P209" s="1">
        <v>80495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68</v>
      </c>
      <c r="F210" s="1">
        <v>404</v>
      </c>
      <c r="G210" s="1">
        <v>248524</v>
      </c>
      <c r="H210" s="1">
        <v>7540</v>
      </c>
      <c r="I210" s="1">
        <v>151</v>
      </c>
      <c r="J210" s="1">
        <v>592</v>
      </c>
      <c r="K210" s="1">
        <v>100260</v>
      </c>
      <c r="L210" s="1">
        <v>1472</v>
      </c>
      <c r="M210" s="1">
        <v>1591</v>
      </c>
      <c r="N210" s="1">
        <v>73644</v>
      </c>
      <c r="O210" s="1">
        <v>6846</v>
      </c>
      <c r="P210" s="1">
        <v>80490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69</v>
      </c>
      <c r="F211" s="1">
        <v>405</v>
      </c>
      <c r="G211" s="1">
        <v>244268</v>
      </c>
      <c r="H211" s="1">
        <v>7352</v>
      </c>
      <c r="I211" s="1">
        <v>145</v>
      </c>
      <c r="J211" s="1">
        <v>580</v>
      </c>
      <c r="K211" s="1">
        <v>99110</v>
      </c>
      <c r="L211" s="1">
        <v>1472</v>
      </c>
      <c r="M211" s="1">
        <v>1591</v>
      </c>
      <c r="N211" s="1">
        <v>73421</v>
      </c>
      <c r="O211" s="1">
        <v>6818</v>
      </c>
      <c r="P211" s="1">
        <v>80239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69</v>
      </c>
      <c r="F212" s="1">
        <v>409</v>
      </c>
      <c r="G212" s="1">
        <v>244268</v>
      </c>
      <c r="H212" s="1">
        <v>7445</v>
      </c>
      <c r="I212" s="1">
        <v>165</v>
      </c>
      <c r="J212" s="1">
        <v>628</v>
      </c>
      <c r="K212" s="1">
        <v>99677</v>
      </c>
      <c r="L212" s="1">
        <v>1472</v>
      </c>
      <c r="M212" s="1">
        <v>1591</v>
      </c>
      <c r="N212" s="1">
        <v>73421</v>
      </c>
      <c r="O212" s="1">
        <v>6818</v>
      </c>
      <c r="P212" s="1">
        <v>80239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69</v>
      </c>
      <c r="F213" s="1">
        <v>409</v>
      </c>
      <c r="G213" s="1">
        <v>244268</v>
      </c>
      <c r="H213" s="1">
        <v>7840</v>
      </c>
      <c r="I213" s="1">
        <v>165</v>
      </c>
      <c r="J213" s="1">
        <v>644</v>
      </c>
      <c r="K213" s="1">
        <v>100821</v>
      </c>
      <c r="L213" s="1">
        <v>1472</v>
      </c>
      <c r="M213" s="1">
        <v>1591</v>
      </c>
      <c r="N213" s="1">
        <v>73421</v>
      </c>
      <c r="O213" s="1">
        <v>6818</v>
      </c>
      <c r="P213" s="1">
        <v>80239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69</v>
      </c>
      <c r="F214" s="1">
        <v>409</v>
      </c>
      <c r="G214" s="1">
        <v>244268</v>
      </c>
      <c r="H214" s="1">
        <v>7455</v>
      </c>
      <c r="I214" s="1">
        <v>139</v>
      </c>
      <c r="J214" s="1">
        <v>571</v>
      </c>
      <c r="K214" s="1">
        <v>99044</v>
      </c>
      <c r="L214" s="1">
        <v>1472</v>
      </c>
      <c r="M214" s="1">
        <v>1591</v>
      </c>
      <c r="N214" s="1">
        <v>73421</v>
      </c>
      <c r="O214" s="1">
        <v>6818</v>
      </c>
      <c r="P214" s="1">
        <v>80239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69</v>
      </c>
      <c r="F215" s="1">
        <v>410</v>
      </c>
      <c r="G215" s="1">
        <v>255538</v>
      </c>
      <c r="H215" s="1">
        <v>7713</v>
      </c>
      <c r="I215" s="1">
        <v>160</v>
      </c>
      <c r="J215" s="1">
        <v>636</v>
      </c>
      <c r="K215" s="1">
        <v>112981</v>
      </c>
      <c r="L215" s="1">
        <v>1472</v>
      </c>
      <c r="M215" s="1">
        <v>1591</v>
      </c>
      <c r="N215" s="1">
        <v>73795</v>
      </c>
      <c r="O215" s="1">
        <v>6848</v>
      </c>
      <c r="P215" s="1">
        <v>80643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69</v>
      </c>
      <c r="F216" s="1">
        <v>410</v>
      </c>
      <c r="G216" s="1">
        <v>255563</v>
      </c>
      <c r="H216" s="1">
        <v>7424</v>
      </c>
      <c r="I216" s="1">
        <v>210</v>
      </c>
      <c r="J216" s="1">
        <v>649</v>
      </c>
      <c r="K216" s="1">
        <v>109948</v>
      </c>
      <c r="L216" s="1">
        <v>1472</v>
      </c>
      <c r="M216" s="1">
        <v>1591</v>
      </c>
      <c r="N216" s="1">
        <v>73820</v>
      </c>
      <c r="O216" s="1">
        <v>6848</v>
      </c>
      <c r="P216" s="1">
        <v>80668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69</v>
      </c>
      <c r="F217" s="1">
        <v>410</v>
      </c>
      <c r="G217" s="1">
        <v>255563</v>
      </c>
      <c r="H217" s="1">
        <v>7744</v>
      </c>
      <c r="I217" s="1">
        <v>155</v>
      </c>
      <c r="J217" s="1">
        <v>606</v>
      </c>
      <c r="K217" s="1">
        <v>112983</v>
      </c>
      <c r="L217" s="1">
        <v>1472</v>
      </c>
      <c r="M217" s="1">
        <v>1591</v>
      </c>
      <c r="N217" s="1">
        <v>73820</v>
      </c>
      <c r="O217" s="1">
        <v>6848</v>
      </c>
      <c r="P217" s="1">
        <v>80668</v>
      </c>
    </row>
    <row r="218" spans="1:16" x14ac:dyDescent="0.2">
      <c r="A218" s="1">
        <v>216</v>
      </c>
      <c r="B218" s="1" t="s">
        <v>657</v>
      </c>
      <c r="C218" s="1">
        <v>1</v>
      </c>
      <c r="D218" s="1">
        <v>0</v>
      </c>
      <c r="E218" s="1">
        <v>70</v>
      </c>
      <c r="F218" s="1">
        <v>410</v>
      </c>
      <c r="G218" s="1">
        <v>254877</v>
      </c>
      <c r="H218" s="1">
        <v>8147</v>
      </c>
      <c r="I218" s="1">
        <v>183</v>
      </c>
      <c r="J218" s="1">
        <v>649</v>
      </c>
      <c r="K218" s="1">
        <v>104986</v>
      </c>
      <c r="L218" s="1">
        <v>1475</v>
      </c>
      <c r="M218" s="1">
        <v>1594</v>
      </c>
      <c r="N218" s="1">
        <v>74954</v>
      </c>
      <c r="O218" s="1">
        <v>6947</v>
      </c>
      <c r="P218" s="1">
        <v>81901</v>
      </c>
    </row>
    <row r="219" spans="1:16" x14ac:dyDescent="0.2">
      <c r="A219" s="1">
        <v>217</v>
      </c>
      <c r="B219" s="1" t="s">
        <v>656</v>
      </c>
      <c r="C219" s="1">
        <v>0</v>
      </c>
      <c r="D219" s="1">
        <v>4</v>
      </c>
      <c r="E219" s="1">
        <v>66</v>
      </c>
      <c r="F219" s="1">
        <v>410</v>
      </c>
      <c r="G219" s="1">
        <v>259601</v>
      </c>
      <c r="H219" s="1">
        <v>7704</v>
      </c>
      <c r="I219" s="1">
        <v>146</v>
      </c>
      <c r="J219" s="1">
        <v>624</v>
      </c>
      <c r="K219" s="1">
        <v>112247</v>
      </c>
      <c r="L219" s="1">
        <v>1477</v>
      </c>
      <c r="M219" s="1">
        <v>1596</v>
      </c>
      <c r="N219" s="1">
        <v>75460</v>
      </c>
      <c r="O219" s="1">
        <v>6981</v>
      </c>
      <c r="P219" s="1">
        <v>82441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66</v>
      </c>
      <c r="F220" s="1">
        <v>410</v>
      </c>
      <c r="G220" s="1">
        <v>259977</v>
      </c>
      <c r="H220" s="1">
        <v>7652</v>
      </c>
      <c r="I220" s="1">
        <v>186</v>
      </c>
      <c r="J220" s="1">
        <v>662</v>
      </c>
      <c r="K220" s="1">
        <v>112120</v>
      </c>
      <c r="L220" s="1">
        <v>1477</v>
      </c>
      <c r="M220" s="1">
        <v>1596</v>
      </c>
      <c r="N220" s="1">
        <v>75460</v>
      </c>
      <c r="O220" s="1">
        <v>6981</v>
      </c>
      <c r="P220" s="1">
        <v>82441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66</v>
      </c>
      <c r="F221" s="1">
        <v>410</v>
      </c>
      <c r="G221" s="1">
        <v>260003</v>
      </c>
      <c r="H221" s="1">
        <v>7610</v>
      </c>
      <c r="I221" s="1">
        <v>136</v>
      </c>
      <c r="J221" s="1">
        <v>650</v>
      </c>
      <c r="K221" s="1">
        <v>112322</v>
      </c>
      <c r="L221" s="1">
        <v>1477</v>
      </c>
      <c r="M221" s="1">
        <v>1596</v>
      </c>
      <c r="N221" s="1">
        <v>75461</v>
      </c>
      <c r="O221" s="1">
        <v>6981</v>
      </c>
      <c r="P221" s="1">
        <v>82442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66</v>
      </c>
      <c r="F222" s="1">
        <v>412</v>
      </c>
      <c r="G222" s="1">
        <v>260003</v>
      </c>
      <c r="H222" s="1">
        <v>7585</v>
      </c>
      <c r="I222" s="1">
        <v>146</v>
      </c>
      <c r="J222" s="1">
        <v>643</v>
      </c>
      <c r="K222" s="1">
        <v>109517</v>
      </c>
      <c r="L222" s="1">
        <v>1477</v>
      </c>
      <c r="M222" s="1">
        <v>1596</v>
      </c>
      <c r="N222" s="1">
        <v>75461</v>
      </c>
      <c r="O222" s="1">
        <v>6981</v>
      </c>
      <c r="P222" s="1">
        <v>82442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66</v>
      </c>
      <c r="F223" s="1">
        <v>412</v>
      </c>
      <c r="G223" s="1">
        <v>260003</v>
      </c>
      <c r="H223" s="1">
        <v>7898</v>
      </c>
      <c r="I223" s="1">
        <v>141</v>
      </c>
      <c r="J223" s="1">
        <v>636</v>
      </c>
      <c r="K223" s="1">
        <v>111006</v>
      </c>
      <c r="L223" s="1">
        <v>1477</v>
      </c>
      <c r="M223" s="1">
        <v>1596</v>
      </c>
      <c r="N223" s="1">
        <v>75461</v>
      </c>
      <c r="O223" s="1">
        <v>6981</v>
      </c>
      <c r="P223" s="1">
        <v>82442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66</v>
      </c>
      <c r="F224" s="1">
        <v>412</v>
      </c>
      <c r="G224" s="1">
        <v>260003</v>
      </c>
      <c r="H224" s="1">
        <v>7683</v>
      </c>
      <c r="I224" s="1">
        <v>135</v>
      </c>
      <c r="J224" s="1">
        <v>652</v>
      </c>
      <c r="K224" s="1">
        <v>111994</v>
      </c>
      <c r="L224" s="1">
        <v>1477</v>
      </c>
      <c r="M224" s="1">
        <v>1596</v>
      </c>
      <c r="N224" s="1">
        <v>75461</v>
      </c>
      <c r="O224" s="1">
        <v>6981</v>
      </c>
      <c r="P224" s="1">
        <v>82442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66</v>
      </c>
      <c r="F225" s="1">
        <v>412</v>
      </c>
      <c r="G225" s="1">
        <v>260003</v>
      </c>
      <c r="H225" s="1">
        <v>7686</v>
      </c>
      <c r="I225" s="1">
        <v>148</v>
      </c>
      <c r="J225" s="1">
        <v>639</v>
      </c>
      <c r="K225" s="1">
        <v>111938</v>
      </c>
      <c r="L225" s="1">
        <v>1477</v>
      </c>
      <c r="M225" s="1">
        <v>1596</v>
      </c>
      <c r="N225" s="1">
        <v>75461</v>
      </c>
      <c r="O225" s="1">
        <v>6981</v>
      </c>
      <c r="P225" s="1">
        <v>82442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64</v>
      </c>
      <c r="F226" s="1">
        <v>453</v>
      </c>
      <c r="G226" s="1">
        <v>260735</v>
      </c>
      <c r="H226" s="1">
        <v>7211</v>
      </c>
      <c r="I226" s="1">
        <v>147</v>
      </c>
      <c r="J226" s="1">
        <v>623</v>
      </c>
      <c r="K226" s="1">
        <v>110581</v>
      </c>
      <c r="L226" s="1">
        <v>1477</v>
      </c>
      <c r="M226" s="1">
        <v>1596</v>
      </c>
      <c r="N226" s="1">
        <v>75469</v>
      </c>
      <c r="O226" s="1">
        <v>6981</v>
      </c>
      <c r="P226" s="1">
        <v>82450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64</v>
      </c>
      <c r="F227" s="1">
        <v>453</v>
      </c>
      <c r="G227" s="1">
        <v>260523</v>
      </c>
      <c r="H227" s="1">
        <v>7632</v>
      </c>
      <c r="I227" s="1">
        <v>154</v>
      </c>
      <c r="J227" s="1">
        <v>702</v>
      </c>
      <c r="K227" s="1">
        <v>110067</v>
      </c>
      <c r="L227" s="1">
        <v>1477</v>
      </c>
      <c r="M227" s="1">
        <v>1596</v>
      </c>
      <c r="N227" s="1">
        <v>75469</v>
      </c>
      <c r="O227" s="1">
        <v>6981</v>
      </c>
      <c r="P227" s="1">
        <v>82450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64</v>
      </c>
      <c r="F228" s="1">
        <v>453</v>
      </c>
      <c r="G228" s="1">
        <v>260523</v>
      </c>
      <c r="H228" s="1">
        <v>7894</v>
      </c>
      <c r="I228" s="1">
        <v>196</v>
      </c>
      <c r="J228" s="1">
        <v>663</v>
      </c>
      <c r="K228" s="1">
        <v>117211</v>
      </c>
      <c r="L228" s="1">
        <v>1477</v>
      </c>
      <c r="M228" s="1">
        <v>1596</v>
      </c>
      <c r="N228" s="1">
        <v>75469</v>
      </c>
      <c r="O228" s="1">
        <v>6981</v>
      </c>
      <c r="P228" s="1">
        <v>82450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64</v>
      </c>
      <c r="F229" s="1">
        <v>453</v>
      </c>
      <c r="G229" s="1">
        <v>260523</v>
      </c>
      <c r="H229" s="1">
        <v>7669</v>
      </c>
      <c r="I229" s="1">
        <v>132</v>
      </c>
      <c r="J229" s="1">
        <v>679</v>
      </c>
      <c r="K229" s="1">
        <v>110131</v>
      </c>
      <c r="L229" s="1">
        <v>1477</v>
      </c>
      <c r="M229" s="1">
        <v>1596</v>
      </c>
      <c r="N229" s="1">
        <v>75469</v>
      </c>
      <c r="O229" s="1">
        <v>6981</v>
      </c>
      <c r="P229" s="1">
        <v>82450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64</v>
      </c>
      <c r="F230" s="1">
        <v>453</v>
      </c>
      <c r="G230" s="1">
        <v>260523</v>
      </c>
      <c r="H230" s="1">
        <v>7660</v>
      </c>
      <c r="I230" s="1">
        <v>154</v>
      </c>
      <c r="J230" s="1">
        <v>636</v>
      </c>
      <c r="K230" s="1">
        <v>113700</v>
      </c>
      <c r="L230" s="1">
        <v>1477</v>
      </c>
      <c r="M230" s="1">
        <v>1596</v>
      </c>
      <c r="N230" s="1">
        <v>75469</v>
      </c>
      <c r="O230" s="1">
        <v>6981</v>
      </c>
      <c r="P230" s="1">
        <v>82450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64</v>
      </c>
      <c r="F231" s="1">
        <v>453</v>
      </c>
      <c r="G231" s="1">
        <v>270522</v>
      </c>
      <c r="H231" s="1">
        <v>7424</v>
      </c>
      <c r="I231" s="1">
        <v>146</v>
      </c>
      <c r="J231" s="1">
        <v>687</v>
      </c>
      <c r="K231" s="1">
        <v>107037</v>
      </c>
      <c r="L231" s="1">
        <v>1477</v>
      </c>
      <c r="M231" s="1">
        <v>1596</v>
      </c>
      <c r="N231" s="1">
        <v>74161</v>
      </c>
      <c r="O231" s="1">
        <v>6902</v>
      </c>
      <c r="P231" s="1">
        <v>81063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64</v>
      </c>
      <c r="F232" s="1">
        <v>453</v>
      </c>
      <c r="G232" s="1">
        <v>273022</v>
      </c>
      <c r="H232" s="1">
        <v>7403</v>
      </c>
      <c r="I232" s="1">
        <v>144</v>
      </c>
      <c r="J232" s="1">
        <v>652</v>
      </c>
      <c r="K232" s="1">
        <v>110647</v>
      </c>
      <c r="L232" s="1">
        <v>1477</v>
      </c>
      <c r="M232" s="1">
        <v>1596</v>
      </c>
      <c r="N232" s="1">
        <v>74492</v>
      </c>
      <c r="O232" s="1">
        <v>6923</v>
      </c>
      <c r="P232" s="1">
        <v>81415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64</v>
      </c>
      <c r="F233" s="1">
        <v>453</v>
      </c>
      <c r="G233" s="1">
        <v>273022</v>
      </c>
      <c r="H233" s="1">
        <v>8075</v>
      </c>
      <c r="I233" s="1">
        <v>140</v>
      </c>
      <c r="J233" s="1">
        <v>681</v>
      </c>
      <c r="K233" s="1">
        <v>112540</v>
      </c>
      <c r="L233" s="1">
        <v>1477</v>
      </c>
      <c r="M233" s="1">
        <v>1596</v>
      </c>
      <c r="N233" s="1">
        <v>74492</v>
      </c>
      <c r="O233" s="1">
        <v>6923</v>
      </c>
      <c r="P233" s="1">
        <v>81415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0</v>
      </c>
      <c r="E234" s="1">
        <v>64</v>
      </c>
      <c r="F234" s="1">
        <v>453</v>
      </c>
      <c r="G234" s="1">
        <v>240315</v>
      </c>
      <c r="H234" s="1">
        <v>7734</v>
      </c>
      <c r="I234" s="1">
        <v>142</v>
      </c>
      <c r="J234" s="1">
        <v>622</v>
      </c>
      <c r="K234" s="1">
        <v>87222</v>
      </c>
      <c r="L234" s="1">
        <v>1474</v>
      </c>
      <c r="M234" s="1">
        <v>1594</v>
      </c>
      <c r="N234" s="1">
        <v>73737</v>
      </c>
      <c r="O234" s="1">
        <v>6879</v>
      </c>
      <c r="P234" s="1">
        <v>80616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64</v>
      </c>
      <c r="F235" s="1">
        <v>453</v>
      </c>
      <c r="G235" s="1">
        <v>240315</v>
      </c>
      <c r="H235" s="1">
        <v>7822</v>
      </c>
      <c r="I235" s="1">
        <v>161</v>
      </c>
      <c r="J235" s="1">
        <v>588</v>
      </c>
      <c r="K235" s="1">
        <v>87028</v>
      </c>
      <c r="L235" s="1">
        <v>1474</v>
      </c>
      <c r="M235" s="1">
        <v>1594</v>
      </c>
      <c r="N235" s="1">
        <v>73737</v>
      </c>
      <c r="O235" s="1">
        <v>6879</v>
      </c>
      <c r="P235" s="1">
        <v>80616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64</v>
      </c>
      <c r="F236" s="1">
        <v>453</v>
      </c>
      <c r="G236" s="1">
        <v>240315</v>
      </c>
      <c r="H236" s="1">
        <v>7331</v>
      </c>
      <c r="I236" s="1">
        <v>154</v>
      </c>
      <c r="J236" s="1">
        <v>597</v>
      </c>
      <c r="K236" s="1">
        <v>87065</v>
      </c>
      <c r="L236" s="1">
        <v>1474</v>
      </c>
      <c r="M236" s="1">
        <v>1594</v>
      </c>
      <c r="N236" s="1">
        <v>73737</v>
      </c>
      <c r="O236" s="1">
        <v>6879</v>
      </c>
      <c r="P236" s="1">
        <v>80616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64</v>
      </c>
      <c r="F237" s="1">
        <v>453</v>
      </c>
      <c r="G237" s="1">
        <v>240315</v>
      </c>
      <c r="H237" s="1">
        <v>7630</v>
      </c>
      <c r="I237" s="1">
        <v>131</v>
      </c>
      <c r="J237" s="1">
        <v>554</v>
      </c>
      <c r="K237" s="1">
        <v>88505</v>
      </c>
      <c r="L237" s="1">
        <v>1474</v>
      </c>
      <c r="M237" s="1">
        <v>1594</v>
      </c>
      <c r="N237" s="1">
        <v>73737</v>
      </c>
      <c r="O237" s="1">
        <v>6879</v>
      </c>
      <c r="P237" s="1">
        <v>80616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64</v>
      </c>
      <c r="F238" s="1">
        <v>453</v>
      </c>
      <c r="G238" s="1">
        <v>240315</v>
      </c>
      <c r="H238" s="1">
        <v>8211</v>
      </c>
      <c r="I238" s="1">
        <v>138</v>
      </c>
      <c r="J238" s="1">
        <v>605</v>
      </c>
      <c r="K238" s="1">
        <v>90158</v>
      </c>
      <c r="L238" s="1">
        <v>1474</v>
      </c>
      <c r="M238" s="1">
        <v>1594</v>
      </c>
      <c r="N238" s="1">
        <v>73737</v>
      </c>
      <c r="O238" s="1">
        <v>6879</v>
      </c>
      <c r="P238" s="1">
        <v>80616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64</v>
      </c>
      <c r="F239" s="1">
        <v>453</v>
      </c>
      <c r="G239" s="1">
        <v>240315</v>
      </c>
      <c r="H239" s="1">
        <v>7610</v>
      </c>
      <c r="I239" s="1">
        <v>138</v>
      </c>
      <c r="J239" s="1">
        <v>572</v>
      </c>
      <c r="K239" s="1">
        <v>88614</v>
      </c>
      <c r="L239" s="1">
        <v>1474</v>
      </c>
      <c r="M239" s="1">
        <v>1594</v>
      </c>
      <c r="N239" s="1">
        <v>73737</v>
      </c>
      <c r="O239" s="1">
        <v>6879</v>
      </c>
      <c r="P239" s="1">
        <v>80616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64</v>
      </c>
      <c r="F240" s="1">
        <v>453</v>
      </c>
      <c r="G240" s="1">
        <v>242384</v>
      </c>
      <c r="H240" s="1">
        <v>7666</v>
      </c>
      <c r="I240" s="1">
        <v>137</v>
      </c>
      <c r="J240" s="1">
        <v>557</v>
      </c>
      <c r="K240" s="1">
        <v>89355</v>
      </c>
      <c r="L240" s="1">
        <v>1475</v>
      </c>
      <c r="M240" s="1">
        <v>1595</v>
      </c>
      <c r="N240" s="1">
        <v>74291</v>
      </c>
      <c r="O240" s="1">
        <v>6935</v>
      </c>
      <c r="P240" s="1">
        <v>81226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64</v>
      </c>
      <c r="F241" s="1">
        <v>453</v>
      </c>
      <c r="G241" s="1">
        <v>242384</v>
      </c>
      <c r="H241" s="1">
        <v>7634</v>
      </c>
      <c r="I241" s="1">
        <v>130</v>
      </c>
      <c r="J241" s="1">
        <v>620</v>
      </c>
      <c r="K241" s="1">
        <v>86175</v>
      </c>
      <c r="L241" s="1">
        <v>1475</v>
      </c>
      <c r="M241" s="1">
        <v>1595</v>
      </c>
      <c r="N241" s="1">
        <v>74291</v>
      </c>
      <c r="O241" s="1">
        <v>6935</v>
      </c>
      <c r="P241" s="1">
        <v>81226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64</v>
      </c>
      <c r="F242" s="1">
        <v>453</v>
      </c>
      <c r="G242" s="1">
        <v>246814</v>
      </c>
      <c r="H242" s="1">
        <v>7581</v>
      </c>
      <c r="I242" s="1">
        <v>139</v>
      </c>
      <c r="J242" s="1">
        <v>552</v>
      </c>
      <c r="K242" s="1">
        <v>91357</v>
      </c>
      <c r="L242" s="1">
        <v>1475</v>
      </c>
      <c r="M242" s="1">
        <v>1595</v>
      </c>
      <c r="N242" s="1">
        <v>74309</v>
      </c>
      <c r="O242" s="1">
        <v>6934</v>
      </c>
      <c r="P242" s="1">
        <v>81243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64</v>
      </c>
      <c r="F243" s="1">
        <v>453</v>
      </c>
      <c r="G243" s="1">
        <v>246814</v>
      </c>
      <c r="H243" s="1">
        <v>8149</v>
      </c>
      <c r="I243" s="1">
        <v>161</v>
      </c>
      <c r="J243" s="1">
        <v>638</v>
      </c>
      <c r="K243" s="1">
        <v>91591</v>
      </c>
      <c r="L243" s="1">
        <v>1475</v>
      </c>
      <c r="M243" s="1">
        <v>1595</v>
      </c>
      <c r="N243" s="1">
        <v>74309</v>
      </c>
      <c r="O243" s="1">
        <v>6934</v>
      </c>
      <c r="P243" s="1">
        <v>81243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64</v>
      </c>
      <c r="F244" s="1">
        <v>453</v>
      </c>
      <c r="G244" s="1">
        <v>246814</v>
      </c>
      <c r="H244" s="1">
        <v>7656</v>
      </c>
      <c r="I244" s="1">
        <v>141</v>
      </c>
      <c r="J244" s="1">
        <v>620</v>
      </c>
      <c r="K244" s="1">
        <v>90723</v>
      </c>
      <c r="L244" s="1">
        <v>1475</v>
      </c>
      <c r="M244" s="1">
        <v>1595</v>
      </c>
      <c r="N244" s="1">
        <v>74309</v>
      </c>
      <c r="O244" s="1">
        <v>6934</v>
      </c>
      <c r="P244" s="1">
        <v>81243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64</v>
      </c>
      <c r="F245" s="1">
        <v>455</v>
      </c>
      <c r="G245" s="1">
        <v>246814</v>
      </c>
      <c r="H245" s="1">
        <v>7637</v>
      </c>
      <c r="I245" s="1">
        <v>136</v>
      </c>
      <c r="J245" s="1">
        <v>597</v>
      </c>
      <c r="K245" s="1">
        <v>91588</v>
      </c>
      <c r="L245" s="1">
        <v>1475</v>
      </c>
      <c r="M245" s="1">
        <v>1595</v>
      </c>
      <c r="N245" s="1">
        <v>74309</v>
      </c>
      <c r="O245" s="1">
        <v>6934</v>
      </c>
      <c r="P245" s="1">
        <v>81243</v>
      </c>
    </row>
    <row r="246" spans="1:16" x14ac:dyDescent="0.2">
      <c r="A246" s="1">
        <v>244</v>
      </c>
      <c r="B246" s="1" t="s">
        <v>629</v>
      </c>
      <c r="C246" s="1">
        <v>0</v>
      </c>
      <c r="D246" s="1">
        <v>0</v>
      </c>
      <c r="E246" s="1">
        <v>64</v>
      </c>
      <c r="F246" s="1">
        <v>455</v>
      </c>
      <c r="G246" s="1">
        <v>247107</v>
      </c>
      <c r="H246" s="1">
        <v>7427</v>
      </c>
      <c r="I246" s="1">
        <v>139</v>
      </c>
      <c r="J246" s="1">
        <v>630</v>
      </c>
      <c r="K246" s="1">
        <v>90338</v>
      </c>
      <c r="L246" s="1">
        <v>1475</v>
      </c>
      <c r="M246" s="1">
        <v>1597</v>
      </c>
      <c r="N246" s="1">
        <v>74465</v>
      </c>
      <c r="O246" s="1">
        <v>6954</v>
      </c>
      <c r="P246" s="1">
        <v>81419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64</v>
      </c>
      <c r="F247" s="1">
        <v>455</v>
      </c>
      <c r="G247" s="1">
        <v>247107</v>
      </c>
      <c r="H247" s="1">
        <v>7956</v>
      </c>
      <c r="I247" s="1">
        <v>136</v>
      </c>
      <c r="J247" s="1">
        <v>617</v>
      </c>
      <c r="K247" s="1">
        <v>91045</v>
      </c>
      <c r="L247" s="1">
        <v>1475</v>
      </c>
      <c r="M247" s="1">
        <v>1597</v>
      </c>
      <c r="N247" s="1">
        <v>74465</v>
      </c>
      <c r="O247" s="1">
        <v>6954</v>
      </c>
      <c r="P247" s="1">
        <v>81419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64</v>
      </c>
      <c r="F248" s="1">
        <v>455</v>
      </c>
      <c r="G248" s="1">
        <v>246699</v>
      </c>
      <c r="H248" s="1">
        <v>7951</v>
      </c>
      <c r="I248" s="1">
        <v>198</v>
      </c>
      <c r="J248" s="1">
        <v>635</v>
      </c>
      <c r="K248" s="1">
        <v>90421</v>
      </c>
      <c r="L248" s="1">
        <v>1477</v>
      </c>
      <c r="M248" s="1">
        <v>1598</v>
      </c>
      <c r="N248" s="1">
        <v>76299</v>
      </c>
      <c r="O248" s="1">
        <v>7103</v>
      </c>
      <c r="P248" s="1">
        <v>83402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64</v>
      </c>
      <c r="F249" s="1">
        <v>460</v>
      </c>
      <c r="G249" s="1">
        <v>246696</v>
      </c>
      <c r="H249" s="1">
        <v>7529</v>
      </c>
      <c r="I249" s="1">
        <v>129</v>
      </c>
      <c r="J249" s="1">
        <v>613</v>
      </c>
      <c r="K249" s="1">
        <v>90311</v>
      </c>
      <c r="L249" s="1">
        <v>1477</v>
      </c>
      <c r="M249" s="1">
        <v>1598</v>
      </c>
      <c r="N249" s="1">
        <v>76300</v>
      </c>
      <c r="O249" s="1">
        <v>7103</v>
      </c>
      <c r="P249" s="1">
        <v>83403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64</v>
      </c>
      <c r="F250" s="1">
        <v>460</v>
      </c>
      <c r="G250" s="1">
        <v>246696</v>
      </c>
      <c r="H250" s="1">
        <v>7645</v>
      </c>
      <c r="I250" s="1">
        <v>159</v>
      </c>
      <c r="J250" s="1">
        <v>699</v>
      </c>
      <c r="K250" s="1">
        <v>89821</v>
      </c>
      <c r="L250" s="1">
        <v>1477</v>
      </c>
      <c r="M250" s="1">
        <v>1598</v>
      </c>
      <c r="N250" s="1">
        <v>76300</v>
      </c>
      <c r="O250" s="1">
        <v>7103</v>
      </c>
      <c r="P250" s="1">
        <v>83403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64</v>
      </c>
      <c r="F251" s="1">
        <v>466</v>
      </c>
      <c r="G251" s="1">
        <v>248730</v>
      </c>
      <c r="H251" s="1">
        <v>7567</v>
      </c>
      <c r="I251" s="1">
        <v>144</v>
      </c>
      <c r="J251" s="1">
        <v>637</v>
      </c>
      <c r="K251" s="1">
        <v>88762</v>
      </c>
      <c r="L251" s="1">
        <v>1477</v>
      </c>
      <c r="M251" s="1">
        <v>1598</v>
      </c>
      <c r="N251" s="1">
        <v>76037</v>
      </c>
      <c r="O251" s="1">
        <v>7089</v>
      </c>
      <c r="P251" s="1">
        <v>83126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64</v>
      </c>
      <c r="F252" s="1">
        <v>466</v>
      </c>
      <c r="G252" s="1">
        <v>248730</v>
      </c>
      <c r="H252" s="1">
        <v>7491</v>
      </c>
      <c r="I252" s="1">
        <v>171</v>
      </c>
      <c r="J252" s="1">
        <v>655</v>
      </c>
      <c r="K252" s="1">
        <v>93926</v>
      </c>
      <c r="L252" s="1">
        <v>1477</v>
      </c>
      <c r="M252" s="1">
        <v>1598</v>
      </c>
      <c r="N252" s="1">
        <v>76037</v>
      </c>
      <c r="O252" s="1">
        <v>7089</v>
      </c>
      <c r="P252" s="1">
        <v>83126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64</v>
      </c>
      <c r="F253" s="1">
        <v>466</v>
      </c>
      <c r="G253" s="1">
        <v>247337</v>
      </c>
      <c r="H253" s="1">
        <v>7993</v>
      </c>
      <c r="I253" s="1">
        <v>187</v>
      </c>
      <c r="J253" s="1">
        <v>644</v>
      </c>
      <c r="K253" s="1">
        <v>92367</v>
      </c>
      <c r="L253" s="1">
        <v>1477</v>
      </c>
      <c r="M253" s="1">
        <v>1598</v>
      </c>
      <c r="N253" s="1">
        <v>76114</v>
      </c>
      <c r="O253" s="1">
        <v>7091</v>
      </c>
      <c r="P253" s="1">
        <v>83205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64</v>
      </c>
      <c r="F254" s="1">
        <v>468</v>
      </c>
      <c r="G254" s="1">
        <v>248466</v>
      </c>
      <c r="H254" s="1">
        <v>7556</v>
      </c>
      <c r="I254" s="1">
        <v>168</v>
      </c>
      <c r="J254" s="1">
        <v>662</v>
      </c>
      <c r="K254" s="1">
        <v>90235</v>
      </c>
      <c r="L254" s="1">
        <v>1477</v>
      </c>
      <c r="M254" s="1">
        <v>1598</v>
      </c>
      <c r="N254" s="1">
        <v>76166</v>
      </c>
      <c r="O254" s="1">
        <v>7091</v>
      </c>
      <c r="P254" s="1">
        <v>83257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64</v>
      </c>
      <c r="F255" s="1">
        <v>468</v>
      </c>
      <c r="G255" s="1">
        <v>301838</v>
      </c>
      <c r="H255" s="1">
        <v>7661</v>
      </c>
      <c r="I255" s="1">
        <v>139</v>
      </c>
      <c r="J255" s="1">
        <v>768</v>
      </c>
      <c r="K255" s="1">
        <v>119663</v>
      </c>
      <c r="L255" s="1">
        <v>1477</v>
      </c>
      <c r="M255" s="1">
        <v>1598</v>
      </c>
      <c r="N255" s="1">
        <v>80618</v>
      </c>
      <c r="O255" s="1">
        <v>7505</v>
      </c>
      <c r="P255" s="1">
        <v>88123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64</v>
      </c>
      <c r="F256" s="1">
        <v>468</v>
      </c>
      <c r="G256" s="1">
        <v>301838</v>
      </c>
      <c r="H256" s="1">
        <v>7175</v>
      </c>
      <c r="I256" s="1">
        <v>138</v>
      </c>
      <c r="J256" s="1">
        <v>765</v>
      </c>
      <c r="K256" s="1">
        <v>117876</v>
      </c>
      <c r="L256" s="1">
        <v>1477</v>
      </c>
      <c r="M256" s="1">
        <v>1598</v>
      </c>
      <c r="N256" s="1">
        <v>80618</v>
      </c>
      <c r="O256" s="1">
        <v>7505</v>
      </c>
      <c r="P256" s="1">
        <v>88123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64</v>
      </c>
      <c r="F257" s="1">
        <v>468</v>
      </c>
      <c r="G257" s="1">
        <v>301838</v>
      </c>
      <c r="H257" s="1">
        <v>7656</v>
      </c>
      <c r="I257" s="1">
        <v>138</v>
      </c>
      <c r="J257" s="1">
        <v>744</v>
      </c>
      <c r="K257" s="1">
        <v>119147</v>
      </c>
      <c r="L257" s="1">
        <v>1477</v>
      </c>
      <c r="M257" s="1">
        <v>1598</v>
      </c>
      <c r="N257" s="1">
        <v>80618</v>
      </c>
      <c r="O257" s="1">
        <v>7505</v>
      </c>
      <c r="P257" s="1">
        <v>88123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64</v>
      </c>
      <c r="F258" s="1">
        <v>468</v>
      </c>
      <c r="G258" s="1">
        <v>302080</v>
      </c>
      <c r="H258" s="1">
        <v>8045</v>
      </c>
      <c r="I258" s="1">
        <v>155</v>
      </c>
      <c r="J258" s="1">
        <v>784</v>
      </c>
      <c r="K258" s="1">
        <v>122106</v>
      </c>
      <c r="L258" s="1">
        <v>1477</v>
      </c>
      <c r="M258" s="1">
        <v>1598</v>
      </c>
      <c r="N258" s="1">
        <v>80718</v>
      </c>
      <c r="O258" s="1">
        <v>7512</v>
      </c>
      <c r="P258" s="1">
        <v>88230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64</v>
      </c>
      <c r="F259" s="1">
        <v>474</v>
      </c>
      <c r="G259" s="1">
        <v>302080</v>
      </c>
      <c r="H259" s="1">
        <v>7609</v>
      </c>
      <c r="I259" s="1">
        <v>137</v>
      </c>
      <c r="J259" s="1">
        <v>720</v>
      </c>
      <c r="K259" s="1">
        <v>118542</v>
      </c>
      <c r="L259" s="1">
        <v>1477</v>
      </c>
      <c r="M259" s="1">
        <v>1598</v>
      </c>
      <c r="N259" s="1">
        <v>80718</v>
      </c>
      <c r="O259" s="1">
        <v>7512</v>
      </c>
      <c r="P259" s="1">
        <v>88230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64</v>
      </c>
      <c r="F260" s="1">
        <v>474</v>
      </c>
      <c r="G260" s="1">
        <v>302080</v>
      </c>
      <c r="H260" s="1">
        <v>7638</v>
      </c>
      <c r="I260" s="1">
        <v>133</v>
      </c>
      <c r="J260" s="1">
        <v>747</v>
      </c>
      <c r="K260" s="1">
        <v>119955</v>
      </c>
      <c r="L260" s="1">
        <v>1477</v>
      </c>
      <c r="M260" s="1">
        <v>1598</v>
      </c>
      <c r="N260" s="1">
        <v>80718</v>
      </c>
      <c r="O260" s="1">
        <v>7512</v>
      </c>
      <c r="P260" s="1">
        <v>88230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64</v>
      </c>
      <c r="F261" s="1">
        <v>474</v>
      </c>
      <c r="G261" s="1">
        <v>299732</v>
      </c>
      <c r="H261" s="1">
        <v>7460</v>
      </c>
      <c r="I261" s="1">
        <v>142</v>
      </c>
      <c r="J261" s="1">
        <v>767</v>
      </c>
      <c r="K261" s="1">
        <v>116919</v>
      </c>
      <c r="L261" s="1">
        <v>1477</v>
      </c>
      <c r="M261" s="1">
        <v>1598</v>
      </c>
      <c r="N261" s="1">
        <v>80353</v>
      </c>
      <c r="O261" s="1">
        <v>7489</v>
      </c>
      <c r="P261" s="1">
        <v>87842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64</v>
      </c>
      <c r="F262" s="1">
        <v>474</v>
      </c>
      <c r="G262" s="1">
        <v>299732</v>
      </c>
      <c r="H262" s="1">
        <v>7518</v>
      </c>
      <c r="I262" s="1">
        <v>139</v>
      </c>
      <c r="J262" s="1">
        <v>741</v>
      </c>
      <c r="K262" s="1">
        <v>120603</v>
      </c>
      <c r="L262" s="1">
        <v>1477</v>
      </c>
      <c r="M262" s="1">
        <v>1598</v>
      </c>
      <c r="N262" s="1">
        <v>80353</v>
      </c>
      <c r="O262" s="1">
        <v>7489</v>
      </c>
      <c r="P262" s="1">
        <v>87842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64</v>
      </c>
      <c r="F263" s="1">
        <v>474</v>
      </c>
      <c r="G263" s="1">
        <v>299732</v>
      </c>
      <c r="H263" s="1">
        <v>7934</v>
      </c>
      <c r="I263" s="1">
        <v>175</v>
      </c>
      <c r="J263" s="1">
        <v>774</v>
      </c>
      <c r="K263" s="1">
        <v>116553</v>
      </c>
      <c r="L263" s="1">
        <v>1477</v>
      </c>
      <c r="M263" s="1">
        <v>1598</v>
      </c>
      <c r="N263" s="1">
        <v>80353</v>
      </c>
      <c r="O263" s="1">
        <v>7489</v>
      </c>
      <c r="P263" s="1">
        <v>87842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64</v>
      </c>
      <c r="F264" s="1">
        <v>474</v>
      </c>
      <c r="G264" s="1">
        <v>299732</v>
      </c>
      <c r="H264" s="1">
        <v>7571</v>
      </c>
      <c r="I264" s="1">
        <v>154</v>
      </c>
      <c r="J264" s="1">
        <v>799</v>
      </c>
      <c r="K264" s="1">
        <v>118260</v>
      </c>
      <c r="L264" s="1">
        <v>1477</v>
      </c>
      <c r="M264" s="1">
        <v>1598</v>
      </c>
      <c r="N264" s="1">
        <v>80353</v>
      </c>
      <c r="O264" s="1">
        <v>7489</v>
      </c>
      <c r="P264" s="1">
        <v>87842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64</v>
      </c>
      <c r="F265" s="1">
        <v>474</v>
      </c>
      <c r="G265" s="1">
        <v>299732</v>
      </c>
      <c r="H265" s="1">
        <v>7733</v>
      </c>
      <c r="I265" s="1">
        <v>139</v>
      </c>
      <c r="J265" s="1">
        <v>739</v>
      </c>
      <c r="K265" s="1">
        <v>116684</v>
      </c>
      <c r="L265" s="1">
        <v>1477</v>
      </c>
      <c r="M265" s="1">
        <v>1598</v>
      </c>
      <c r="N265" s="1">
        <v>80353</v>
      </c>
      <c r="O265" s="1">
        <v>7489</v>
      </c>
      <c r="P265" s="1">
        <v>87842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64</v>
      </c>
      <c r="F266" s="1">
        <v>474</v>
      </c>
      <c r="G266" s="1">
        <v>299732</v>
      </c>
      <c r="H266" s="1">
        <v>7243</v>
      </c>
      <c r="I266" s="1">
        <v>134</v>
      </c>
      <c r="J266" s="1">
        <v>721</v>
      </c>
      <c r="K266" s="1">
        <v>114115</v>
      </c>
      <c r="L266" s="1">
        <v>1477</v>
      </c>
      <c r="M266" s="1">
        <v>1598</v>
      </c>
      <c r="N266" s="1">
        <v>80353</v>
      </c>
      <c r="O266" s="1">
        <v>7489</v>
      </c>
      <c r="P266" s="1">
        <v>87842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64</v>
      </c>
      <c r="F267" s="1">
        <v>474</v>
      </c>
      <c r="G267" s="1">
        <v>299732</v>
      </c>
      <c r="H267" s="1">
        <v>7578</v>
      </c>
      <c r="I267" s="1">
        <v>138</v>
      </c>
      <c r="J267" s="1">
        <v>730</v>
      </c>
      <c r="K267" s="1">
        <v>118443</v>
      </c>
      <c r="L267" s="1">
        <v>1477</v>
      </c>
      <c r="M267" s="1">
        <v>1598</v>
      </c>
      <c r="N267" s="1">
        <v>80353</v>
      </c>
      <c r="O267" s="1">
        <v>7489</v>
      </c>
      <c r="P267" s="1">
        <v>87842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64</v>
      </c>
      <c r="F268" s="1">
        <v>474</v>
      </c>
      <c r="G268" s="1">
        <v>299732</v>
      </c>
      <c r="H268" s="1">
        <v>7736</v>
      </c>
      <c r="I268" s="1">
        <v>138</v>
      </c>
      <c r="J268" s="1">
        <v>804</v>
      </c>
      <c r="K268" s="1">
        <v>120214</v>
      </c>
      <c r="L268" s="1">
        <v>1477</v>
      </c>
      <c r="M268" s="1">
        <v>1598</v>
      </c>
      <c r="N268" s="1">
        <v>80353</v>
      </c>
      <c r="O268" s="1">
        <v>7489</v>
      </c>
      <c r="P268" s="1">
        <v>87842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64</v>
      </c>
      <c r="F269" s="1">
        <v>490</v>
      </c>
      <c r="G269" s="1">
        <v>299732</v>
      </c>
      <c r="H269" s="1">
        <v>7679</v>
      </c>
      <c r="I269" s="1">
        <v>148</v>
      </c>
      <c r="J269" s="1">
        <v>738</v>
      </c>
      <c r="K269" s="1">
        <v>116184</v>
      </c>
      <c r="L269" s="1">
        <v>1477</v>
      </c>
      <c r="M269" s="1">
        <v>1598</v>
      </c>
      <c r="N269" s="1">
        <v>80353</v>
      </c>
      <c r="O269" s="1">
        <v>7489</v>
      </c>
      <c r="P269" s="1">
        <v>87842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64</v>
      </c>
      <c r="F270" s="1">
        <v>490</v>
      </c>
      <c r="G270" s="1">
        <v>299732</v>
      </c>
      <c r="H270" s="1">
        <v>7676</v>
      </c>
      <c r="I270" s="1">
        <v>130</v>
      </c>
      <c r="J270" s="1">
        <v>800</v>
      </c>
      <c r="K270" s="1">
        <v>116520</v>
      </c>
      <c r="L270" s="1">
        <v>1477</v>
      </c>
      <c r="M270" s="1">
        <v>1598</v>
      </c>
      <c r="N270" s="1">
        <v>80353</v>
      </c>
      <c r="O270" s="1">
        <v>7489</v>
      </c>
      <c r="P270" s="1">
        <v>87842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64</v>
      </c>
      <c r="F271" s="1">
        <v>490</v>
      </c>
      <c r="G271" s="1">
        <v>299732</v>
      </c>
      <c r="H271" s="1">
        <v>7312</v>
      </c>
      <c r="I271" s="1">
        <v>131</v>
      </c>
      <c r="J271" s="1">
        <v>827</v>
      </c>
      <c r="K271" s="1">
        <v>116587</v>
      </c>
      <c r="L271" s="1">
        <v>1477</v>
      </c>
      <c r="M271" s="1">
        <v>1598</v>
      </c>
      <c r="N271" s="1">
        <v>80353</v>
      </c>
      <c r="O271" s="1">
        <v>7489</v>
      </c>
      <c r="P271" s="1">
        <v>87842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64</v>
      </c>
      <c r="F272" s="1">
        <v>505</v>
      </c>
      <c r="G272" s="1">
        <v>273841</v>
      </c>
      <c r="H272" s="1">
        <v>7515</v>
      </c>
      <c r="I272" s="1">
        <v>138</v>
      </c>
      <c r="J272" s="1">
        <v>731</v>
      </c>
      <c r="K272" s="1">
        <v>112935</v>
      </c>
      <c r="L272" s="1">
        <v>1477</v>
      </c>
      <c r="M272" s="1">
        <v>1598</v>
      </c>
      <c r="N272" s="1">
        <v>76562</v>
      </c>
      <c r="O272" s="1">
        <v>7117</v>
      </c>
      <c r="P272" s="1">
        <v>83679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64</v>
      </c>
      <c r="F273" s="1">
        <v>505</v>
      </c>
      <c r="G273" s="1">
        <v>273841</v>
      </c>
      <c r="H273" s="1">
        <v>7742</v>
      </c>
      <c r="I273" s="1">
        <v>165</v>
      </c>
      <c r="J273" s="1">
        <v>637</v>
      </c>
      <c r="K273" s="1">
        <v>113477</v>
      </c>
      <c r="L273" s="1">
        <v>1477</v>
      </c>
      <c r="M273" s="1">
        <v>1598</v>
      </c>
      <c r="N273" s="1">
        <v>76562</v>
      </c>
      <c r="O273" s="1">
        <v>7117</v>
      </c>
      <c r="P273" s="1">
        <v>83679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64</v>
      </c>
      <c r="F274" s="1">
        <v>505</v>
      </c>
      <c r="G274" s="1">
        <v>272537</v>
      </c>
      <c r="H274" s="1">
        <v>7591</v>
      </c>
      <c r="I274" s="1">
        <v>135</v>
      </c>
      <c r="J274" s="1">
        <v>741</v>
      </c>
      <c r="K274" s="1">
        <v>111228</v>
      </c>
      <c r="L274" s="1">
        <v>1477</v>
      </c>
      <c r="M274" s="1">
        <v>1598</v>
      </c>
      <c r="N274" s="1">
        <v>76535</v>
      </c>
      <c r="O274" s="1">
        <v>7116</v>
      </c>
      <c r="P274" s="1">
        <v>83651</v>
      </c>
    </row>
    <row r="275" spans="1:16" x14ac:dyDescent="0.2">
      <c r="A275" s="1">
        <v>273</v>
      </c>
      <c r="B275" s="1" t="s">
        <v>600</v>
      </c>
      <c r="C275" s="1">
        <v>0</v>
      </c>
      <c r="D275" s="1">
        <v>0</v>
      </c>
      <c r="E275" s="1">
        <v>64</v>
      </c>
      <c r="F275" s="1">
        <v>505</v>
      </c>
      <c r="G275" s="1">
        <v>291567</v>
      </c>
      <c r="H275" s="1">
        <v>7702</v>
      </c>
      <c r="I275" s="1">
        <v>149</v>
      </c>
      <c r="J275" s="1">
        <v>748</v>
      </c>
      <c r="K275" s="1">
        <v>120015</v>
      </c>
      <c r="L275" s="1">
        <v>1480</v>
      </c>
      <c r="M275" s="1">
        <v>1600</v>
      </c>
      <c r="N275" s="1">
        <v>82735</v>
      </c>
      <c r="O275" s="1">
        <v>7656</v>
      </c>
      <c r="P275" s="1">
        <v>90391</v>
      </c>
    </row>
    <row r="276" spans="1:16" x14ac:dyDescent="0.2">
      <c r="A276" s="1">
        <v>274</v>
      </c>
      <c r="B276" s="1" t="s">
        <v>599</v>
      </c>
      <c r="C276" s="1">
        <v>0</v>
      </c>
      <c r="D276" s="1">
        <v>0</v>
      </c>
      <c r="E276" s="1">
        <v>64</v>
      </c>
      <c r="F276" s="1">
        <v>505</v>
      </c>
      <c r="G276" s="1">
        <v>312662</v>
      </c>
      <c r="H276" s="1">
        <v>7266</v>
      </c>
      <c r="I276" s="1">
        <v>214</v>
      </c>
      <c r="J276" s="1">
        <v>779</v>
      </c>
      <c r="K276" s="1">
        <v>129139</v>
      </c>
      <c r="L276" s="1">
        <v>1480</v>
      </c>
      <c r="M276" s="1">
        <v>1600</v>
      </c>
      <c r="N276" s="1">
        <v>83077</v>
      </c>
      <c r="O276" s="1">
        <v>7561</v>
      </c>
      <c r="P276" s="1">
        <v>90638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64</v>
      </c>
      <c r="F277" s="1">
        <v>505</v>
      </c>
      <c r="G277" s="1">
        <v>312662</v>
      </c>
      <c r="H277" s="1">
        <v>7745</v>
      </c>
      <c r="I277" s="1">
        <v>136</v>
      </c>
      <c r="J277" s="1">
        <v>768</v>
      </c>
      <c r="K277" s="1">
        <v>128797</v>
      </c>
      <c r="L277" s="1">
        <v>1480</v>
      </c>
      <c r="M277" s="1">
        <v>1600</v>
      </c>
      <c r="N277" s="1">
        <v>83077</v>
      </c>
      <c r="O277" s="1">
        <v>7561</v>
      </c>
      <c r="P277" s="1">
        <v>90638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64</v>
      </c>
      <c r="F278" s="1">
        <v>505</v>
      </c>
      <c r="G278" s="1">
        <v>312662</v>
      </c>
      <c r="H278" s="1">
        <v>7738</v>
      </c>
      <c r="I278" s="1">
        <v>144</v>
      </c>
      <c r="J278" s="1">
        <v>788</v>
      </c>
      <c r="K278" s="1">
        <v>133199</v>
      </c>
      <c r="L278" s="1">
        <v>1480</v>
      </c>
      <c r="M278" s="1">
        <v>1600</v>
      </c>
      <c r="N278" s="1">
        <v>83077</v>
      </c>
      <c r="O278" s="1">
        <v>7561</v>
      </c>
      <c r="P278" s="1">
        <v>90638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64</v>
      </c>
      <c r="F279" s="1">
        <v>505</v>
      </c>
      <c r="G279" s="1">
        <v>312662</v>
      </c>
      <c r="H279" s="1">
        <v>7801</v>
      </c>
      <c r="I279" s="1">
        <v>138</v>
      </c>
      <c r="J279" s="1">
        <v>768</v>
      </c>
      <c r="K279" s="1">
        <v>129351</v>
      </c>
      <c r="L279" s="1">
        <v>1480</v>
      </c>
      <c r="M279" s="1">
        <v>1600</v>
      </c>
      <c r="N279" s="1">
        <v>83077</v>
      </c>
      <c r="O279" s="1">
        <v>7561</v>
      </c>
      <c r="P279" s="1">
        <v>90638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64</v>
      </c>
      <c r="F280" s="1">
        <v>505</v>
      </c>
      <c r="G280" s="1">
        <v>312662</v>
      </c>
      <c r="H280" s="1">
        <v>7753</v>
      </c>
      <c r="I280" s="1">
        <v>154</v>
      </c>
      <c r="J280" s="1">
        <v>794</v>
      </c>
      <c r="K280" s="1">
        <v>129759</v>
      </c>
      <c r="L280" s="1">
        <v>1480</v>
      </c>
      <c r="M280" s="1">
        <v>1600</v>
      </c>
      <c r="N280" s="1">
        <v>83077</v>
      </c>
      <c r="O280" s="1">
        <v>7561</v>
      </c>
      <c r="P280" s="1">
        <v>90638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64</v>
      </c>
      <c r="F281" s="1">
        <v>505</v>
      </c>
      <c r="G281" s="1">
        <v>312662</v>
      </c>
      <c r="H281" s="1">
        <v>7158</v>
      </c>
      <c r="I281" s="1">
        <v>170</v>
      </c>
      <c r="J281" s="1">
        <v>815</v>
      </c>
      <c r="K281" s="1">
        <v>127195</v>
      </c>
      <c r="L281" s="1">
        <v>1480</v>
      </c>
      <c r="M281" s="1">
        <v>1600</v>
      </c>
      <c r="N281" s="1">
        <v>83077</v>
      </c>
      <c r="O281" s="1">
        <v>7561</v>
      </c>
      <c r="P281" s="1">
        <v>90638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64</v>
      </c>
      <c r="F282" s="1">
        <v>505</v>
      </c>
      <c r="G282" s="1">
        <v>340511</v>
      </c>
      <c r="H282" s="1">
        <v>7681</v>
      </c>
      <c r="I282" s="1">
        <v>147</v>
      </c>
      <c r="J282" s="1">
        <v>759</v>
      </c>
      <c r="K282" s="1">
        <v>129512</v>
      </c>
      <c r="L282" s="1">
        <v>1480</v>
      </c>
      <c r="M282" s="1">
        <v>1600</v>
      </c>
      <c r="N282" s="1">
        <v>91292</v>
      </c>
      <c r="O282" s="1">
        <v>8313</v>
      </c>
      <c r="P282" s="1">
        <v>99605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64</v>
      </c>
      <c r="F283" s="1">
        <v>507</v>
      </c>
      <c r="G283" s="1">
        <v>340511</v>
      </c>
      <c r="H283" s="1">
        <v>7794</v>
      </c>
      <c r="I283" s="1">
        <v>135</v>
      </c>
      <c r="J283" s="1">
        <v>778</v>
      </c>
      <c r="K283" s="1">
        <v>134499</v>
      </c>
      <c r="L283" s="1">
        <v>1480</v>
      </c>
      <c r="M283" s="1">
        <v>1600</v>
      </c>
      <c r="N283" s="1">
        <v>91292</v>
      </c>
      <c r="O283" s="1">
        <v>8313</v>
      </c>
      <c r="P283" s="1">
        <v>99605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64</v>
      </c>
      <c r="F284" s="1">
        <v>508</v>
      </c>
      <c r="G284" s="1">
        <v>363304</v>
      </c>
      <c r="H284" s="1">
        <v>7658</v>
      </c>
      <c r="I284" s="1">
        <v>145</v>
      </c>
      <c r="J284" s="1">
        <v>856</v>
      </c>
      <c r="K284" s="1">
        <v>140836</v>
      </c>
      <c r="L284" s="1">
        <v>1480</v>
      </c>
      <c r="M284" s="1">
        <v>1600</v>
      </c>
      <c r="N284" s="1">
        <v>90323</v>
      </c>
      <c r="O284" s="1">
        <v>8259</v>
      </c>
      <c r="P284" s="1">
        <v>98582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64</v>
      </c>
      <c r="F285" s="1">
        <v>517</v>
      </c>
      <c r="G285" s="1">
        <v>363304</v>
      </c>
      <c r="H285" s="1">
        <v>7541</v>
      </c>
      <c r="I285" s="1">
        <v>139</v>
      </c>
      <c r="J285" s="1">
        <v>857</v>
      </c>
      <c r="K285" s="1">
        <v>144258</v>
      </c>
      <c r="L285" s="1">
        <v>1480</v>
      </c>
      <c r="M285" s="1">
        <v>1600</v>
      </c>
      <c r="N285" s="1">
        <v>90323</v>
      </c>
      <c r="O285" s="1">
        <v>8259</v>
      </c>
      <c r="P285" s="1">
        <v>98582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64</v>
      </c>
      <c r="F286" s="1">
        <v>519</v>
      </c>
      <c r="G286" s="1">
        <v>363304</v>
      </c>
      <c r="H286" s="1">
        <v>7344</v>
      </c>
      <c r="I286" s="1">
        <v>153</v>
      </c>
      <c r="J286" s="1">
        <v>798</v>
      </c>
      <c r="K286" s="1">
        <v>142866</v>
      </c>
      <c r="L286" s="1">
        <v>1480</v>
      </c>
      <c r="M286" s="1">
        <v>1600</v>
      </c>
      <c r="N286" s="1">
        <v>90323</v>
      </c>
      <c r="O286" s="1">
        <v>8259</v>
      </c>
      <c r="P286" s="1">
        <v>98582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64</v>
      </c>
      <c r="F287" s="1">
        <v>519</v>
      </c>
      <c r="G287" s="1">
        <v>362869</v>
      </c>
      <c r="H287" s="1">
        <v>7532</v>
      </c>
      <c r="I287" s="1">
        <v>173</v>
      </c>
      <c r="J287" s="1">
        <v>865</v>
      </c>
      <c r="K287" s="1">
        <v>144411</v>
      </c>
      <c r="L287" s="1">
        <v>1480</v>
      </c>
      <c r="M287" s="1">
        <v>1600</v>
      </c>
      <c r="N287" s="1">
        <v>90157</v>
      </c>
      <c r="O287" s="1">
        <v>8250</v>
      </c>
      <c r="P287" s="1">
        <v>98407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64</v>
      </c>
      <c r="F288" s="1">
        <v>519</v>
      </c>
      <c r="G288" s="1">
        <v>366545</v>
      </c>
      <c r="H288" s="1">
        <v>7946</v>
      </c>
      <c r="I288" s="1">
        <v>163</v>
      </c>
      <c r="J288" s="1">
        <v>956</v>
      </c>
      <c r="K288" s="1">
        <v>172251</v>
      </c>
      <c r="L288" s="1">
        <v>1483</v>
      </c>
      <c r="M288" s="1">
        <v>1604</v>
      </c>
      <c r="N288" s="1">
        <v>90052</v>
      </c>
      <c r="O288" s="1">
        <v>8135</v>
      </c>
      <c r="P288" s="1">
        <v>98187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64</v>
      </c>
      <c r="F289" s="1">
        <v>519</v>
      </c>
      <c r="G289" s="1">
        <v>365662</v>
      </c>
      <c r="H289" s="1">
        <v>7681</v>
      </c>
      <c r="I289" s="1">
        <v>132</v>
      </c>
      <c r="J289" s="1">
        <v>904</v>
      </c>
      <c r="K289" s="1">
        <v>179189</v>
      </c>
      <c r="L289" s="1">
        <v>1483</v>
      </c>
      <c r="M289" s="1">
        <v>1604</v>
      </c>
      <c r="N289" s="1">
        <v>89932</v>
      </c>
      <c r="O289" s="1">
        <v>8133</v>
      </c>
      <c r="P289" s="1">
        <v>98065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64</v>
      </c>
      <c r="F290" s="1">
        <v>519</v>
      </c>
      <c r="G290" s="1">
        <v>365836</v>
      </c>
      <c r="H290" s="1">
        <v>7687</v>
      </c>
      <c r="I290" s="1">
        <v>141</v>
      </c>
      <c r="J290" s="1">
        <v>942</v>
      </c>
      <c r="K290" s="1">
        <v>174667</v>
      </c>
      <c r="L290" s="1">
        <v>1483</v>
      </c>
      <c r="M290" s="1">
        <v>1604</v>
      </c>
      <c r="N290" s="1">
        <v>90121</v>
      </c>
      <c r="O290" s="1">
        <v>8139</v>
      </c>
      <c r="P290" s="1">
        <v>98260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64</v>
      </c>
      <c r="F291" s="1">
        <v>519</v>
      </c>
      <c r="G291" s="1">
        <v>365836</v>
      </c>
      <c r="H291" s="1">
        <v>7458</v>
      </c>
      <c r="I291" s="1">
        <v>137</v>
      </c>
      <c r="J291" s="1">
        <v>965</v>
      </c>
      <c r="K291" s="1">
        <v>169808</v>
      </c>
      <c r="L291" s="1">
        <v>1483</v>
      </c>
      <c r="M291" s="1">
        <v>1604</v>
      </c>
      <c r="N291" s="1">
        <v>90121</v>
      </c>
      <c r="O291" s="1">
        <v>8139</v>
      </c>
      <c r="P291" s="1">
        <v>98260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64</v>
      </c>
      <c r="F292" s="1">
        <v>520</v>
      </c>
      <c r="G292" s="1">
        <v>295522</v>
      </c>
      <c r="H292" s="1">
        <v>7536</v>
      </c>
      <c r="I292" s="1">
        <v>144</v>
      </c>
      <c r="J292" s="1">
        <v>733</v>
      </c>
      <c r="K292" s="1">
        <v>126654</v>
      </c>
      <c r="L292" s="1">
        <v>1483</v>
      </c>
      <c r="M292" s="1">
        <v>1604</v>
      </c>
      <c r="N292" s="1">
        <v>82525</v>
      </c>
      <c r="O292" s="1">
        <v>7598</v>
      </c>
      <c r="P292" s="1">
        <v>90123</v>
      </c>
    </row>
    <row r="293" spans="1:16" x14ac:dyDescent="0.2">
      <c r="A293" s="1">
        <v>291</v>
      </c>
      <c r="B293" s="1" t="s">
        <v>582</v>
      </c>
      <c r="C293" s="1">
        <v>0</v>
      </c>
      <c r="D293" s="1">
        <v>0</v>
      </c>
      <c r="E293" s="1">
        <v>64</v>
      </c>
      <c r="F293" s="1">
        <v>520</v>
      </c>
      <c r="G293" s="1">
        <v>270144</v>
      </c>
      <c r="H293" s="1">
        <v>8045</v>
      </c>
      <c r="I293" s="1">
        <v>184</v>
      </c>
      <c r="J293" s="1">
        <v>692</v>
      </c>
      <c r="K293" s="1">
        <v>104787</v>
      </c>
      <c r="L293" s="1">
        <v>1484</v>
      </c>
      <c r="M293" s="1">
        <v>1605</v>
      </c>
      <c r="N293" s="1">
        <v>79856</v>
      </c>
      <c r="O293" s="1">
        <v>7429</v>
      </c>
      <c r="P293" s="1">
        <v>87285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64</v>
      </c>
      <c r="F294" s="1">
        <v>520</v>
      </c>
      <c r="G294" s="1">
        <v>270144</v>
      </c>
      <c r="H294" s="1">
        <v>7621</v>
      </c>
      <c r="I294" s="1">
        <v>142</v>
      </c>
      <c r="J294" s="1">
        <v>634</v>
      </c>
      <c r="K294" s="1">
        <v>102717</v>
      </c>
      <c r="L294" s="1">
        <v>1484</v>
      </c>
      <c r="M294" s="1">
        <v>1605</v>
      </c>
      <c r="N294" s="1">
        <v>79856</v>
      </c>
      <c r="O294" s="1">
        <v>7429</v>
      </c>
      <c r="P294" s="1">
        <v>87285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64</v>
      </c>
      <c r="F295" s="1">
        <v>523</v>
      </c>
      <c r="G295" s="1">
        <v>270024</v>
      </c>
      <c r="H295" s="1">
        <v>7593</v>
      </c>
      <c r="I295" s="1">
        <v>144</v>
      </c>
      <c r="J295" s="1">
        <v>664</v>
      </c>
      <c r="K295" s="1">
        <v>104140</v>
      </c>
      <c r="L295" s="1">
        <v>1484</v>
      </c>
      <c r="M295" s="1">
        <v>1605</v>
      </c>
      <c r="N295" s="1">
        <v>79765</v>
      </c>
      <c r="O295" s="1">
        <v>7418</v>
      </c>
      <c r="P295" s="1">
        <v>87183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64</v>
      </c>
      <c r="F296" s="1">
        <v>523</v>
      </c>
      <c r="G296" s="1">
        <v>270024</v>
      </c>
      <c r="H296" s="1">
        <v>7668</v>
      </c>
      <c r="I296" s="1">
        <v>131</v>
      </c>
      <c r="J296" s="1">
        <v>633</v>
      </c>
      <c r="K296" s="1">
        <v>100864</v>
      </c>
      <c r="L296" s="1">
        <v>1484</v>
      </c>
      <c r="M296" s="1">
        <v>1605</v>
      </c>
      <c r="N296" s="1">
        <v>79765</v>
      </c>
      <c r="O296" s="1">
        <v>7418</v>
      </c>
      <c r="P296" s="1">
        <v>87183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64</v>
      </c>
      <c r="F297" s="1">
        <v>523</v>
      </c>
      <c r="G297" s="1">
        <v>269465</v>
      </c>
      <c r="H297" s="1">
        <v>7746</v>
      </c>
      <c r="I297" s="1">
        <v>132</v>
      </c>
      <c r="J297" s="1">
        <v>609</v>
      </c>
      <c r="K297" s="1">
        <v>104041</v>
      </c>
      <c r="L297" s="1">
        <v>1488</v>
      </c>
      <c r="M297" s="1">
        <v>1605</v>
      </c>
      <c r="N297" s="1">
        <v>79481</v>
      </c>
      <c r="O297" s="1">
        <v>7391</v>
      </c>
      <c r="P297" s="1">
        <v>86872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64</v>
      </c>
      <c r="F298" s="1">
        <v>537</v>
      </c>
      <c r="G298" s="1">
        <v>266600</v>
      </c>
      <c r="H298" s="1">
        <v>7908</v>
      </c>
      <c r="I298" s="1">
        <v>161</v>
      </c>
      <c r="J298" s="1">
        <v>695</v>
      </c>
      <c r="K298" s="1">
        <v>103981</v>
      </c>
      <c r="L298" s="1">
        <v>1488</v>
      </c>
      <c r="M298" s="1">
        <v>1605</v>
      </c>
      <c r="N298" s="1">
        <v>79416</v>
      </c>
      <c r="O298" s="1">
        <v>7388</v>
      </c>
      <c r="P298" s="1">
        <v>86804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64</v>
      </c>
      <c r="F299" s="1">
        <v>537</v>
      </c>
      <c r="G299" s="1">
        <v>266600</v>
      </c>
      <c r="H299" s="1">
        <v>7589</v>
      </c>
      <c r="I299" s="1">
        <v>173</v>
      </c>
      <c r="J299" s="1">
        <v>629</v>
      </c>
      <c r="K299" s="1">
        <v>103064</v>
      </c>
      <c r="L299" s="1">
        <v>1488</v>
      </c>
      <c r="M299" s="1">
        <v>1605</v>
      </c>
      <c r="N299" s="1">
        <v>79416</v>
      </c>
      <c r="O299" s="1">
        <v>7388</v>
      </c>
      <c r="P299" s="1">
        <v>86804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64</v>
      </c>
      <c r="F300" s="1">
        <v>547</v>
      </c>
      <c r="G300" s="1">
        <v>266600</v>
      </c>
      <c r="H300" s="1">
        <v>7647</v>
      </c>
      <c r="I300" s="1">
        <v>139</v>
      </c>
      <c r="J300" s="1">
        <v>610</v>
      </c>
      <c r="K300" s="1">
        <v>100646</v>
      </c>
      <c r="L300" s="1">
        <v>1488</v>
      </c>
      <c r="M300" s="1">
        <v>1605</v>
      </c>
      <c r="N300" s="1">
        <v>79416</v>
      </c>
      <c r="O300" s="1">
        <v>7388</v>
      </c>
      <c r="P300" s="1">
        <v>86804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64</v>
      </c>
      <c r="F301" s="1">
        <v>547</v>
      </c>
      <c r="G301" s="1">
        <v>267284</v>
      </c>
      <c r="H301" s="1">
        <v>7582</v>
      </c>
      <c r="I301" s="1">
        <v>164</v>
      </c>
      <c r="J301" s="1">
        <v>648</v>
      </c>
      <c r="K301" s="1">
        <v>100260</v>
      </c>
      <c r="L301" s="1">
        <v>1488</v>
      </c>
      <c r="M301" s="1">
        <v>1605</v>
      </c>
      <c r="N301" s="1">
        <v>79807</v>
      </c>
      <c r="O301" s="1">
        <v>7412</v>
      </c>
      <c r="P301" s="1">
        <v>87219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64</v>
      </c>
      <c r="F302" s="1">
        <v>547</v>
      </c>
      <c r="G302" s="1">
        <v>267284</v>
      </c>
      <c r="H302" s="1">
        <v>7538</v>
      </c>
      <c r="I302" s="1">
        <v>134</v>
      </c>
      <c r="J302" s="1">
        <v>619</v>
      </c>
      <c r="K302" s="1">
        <v>103398</v>
      </c>
      <c r="L302" s="1">
        <v>1488</v>
      </c>
      <c r="M302" s="1">
        <v>1605</v>
      </c>
      <c r="N302" s="1">
        <v>79807</v>
      </c>
      <c r="O302" s="1">
        <v>7412</v>
      </c>
      <c r="P302" s="1">
        <v>87219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64</v>
      </c>
      <c r="F303" s="1">
        <v>547</v>
      </c>
      <c r="G303" s="1">
        <v>267284</v>
      </c>
      <c r="H303" s="1">
        <v>7944</v>
      </c>
      <c r="I303" s="1">
        <v>149</v>
      </c>
      <c r="J303" s="1">
        <v>639</v>
      </c>
      <c r="K303" s="1">
        <v>99855</v>
      </c>
      <c r="L303" s="1">
        <v>1488</v>
      </c>
      <c r="M303" s="1">
        <v>1605</v>
      </c>
      <c r="N303" s="1">
        <v>79807</v>
      </c>
      <c r="O303" s="1">
        <v>7412</v>
      </c>
      <c r="P303" s="1">
        <v>87219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64</v>
      </c>
      <c r="F304" s="1">
        <v>547</v>
      </c>
      <c r="G304" s="1">
        <v>267284</v>
      </c>
      <c r="H304" s="1">
        <v>7589</v>
      </c>
      <c r="I304" s="1">
        <v>143</v>
      </c>
      <c r="J304" s="1">
        <v>623</v>
      </c>
      <c r="K304" s="1">
        <v>100383</v>
      </c>
      <c r="L304" s="1">
        <v>1488</v>
      </c>
      <c r="M304" s="1">
        <v>1605</v>
      </c>
      <c r="N304" s="1">
        <v>79807</v>
      </c>
      <c r="O304" s="1">
        <v>7412</v>
      </c>
      <c r="P304" s="1">
        <v>87219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64</v>
      </c>
      <c r="F305" s="1">
        <v>548</v>
      </c>
      <c r="G305" s="1">
        <v>267284</v>
      </c>
      <c r="H305" s="1">
        <v>7713</v>
      </c>
      <c r="I305" s="1">
        <v>129</v>
      </c>
      <c r="J305" s="1">
        <v>691</v>
      </c>
      <c r="K305" s="1">
        <v>103443</v>
      </c>
      <c r="L305" s="1">
        <v>1488</v>
      </c>
      <c r="M305" s="1">
        <v>1605</v>
      </c>
      <c r="N305" s="1">
        <v>79807</v>
      </c>
      <c r="O305" s="1">
        <v>7412</v>
      </c>
      <c r="P305" s="1">
        <v>87219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64</v>
      </c>
      <c r="F306" s="1">
        <v>550</v>
      </c>
      <c r="G306" s="1">
        <v>267284</v>
      </c>
      <c r="H306" s="1">
        <v>7406</v>
      </c>
      <c r="I306" s="1">
        <v>137</v>
      </c>
      <c r="J306" s="1">
        <v>633</v>
      </c>
      <c r="K306" s="1">
        <v>101058</v>
      </c>
      <c r="L306" s="1">
        <v>1488</v>
      </c>
      <c r="M306" s="1">
        <v>1605</v>
      </c>
      <c r="N306" s="1">
        <v>79807</v>
      </c>
      <c r="O306" s="1">
        <v>7412</v>
      </c>
      <c r="P306" s="1">
        <v>87219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64</v>
      </c>
      <c r="F307" s="1">
        <v>551</v>
      </c>
      <c r="G307" s="1">
        <v>267284</v>
      </c>
      <c r="H307" s="1">
        <v>7507</v>
      </c>
      <c r="I307" s="1">
        <v>135</v>
      </c>
      <c r="J307" s="1">
        <v>633</v>
      </c>
      <c r="K307" s="1">
        <v>101478</v>
      </c>
      <c r="L307" s="1">
        <v>1488</v>
      </c>
      <c r="M307" s="1">
        <v>1605</v>
      </c>
      <c r="N307" s="1">
        <v>79807</v>
      </c>
      <c r="O307" s="1">
        <v>7412</v>
      </c>
      <c r="P307" s="1">
        <v>87219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64</v>
      </c>
      <c r="F308" s="1">
        <v>551</v>
      </c>
      <c r="G308" s="1">
        <v>267284</v>
      </c>
      <c r="H308" s="1">
        <v>7796</v>
      </c>
      <c r="I308" s="1">
        <v>146</v>
      </c>
      <c r="J308" s="1">
        <v>653</v>
      </c>
      <c r="K308" s="1">
        <v>101539</v>
      </c>
      <c r="L308" s="1">
        <v>1488</v>
      </c>
      <c r="M308" s="1">
        <v>1605</v>
      </c>
      <c r="N308" s="1">
        <v>79807</v>
      </c>
      <c r="O308" s="1">
        <v>7412</v>
      </c>
      <c r="P308" s="1">
        <v>87219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64</v>
      </c>
      <c r="F309" s="1">
        <v>551</v>
      </c>
      <c r="G309" s="1">
        <v>267852</v>
      </c>
      <c r="H309" s="1">
        <v>7752</v>
      </c>
      <c r="I309" s="1">
        <v>139</v>
      </c>
      <c r="J309" s="1">
        <v>661</v>
      </c>
      <c r="K309" s="1">
        <v>102763</v>
      </c>
      <c r="L309" s="1">
        <v>1488</v>
      </c>
      <c r="M309" s="1">
        <v>1605</v>
      </c>
      <c r="N309" s="1">
        <v>79396</v>
      </c>
      <c r="O309" s="1">
        <v>7381</v>
      </c>
      <c r="P309" s="1">
        <v>86777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64</v>
      </c>
      <c r="F310" s="1">
        <v>551</v>
      </c>
      <c r="G310" s="1">
        <v>267852</v>
      </c>
      <c r="H310" s="1">
        <v>7773</v>
      </c>
      <c r="I310" s="1">
        <v>146</v>
      </c>
      <c r="J310" s="1">
        <v>678</v>
      </c>
      <c r="K310" s="1">
        <v>103813</v>
      </c>
      <c r="L310" s="1">
        <v>1488</v>
      </c>
      <c r="M310" s="1">
        <v>1605</v>
      </c>
      <c r="N310" s="1">
        <v>79396</v>
      </c>
      <c r="O310" s="1">
        <v>7381</v>
      </c>
      <c r="P310" s="1">
        <v>86777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64</v>
      </c>
      <c r="F311" s="1">
        <v>551</v>
      </c>
      <c r="G311" s="1">
        <v>267852</v>
      </c>
      <c r="H311" s="1">
        <v>7267</v>
      </c>
      <c r="I311" s="1">
        <v>138</v>
      </c>
      <c r="J311" s="1">
        <v>641</v>
      </c>
      <c r="K311" s="1">
        <v>100808</v>
      </c>
      <c r="L311" s="1">
        <v>1488</v>
      </c>
      <c r="M311" s="1">
        <v>1605</v>
      </c>
      <c r="N311" s="1">
        <v>79396</v>
      </c>
      <c r="O311" s="1">
        <v>7381</v>
      </c>
      <c r="P311" s="1">
        <v>86777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64</v>
      </c>
      <c r="F312" s="1">
        <v>551</v>
      </c>
      <c r="G312" s="1">
        <v>267852</v>
      </c>
      <c r="H312" s="1">
        <v>7544</v>
      </c>
      <c r="I312" s="1">
        <v>150</v>
      </c>
      <c r="J312" s="1">
        <v>690</v>
      </c>
      <c r="K312" s="1">
        <v>104270</v>
      </c>
      <c r="L312" s="1">
        <v>1488</v>
      </c>
      <c r="M312" s="1">
        <v>1605</v>
      </c>
      <c r="N312" s="1">
        <v>79396</v>
      </c>
      <c r="O312" s="1">
        <v>7381</v>
      </c>
      <c r="P312" s="1">
        <v>86777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64</v>
      </c>
      <c r="F313" s="1">
        <v>551</v>
      </c>
      <c r="G313" s="1">
        <v>267852</v>
      </c>
      <c r="H313" s="1">
        <v>7901</v>
      </c>
      <c r="I313" s="1">
        <v>140</v>
      </c>
      <c r="J313" s="1">
        <v>681</v>
      </c>
      <c r="K313" s="1">
        <v>103801</v>
      </c>
      <c r="L313" s="1">
        <v>1488</v>
      </c>
      <c r="M313" s="1">
        <v>1605</v>
      </c>
      <c r="N313" s="1">
        <v>79396</v>
      </c>
      <c r="O313" s="1">
        <v>7381</v>
      </c>
      <c r="P313" s="1">
        <v>86777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64</v>
      </c>
      <c r="F314" s="1">
        <v>551</v>
      </c>
      <c r="G314" s="1">
        <v>267852</v>
      </c>
      <c r="H314" s="1">
        <v>7480</v>
      </c>
      <c r="I314" s="1">
        <v>137</v>
      </c>
      <c r="J314" s="1">
        <v>640</v>
      </c>
      <c r="K314" s="1">
        <v>102609</v>
      </c>
      <c r="L314" s="1">
        <v>1488</v>
      </c>
      <c r="M314" s="1">
        <v>1605</v>
      </c>
      <c r="N314" s="1">
        <v>79396</v>
      </c>
      <c r="O314" s="1">
        <v>7381</v>
      </c>
      <c r="P314" s="1">
        <v>86777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64</v>
      </c>
      <c r="F315" s="1">
        <v>551</v>
      </c>
      <c r="G315" s="1">
        <v>267771</v>
      </c>
      <c r="H315" s="1">
        <v>7728</v>
      </c>
      <c r="I315" s="1">
        <v>155</v>
      </c>
      <c r="J315" s="1">
        <v>661</v>
      </c>
      <c r="K315" s="1">
        <v>102427</v>
      </c>
      <c r="L315" s="1">
        <v>1488</v>
      </c>
      <c r="M315" s="1">
        <v>1605</v>
      </c>
      <c r="N315" s="1">
        <v>79341</v>
      </c>
      <c r="O315" s="1">
        <v>7373</v>
      </c>
      <c r="P315" s="1">
        <v>86714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64</v>
      </c>
      <c r="F316" s="1">
        <v>551</v>
      </c>
      <c r="G316" s="1">
        <v>267771</v>
      </c>
      <c r="H316" s="1">
        <v>7438</v>
      </c>
      <c r="I316" s="1">
        <v>162</v>
      </c>
      <c r="J316" s="1">
        <v>584</v>
      </c>
      <c r="K316" s="1">
        <v>100776</v>
      </c>
      <c r="L316" s="1">
        <v>1488</v>
      </c>
      <c r="M316" s="1">
        <v>1605</v>
      </c>
      <c r="N316" s="1">
        <v>79341</v>
      </c>
      <c r="O316" s="1">
        <v>7373</v>
      </c>
      <c r="P316" s="1">
        <v>86714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64</v>
      </c>
      <c r="F317" s="1">
        <v>551</v>
      </c>
      <c r="G317" s="1">
        <v>289138</v>
      </c>
      <c r="H317" s="1">
        <v>7924</v>
      </c>
      <c r="I317" s="1">
        <v>167</v>
      </c>
      <c r="J317" s="1">
        <v>706</v>
      </c>
      <c r="K317" s="1">
        <v>108892</v>
      </c>
      <c r="L317" s="1">
        <v>1488</v>
      </c>
      <c r="M317" s="1">
        <v>1605</v>
      </c>
      <c r="N317" s="1">
        <v>83302</v>
      </c>
      <c r="O317" s="1">
        <v>7685</v>
      </c>
      <c r="P317" s="1">
        <v>90987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64</v>
      </c>
      <c r="F318" s="1">
        <v>551</v>
      </c>
      <c r="G318" s="1">
        <v>288144</v>
      </c>
      <c r="H318" s="1">
        <v>8077</v>
      </c>
      <c r="I318" s="1">
        <v>189</v>
      </c>
      <c r="J318" s="1">
        <v>704</v>
      </c>
      <c r="K318" s="1">
        <v>108193</v>
      </c>
      <c r="L318" s="1">
        <v>1488</v>
      </c>
      <c r="M318" s="1">
        <v>1605</v>
      </c>
      <c r="N318" s="1">
        <v>83056</v>
      </c>
      <c r="O318" s="1">
        <v>7661</v>
      </c>
      <c r="P318" s="1">
        <v>90717</v>
      </c>
    </row>
    <row r="319" spans="1:16" x14ac:dyDescent="0.2">
      <c r="A319" s="1">
        <v>317</v>
      </c>
      <c r="B319" s="1" t="s">
        <v>556</v>
      </c>
      <c r="C319" s="1">
        <v>1</v>
      </c>
      <c r="D319" s="1">
        <v>0</v>
      </c>
      <c r="E319" s="1">
        <v>65</v>
      </c>
      <c r="F319" s="1">
        <v>551</v>
      </c>
      <c r="G319" s="1">
        <v>279621</v>
      </c>
      <c r="H319" s="1">
        <v>7662</v>
      </c>
      <c r="I319" s="1">
        <v>145</v>
      </c>
      <c r="J319" s="1">
        <v>667</v>
      </c>
      <c r="K319" s="1">
        <v>104248</v>
      </c>
      <c r="L319" s="1">
        <v>1489</v>
      </c>
      <c r="M319" s="1">
        <v>1606</v>
      </c>
      <c r="N319" s="1">
        <v>83364</v>
      </c>
      <c r="O319" s="1">
        <v>7692</v>
      </c>
      <c r="P319" s="1">
        <v>91056</v>
      </c>
    </row>
    <row r="320" spans="1:16" x14ac:dyDescent="0.2">
      <c r="A320" s="1">
        <v>318</v>
      </c>
      <c r="B320" s="1" t="s">
        <v>555</v>
      </c>
      <c r="C320" s="1">
        <v>2</v>
      </c>
      <c r="D320" s="1">
        <v>1</v>
      </c>
      <c r="E320" s="1">
        <v>66</v>
      </c>
      <c r="F320" s="1">
        <v>551</v>
      </c>
      <c r="G320" s="1">
        <v>277403</v>
      </c>
      <c r="H320" s="1">
        <v>7687</v>
      </c>
      <c r="I320" s="1">
        <v>139</v>
      </c>
      <c r="J320" s="1">
        <v>685</v>
      </c>
      <c r="K320" s="1">
        <v>104089</v>
      </c>
      <c r="L320" s="1">
        <v>1489</v>
      </c>
      <c r="M320" s="1">
        <v>1606</v>
      </c>
      <c r="N320" s="1">
        <v>82740</v>
      </c>
      <c r="O320" s="1">
        <v>7624</v>
      </c>
      <c r="P320" s="1">
        <v>90364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66</v>
      </c>
      <c r="F321" s="1">
        <v>551</v>
      </c>
      <c r="G321" s="1">
        <v>277216</v>
      </c>
      <c r="H321" s="1">
        <v>7377</v>
      </c>
      <c r="I321" s="1">
        <v>133</v>
      </c>
      <c r="J321" s="1">
        <v>667</v>
      </c>
      <c r="K321" s="1">
        <v>101958</v>
      </c>
      <c r="L321" s="1">
        <v>1489</v>
      </c>
      <c r="M321" s="1">
        <v>1606</v>
      </c>
      <c r="N321" s="1">
        <v>82735</v>
      </c>
      <c r="O321" s="1">
        <v>7623</v>
      </c>
      <c r="P321" s="1">
        <v>90358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66</v>
      </c>
      <c r="F322" s="1">
        <v>551</v>
      </c>
      <c r="G322" s="1">
        <v>277216</v>
      </c>
      <c r="H322" s="1">
        <v>7714</v>
      </c>
      <c r="I322" s="1">
        <v>144</v>
      </c>
      <c r="J322" s="1">
        <v>699</v>
      </c>
      <c r="K322" s="1">
        <v>104584</v>
      </c>
      <c r="L322" s="1">
        <v>1489</v>
      </c>
      <c r="M322" s="1">
        <v>1606</v>
      </c>
      <c r="N322" s="1">
        <v>82735</v>
      </c>
      <c r="O322" s="1">
        <v>7623</v>
      </c>
      <c r="P322" s="1">
        <v>90358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66</v>
      </c>
      <c r="F323" s="1">
        <v>551</v>
      </c>
      <c r="G323" s="1">
        <v>277216</v>
      </c>
      <c r="H323" s="1">
        <v>7929</v>
      </c>
      <c r="I323" s="1">
        <v>141</v>
      </c>
      <c r="J323" s="1">
        <v>722</v>
      </c>
      <c r="K323" s="1">
        <v>105409</v>
      </c>
      <c r="L323" s="1">
        <v>1489</v>
      </c>
      <c r="M323" s="1">
        <v>1606</v>
      </c>
      <c r="N323" s="1">
        <v>82735</v>
      </c>
      <c r="O323" s="1">
        <v>7623</v>
      </c>
      <c r="P323" s="1">
        <v>90358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66</v>
      </c>
      <c r="F324" s="1">
        <v>551</v>
      </c>
      <c r="G324" s="1">
        <v>277216</v>
      </c>
      <c r="H324" s="1">
        <v>7602</v>
      </c>
      <c r="I324" s="1">
        <v>155</v>
      </c>
      <c r="J324" s="1">
        <v>681</v>
      </c>
      <c r="K324" s="1">
        <v>103177</v>
      </c>
      <c r="L324" s="1">
        <v>1489</v>
      </c>
      <c r="M324" s="1">
        <v>1606</v>
      </c>
      <c r="N324" s="1">
        <v>82735</v>
      </c>
      <c r="O324" s="1">
        <v>7623</v>
      </c>
      <c r="P324" s="1">
        <v>90358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66</v>
      </c>
      <c r="F325" s="1">
        <v>551</v>
      </c>
      <c r="G325" s="1">
        <v>277216</v>
      </c>
      <c r="H325" s="1">
        <v>7818</v>
      </c>
      <c r="I325" s="1">
        <v>136</v>
      </c>
      <c r="J325" s="1">
        <v>709</v>
      </c>
      <c r="K325" s="1">
        <v>103622</v>
      </c>
      <c r="L325" s="1">
        <v>1489</v>
      </c>
      <c r="M325" s="1">
        <v>1606</v>
      </c>
      <c r="N325" s="1">
        <v>82735</v>
      </c>
      <c r="O325" s="1">
        <v>7623</v>
      </c>
      <c r="P325" s="1">
        <v>90358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66</v>
      </c>
      <c r="F326" s="1">
        <v>552</v>
      </c>
      <c r="G326" s="1">
        <v>280625</v>
      </c>
      <c r="H326" s="1">
        <v>7537</v>
      </c>
      <c r="I326" s="1">
        <v>185</v>
      </c>
      <c r="J326" s="1">
        <v>668</v>
      </c>
      <c r="K326" s="1">
        <v>101428</v>
      </c>
      <c r="L326" s="1">
        <v>1489</v>
      </c>
      <c r="M326" s="1">
        <v>1606</v>
      </c>
      <c r="N326" s="1">
        <v>82962</v>
      </c>
      <c r="O326" s="1">
        <v>7620</v>
      </c>
      <c r="P326" s="1">
        <v>90582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66</v>
      </c>
      <c r="F327" s="1">
        <v>572</v>
      </c>
      <c r="G327" s="1">
        <v>280625</v>
      </c>
      <c r="H327" s="1">
        <v>7755</v>
      </c>
      <c r="I327" s="1">
        <v>139</v>
      </c>
      <c r="J327" s="1">
        <v>658</v>
      </c>
      <c r="K327" s="1">
        <v>105660</v>
      </c>
      <c r="L327" s="1">
        <v>1489</v>
      </c>
      <c r="M327" s="1">
        <v>1606</v>
      </c>
      <c r="N327" s="1">
        <v>82962</v>
      </c>
      <c r="O327" s="1">
        <v>7620</v>
      </c>
      <c r="P327" s="1">
        <v>90582</v>
      </c>
    </row>
    <row r="328" spans="1:16" x14ac:dyDescent="0.2">
      <c r="A328" s="1">
        <v>326</v>
      </c>
      <c r="B328" s="1" t="s">
        <v>547</v>
      </c>
      <c r="C328" s="1">
        <v>0</v>
      </c>
      <c r="D328" s="1">
        <v>0</v>
      </c>
      <c r="E328" s="1">
        <v>66</v>
      </c>
      <c r="F328" s="1">
        <v>572</v>
      </c>
      <c r="G328" s="1">
        <v>336075</v>
      </c>
      <c r="H328" s="1">
        <v>8067</v>
      </c>
      <c r="I328" s="1">
        <v>160</v>
      </c>
      <c r="J328" s="1">
        <v>924</v>
      </c>
      <c r="K328" s="1">
        <v>179345</v>
      </c>
      <c r="L328" s="1">
        <v>1490</v>
      </c>
      <c r="M328" s="1">
        <v>1606</v>
      </c>
      <c r="N328" s="1">
        <v>83965</v>
      </c>
      <c r="O328" s="1">
        <v>7689</v>
      </c>
      <c r="P328" s="1">
        <v>91654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66</v>
      </c>
      <c r="F329" s="1">
        <v>572</v>
      </c>
      <c r="G329" s="1">
        <v>336075</v>
      </c>
      <c r="H329" s="1">
        <v>7628</v>
      </c>
      <c r="I329" s="1">
        <v>153</v>
      </c>
      <c r="J329" s="1">
        <v>853</v>
      </c>
      <c r="K329" s="1">
        <v>179063</v>
      </c>
      <c r="L329" s="1">
        <v>1490</v>
      </c>
      <c r="M329" s="1">
        <v>1606</v>
      </c>
      <c r="N329" s="1">
        <v>83965</v>
      </c>
      <c r="O329" s="1">
        <v>7689</v>
      </c>
      <c r="P329" s="1">
        <v>91654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66</v>
      </c>
      <c r="F330" s="1">
        <v>572</v>
      </c>
      <c r="G330" s="1">
        <v>336075</v>
      </c>
      <c r="H330" s="1">
        <v>7770</v>
      </c>
      <c r="I330" s="1">
        <v>172</v>
      </c>
      <c r="J330" s="1">
        <v>923</v>
      </c>
      <c r="K330" s="1">
        <v>178067</v>
      </c>
      <c r="L330" s="1">
        <v>1490</v>
      </c>
      <c r="M330" s="1">
        <v>1606</v>
      </c>
      <c r="N330" s="1">
        <v>83965</v>
      </c>
      <c r="O330" s="1">
        <v>7689</v>
      </c>
      <c r="P330" s="1">
        <v>91654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66</v>
      </c>
      <c r="F331" s="1">
        <v>572</v>
      </c>
      <c r="G331" s="1">
        <v>336075</v>
      </c>
      <c r="H331" s="1">
        <v>7551</v>
      </c>
      <c r="I331" s="1">
        <v>153</v>
      </c>
      <c r="J331" s="1">
        <v>908</v>
      </c>
      <c r="K331" s="1">
        <v>175972</v>
      </c>
      <c r="L331" s="1">
        <v>1490</v>
      </c>
      <c r="M331" s="1">
        <v>1606</v>
      </c>
      <c r="N331" s="1">
        <v>83965</v>
      </c>
      <c r="O331" s="1">
        <v>7689</v>
      </c>
      <c r="P331" s="1">
        <v>91654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66</v>
      </c>
      <c r="F332" s="1">
        <v>582</v>
      </c>
      <c r="G332" s="1">
        <v>336075</v>
      </c>
      <c r="H332" s="1">
        <v>7759</v>
      </c>
      <c r="I332" s="1">
        <v>152</v>
      </c>
      <c r="J332" s="1">
        <v>852</v>
      </c>
      <c r="K332" s="1">
        <v>173111</v>
      </c>
      <c r="L332" s="1">
        <v>1490</v>
      </c>
      <c r="M332" s="1">
        <v>1606</v>
      </c>
      <c r="N332" s="1">
        <v>83965</v>
      </c>
      <c r="O332" s="1">
        <v>7689</v>
      </c>
      <c r="P332" s="1">
        <v>91654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66</v>
      </c>
      <c r="F333" s="1">
        <v>600</v>
      </c>
      <c r="G333" s="1">
        <v>336075</v>
      </c>
      <c r="H333" s="1">
        <v>7779</v>
      </c>
      <c r="I333" s="1">
        <v>195</v>
      </c>
      <c r="J333" s="1">
        <v>951</v>
      </c>
      <c r="K333" s="1">
        <v>178556</v>
      </c>
      <c r="L333" s="1">
        <v>1490</v>
      </c>
      <c r="M333" s="1">
        <v>1606</v>
      </c>
      <c r="N333" s="1">
        <v>83965</v>
      </c>
      <c r="O333" s="1">
        <v>7689</v>
      </c>
      <c r="P333" s="1">
        <v>91654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66</v>
      </c>
      <c r="F334" s="1">
        <v>600</v>
      </c>
      <c r="G334" s="1">
        <v>336075</v>
      </c>
      <c r="H334" s="1">
        <v>7722</v>
      </c>
      <c r="I334" s="1">
        <v>139</v>
      </c>
      <c r="J334" s="1">
        <v>885</v>
      </c>
      <c r="K334" s="1">
        <v>179720</v>
      </c>
      <c r="L334" s="1">
        <v>1490</v>
      </c>
      <c r="M334" s="1">
        <v>1606</v>
      </c>
      <c r="N334" s="1">
        <v>83965</v>
      </c>
      <c r="O334" s="1">
        <v>7689</v>
      </c>
      <c r="P334" s="1">
        <v>91654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66</v>
      </c>
      <c r="F335" s="1">
        <v>601</v>
      </c>
      <c r="G335" s="1">
        <v>336075</v>
      </c>
      <c r="H335" s="1">
        <v>7715</v>
      </c>
      <c r="I335" s="1">
        <v>165</v>
      </c>
      <c r="J335" s="1">
        <v>857</v>
      </c>
      <c r="K335" s="1">
        <v>177924</v>
      </c>
      <c r="L335" s="1">
        <v>1490</v>
      </c>
      <c r="M335" s="1">
        <v>1606</v>
      </c>
      <c r="N335" s="1">
        <v>83965</v>
      </c>
      <c r="O335" s="1">
        <v>7689</v>
      </c>
      <c r="P335" s="1">
        <v>91654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66</v>
      </c>
      <c r="F336" s="1">
        <v>612</v>
      </c>
      <c r="G336" s="1">
        <v>336075</v>
      </c>
      <c r="H336" s="1">
        <v>7301</v>
      </c>
      <c r="I336" s="1">
        <v>150</v>
      </c>
      <c r="J336" s="1">
        <v>838</v>
      </c>
      <c r="K336" s="1">
        <v>174071</v>
      </c>
      <c r="L336" s="1">
        <v>1490</v>
      </c>
      <c r="M336" s="1">
        <v>1606</v>
      </c>
      <c r="N336" s="1">
        <v>83965</v>
      </c>
      <c r="O336" s="1">
        <v>7689</v>
      </c>
      <c r="P336" s="1">
        <v>91654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66</v>
      </c>
      <c r="F337" s="1">
        <v>612</v>
      </c>
      <c r="G337" s="1">
        <v>336064</v>
      </c>
      <c r="H337" s="1">
        <v>7878</v>
      </c>
      <c r="I337" s="1">
        <v>159</v>
      </c>
      <c r="J337" s="1">
        <v>910</v>
      </c>
      <c r="K337" s="1">
        <v>178389</v>
      </c>
      <c r="L337" s="1">
        <v>1490</v>
      </c>
      <c r="M337" s="1">
        <v>1606</v>
      </c>
      <c r="N337" s="1">
        <v>83958</v>
      </c>
      <c r="O337" s="1">
        <v>7689</v>
      </c>
      <c r="P337" s="1">
        <v>91647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66</v>
      </c>
      <c r="F338" s="1">
        <v>612</v>
      </c>
      <c r="G338" s="1">
        <v>336064</v>
      </c>
      <c r="H338" s="1">
        <v>8059</v>
      </c>
      <c r="I338" s="1">
        <v>182</v>
      </c>
      <c r="J338" s="1">
        <v>907</v>
      </c>
      <c r="K338" s="1">
        <v>178346</v>
      </c>
      <c r="L338" s="1">
        <v>1490</v>
      </c>
      <c r="M338" s="1">
        <v>1606</v>
      </c>
      <c r="N338" s="1">
        <v>83958</v>
      </c>
      <c r="O338" s="1">
        <v>7689</v>
      </c>
      <c r="P338" s="1">
        <v>91647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66</v>
      </c>
      <c r="F339" s="1">
        <v>612</v>
      </c>
      <c r="G339" s="1">
        <v>336064</v>
      </c>
      <c r="H339" s="1">
        <v>7829</v>
      </c>
      <c r="I339" s="1">
        <v>137</v>
      </c>
      <c r="J339" s="1">
        <v>895</v>
      </c>
      <c r="K339" s="1">
        <v>174635</v>
      </c>
      <c r="L339" s="1">
        <v>1490</v>
      </c>
      <c r="M339" s="1">
        <v>1606</v>
      </c>
      <c r="N339" s="1">
        <v>83958</v>
      </c>
      <c r="O339" s="1">
        <v>7689</v>
      </c>
      <c r="P339" s="1">
        <v>91647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66</v>
      </c>
      <c r="F340" s="1">
        <v>612</v>
      </c>
      <c r="G340" s="1">
        <v>336064</v>
      </c>
      <c r="H340" s="1">
        <v>7770</v>
      </c>
      <c r="I340" s="1">
        <v>157</v>
      </c>
      <c r="J340" s="1">
        <v>840</v>
      </c>
      <c r="K340" s="1">
        <v>178834</v>
      </c>
      <c r="L340" s="1">
        <v>1490</v>
      </c>
      <c r="M340" s="1">
        <v>1606</v>
      </c>
      <c r="N340" s="1">
        <v>83958</v>
      </c>
      <c r="O340" s="1">
        <v>7689</v>
      </c>
      <c r="P340" s="1">
        <v>91647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66</v>
      </c>
      <c r="F341" s="1">
        <v>617</v>
      </c>
      <c r="G341" s="1">
        <v>336064</v>
      </c>
      <c r="H341" s="1">
        <v>7505</v>
      </c>
      <c r="I341" s="1">
        <v>139</v>
      </c>
      <c r="J341" s="1">
        <v>887</v>
      </c>
      <c r="K341" s="1">
        <v>174590</v>
      </c>
      <c r="L341" s="1">
        <v>1490</v>
      </c>
      <c r="M341" s="1">
        <v>1606</v>
      </c>
      <c r="N341" s="1">
        <v>83958</v>
      </c>
      <c r="O341" s="1">
        <v>7689</v>
      </c>
      <c r="P341" s="1">
        <v>91647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66</v>
      </c>
      <c r="F342" s="1">
        <v>617</v>
      </c>
      <c r="G342" s="1">
        <v>336064</v>
      </c>
      <c r="H342" s="1">
        <v>7709</v>
      </c>
      <c r="I342" s="1">
        <v>129</v>
      </c>
      <c r="J342" s="1">
        <v>887</v>
      </c>
      <c r="K342" s="1">
        <v>175289</v>
      </c>
      <c r="L342" s="1">
        <v>1490</v>
      </c>
      <c r="M342" s="1">
        <v>1606</v>
      </c>
      <c r="N342" s="1">
        <v>83958</v>
      </c>
      <c r="O342" s="1">
        <v>7689</v>
      </c>
      <c r="P342" s="1">
        <v>91647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66</v>
      </c>
      <c r="F343" s="1">
        <v>617</v>
      </c>
      <c r="G343" s="1">
        <v>336064</v>
      </c>
      <c r="H343" s="1">
        <v>7933</v>
      </c>
      <c r="I343" s="1">
        <v>146</v>
      </c>
      <c r="J343" s="1">
        <v>855</v>
      </c>
      <c r="K343" s="1">
        <v>176316</v>
      </c>
      <c r="L343" s="1">
        <v>1490</v>
      </c>
      <c r="M343" s="1">
        <v>1606</v>
      </c>
      <c r="N343" s="1">
        <v>83958</v>
      </c>
      <c r="O343" s="1">
        <v>7689</v>
      </c>
      <c r="P343" s="1">
        <v>91647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66</v>
      </c>
      <c r="F344" s="1">
        <v>617</v>
      </c>
      <c r="G344" s="1">
        <v>336064</v>
      </c>
      <c r="H344" s="1">
        <v>7845</v>
      </c>
      <c r="I344" s="1">
        <v>130</v>
      </c>
      <c r="J344" s="1">
        <v>892</v>
      </c>
      <c r="K344" s="1">
        <v>175893</v>
      </c>
      <c r="L344" s="1">
        <v>1490</v>
      </c>
      <c r="M344" s="1">
        <v>1606</v>
      </c>
      <c r="N344" s="1">
        <v>83958</v>
      </c>
      <c r="O344" s="1">
        <v>7689</v>
      </c>
      <c r="P344" s="1">
        <v>91647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66</v>
      </c>
      <c r="F345" s="1">
        <v>618</v>
      </c>
      <c r="G345" s="1">
        <v>336064</v>
      </c>
      <c r="H345" s="1">
        <v>7623</v>
      </c>
      <c r="I345" s="1">
        <v>153</v>
      </c>
      <c r="J345" s="1">
        <v>855</v>
      </c>
      <c r="K345" s="1">
        <v>179956</v>
      </c>
      <c r="L345" s="1">
        <v>1490</v>
      </c>
      <c r="M345" s="1">
        <v>1606</v>
      </c>
      <c r="N345" s="1">
        <v>83958</v>
      </c>
      <c r="O345" s="1">
        <v>7689</v>
      </c>
      <c r="P345" s="1">
        <v>91647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66</v>
      </c>
      <c r="F346" s="1">
        <v>618</v>
      </c>
      <c r="G346" s="1">
        <v>336064</v>
      </c>
      <c r="H346" s="1">
        <v>7433</v>
      </c>
      <c r="I346" s="1">
        <v>149</v>
      </c>
      <c r="J346" s="1">
        <v>868</v>
      </c>
      <c r="K346" s="1">
        <v>173252</v>
      </c>
      <c r="L346" s="1">
        <v>1490</v>
      </c>
      <c r="M346" s="1">
        <v>1606</v>
      </c>
      <c r="N346" s="1">
        <v>83958</v>
      </c>
      <c r="O346" s="1">
        <v>7689</v>
      </c>
      <c r="P346" s="1">
        <v>91647</v>
      </c>
    </row>
    <row r="347" spans="1:16" x14ac:dyDescent="0.2">
      <c r="A347" s="1">
        <v>345</v>
      </c>
      <c r="B347" s="1" t="s">
        <v>528</v>
      </c>
      <c r="C347" s="1">
        <v>14</v>
      </c>
      <c r="D347" s="1">
        <v>2</v>
      </c>
      <c r="E347" s="1">
        <v>78</v>
      </c>
      <c r="F347" s="1">
        <v>622</v>
      </c>
      <c r="G347" s="1">
        <v>277874</v>
      </c>
      <c r="H347" s="1">
        <v>7829</v>
      </c>
      <c r="I347" s="1">
        <v>139</v>
      </c>
      <c r="J347" s="1">
        <v>671</v>
      </c>
      <c r="K347" s="1">
        <v>121585</v>
      </c>
      <c r="L347" s="1">
        <v>1543</v>
      </c>
      <c r="M347" s="1">
        <v>1662</v>
      </c>
      <c r="N347" s="1">
        <v>77992</v>
      </c>
      <c r="O347" s="1">
        <v>7253</v>
      </c>
      <c r="P347" s="1">
        <v>85245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78</v>
      </c>
      <c r="F348" s="1">
        <v>622</v>
      </c>
      <c r="G348" s="1">
        <v>279178</v>
      </c>
      <c r="H348" s="1">
        <v>7970</v>
      </c>
      <c r="I348" s="1">
        <v>196</v>
      </c>
      <c r="J348" s="1">
        <v>669</v>
      </c>
      <c r="K348" s="1">
        <v>119960</v>
      </c>
      <c r="L348" s="1">
        <v>1544</v>
      </c>
      <c r="M348" s="1">
        <v>1664</v>
      </c>
      <c r="N348" s="1">
        <v>78067</v>
      </c>
      <c r="O348" s="1">
        <v>7260</v>
      </c>
      <c r="P348" s="1">
        <v>85327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78</v>
      </c>
      <c r="F349" s="1">
        <v>623</v>
      </c>
      <c r="G349" s="1">
        <v>279178</v>
      </c>
      <c r="H349" s="1">
        <v>7796</v>
      </c>
      <c r="I349" s="1">
        <v>133</v>
      </c>
      <c r="J349" s="1">
        <v>723</v>
      </c>
      <c r="K349" s="1">
        <v>117385</v>
      </c>
      <c r="L349" s="1">
        <v>1544</v>
      </c>
      <c r="M349" s="1">
        <v>1664</v>
      </c>
      <c r="N349" s="1">
        <v>78067</v>
      </c>
      <c r="O349" s="1">
        <v>7260</v>
      </c>
      <c r="P349" s="1">
        <v>85327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69</v>
      </c>
      <c r="F350" s="1">
        <v>623</v>
      </c>
      <c r="G350" s="1">
        <v>267528</v>
      </c>
      <c r="H350" s="1">
        <v>7912</v>
      </c>
      <c r="I350" s="1">
        <v>139</v>
      </c>
      <c r="J350" s="1">
        <v>696</v>
      </c>
      <c r="K350" s="1">
        <v>108994</v>
      </c>
      <c r="L350" s="1">
        <v>1542</v>
      </c>
      <c r="M350" s="1">
        <v>1662</v>
      </c>
      <c r="N350" s="1">
        <v>78174</v>
      </c>
      <c r="O350" s="1">
        <v>7245</v>
      </c>
      <c r="P350" s="1">
        <v>85419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69</v>
      </c>
      <c r="F351" s="1">
        <v>623</v>
      </c>
      <c r="G351" s="1">
        <v>267528</v>
      </c>
      <c r="H351" s="1">
        <v>7641</v>
      </c>
      <c r="I351" s="1">
        <v>142</v>
      </c>
      <c r="J351" s="1">
        <v>603</v>
      </c>
      <c r="K351" s="1">
        <v>106374</v>
      </c>
      <c r="L351" s="1">
        <v>1542</v>
      </c>
      <c r="M351" s="1">
        <v>1662</v>
      </c>
      <c r="N351" s="1">
        <v>78174</v>
      </c>
      <c r="O351" s="1">
        <v>7245</v>
      </c>
      <c r="P351" s="1">
        <v>85419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69</v>
      </c>
      <c r="F352" s="1">
        <v>626</v>
      </c>
      <c r="G352" s="1">
        <v>267528</v>
      </c>
      <c r="H352" s="1">
        <v>8123</v>
      </c>
      <c r="I352" s="1">
        <v>139</v>
      </c>
      <c r="J352" s="1">
        <v>667</v>
      </c>
      <c r="K352" s="1">
        <v>109159</v>
      </c>
      <c r="L352" s="1">
        <v>1542</v>
      </c>
      <c r="M352" s="1">
        <v>1662</v>
      </c>
      <c r="N352" s="1">
        <v>78174</v>
      </c>
      <c r="O352" s="1">
        <v>7245</v>
      </c>
      <c r="P352" s="1">
        <v>85419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69</v>
      </c>
      <c r="F353" s="1">
        <v>626</v>
      </c>
      <c r="G353" s="1">
        <v>267528</v>
      </c>
      <c r="H353" s="1">
        <v>8234</v>
      </c>
      <c r="I353" s="1">
        <v>186</v>
      </c>
      <c r="J353" s="1">
        <v>663</v>
      </c>
      <c r="K353" s="1">
        <v>109865</v>
      </c>
      <c r="L353" s="1">
        <v>1542</v>
      </c>
      <c r="M353" s="1">
        <v>1662</v>
      </c>
      <c r="N353" s="1">
        <v>78174</v>
      </c>
      <c r="O353" s="1">
        <v>7245</v>
      </c>
      <c r="P353" s="1">
        <v>85419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69</v>
      </c>
      <c r="F354" s="1">
        <v>626</v>
      </c>
      <c r="G354" s="1">
        <v>267528</v>
      </c>
      <c r="H354" s="1">
        <v>7982</v>
      </c>
      <c r="I354" s="1">
        <v>138</v>
      </c>
      <c r="J354" s="1">
        <v>674</v>
      </c>
      <c r="K354" s="1">
        <v>107279</v>
      </c>
      <c r="L354" s="1">
        <v>1542</v>
      </c>
      <c r="M354" s="1">
        <v>1662</v>
      </c>
      <c r="N354" s="1">
        <v>78174</v>
      </c>
      <c r="O354" s="1">
        <v>7245</v>
      </c>
      <c r="P354" s="1">
        <v>85419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69</v>
      </c>
      <c r="F355" s="1">
        <v>626</v>
      </c>
      <c r="G355" s="1">
        <v>267528</v>
      </c>
      <c r="H355" s="1">
        <v>8051</v>
      </c>
      <c r="I355" s="1">
        <v>139</v>
      </c>
      <c r="J355" s="1">
        <v>686</v>
      </c>
      <c r="K355" s="1">
        <v>109596</v>
      </c>
      <c r="L355" s="1">
        <v>1542</v>
      </c>
      <c r="M355" s="1">
        <v>1662</v>
      </c>
      <c r="N355" s="1">
        <v>78174</v>
      </c>
      <c r="O355" s="1">
        <v>7245</v>
      </c>
      <c r="P355" s="1">
        <v>85419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3</v>
      </c>
      <c r="E356" s="1">
        <v>70</v>
      </c>
      <c r="F356" s="1">
        <v>626</v>
      </c>
      <c r="G356" s="1">
        <v>285262</v>
      </c>
      <c r="H356" s="1">
        <v>7590</v>
      </c>
      <c r="I356" s="1">
        <v>135</v>
      </c>
      <c r="J356" s="1">
        <v>807</v>
      </c>
      <c r="K356" s="1">
        <v>126693</v>
      </c>
      <c r="L356" s="1">
        <v>1542</v>
      </c>
      <c r="M356" s="1">
        <v>1662</v>
      </c>
      <c r="N356" s="1">
        <v>75819</v>
      </c>
      <c r="O356" s="1">
        <v>7070</v>
      </c>
      <c r="P356" s="1">
        <v>82889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66</v>
      </c>
      <c r="F357" s="1">
        <v>627</v>
      </c>
      <c r="G357" s="1">
        <v>285262</v>
      </c>
      <c r="H357" s="1">
        <v>7846</v>
      </c>
      <c r="I357" s="1">
        <v>137</v>
      </c>
      <c r="J357" s="1">
        <v>715</v>
      </c>
      <c r="K357" s="1">
        <v>124739</v>
      </c>
      <c r="L357" s="1">
        <v>1542</v>
      </c>
      <c r="M357" s="1">
        <v>1662</v>
      </c>
      <c r="N357" s="1">
        <v>75819</v>
      </c>
      <c r="O357" s="1">
        <v>7070</v>
      </c>
      <c r="P357" s="1">
        <v>82889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66</v>
      </c>
      <c r="F358" s="1">
        <v>627</v>
      </c>
      <c r="G358" s="1">
        <v>285262</v>
      </c>
      <c r="H358" s="1">
        <v>8345</v>
      </c>
      <c r="I358" s="1">
        <v>187</v>
      </c>
      <c r="J358" s="1">
        <v>756</v>
      </c>
      <c r="K358" s="1">
        <v>127126</v>
      </c>
      <c r="L358" s="1">
        <v>1542</v>
      </c>
      <c r="M358" s="1">
        <v>1662</v>
      </c>
      <c r="N358" s="1">
        <v>75819</v>
      </c>
      <c r="O358" s="1">
        <v>7070</v>
      </c>
      <c r="P358" s="1">
        <v>82889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66</v>
      </c>
      <c r="F359" s="1">
        <v>627</v>
      </c>
      <c r="G359" s="1">
        <v>285450</v>
      </c>
      <c r="H359" s="1">
        <v>7915</v>
      </c>
      <c r="I359" s="1">
        <v>134</v>
      </c>
      <c r="J359" s="1">
        <v>749</v>
      </c>
      <c r="K359" s="1">
        <v>125157</v>
      </c>
      <c r="L359" s="1">
        <v>1542</v>
      </c>
      <c r="M359" s="1">
        <v>1662</v>
      </c>
      <c r="N359" s="1">
        <v>75819</v>
      </c>
      <c r="O359" s="1">
        <v>7070</v>
      </c>
      <c r="P359" s="1">
        <v>82889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66</v>
      </c>
      <c r="F360" s="1">
        <v>627</v>
      </c>
      <c r="G360" s="1">
        <v>285450</v>
      </c>
      <c r="H360" s="1">
        <v>7955</v>
      </c>
      <c r="I360" s="1">
        <v>151</v>
      </c>
      <c r="J360" s="1">
        <v>721</v>
      </c>
      <c r="K360" s="1">
        <v>126453</v>
      </c>
      <c r="L360" s="1">
        <v>1542</v>
      </c>
      <c r="M360" s="1">
        <v>1662</v>
      </c>
      <c r="N360" s="1">
        <v>75819</v>
      </c>
      <c r="O360" s="1">
        <v>7070</v>
      </c>
      <c r="P360" s="1">
        <v>82889</v>
      </c>
    </row>
    <row r="361" spans="1:16" x14ac:dyDescent="0.2">
      <c r="A361" s="1">
        <v>359</v>
      </c>
      <c r="B361" s="1" t="s">
        <v>514</v>
      </c>
      <c r="C361" s="1">
        <v>0</v>
      </c>
      <c r="D361" s="1">
        <v>0</v>
      </c>
      <c r="E361" s="1">
        <v>66</v>
      </c>
      <c r="F361" s="1">
        <v>627</v>
      </c>
      <c r="G361" s="1">
        <v>301597</v>
      </c>
      <c r="H361" s="1">
        <v>7380</v>
      </c>
      <c r="I361" s="1">
        <v>133</v>
      </c>
      <c r="J361" s="1">
        <v>718</v>
      </c>
      <c r="K361" s="1">
        <v>113537</v>
      </c>
      <c r="L361" s="1">
        <v>1540</v>
      </c>
      <c r="M361" s="1">
        <v>1660</v>
      </c>
      <c r="N361" s="1">
        <v>80691</v>
      </c>
      <c r="O361" s="1">
        <v>7581</v>
      </c>
      <c r="P361" s="1">
        <v>88272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66</v>
      </c>
      <c r="F362" s="1">
        <v>628</v>
      </c>
      <c r="G362" s="1">
        <v>301597</v>
      </c>
      <c r="H362" s="1">
        <v>7935</v>
      </c>
      <c r="I362" s="1">
        <v>136</v>
      </c>
      <c r="J362" s="1">
        <v>742</v>
      </c>
      <c r="K362" s="1">
        <v>117695</v>
      </c>
      <c r="L362" s="1">
        <v>1540</v>
      </c>
      <c r="M362" s="1">
        <v>1660</v>
      </c>
      <c r="N362" s="1">
        <v>80691</v>
      </c>
      <c r="O362" s="1">
        <v>7581</v>
      </c>
      <c r="P362" s="1">
        <v>88272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66</v>
      </c>
      <c r="F363" s="1">
        <v>629</v>
      </c>
      <c r="G363" s="1">
        <v>302540</v>
      </c>
      <c r="H363" s="1">
        <v>8002</v>
      </c>
      <c r="I363" s="1">
        <v>192</v>
      </c>
      <c r="J363" s="1">
        <v>839</v>
      </c>
      <c r="K363" s="1">
        <v>119726</v>
      </c>
      <c r="L363" s="1">
        <v>1539</v>
      </c>
      <c r="M363" s="1">
        <v>1660</v>
      </c>
      <c r="N363" s="1">
        <v>80711</v>
      </c>
      <c r="O363" s="1">
        <v>7585</v>
      </c>
      <c r="P363" s="1">
        <v>88296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61</v>
      </c>
      <c r="F364" s="1">
        <v>629</v>
      </c>
      <c r="G364" s="1">
        <v>302753</v>
      </c>
      <c r="H364" s="1">
        <v>7958</v>
      </c>
      <c r="I364" s="1">
        <v>159</v>
      </c>
      <c r="J364" s="1">
        <v>743</v>
      </c>
      <c r="K364" s="1">
        <v>117132</v>
      </c>
      <c r="L364" s="1">
        <v>1539</v>
      </c>
      <c r="M364" s="1">
        <v>1660</v>
      </c>
      <c r="N364" s="1">
        <v>80975</v>
      </c>
      <c r="O364" s="1">
        <v>7610</v>
      </c>
      <c r="P364" s="1">
        <v>88585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61</v>
      </c>
      <c r="F365" s="1">
        <v>629</v>
      </c>
      <c r="G365" s="1">
        <v>302753</v>
      </c>
      <c r="H365" s="1">
        <v>8008</v>
      </c>
      <c r="I365" s="1">
        <v>159</v>
      </c>
      <c r="J365" s="1">
        <v>797</v>
      </c>
      <c r="K365" s="1">
        <v>117700</v>
      </c>
      <c r="L365" s="1">
        <v>1539</v>
      </c>
      <c r="M365" s="1">
        <v>1660</v>
      </c>
      <c r="N365" s="1">
        <v>80975</v>
      </c>
      <c r="O365" s="1">
        <v>7610</v>
      </c>
      <c r="P365" s="1">
        <v>88585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61</v>
      </c>
      <c r="F366" s="1">
        <v>629</v>
      </c>
      <c r="G366" s="1">
        <v>337013</v>
      </c>
      <c r="H366" s="1">
        <v>7672</v>
      </c>
      <c r="I366" s="1">
        <v>140</v>
      </c>
      <c r="J366" s="1">
        <v>900</v>
      </c>
      <c r="K366" s="1">
        <v>171244</v>
      </c>
      <c r="L366" s="1">
        <v>1539</v>
      </c>
      <c r="M366" s="1">
        <v>1660</v>
      </c>
      <c r="N366" s="1">
        <v>85420</v>
      </c>
      <c r="O366" s="1">
        <v>7937</v>
      </c>
      <c r="P366" s="1">
        <v>93357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61</v>
      </c>
      <c r="F367" s="1">
        <v>629</v>
      </c>
      <c r="G367" s="1">
        <v>337013</v>
      </c>
      <c r="H367" s="1">
        <v>7868</v>
      </c>
      <c r="I367" s="1">
        <v>154</v>
      </c>
      <c r="J367" s="1">
        <v>812</v>
      </c>
      <c r="K367" s="1">
        <v>171537</v>
      </c>
      <c r="L367" s="1">
        <v>1539</v>
      </c>
      <c r="M367" s="1">
        <v>1660</v>
      </c>
      <c r="N367" s="1">
        <v>85420</v>
      </c>
      <c r="O367" s="1">
        <v>7937</v>
      </c>
      <c r="P367" s="1">
        <v>93357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61</v>
      </c>
      <c r="F368" s="1">
        <v>629</v>
      </c>
      <c r="G368" s="1">
        <v>334068</v>
      </c>
      <c r="H368" s="1">
        <v>8170</v>
      </c>
      <c r="I368" s="1">
        <v>161</v>
      </c>
      <c r="J368" s="1">
        <v>876</v>
      </c>
      <c r="K368" s="1">
        <v>165785</v>
      </c>
      <c r="L368" s="1">
        <v>1539</v>
      </c>
      <c r="M368" s="1">
        <v>1660</v>
      </c>
      <c r="N368" s="1">
        <v>85102</v>
      </c>
      <c r="O368" s="1">
        <v>7894</v>
      </c>
      <c r="P368" s="1">
        <v>92996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61</v>
      </c>
      <c r="F369" s="1">
        <v>629</v>
      </c>
      <c r="G369" s="1">
        <v>334068</v>
      </c>
      <c r="H369" s="1">
        <v>8027</v>
      </c>
      <c r="I369" s="1">
        <v>183</v>
      </c>
      <c r="J369" s="1">
        <v>897</v>
      </c>
      <c r="K369" s="1">
        <v>167452</v>
      </c>
      <c r="L369" s="1">
        <v>1539</v>
      </c>
      <c r="M369" s="1">
        <v>1660</v>
      </c>
      <c r="N369" s="1">
        <v>85102</v>
      </c>
      <c r="O369" s="1">
        <v>7894</v>
      </c>
      <c r="P369" s="1">
        <v>92996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61</v>
      </c>
      <c r="F370" s="1">
        <v>629</v>
      </c>
      <c r="G370" s="1">
        <v>334068</v>
      </c>
      <c r="H370" s="1">
        <v>7946</v>
      </c>
      <c r="I370" s="1">
        <v>152</v>
      </c>
      <c r="J370" s="1">
        <v>848</v>
      </c>
      <c r="K370" s="1">
        <v>165959</v>
      </c>
      <c r="L370" s="1">
        <v>1539</v>
      </c>
      <c r="M370" s="1">
        <v>1660</v>
      </c>
      <c r="N370" s="1">
        <v>85102</v>
      </c>
      <c r="O370" s="1">
        <v>7894</v>
      </c>
      <c r="P370" s="1">
        <v>92996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61</v>
      </c>
      <c r="F371" s="1">
        <v>629</v>
      </c>
      <c r="G371" s="1">
        <v>334068</v>
      </c>
      <c r="H371" s="1">
        <v>7605</v>
      </c>
      <c r="I371" s="1">
        <v>153</v>
      </c>
      <c r="J371" s="1">
        <v>838</v>
      </c>
      <c r="K371" s="1">
        <v>160813</v>
      </c>
      <c r="L371" s="1">
        <v>1539</v>
      </c>
      <c r="M371" s="1">
        <v>1660</v>
      </c>
      <c r="N371" s="1">
        <v>85102</v>
      </c>
      <c r="O371" s="1">
        <v>7894</v>
      </c>
      <c r="P371" s="1">
        <v>92996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61</v>
      </c>
      <c r="F372" s="1">
        <v>631</v>
      </c>
      <c r="G372" s="1">
        <v>334474</v>
      </c>
      <c r="H372" s="1">
        <v>7858</v>
      </c>
      <c r="I372" s="1">
        <v>152</v>
      </c>
      <c r="J372" s="1">
        <v>840</v>
      </c>
      <c r="K372" s="1">
        <v>166376</v>
      </c>
      <c r="L372" s="1">
        <v>1540</v>
      </c>
      <c r="M372" s="1">
        <v>1660</v>
      </c>
      <c r="N372" s="1">
        <v>85011</v>
      </c>
      <c r="O372" s="1">
        <v>7892</v>
      </c>
      <c r="P372" s="1">
        <v>92903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61</v>
      </c>
      <c r="F373" s="1">
        <v>634</v>
      </c>
      <c r="G373" s="1">
        <v>334474</v>
      </c>
      <c r="H373" s="1">
        <v>8140</v>
      </c>
      <c r="I373" s="1">
        <v>169</v>
      </c>
      <c r="J373" s="1">
        <v>856</v>
      </c>
      <c r="K373" s="1">
        <v>173728</v>
      </c>
      <c r="L373" s="1">
        <v>1540</v>
      </c>
      <c r="M373" s="1">
        <v>1660</v>
      </c>
      <c r="N373" s="1">
        <v>85011</v>
      </c>
      <c r="O373" s="1">
        <v>7892</v>
      </c>
      <c r="P373" s="1">
        <v>92903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61</v>
      </c>
      <c r="F374" s="1">
        <v>634</v>
      </c>
      <c r="G374" s="1">
        <v>334474</v>
      </c>
      <c r="H374" s="1">
        <v>7854</v>
      </c>
      <c r="I374" s="1">
        <v>146</v>
      </c>
      <c r="J374" s="1">
        <v>835</v>
      </c>
      <c r="K374" s="1">
        <v>163459</v>
      </c>
      <c r="L374" s="1">
        <v>1540</v>
      </c>
      <c r="M374" s="1">
        <v>1660</v>
      </c>
      <c r="N374" s="1">
        <v>85011</v>
      </c>
      <c r="O374" s="1">
        <v>7892</v>
      </c>
      <c r="P374" s="1">
        <v>92903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61</v>
      </c>
      <c r="F375" s="1">
        <v>634</v>
      </c>
      <c r="G375" s="1">
        <v>334474</v>
      </c>
      <c r="H375" s="1">
        <v>7858</v>
      </c>
      <c r="I375" s="1">
        <v>183</v>
      </c>
      <c r="J375" s="1">
        <v>821</v>
      </c>
      <c r="K375" s="1">
        <v>164518</v>
      </c>
      <c r="L375" s="1">
        <v>1540</v>
      </c>
      <c r="M375" s="1">
        <v>1660</v>
      </c>
      <c r="N375" s="1">
        <v>85011</v>
      </c>
      <c r="O375" s="1">
        <v>7892</v>
      </c>
      <c r="P375" s="1">
        <v>92903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61</v>
      </c>
      <c r="F376" s="1">
        <v>634</v>
      </c>
      <c r="G376" s="1">
        <v>334474</v>
      </c>
      <c r="H376" s="1">
        <v>7454</v>
      </c>
      <c r="I376" s="1">
        <v>138</v>
      </c>
      <c r="J376" s="1">
        <v>821</v>
      </c>
      <c r="K376" s="1">
        <v>166367</v>
      </c>
      <c r="L376" s="1">
        <v>1540</v>
      </c>
      <c r="M376" s="1">
        <v>1660</v>
      </c>
      <c r="N376" s="1">
        <v>85011</v>
      </c>
      <c r="O376" s="1">
        <v>7892</v>
      </c>
      <c r="P376" s="1">
        <v>92903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61</v>
      </c>
      <c r="F377" s="1">
        <v>635</v>
      </c>
      <c r="G377" s="1">
        <v>334474</v>
      </c>
      <c r="H377" s="1">
        <v>7921</v>
      </c>
      <c r="I377" s="1">
        <v>145</v>
      </c>
      <c r="J377" s="1">
        <v>852</v>
      </c>
      <c r="K377" s="1">
        <v>165353</v>
      </c>
      <c r="L377" s="1">
        <v>1540</v>
      </c>
      <c r="M377" s="1">
        <v>1660</v>
      </c>
      <c r="N377" s="1">
        <v>85011</v>
      </c>
      <c r="O377" s="1">
        <v>7892</v>
      </c>
      <c r="P377" s="1">
        <v>92903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61</v>
      </c>
      <c r="F378" s="1">
        <v>636</v>
      </c>
      <c r="G378" s="1">
        <v>333088</v>
      </c>
      <c r="H378" s="1">
        <v>8133</v>
      </c>
      <c r="I378" s="1">
        <v>141</v>
      </c>
      <c r="J378" s="1">
        <v>892</v>
      </c>
      <c r="K378" s="1">
        <v>152899</v>
      </c>
      <c r="L378" s="1">
        <v>1539</v>
      </c>
      <c r="M378" s="1">
        <v>1659</v>
      </c>
      <c r="N378" s="1">
        <v>86372</v>
      </c>
      <c r="O378" s="1">
        <v>7956</v>
      </c>
      <c r="P378" s="1">
        <v>94328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61</v>
      </c>
      <c r="F379" s="1">
        <v>636</v>
      </c>
      <c r="G379" s="1">
        <v>332906</v>
      </c>
      <c r="H379" s="1">
        <v>7890</v>
      </c>
      <c r="I379" s="1">
        <v>145</v>
      </c>
      <c r="J379" s="1">
        <v>843</v>
      </c>
      <c r="K379" s="1">
        <v>151416</v>
      </c>
      <c r="L379" s="1">
        <v>1539</v>
      </c>
      <c r="M379" s="1">
        <v>1659</v>
      </c>
      <c r="N379" s="1">
        <v>86270</v>
      </c>
      <c r="O379" s="1">
        <v>7951</v>
      </c>
      <c r="P379" s="1">
        <v>94221</v>
      </c>
    </row>
    <row r="380" spans="1:16" x14ac:dyDescent="0.2">
      <c r="A380" s="1">
        <v>378</v>
      </c>
      <c r="B380" s="1" t="s">
        <v>495</v>
      </c>
      <c r="C380" s="1">
        <v>1</v>
      </c>
      <c r="D380" s="1">
        <v>1</v>
      </c>
      <c r="E380" s="1">
        <v>61</v>
      </c>
      <c r="F380" s="1">
        <v>636</v>
      </c>
      <c r="G380" s="1">
        <v>339066</v>
      </c>
      <c r="H380" s="1">
        <v>7923</v>
      </c>
      <c r="I380" s="1">
        <v>173</v>
      </c>
      <c r="J380" s="1">
        <v>827</v>
      </c>
      <c r="K380" s="1">
        <v>155143</v>
      </c>
      <c r="L380" s="1">
        <v>1543</v>
      </c>
      <c r="M380" s="1">
        <v>1664</v>
      </c>
      <c r="N380" s="1">
        <v>89075</v>
      </c>
      <c r="O380" s="1">
        <v>8189</v>
      </c>
      <c r="P380" s="1">
        <v>97264</v>
      </c>
    </row>
    <row r="381" spans="1:16" x14ac:dyDescent="0.2">
      <c r="A381" s="1">
        <v>379</v>
      </c>
      <c r="B381" s="1" t="s">
        <v>494</v>
      </c>
      <c r="C381" s="1">
        <v>0</v>
      </c>
      <c r="D381" s="1">
        <v>0</v>
      </c>
      <c r="E381" s="1">
        <v>61</v>
      </c>
      <c r="F381" s="1">
        <v>637</v>
      </c>
      <c r="G381" s="1">
        <v>339120</v>
      </c>
      <c r="H381" s="1">
        <v>7550</v>
      </c>
      <c r="I381" s="1">
        <v>131</v>
      </c>
      <c r="J381" s="1">
        <v>875</v>
      </c>
      <c r="K381" s="1">
        <v>151645</v>
      </c>
      <c r="L381" s="1">
        <v>1546</v>
      </c>
      <c r="M381" s="1">
        <v>1665</v>
      </c>
      <c r="N381" s="1">
        <v>89119</v>
      </c>
      <c r="O381" s="1">
        <v>8193</v>
      </c>
      <c r="P381" s="1">
        <v>97312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61</v>
      </c>
      <c r="F382" s="1">
        <v>637</v>
      </c>
      <c r="G382" s="1">
        <v>339120</v>
      </c>
      <c r="H382" s="1">
        <v>7826</v>
      </c>
      <c r="I382" s="1">
        <v>186</v>
      </c>
      <c r="J382" s="1">
        <v>808</v>
      </c>
      <c r="K382" s="1">
        <v>152809</v>
      </c>
      <c r="L382" s="1">
        <v>1546</v>
      </c>
      <c r="M382" s="1">
        <v>1665</v>
      </c>
      <c r="N382" s="1">
        <v>89119</v>
      </c>
      <c r="O382" s="1">
        <v>8193</v>
      </c>
      <c r="P382" s="1">
        <v>97312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61</v>
      </c>
      <c r="F383" s="1">
        <v>637</v>
      </c>
      <c r="G383" s="1">
        <v>339120</v>
      </c>
      <c r="H383" s="1">
        <v>8119</v>
      </c>
      <c r="I383" s="1">
        <v>144</v>
      </c>
      <c r="J383" s="1">
        <v>861</v>
      </c>
      <c r="K383" s="1">
        <v>155798</v>
      </c>
      <c r="L383" s="1">
        <v>1546</v>
      </c>
      <c r="M383" s="1">
        <v>1665</v>
      </c>
      <c r="N383" s="1">
        <v>89119</v>
      </c>
      <c r="O383" s="1">
        <v>8193</v>
      </c>
      <c r="P383" s="1">
        <v>97312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61</v>
      </c>
      <c r="F384" s="1">
        <v>637</v>
      </c>
      <c r="G384" s="1">
        <v>339120</v>
      </c>
      <c r="H384" s="1">
        <v>7883</v>
      </c>
      <c r="I384" s="1">
        <v>136</v>
      </c>
      <c r="J384" s="1">
        <v>831</v>
      </c>
      <c r="K384" s="1">
        <v>159454</v>
      </c>
      <c r="L384" s="1">
        <v>1546</v>
      </c>
      <c r="M384" s="1">
        <v>1665</v>
      </c>
      <c r="N384" s="1">
        <v>89119</v>
      </c>
      <c r="O384" s="1">
        <v>8193</v>
      </c>
      <c r="P384" s="1">
        <v>97312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61</v>
      </c>
      <c r="F385" s="1">
        <v>641</v>
      </c>
      <c r="G385" s="1">
        <v>339120</v>
      </c>
      <c r="H385" s="1">
        <v>7987</v>
      </c>
      <c r="I385" s="1">
        <v>167</v>
      </c>
      <c r="J385" s="1">
        <v>756</v>
      </c>
      <c r="K385" s="1">
        <v>155380</v>
      </c>
      <c r="L385" s="1">
        <v>1546</v>
      </c>
      <c r="M385" s="1">
        <v>1665</v>
      </c>
      <c r="N385" s="1">
        <v>89119</v>
      </c>
      <c r="O385" s="1">
        <v>8193</v>
      </c>
      <c r="P385" s="1">
        <v>97312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61</v>
      </c>
      <c r="F386" s="1">
        <v>641</v>
      </c>
      <c r="G386" s="1">
        <v>339120</v>
      </c>
      <c r="H386" s="1">
        <v>7747</v>
      </c>
      <c r="I386" s="1">
        <v>144</v>
      </c>
      <c r="J386" s="1">
        <v>873</v>
      </c>
      <c r="K386" s="1">
        <v>158098</v>
      </c>
      <c r="L386" s="1">
        <v>1546</v>
      </c>
      <c r="M386" s="1">
        <v>1665</v>
      </c>
      <c r="N386" s="1">
        <v>89119</v>
      </c>
      <c r="O386" s="1">
        <v>8193</v>
      </c>
      <c r="P386" s="1">
        <v>97312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61</v>
      </c>
      <c r="F387" s="1">
        <v>642</v>
      </c>
      <c r="G387" s="1">
        <v>339120</v>
      </c>
      <c r="H387" s="1">
        <v>7759</v>
      </c>
      <c r="I387" s="1">
        <v>140</v>
      </c>
      <c r="J387" s="1">
        <v>829</v>
      </c>
      <c r="K387" s="1">
        <v>159333</v>
      </c>
      <c r="L387" s="1">
        <v>1546</v>
      </c>
      <c r="M387" s="1">
        <v>1665</v>
      </c>
      <c r="N387" s="1">
        <v>89119</v>
      </c>
      <c r="O387" s="1">
        <v>8193</v>
      </c>
      <c r="P387" s="1">
        <v>97312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61</v>
      </c>
      <c r="F388" s="1">
        <v>642</v>
      </c>
      <c r="G388" s="1">
        <v>339120</v>
      </c>
      <c r="H388" s="1">
        <v>8312</v>
      </c>
      <c r="I388" s="1">
        <v>150</v>
      </c>
      <c r="J388" s="1">
        <v>862</v>
      </c>
      <c r="K388" s="1">
        <v>155742</v>
      </c>
      <c r="L388" s="1">
        <v>1546</v>
      </c>
      <c r="M388" s="1">
        <v>1665</v>
      </c>
      <c r="N388" s="1">
        <v>89119</v>
      </c>
      <c r="O388" s="1">
        <v>8193</v>
      </c>
      <c r="P388" s="1">
        <v>97312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61</v>
      </c>
      <c r="F389" s="1">
        <v>643</v>
      </c>
      <c r="G389" s="1">
        <v>339128</v>
      </c>
      <c r="H389" s="1">
        <v>7691</v>
      </c>
      <c r="I389" s="1">
        <v>148</v>
      </c>
      <c r="J389" s="1">
        <v>888</v>
      </c>
      <c r="K389" s="1">
        <v>157013</v>
      </c>
      <c r="L389" s="1">
        <v>1547</v>
      </c>
      <c r="M389" s="1">
        <v>1665</v>
      </c>
      <c r="N389" s="1">
        <v>89120</v>
      </c>
      <c r="O389" s="1">
        <v>8194</v>
      </c>
      <c r="P389" s="1">
        <v>97314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61</v>
      </c>
      <c r="F390" s="1">
        <v>643</v>
      </c>
      <c r="G390" s="1">
        <v>339128</v>
      </c>
      <c r="H390" s="1">
        <v>7997</v>
      </c>
      <c r="I390" s="1">
        <v>138</v>
      </c>
      <c r="J390" s="1">
        <v>823</v>
      </c>
      <c r="K390" s="1">
        <v>158847</v>
      </c>
      <c r="L390" s="1">
        <v>1547</v>
      </c>
      <c r="M390" s="1">
        <v>1665</v>
      </c>
      <c r="N390" s="1">
        <v>89120</v>
      </c>
      <c r="O390" s="1">
        <v>8194</v>
      </c>
      <c r="P390" s="1">
        <v>97314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61</v>
      </c>
      <c r="F391" s="1">
        <v>643</v>
      </c>
      <c r="G391" s="1">
        <v>344901</v>
      </c>
      <c r="H391" s="1">
        <v>7569</v>
      </c>
      <c r="I391" s="1">
        <v>156</v>
      </c>
      <c r="J391" s="1">
        <v>819</v>
      </c>
      <c r="K391" s="1">
        <v>164154</v>
      </c>
      <c r="L391" s="1">
        <v>1546</v>
      </c>
      <c r="M391" s="1">
        <v>1665</v>
      </c>
      <c r="N391" s="1">
        <v>89100</v>
      </c>
      <c r="O391" s="1">
        <v>8209</v>
      </c>
      <c r="P391" s="1">
        <v>97309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61</v>
      </c>
      <c r="F392" s="1">
        <v>643</v>
      </c>
      <c r="G392" s="1">
        <v>344901</v>
      </c>
      <c r="H392" s="1">
        <v>7982</v>
      </c>
      <c r="I392" s="1">
        <v>138</v>
      </c>
      <c r="J392" s="1">
        <v>923</v>
      </c>
      <c r="K392" s="1">
        <v>169889</v>
      </c>
      <c r="L392" s="1">
        <v>1546</v>
      </c>
      <c r="M392" s="1">
        <v>1665</v>
      </c>
      <c r="N392" s="1">
        <v>89100</v>
      </c>
      <c r="O392" s="1">
        <v>8209</v>
      </c>
      <c r="P392" s="1">
        <v>97309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61</v>
      </c>
      <c r="F393" s="1">
        <v>643</v>
      </c>
      <c r="G393" s="1">
        <v>344901</v>
      </c>
      <c r="H393" s="1">
        <v>8363</v>
      </c>
      <c r="I393" s="1">
        <v>145</v>
      </c>
      <c r="J393" s="1">
        <v>808</v>
      </c>
      <c r="K393" s="1">
        <v>170447</v>
      </c>
      <c r="L393" s="1">
        <v>1546</v>
      </c>
      <c r="M393" s="1">
        <v>1665</v>
      </c>
      <c r="N393" s="1">
        <v>89100</v>
      </c>
      <c r="O393" s="1">
        <v>8209</v>
      </c>
      <c r="P393" s="1">
        <v>97309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61</v>
      </c>
      <c r="F394" s="1">
        <v>643</v>
      </c>
      <c r="G394" s="1">
        <v>345777</v>
      </c>
      <c r="H394" s="1">
        <v>7734</v>
      </c>
      <c r="I394" s="1">
        <v>131</v>
      </c>
      <c r="J394" s="1">
        <v>823</v>
      </c>
      <c r="K394" s="1">
        <v>169415</v>
      </c>
      <c r="L394" s="1">
        <v>1547</v>
      </c>
      <c r="M394" s="1">
        <v>1666</v>
      </c>
      <c r="N394" s="1">
        <v>89261</v>
      </c>
      <c r="O394" s="1">
        <v>8249</v>
      </c>
      <c r="P394" s="1">
        <v>97510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61</v>
      </c>
      <c r="F395" s="1">
        <v>644</v>
      </c>
      <c r="G395" s="1">
        <v>345777</v>
      </c>
      <c r="H395" s="1">
        <v>7917</v>
      </c>
      <c r="I395" s="1">
        <v>168</v>
      </c>
      <c r="J395" s="1">
        <v>827</v>
      </c>
      <c r="K395" s="1">
        <v>170336</v>
      </c>
      <c r="L395" s="1">
        <v>1547</v>
      </c>
      <c r="M395" s="1">
        <v>1666</v>
      </c>
      <c r="N395" s="1">
        <v>89261</v>
      </c>
      <c r="O395" s="1">
        <v>8249</v>
      </c>
      <c r="P395" s="1">
        <v>97510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61</v>
      </c>
      <c r="F396" s="1">
        <v>644</v>
      </c>
      <c r="G396" s="1">
        <v>345777</v>
      </c>
      <c r="H396" s="1">
        <v>7431</v>
      </c>
      <c r="I396" s="1">
        <v>146</v>
      </c>
      <c r="J396" s="1">
        <v>920</v>
      </c>
      <c r="K396" s="1">
        <v>166176</v>
      </c>
      <c r="L396" s="1">
        <v>1547</v>
      </c>
      <c r="M396" s="1">
        <v>1666</v>
      </c>
      <c r="N396" s="1">
        <v>89261</v>
      </c>
      <c r="O396" s="1">
        <v>8249</v>
      </c>
      <c r="P396" s="1">
        <v>97510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61</v>
      </c>
      <c r="F397" s="1">
        <v>644</v>
      </c>
      <c r="G397" s="1">
        <v>346718</v>
      </c>
      <c r="H397" s="1">
        <v>7750</v>
      </c>
      <c r="I397" s="1">
        <v>159</v>
      </c>
      <c r="J397" s="1">
        <v>932</v>
      </c>
      <c r="K397" s="1">
        <v>174529</v>
      </c>
      <c r="L397" s="1">
        <v>1547</v>
      </c>
      <c r="M397" s="1">
        <v>1666</v>
      </c>
      <c r="N397" s="1">
        <v>89597</v>
      </c>
      <c r="O397" s="1">
        <v>8264</v>
      </c>
      <c r="P397" s="1">
        <v>97861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61</v>
      </c>
      <c r="F398" s="1">
        <v>647</v>
      </c>
      <c r="G398" s="1">
        <v>346718</v>
      </c>
      <c r="H398" s="1">
        <v>8266</v>
      </c>
      <c r="I398" s="1">
        <v>146</v>
      </c>
      <c r="J398" s="1">
        <v>920</v>
      </c>
      <c r="K398" s="1">
        <v>175428</v>
      </c>
      <c r="L398" s="1">
        <v>1547</v>
      </c>
      <c r="M398" s="1">
        <v>1666</v>
      </c>
      <c r="N398" s="1">
        <v>89597</v>
      </c>
      <c r="O398" s="1">
        <v>8264</v>
      </c>
      <c r="P398" s="1">
        <v>97861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61</v>
      </c>
      <c r="F399" s="1">
        <v>649</v>
      </c>
      <c r="G399" s="1">
        <v>347019</v>
      </c>
      <c r="H399" s="1">
        <v>7958</v>
      </c>
      <c r="I399" s="1">
        <v>160</v>
      </c>
      <c r="J399" s="1">
        <v>868</v>
      </c>
      <c r="K399" s="1">
        <v>173490</v>
      </c>
      <c r="L399" s="1">
        <v>1547</v>
      </c>
      <c r="M399" s="1">
        <v>1666</v>
      </c>
      <c r="N399" s="1">
        <v>89692</v>
      </c>
      <c r="O399" s="1">
        <v>8264</v>
      </c>
      <c r="P399" s="1">
        <v>97956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61</v>
      </c>
      <c r="F400" s="1">
        <v>649</v>
      </c>
      <c r="G400" s="1">
        <v>301794</v>
      </c>
      <c r="H400" s="1">
        <v>7728</v>
      </c>
      <c r="I400" s="1">
        <v>137</v>
      </c>
      <c r="J400" s="1">
        <v>751</v>
      </c>
      <c r="K400" s="1">
        <v>130235</v>
      </c>
      <c r="L400" s="1">
        <v>1547</v>
      </c>
      <c r="M400" s="1">
        <v>1666</v>
      </c>
      <c r="N400" s="1">
        <v>85158</v>
      </c>
      <c r="O400" s="1">
        <v>7856</v>
      </c>
      <c r="P400" s="1">
        <v>93014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61</v>
      </c>
      <c r="F401" s="1">
        <v>650</v>
      </c>
      <c r="G401" s="1">
        <v>301794</v>
      </c>
      <c r="H401" s="1">
        <v>7516</v>
      </c>
      <c r="I401" s="1">
        <v>138</v>
      </c>
      <c r="J401" s="1">
        <v>724</v>
      </c>
      <c r="K401" s="1">
        <v>126958</v>
      </c>
      <c r="L401" s="1">
        <v>1547</v>
      </c>
      <c r="M401" s="1">
        <v>1666</v>
      </c>
      <c r="N401" s="1">
        <v>85158</v>
      </c>
      <c r="O401" s="1">
        <v>7856</v>
      </c>
      <c r="P401" s="1">
        <v>93014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61</v>
      </c>
      <c r="F402" s="1">
        <v>652</v>
      </c>
      <c r="G402" s="1">
        <v>301794</v>
      </c>
      <c r="H402" s="1">
        <v>7738</v>
      </c>
      <c r="I402" s="1">
        <v>149</v>
      </c>
      <c r="J402" s="1">
        <v>749</v>
      </c>
      <c r="K402" s="1">
        <v>132139</v>
      </c>
      <c r="L402" s="1">
        <v>1547</v>
      </c>
      <c r="M402" s="1">
        <v>1666</v>
      </c>
      <c r="N402" s="1">
        <v>85158</v>
      </c>
      <c r="O402" s="1">
        <v>7856</v>
      </c>
      <c r="P402" s="1">
        <v>93014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61</v>
      </c>
      <c r="F403" s="1">
        <v>652</v>
      </c>
      <c r="G403" s="1">
        <v>301794</v>
      </c>
      <c r="H403" s="1">
        <v>8208</v>
      </c>
      <c r="I403" s="1">
        <v>145</v>
      </c>
      <c r="J403" s="1">
        <v>733</v>
      </c>
      <c r="K403" s="1">
        <v>131286</v>
      </c>
      <c r="L403" s="1">
        <v>1547</v>
      </c>
      <c r="M403" s="1">
        <v>1666</v>
      </c>
      <c r="N403" s="1">
        <v>85158</v>
      </c>
      <c r="O403" s="1">
        <v>7856</v>
      </c>
      <c r="P403" s="1">
        <v>93014</v>
      </c>
    </row>
    <row r="404" spans="1:16" x14ac:dyDescent="0.2">
      <c r="A404" s="1">
        <v>402</v>
      </c>
      <c r="B404" s="1" t="s">
        <v>471</v>
      </c>
      <c r="C404" s="1">
        <v>0</v>
      </c>
      <c r="D404" s="1">
        <v>0</v>
      </c>
      <c r="E404" s="1">
        <v>61</v>
      </c>
      <c r="F404" s="1">
        <v>655</v>
      </c>
      <c r="G404" s="1">
        <v>317351</v>
      </c>
      <c r="H404" s="1">
        <v>7921</v>
      </c>
      <c r="I404" s="1">
        <v>161</v>
      </c>
      <c r="J404" s="1">
        <v>884</v>
      </c>
      <c r="K404" s="1">
        <v>135043</v>
      </c>
      <c r="L404" s="1">
        <v>1548</v>
      </c>
      <c r="M404" s="1">
        <v>1667</v>
      </c>
      <c r="N404" s="1">
        <v>89103</v>
      </c>
      <c r="O404" s="1">
        <v>8164</v>
      </c>
      <c r="P404" s="1">
        <v>97267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61</v>
      </c>
      <c r="F405" s="1">
        <v>663</v>
      </c>
      <c r="G405" s="1">
        <v>317351</v>
      </c>
      <c r="H405" s="1">
        <v>7835</v>
      </c>
      <c r="I405" s="1">
        <v>137</v>
      </c>
      <c r="J405" s="1">
        <v>759</v>
      </c>
      <c r="K405" s="1">
        <v>136007</v>
      </c>
      <c r="L405" s="1">
        <v>1548</v>
      </c>
      <c r="M405" s="1">
        <v>1667</v>
      </c>
      <c r="N405" s="1">
        <v>89103</v>
      </c>
      <c r="O405" s="1">
        <v>8164</v>
      </c>
      <c r="P405" s="1">
        <v>97267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61</v>
      </c>
      <c r="F406" s="1">
        <v>665</v>
      </c>
      <c r="G406" s="1">
        <v>317351</v>
      </c>
      <c r="H406" s="1">
        <v>7378</v>
      </c>
      <c r="I406" s="1">
        <v>134</v>
      </c>
      <c r="J406" s="1">
        <v>719</v>
      </c>
      <c r="K406" s="1">
        <v>132398</v>
      </c>
      <c r="L406" s="1">
        <v>1548</v>
      </c>
      <c r="M406" s="1">
        <v>1667</v>
      </c>
      <c r="N406" s="1">
        <v>89103</v>
      </c>
      <c r="O406" s="1">
        <v>8164</v>
      </c>
      <c r="P406" s="1">
        <v>97267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61</v>
      </c>
      <c r="F407" s="1">
        <v>668</v>
      </c>
      <c r="G407" s="1">
        <v>317351</v>
      </c>
      <c r="H407" s="1">
        <v>7948</v>
      </c>
      <c r="I407" s="1">
        <v>152</v>
      </c>
      <c r="J407" s="1">
        <v>784</v>
      </c>
      <c r="K407" s="1">
        <v>132876</v>
      </c>
      <c r="L407" s="1">
        <v>1548</v>
      </c>
      <c r="M407" s="1">
        <v>1667</v>
      </c>
      <c r="N407" s="1">
        <v>89103</v>
      </c>
      <c r="O407" s="1">
        <v>8164</v>
      </c>
      <c r="P407" s="1">
        <v>97267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61</v>
      </c>
      <c r="F408" s="1">
        <v>668</v>
      </c>
      <c r="G408" s="1">
        <v>317351</v>
      </c>
      <c r="H408" s="1">
        <v>8202</v>
      </c>
      <c r="I408" s="1">
        <v>154</v>
      </c>
      <c r="J408" s="1">
        <v>756</v>
      </c>
      <c r="K408" s="1">
        <v>134335</v>
      </c>
      <c r="L408" s="1">
        <v>1548</v>
      </c>
      <c r="M408" s="1">
        <v>1667</v>
      </c>
      <c r="N408" s="1">
        <v>89103</v>
      </c>
      <c r="O408" s="1">
        <v>8164</v>
      </c>
      <c r="P408" s="1">
        <v>97267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61</v>
      </c>
      <c r="F409" s="1">
        <v>669</v>
      </c>
      <c r="G409" s="1">
        <v>317351</v>
      </c>
      <c r="H409" s="1">
        <v>7649</v>
      </c>
      <c r="I409" s="1">
        <v>137</v>
      </c>
      <c r="J409" s="1">
        <v>774</v>
      </c>
      <c r="K409" s="1">
        <v>132503</v>
      </c>
      <c r="L409" s="1">
        <v>1548</v>
      </c>
      <c r="M409" s="1">
        <v>1667</v>
      </c>
      <c r="N409" s="1">
        <v>89103</v>
      </c>
      <c r="O409" s="1">
        <v>8164</v>
      </c>
      <c r="P409" s="1">
        <v>97267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61</v>
      </c>
      <c r="F410" s="1">
        <v>670</v>
      </c>
      <c r="G410" s="1">
        <v>317827</v>
      </c>
      <c r="H410" s="1">
        <v>8146</v>
      </c>
      <c r="I410" s="1">
        <v>135</v>
      </c>
      <c r="J410" s="1">
        <v>744</v>
      </c>
      <c r="K410" s="1">
        <v>134286</v>
      </c>
      <c r="L410" s="1">
        <v>1548</v>
      </c>
      <c r="M410" s="1">
        <v>1667</v>
      </c>
      <c r="N410" s="1">
        <v>89577</v>
      </c>
      <c r="O410" s="1">
        <v>8194</v>
      </c>
      <c r="P410" s="1">
        <v>97771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61</v>
      </c>
      <c r="F411" s="1">
        <v>670</v>
      </c>
      <c r="G411" s="1">
        <v>317827</v>
      </c>
      <c r="H411" s="1">
        <v>7558</v>
      </c>
      <c r="I411" s="1">
        <v>133</v>
      </c>
      <c r="J411" s="1">
        <v>824</v>
      </c>
      <c r="K411" s="1">
        <v>131924</v>
      </c>
      <c r="L411" s="1">
        <v>1548</v>
      </c>
      <c r="M411" s="1">
        <v>1667</v>
      </c>
      <c r="N411" s="1">
        <v>89577</v>
      </c>
      <c r="O411" s="1">
        <v>8194</v>
      </c>
      <c r="P411" s="1">
        <v>97771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61</v>
      </c>
      <c r="F412" s="1">
        <v>670</v>
      </c>
      <c r="G412" s="1">
        <v>317827</v>
      </c>
      <c r="H412" s="1">
        <v>7672</v>
      </c>
      <c r="I412" s="1">
        <v>141</v>
      </c>
      <c r="J412" s="1">
        <v>749</v>
      </c>
      <c r="K412" s="1">
        <v>135047</v>
      </c>
      <c r="L412" s="1">
        <v>1548</v>
      </c>
      <c r="M412" s="1">
        <v>1667</v>
      </c>
      <c r="N412" s="1">
        <v>89577</v>
      </c>
      <c r="O412" s="1">
        <v>8194</v>
      </c>
      <c r="P412" s="1">
        <v>97771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61</v>
      </c>
      <c r="F413" s="1">
        <v>670</v>
      </c>
      <c r="G413" s="1">
        <v>319184</v>
      </c>
      <c r="H413" s="1">
        <v>8213</v>
      </c>
      <c r="I413" s="1">
        <v>135</v>
      </c>
      <c r="J413" s="1">
        <v>732</v>
      </c>
      <c r="K413" s="1">
        <v>134151</v>
      </c>
      <c r="L413" s="1">
        <v>1548</v>
      </c>
      <c r="M413" s="1">
        <v>1667</v>
      </c>
      <c r="N413" s="1">
        <v>89743</v>
      </c>
      <c r="O413" s="1">
        <v>8230</v>
      </c>
      <c r="P413" s="1">
        <v>97973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61</v>
      </c>
      <c r="F414" s="1">
        <v>670</v>
      </c>
      <c r="G414" s="1">
        <v>319184</v>
      </c>
      <c r="H414" s="1">
        <v>7647</v>
      </c>
      <c r="I414" s="1">
        <v>159</v>
      </c>
      <c r="J414" s="1">
        <v>742</v>
      </c>
      <c r="K414" s="1">
        <v>132148</v>
      </c>
      <c r="L414" s="1">
        <v>1548</v>
      </c>
      <c r="M414" s="1">
        <v>1667</v>
      </c>
      <c r="N414" s="1">
        <v>89743</v>
      </c>
      <c r="O414" s="1">
        <v>8230</v>
      </c>
      <c r="P414" s="1">
        <v>97973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61</v>
      </c>
      <c r="F415" s="1">
        <v>670</v>
      </c>
      <c r="G415" s="1">
        <v>319184</v>
      </c>
      <c r="H415" s="1">
        <v>7905</v>
      </c>
      <c r="I415" s="1">
        <v>147</v>
      </c>
      <c r="J415" s="1">
        <v>742</v>
      </c>
      <c r="K415" s="1">
        <v>132403</v>
      </c>
      <c r="L415" s="1">
        <v>1548</v>
      </c>
      <c r="M415" s="1">
        <v>1667</v>
      </c>
      <c r="N415" s="1">
        <v>89743</v>
      </c>
      <c r="O415" s="1">
        <v>8230</v>
      </c>
      <c r="P415" s="1">
        <v>97973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61</v>
      </c>
      <c r="F416" s="1">
        <v>670</v>
      </c>
      <c r="G416" s="1">
        <v>257235</v>
      </c>
      <c r="H416" s="1">
        <v>8103</v>
      </c>
      <c r="I416" s="1">
        <v>138</v>
      </c>
      <c r="J416" s="1">
        <v>625</v>
      </c>
      <c r="K416" s="1">
        <v>94448</v>
      </c>
      <c r="L416" s="1">
        <v>1548</v>
      </c>
      <c r="M416" s="1">
        <v>1667</v>
      </c>
      <c r="N416" s="1">
        <v>77218</v>
      </c>
      <c r="O416" s="1">
        <v>7209</v>
      </c>
      <c r="P416" s="1">
        <v>84427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61</v>
      </c>
      <c r="F417" s="1">
        <v>670</v>
      </c>
      <c r="G417" s="1">
        <v>257363</v>
      </c>
      <c r="H417" s="1">
        <v>7857</v>
      </c>
      <c r="I417" s="1">
        <v>137</v>
      </c>
      <c r="J417" s="1">
        <v>681</v>
      </c>
      <c r="K417" s="1">
        <v>96933</v>
      </c>
      <c r="L417" s="1">
        <v>1548</v>
      </c>
      <c r="M417" s="1">
        <v>1667</v>
      </c>
      <c r="N417" s="1">
        <v>77394</v>
      </c>
      <c r="O417" s="1">
        <v>7209</v>
      </c>
      <c r="P417" s="1">
        <v>84603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61</v>
      </c>
      <c r="F418" s="1">
        <v>670</v>
      </c>
      <c r="G418" s="1">
        <v>308077</v>
      </c>
      <c r="H418" s="1">
        <v>8156</v>
      </c>
      <c r="I418" s="1">
        <v>183</v>
      </c>
      <c r="J418" s="1">
        <v>733</v>
      </c>
      <c r="K418" s="1">
        <v>119571</v>
      </c>
      <c r="L418" s="1">
        <v>1548</v>
      </c>
      <c r="M418" s="1">
        <v>1667</v>
      </c>
      <c r="N418" s="1">
        <v>86475</v>
      </c>
      <c r="O418" s="1">
        <v>7928</v>
      </c>
      <c r="P418" s="1">
        <v>94403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61</v>
      </c>
      <c r="F419" s="1">
        <v>670</v>
      </c>
      <c r="G419" s="1">
        <v>308045</v>
      </c>
      <c r="H419" s="1">
        <v>7946</v>
      </c>
      <c r="I419" s="1">
        <v>157</v>
      </c>
      <c r="J419" s="1">
        <v>737</v>
      </c>
      <c r="K419" s="1">
        <v>119934</v>
      </c>
      <c r="L419" s="1">
        <v>1548</v>
      </c>
      <c r="M419" s="1">
        <v>1667</v>
      </c>
      <c r="N419" s="1">
        <v>86447</v>
      </c>
      <c r="O419" s="1">
        <v>7928</v>
      </c>
      <c r="P419" s="1">
        <v>94375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61</v>
      </c>
      <c r="F420" s="1">
        <v>670</v>
      </c>
      <c r="G420" s="1">
        <v>284562</v>
      </c>
      <c r="H420" s="1">
        <v>7696</v>
      </c>
      <c r="I420" s="1">
        <v>145</v>
      </c>
      <c r="J420" s="1">
        <v>688</v>
      </c>
      <c r="K420" s="1">
        <v>106638</v>
      </c>
      <c r="L420" s="1">
        <v>1549</v>
      </c>
      <c r="M420" s="1">
        <v>1668</v>
      </c>
      <c r="N420" s="1">
        <v>84038</v>
      </c>
      <c r="O420" s="1">
        <v>7773</v>
      </c>
      <c r="P420" s="1">
        <v>91811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61</v>
      </c>
      <c r="F421" s="1">
        <v>670</v>
      </c>
      <c r="G421" s="1">
        <v>283073</v>
      </c>
      <c r="H421" s="1">
        <v>7831</v>
      </c>
      <c r="I421" s="1">
        <v>147</v>
      </c>
      <c r="J421" s="1">
        <v>679</v>
      </c>
      <c r="K421" s="1">
        <v>104522</v>
      </c>
      <c r="L421" s="1">
        <v>1549</v>
      </c>
      <c r="M421" s="1">
        <v>1668</v>
      </c>
      <c r="N421" s="1">
        <v>83978</v>
      </c>
      <c r="O421" s="1">
        <v>7769</v>
      </c>
      <c r="P421" s="1">
        <v>91747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61</v>
      </c>
      <c r="F422" s="1">
        <v>670</v>
      </c>
      <c r="G422" s="1">
        <v>286855</v>
      </c>
      <c r="H422" s="1">
        <v>7805</v>
      </c>
      <c r="I422" s="1">
        <v>144</v>
      </c>
      <c r="J422" s="1">
        <v>641</v>
      </c>
      <c r="K422" s="1">
        <v>106952</v>
      </c>
      <c r="L422" s="1">
        <v>1549</v>
      </c>
      <c r="M422" s="1">
        <v>1668</v>
      </c>
      <c r="N422" s="1">
        <v>85091</v>
      </c>
      <c r="O422" s="1">
        <v>7914</v>
      </c>
      <c r="P422" s="1">
        <v>93005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61</v>
      </c>
      <c r="F423" s="1">
        <v>675</v>
      </c>
      <c r="G423" s="1">
        <v>286855</v>
      </c>
      <c r="H423" s="1">
        <v>8062</v>
      </c>
      <c r="I423" s="1">
        <v>208</v>
      </c>
      <c r="J423" s="1">
        <v>697</v>
      </c>
      <c r="K423" s="1">
        <v>107633</v>
      </c>
      <c r="L423" s="1">
        <v>1549</v>
      </c>
      <c r="M423" s="1">
        <v>1668</v>
      </c>
      <c r="N423" s="1">
        <v>85091</v>
      </c>
      <c r="O423" s="1">
        <v>7914</v>
      </c>
      <c r="P423" s="1">
        <v>93005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61</v>
      </c>
      <c r="F424" s="1">
        <v>675</v>
      </c>
      <c r="G424" s="1">
        <v>286855</v>
      </c>
      <c r="H424" s="1">
        <v>7872</v>
      </c>
      <c r="I424" s="1">
        <v>155</v>
      </c>
      <c r="J424" s="1">
        <v>718</v>
      </c>
      <c r="K424" s="1">
        <v>105538</v>
      </c>
      <c r="L424" s="1">
        <v>1549</v>
      </c>
      <c r="M424" s="1">
        <v>1668</v>
      </c>
      <c r="N424" s="1">
        <v>85091</v>
      </c>
      <c r="O424" s="1">
        <v>7914</v>
      </c>
      <c r="P424" s="1">
        <v>93005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61</v>
      </c>
      <c r="F425" s="1">
        <v>675</v>
      </c>
      <c r="G425" s="1">
        <v>286855</v>
      </c>
      <c r="H425" s="1">
        <v>7860</v>
      </c>
      <c r="I425" s="1">
        <v>135</v>
      </c>
      <c r="J425" s="1">
        <v>680</v>
      </c>
      <c r="K425" s="1">
        <v>105081</v>
      </c>
      <c r="L425" s="1">
        <v>1549</v>
      </c>
      <c r="M425" s="1">
        <v>1668</v>
      </c>
      <c r="N425" s="1">
        <v>85091</v>
      </c>
      <c r="O425" s="1">
        <v>7914</v>
      </c>
      <c r="P425" s="1">
        <v>93005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61</v>
      </c>
      <c r="F426" s="1">
        <v>675</v>
      </c>
      <c r="G426" s="1">
        <v>286855</v>
      </c>
      <c r="H426" s="1">
        <v>7330</v>
      </c>
      <c r="I426" s="1">
        <v>137</v>
      </c>
      <c r="J426" s="1">
        <v>681</v>
      </c>
      <c r="K426" s="1">
        <v>105874</v>
      </c>
      <c r="L426" s="1">
        <v>1549</v>
      </c>
      <c r="M426" s="1">
        <v>1668</v>
      </c>
      <c r="N426" s="1">
        <v>85091</v>
      </c>
      <c r="O426" s="1">
        <v>7914</v>
      </c>
      <c r="P426" s="1">
        <v>93005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61</v>
      </c>
      <c r="F427" s="1">
        <v>675</v>
      </c>
      <c r="G427" s="1">
        <v>283757</v>
      </c>
      <c r="H427" s="1">
        <v>7726</v>
      </c>
      <c r="I427" s="1">
        <v>142</v>
      </c>
      <c r="J427" s="1">
        <v>663</v>
      </c>
      <c r="K427" s="1">
        <v>103639</v>
      </c>
      <c r="L427" s="1">
        <v>1550</v>
      </c>
      <c r="M427" s="1">
        <v>1669</v>
      </c>
      <c r="N427" s="1">
        <v>84011</v>
      </c>
      <c r="O427" s="1">
        <v>7840</v>
      </c>
      <c r="P427" s="1">
        <v>91851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61</v>
      </c>
      <c r="F428" s="1">
        <v>675</v>
      </c>
      <c r="G428" s="1">
        <v>284725</v>
      </c>
      <c r="H428" s="1">
        <v>8131</v>
      </c>
      <c r="I428" s="1">
        <v>167</v>
      </c>
      <c r="J428" s="1">
        <v>696</v>
      </c>
      <c r="K428" s="1">
        <v>104569</v>
      </c>
      <c r="L428" s="1">
        <v>1550</v>
      </c>
      <c r="M428" s="1">
        <v>1669</v>
      </c>
      <c r="N428" s="1">
        <v>84576</v>
      </c>
      <c r="O428" s="1">
        <v>7897</v>
      </c>
      <c r="P428" s="1">
        <v>92473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61</v>
      </c>
      <c r="F429" s="1">
        <v>675</v>
      </c>
      <c r="G429" s="1">
        <v>284725</v>
      </c>
      <c r="H429" s="1">
        <v>7678</v>
      </c>
      <c r="I429" s="1">
        <v>162</v>
      </c>
      <c r="J429" s="1">
        <v>630</v>
      </c>
      <c r="K429" s="1">
        <v>102296</v>
      </c>
      <c r="L429" s="1">
        <v>1550</v>
      </c>
      <c r="M429" s="1">
        <v>1669</v>
      </c>
      <c r="N429" s="1">
        <v>84576</v>
      </c>
      <c r="O429" s="1">
        <v>7897</v>
      </c>
      <c r="P429" s="1">
        <v>92473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61</v>
      </c>
      <c r="F430" s="1">
        <v>675</v>
      </c>
      <c r="G430" s="1">
        <v>338690</v>
      </c>
      <c r="H430" s="1">
        <v>7845</v>
      </c>
      <c r="I430" s="1">
        <v>132</v>
      </c>
      <c r="J430" s="1">
        <v>858</v>
      </c>
      <c r="K430" s="1">
        <v>164707</v>
      </c>
      <c r="L430" s="1">
        <v>1550</v>
      </c>
      <c r="M430" s="1">
        <v>1669</v>
      </c>
      <c r="N430" s="1">
        <v>91089</v>
      </c>
      <c r="O430" s="1">
        <v>8317</v>
      </c>
      <c r="P430" s="1">
        <v>99406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61</v>
      </c>
      <c r="F431" s="1">
        <v>675</v>
      </c>
      <c r="G431" s="1">
        <v>338690</v>
      </c>
      <c r="H431" s="1">
        <v>7610</v>
      </c>
      <c r="I431" s="1">
        <v>138</v>
      </c>
      <c r="J431" s="1">
        <v>906</v>
      </c>
      <c r="K431" s="1">
        <v>163139</v>
      </c>
      <c r="L431" s="1">
        <v>1550</v>
      </c>
      <c r="M431" s="1">
        <v>1669</v>
      </c>
      <c r="N431" s="1">
        <v>91089</v>
      </c>
      <c r="O431" s="1">
        <v>8317</v>
      </c>
      <c r="P431" s="1">
        <v>99406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60</v>
      </c>
      <c r="F432" s="1">
        <v>675</v>
      </c>
      <c r="G432" s="1">
        <v>338691</v>
      </c>
      <c r="H432" s="1">
        <v>7835</v>
      </c>
      <c r="I432" s="1">
        <v>130</v>
      </c>
      <c r="J432" s="1">
        <v>946</v>
      </c>
      <c r="K432" s="1">
        <v>167485</v>
      </c>
      <c r="L432" s="1">
        <v>1550</v>
      </c>
      <c r="M432" s="1">
        <v>1669</v>
      </c>
      <c r="N432" s="1">
        <v>91090</v>
      </c>
      <c r="O432" s="1">
        <v>8317</v>
      </c>
      <c r="P432" s="1">
        <v>99407</v>
      </c>
    </row>
    <row r="433" spans="1:16" x14ac:dyDescent="0.2">
      <c r="A433" s="1">
        <v>431</v>
      </c>
      <c r="B433" s="1" t="s">
        <v>442</v>
      </c>
      <c r="C433" s="1">
        <v>0</v>
      </c>
      <c r="D433" s="1">
        <v>0</v>
      </c>
      <c r="E433" s="1">
        <v>60</v>
      </c>
      <c r="F433" s="1">
        <v>677</v>
      </c>
      <c r="G433" s="1">
        <v>271938</v>
      </c>
      <c r="H433" s="1">
        <v>8105</v>
      </c>
      <c r="I433" s="1">
        <v>138</v>
      </c>
      <c r="J433" s="1">
        <v>631</v>
      </c>
      <c r="K433" s="1">
        <v>105948</v>
      </c>
      <c r="L433" s="1">
        <v>1551</v>
      </c>
      <c r="M433" s="1">
        <v>1670</v>
      </c>
      <c r="N433" s="1">
        <v>83690</v>
      </c>
      <c r="O433" s="1">
        <v>7791</v>
      </c>
      <c r="P433" s="1">
        <v>91481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60</v>
      </c>
      <c r="F434" s="1">
        <v>678</v>
      </c>
      <c r="G434" s="1">
        <v>271938</v>
      </c>
      <c r="H434" s="1">
        <v>7938</v>
      </c>
      <c r="I434" s="1">
        <v>143</v>
      </c>
      <c r="J434" s="1">
        <v>680</v>
      </c>
      <c r="K434" s="1">
        <v>105690</v>
      </c>
      <c r="L434" s="1">
        <v>1551</v>
      </c>
      <c r="M434" s="1">
        <v>1670</v>
      </c>
      <c r="N434" s="1">
        <v>83690</v>
      </c>
      <c r="O434" s="1">
        <v>7791</v>
      </c>
      <c r="P434" s="1">
        <v>91481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60</v>
      </c>
      <c r="F435" s="1">
        <v>684</v>
      </c>
      <c r="G435" s="1">
        <v>271938</v>
      </c>
      <c r="H435" s="1">
        <v>7913</v>
      </c>
      <c r="I435" s="1">
        <v>150</v>
      </c>
      <c r="J435" s="1">
        <v>653</v>
      </c>
      <c r="K435" s="1">
        <v>105425</v>
      </c>
      <c r="L435" s="1">
        <v>1551</v>
      </c>
      <c r="M435" s="1">
        <v>1670</v>
      </c>
      <c r="N435" s="1">
        <v>83690</v>
      </c>
      <c r="O435" s="1">
        <v>7791</v>
      </c>
      <c r="P435" s="1">
        <v>91481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60</v>
      </c>
      <c r="F436" s="1">
        <v>698</v>
      </c>
      <c r="G436" s="1">
        <v>271938</v>
      </c>
      <c r="H436" s="1">
        <v>7496</v>
      </c>
      <c r="I436" s="1">
        <v>135</v>
      </c>
      <c r="J436" s="1">
        <v>618</v>
      </c>
      <c r="K436" s="1">
        <v>102454</v>
      </c>
      <c r="L436" s="1">
        <v>1551</v>
      </c>
      <c r="M436" s="1">
        <v>1670</v>
      </c>
      <c r="N436" s="1">
        <v>83690</v>
      </c>
      <c r="O436" s="1">
        <v>7791</v>
      </c>
      <c r="P436" s="1">
        <v>91481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60</v>
      </c>
      <c r="F437" s="1">
        <v>698</v>
      </c>
      <c r="G437" s="1">
        <v>271938</v>
      </c>
      <c r="H437" s="1">
        <v>7734</v>
      </c>
      <c r="I437" s="1">
        <v>149</v>
      </c>
      <c r="J437" s="1">
        <v>640</v>
      </c>
      <c r="K437" s="1">
        <v>104940</v>
      </c>
      <c r="L437" s="1">
        <v>1551</v>
      </c>
      <c r="M437" s="1">
        <v>1670</v>
      </c>
      <c r="N437" s="1">
        <v>83690</v>
      </c>
      <c r="O437" s="1">
        <v>7791</v>
      </c>
      <c r="P437" s="1">
        <v>91481</v>
      </c>
    </row>
    <row r="438" spans="1:16" x14ac:dyDescent="0.2">
      <c r="A438" s="1">
        <v>436</v>
      </c>
      <c r="B438" s="1" t="s">
        <v>437</v>
      </c>
      <c r="C438" s="1">
        <v>8</v>
      </c>
      <c r="D438" s="1">
        <v>0</v>
      </c>
      <c r="E438" s="1">
        <v>68</v>
      </c>
      <c r="F438" s="1">
        <v>698</v>
      </c>
      <c r="G438" s="1">
        <v>286169</v>
      </c>
      <c r="H438" s="1">
        <v>8427</v>
      </c>
      <c r="I438" s="1">
        <v>173</v>
      </c>
      <c r="J438" s="1">
        <v>714</v>
      </c>
      <c r="K438" s="1">
        <v>109650</v>
      </c>
      <c r="L438" s="1">
        <v>1575</v>
      </c>
      <c r="M438" s="1">
        <v>1694</v>
      </c>
      <c r="N438" s="1">
        <v>85399</v>
      </c>
      <c r="O438" s="1">
        <v>8069</v>
      </c>
      <c r="P438" s="1">
        <v>93468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68</v>
      </c>
      <c r="F439" s="1">
        <v>698</v>
      </c>
      <c r="G439" s="1">
        <v>284395</v>
      </c>
      <c r="H439" s="1">
        <v>7750</v>
      </c>
      <c r="I439" s="1">
        <v>150</v>
      </c>
      <c r="J439" s="1">
        <v>701</v>
      </c>
      <c r="K439" s="1">
        <v>119849</v>
      </c>
      <c r="L439" s="1">
        <v>1579</v>
      </c>
      <c r="M439" s="1">
        <v>1698</v>
      </c>
      <c r="N439" s="1">
        <v>86032</v>
      </c>
      <c r="O439" s="1">
        <v>8050</v>
      </c>
      <c r="P439" s="1">
        <v>94082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68</v>
      </c>
      <c r="F440" s="1">
        <v>698</v>
      </c>
      <c r="G440" s="1">
        <v>287085</v>
      </c>
      <c r="H440" s="1">
        <v>8198</v>
      </c>
      <c r="I440" s="1">
        <v>139</v>
      </c>
      <c r="J440" s="1">
        <v>671</v>
      </c>
      <c r="K440" s="1">
        <v>121720</v>
      </c>
      <c r="L440" s="1">
        <v>1579</v>
      </c>
      <c r="M440" s="1">
        <v>1698</v>
      </c>
      <c r="N440" s="1">
        <v>85979</v>
      </c>
      <c r="O440" s="1">
        <v>8049</v>
      </c>
      <c r="P440" s="1">
        <v>94028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68</v>
      </c>
      <c r="F441" s="1">
        <v>698</v>
      </c>
      <c r="G441" s="1">
        <v>287085</v>
      </c>
      <c r="H441" s="1">
        <v>7577</v>
      </c>
      <c r="I441" s="1">
        <v>134</v>
      </c>
      <c r="J441" s="1">
        <v>679</v>
      </c>
      <c r="K441" s="1">
        <v>117832</v>
      </c>
      <c r="L441" s="1">
        <v>1579</v>
      </c>
      <c r="M441" s="1">
        <v>1698</v>
      </c>
      <c r="N441" s="1">
        <v>85979</v>
      </c>
      <c r="O441" s="1">
        <v>8049</v>
      </c>
      <c r="P441" s="1">
        <v>94028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68</v>
      </c>
      <c r="F442" s="1">
        <v>720</v>
      </c>
      <c r="G442" s="1">
        <v>288443</v>
      </c>
      <c r="H442" s="1">
        <v>8036</v>
      </c>
      <c r="I442" s="1">
        <v>174</v>
      </c>
      <c r="J442" s="1">
        <v>730</v>
      </c>
      <c r="K442" s="1">
        <v>123969</v>
      </c>
      <c r="L442" s="1">
        <v>1579</v>
      </c>
      <c r="M442" s="1">
        <v>1698</v>
      </c>
      <c r="N442" s="1">
        <v>86685</v>
      </c>
      <c r="O442" s="1">
        <v>8066</v>
      </c>
      <c r="P442" s="1">
        <v>94751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68</v>
      </c>
      <c r="F443" s="1">
        <v>720</v>
      </c>
      <c r="G443" s="1">
        <v>299878</v>
      </c>
      <c r="H443" s="1">
        <v>8276</v>
      </c>
      <c r="I443" s="1">
        <v>204</v>
      </c>
      <c r="J443" s="1">
        <v>829</v>
      </c>
      <c r="K443" s="1">
        <v>132526</v>
      </c>
      <c r="L443" s="1">
        <v>1577</v>
      </c>
      <c r="M443" s="1">
        <v>1696</v>
      </c>
      <c r="N443" s="1">
        <v>87366</v>
      </c>
      <c r="O443" s="1">
        <v>8122</v>
      </c>
      <c r="P443" s="1">
        <v>95488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68</v>
      </c>
      <c r="F444" s="1">
        <v>720</v>
      </c>
      <c r="G444" s="1">
        <v>299878</v>
      </c>
      <c r="H444" s="1">
        <v>7755</v>
      </c>
      <c r="I444" s="1">
        <v>135</v>
      </c>
      <c r="J444" s="1">
        <v>787</v>
      </c>
      <c r="K444" s="1">
        <v>131154</v>
      </c>
      <c r="L444" s="1">
        <v>1577</v>
      </c>
      <c r="M444" s="1">
        <v>1696</v>
      </c>
      <c r="N444" s="1">
        <v>87366</v>
      </c>
      <c r="O444" s="1">
        <v>8122</v>
      </c>
      <c r="P444" s="1">
        <v>95488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68</v>
      </c>
      <c r="F445" s="1">
        <v>720</v>
      </c>
      <c r="G445" s="1">
        <v>299878</v>
      </c>
      <c r="H445" s="1">
        <v>7877</v>
      </c>
      <c r="I445" s="1">
        <v>168</v>
      </c>
      <c r="J445" s="1">
        <v>711</v>
      </c>
      <c r="K445" s="1">
        <v>133947</v>
      </c>
      <c r="L445" s="1">
        <v>1577</v>
      </c>
      <c r="M445" s="1">
        <v>1696</v>
      </c>
      <c r="N445" s="1">
        <v>87366</v>
      </c>
      <c r="O445" s="1">
        <v>8122</v>
      </c>
      <c r="P445" s="1">
        <v>95488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60</v>
      </c>
      <c r="F446" s="1">
        <v>720</v>
      </c>
      <c r="G446" s="1">
        <v>294814</v>
      </c>
      <c r="H446" s="1">
        <v>7819</v>
      </c>
      <c r="I446" s="1">
        <v>134</v>
      </c>
      <c r="J446" s="1">
        <v>776</v>
      </c>
      <c r="K446" s="1">
        <v>126624</v>
      </c>
      <c r="L446" s="1">
        <v>1581</v>
      </c>
      <c r="M446" s="1">
        <v>1700</v>
      </c>
      <c r="N446" s="1">
        <v>84723</v>
      </c>
      <c r="O446" s="1">
        <v>7967</v>
      </c>
      <c r="P446" s="1">
        <v>92690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60</v>
      </c>
      <c r="F447" s="1">
        <v>720</v>
      </c>
      <c r="G447" s="1">
        <v>294814</v>
      </c>
      <c r="H447" s="1">
        <v>7766</v>
      </c>
      <c r="I447" s="1">
        <v>153</v>
      </c>
      <c r="J447" s="1">
        <v>742</v>
      </c>
      <c r="K447" s="1">
        <v>128659</v>
      </c>
      <c r="L447" s="1">
        <v>1581</v>
      </c>
      <c r="M447" s="1">
        <v>1700</v>
      </c>
      <c r="N447" s="1">
        <v>84723</v>
      </c>
      <c r="O447" s="1">
        <v>7967</v>
      </c>
      <c r="P447" s="1">
        <v>92690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0</v>
      </c>
      <c r="E448" s="1">
        <v>60</v>
      </c>
      <c r="F448" s="1">
        <v>720</v>
      </c>
      <c r="G448" s="1">
        <v>294112</v>
      </c>
      <c r="H448" s="1">
        <v>8337</v>
      </c>
      <c r="I448" s="1">
        <v>153</v>
      </c>
      <c r="J448" s="1">
        <v>766</v>
      </c>
      <c r="K448" s="1">
        <v>128645</v>
      </c>
      <c r="L448" s="1">
        <v>1581</v>
      </c>
      <c r="M448" s="1">
        <v>1700</v>
      </c>
      <c r="N448" s="1">
        <v>84631</v>
      </c>
      <c r="O448" s="1">
        <v>7957</v>
      </c>
      <c r="P448" s="1">
        <v>92588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60</v>
      </c>
      <c r="F449" s="1">
        <v>720</v>
      </c>
      <c r="G449" s="1">
        <v>294112</v>
      </c>
      <c r="H449" s="1">
        <v>8003</v>
      </c>
      <c r="I449" s="1">
        <v>138</v>
      </c>
      <c r="J449" s="1">
        <v>797</v>
      </c>
      <c r="K449" s="1">
        <v>127289</v>
      </c>
      <c r="L449" s="1">
        <v>1581</v>
      </c>
      <c r="M449" s="1">
        <v>1700</v>
      </c>
      <c r="N449" s="1">
        <v>84631</v>
      </c>
      <c r="O449" s="1">
        <v>7957</v>
      </c>
      <c r="P449" s="1">
        <v>92588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60</v>
      </c>
      <c r="F450" s="1">
        <v>720</v>
      </c>
      <c r="G450" s="1">
        <v>294112</v>
      </c>
      <c r="H450" s="1">
        <v>7932</v>
      </c>
      <c r="I450" s="1">
        <v>152</v>
      </c>
      <c r="J450" s="1">
        <v>733</v>
      </c>
      <c r="K450" s="1">
        <v>126486</v>
      </c>
      <c r="L450" s="1">
        <v>1581</v>
      </c>
      <c r="M450" s="1">
        <v>1700</v>
      </c>
      <c r="N450" s="1">
        <v>84631</v>
      </c>
      <c r="O450" s="1">
        <v>7957</v>
      </c>
      <c r="P450" s="1">
        <v>92588</v>
      </c>
    </row>
    <row r="451" spans="1:16" x14ac:dyDescent="0.2">
      <c r="A451" s="1">
        <v>449</v>
      </c>
      <c r="B451" s="1" t="s">
        <v>424</v>
      </c>
      <c r="C451" s="1">
        <v>0</v>
      </c>
      <c r="D451" s="1">
        <v>0</v>
      </c>
      <c r="E451" s="1">
        <v>60</v>
      </c>
      <c r="F451" s="1">
        <v>721</v>
      </c>
      <c r="G451" s="1">
        <v>284641</v>
      </c>
      <c r="H451" s="1">
        <v>7480</v>
      </c>
      <c r="I451" s="1">
        <v>135</v>
      </c>
      <c r="J451" s="1">
        <v>669</v>
      </c>
      <c r="K451" s="1">
        <v>109509</v>
      </c>
      <c r="L451" s="1">
        <v>1581</v>
      </c>
      <c r="M451" s="1">
        <v>1700</v>
      </c>
      <c r="N451" s="1">
        <v>82375</v>
      </c>
      <c r="O451" s="1">
        <v>7857</v>
      </c>
      <c r="P451" s="1">
        <v>90232</v>
      </c>
    </row>
    <row r="452" spans="1:16" x14ac:dyDescent="0.2">
      <c r="A452" s="1">
        <v>450</v>
      </c>
      <c r="B452" s="1" t="s">
        <v>423</v>
      </c>
      <c r="C452" s="1">
        <v>0</v>
      </c>
      <c r="D452" s="1">
        <v>0</v>
      </c>
      <c r="E452" s="1">
        <v>60</v>
      </c>
      <c r="F452" s="1">
        <v>723</v>
      </c>
      <c r="G452" s="1">
        <v>338426</v>
      </c>
      <c r="H452" s="1">
        <v>8058</v>
      </c>
      <c r="I452" s="1">
        <v>156</v>
      </c>
      <c r="J452" s="1">
        <v>932</v>
      </c>
      <c r="K452" s="1">
        <v>156534</v>
      </c>
      <c r="L452" s="1">
        <v>1581</v>
      </c>
      <c r="M452" s="1">
        <v>1700</v>
      </c>
      <c r="N452" s="1">
        <v>89672</v>
      </c>
      <c r="O452" s="1">
        <v>8466</v>
      </c>
      <c r="P452" s="1">
        <v>98138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60</v>
      </c>
      <c r="F453" s="1">
        <v>726</v>
      </c>
      <c r="G453" s="1">
        <v>338426</v>
      </c>
      <c r="H453" s="1">
        <v>8182</v>
      </c>
      <c r="I453" s="1">
        <v>194</v>
      </c>
      <c r="J453" s="1">
        <v>872</v>
      </c>
      <c r="K453" s="1">
        <v>153791</v>
      </c>
      <c r="L453" s="1">
        <v>1581</v>
      </c>
      <c r="M453" s="1">
        <v>1700</v>
      </c>
      <c r="N453" s="1">
        <v>89672</v>
      </c>
      <c r="O453" s="1">
        <v>8466</v>
      </c>
      <c r="P453" s="1">
        <v>98138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60</v>
      </c>
      <c r="F454" s="1">
        <v>727</v>
      </c>
      <c r="G454" s="1">
        <v>338426</v>
      </c>
      <c r="H454" s="1">
        <v>8128</v>
      </c>
      <c r="I454" s="1">
        <v>137</v>
      </c>
      <c r="J454" s="1">
        <v>899</v>
      </c>
      <c r="K454" s="1">
        <v>153077</v>
      </c>
      <c r="L454" s="1">
        <v>1581</v>
      </c>
      <c r="M454" s="1">
        <v>1700</v>
      </c>
      <c r="N454" s="1">
        <v>89672</v>
      </c>
      <c r="O454" s="1">
        <v>8466</v>
      </c>
      <c r="P454" s="1">
        <v>98138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59</v>
      </c>
      <c r="F455" s="1">
        <v>728</v>
      </c>
      <c r="G455" s="1">
        <v>338432</v>
      </c>
      <c r="H455" s="1">
        <v>8019</v>
      </c>
      <c r="I455" s="1">
        <v>145</v>
      </c>
      <c r="J455" s="1">
        <v>894</v>
      </c>
      <c r="K455" s="1">
        <v>155335</v>
      </c>
      <c r="L455" s="1">
        <v>1581</v>
      </c>
      <c r="M455" s="1">
        <v>1700</v>
      </c>
      <c r="N455" s="1">
        <v>89673</v>
      </c>
      <c r="O455" s="1">
        <v>8467</v>
      </c>
      <c r="P455" s="1">
        <v>98140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59</v>
      </c>
      <c r="F456" s="1">
        <v>736</v>
      </c>
      <c r="G456" s="1">
        <v>338432</v>
      </c>
      <c r="H456" s="1">
        <v>7747</v>
      </c>
      <c r="I456" s="1">
        <v>185</v>
      </c>
      <c r="J456" s="1">
        <v>915</v>
      </c>
      <c r="K456" s="1">
        <v>151464</v>
      </c>
      <c r="L456" s="1">
        <v>1581</v>
      </c>
      <c r="M456" s="1">
        <v>1700</v>
      </c>
      <c r="N456" s="1">
        <v>89673</v>
      </c>
      <c r="O456" s="1">
        <v>8467</v>
      </c>
      <c r="P456" s="1">
        <v>98140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59</v>
      </c>
      <c r="F457" s="1">
        <v>740</v>
      </c>
      <c r="G457" s="1">
        <v>338432</v>
      </c>
      <c r="H457" s="1">
        <v>7859</v>
      </c>
      <c r="I457" s="1">
        <v>138</v>
      </c>
      <c r="J457" s="1">
        <v>866</v>
      </c>
      <c r="K457" s="1">
        <v>156585</v>
      </c>
      <c r="L457" s="1">
        <v>1581</v>
      </c>
      <c r="M457" s="1">
        <v>1700</v>
      </c>
      <c r="N457" s="1">
        <v>89673</v>
      </c>
      <c r="O457" s="1">
        <v>8467</v>
      </c>
      <c r="P457" s="1">
        <v>98140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59</v>
      </c>
      <c r="F458" s="1">
        <v>740</v>
      </c>
      <c r="G458" s="1">
        <v>338432</v>
      </c>
      <c r="H458" s="1">
        <v>8079</v>
      </c>
      <c r="I458" s="1">
        <v>158</v>
      </c>
      <c r="J458" s="1">
        <v>837</v>
      </c>
      <c r="K458" s="1">
        <v>153680</v>
      </c>
      <c r="L458" s="1">
        <v>1581</v>
      </c>
      <c r="M458" s="1">
        <v>1700</v>
      </c>
      <c r="N458" s="1">
        <v>89673</v>
      </c>
      <c r="O458" s="1">
        <v>8467</v>
      </c>
      <c r="P458" s="1">
        <v>98140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59</v>
      </c>
      <c r="F459" s="1">
        <v>740</v>
      </c>
      <c r="G459" s="1">
        <v>338224</v>
      </c>
      <c r="H459" s="1">
        <v>7980</v>
      </c>
      <c r="I459" s="1">
        <v>146</v>
      </c>
      <c r="J459" s="1">
        <v>838</v>
      </c>
      <c r="K459" s="1">
        <v>153309</v>
      </c>
      <c r="L459" s="1">
        <v>1580</v>
      </c>
      <c r="M459" s="1">
        <v>1699</v>
      </c>
      <c r="N459" s="1">
        <v>89610</v>
      </c>
      <c r="O459" s="1">
        <v>8464</v>
      </c>
      <c r="P459" s="1">
        <v>98074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59</v>
      </c>
      <c r="F460" s="1">
        <v>740</v>
      </c>
      <c r="G460" s="1">
        <v>338224</v>
      </c>
      <c r="H460" s="1">
        <v>7977</v>
      </c>
      <c r="I460" s="1">
        <v>143</v>
      </c>
      <c r="J460" s="1">
        <v>856</v>
      </c>
      <c r="K460" s="1">
        <v>154095</v>
      </c>
      <c r="L460" s="1">
        <v>1580</v>
      </c>
      <c r="M460" s="1">
        <v>1699</v>
      </c>
      <c r="N460" s="1">
        <v>89610</v>
      </c>
      <c r="O460" s="1">
        <v>8464</v>
      </c>
      <c r="P460" s="1">
        <v>98074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59</v>
      </c>
      <c r="F461" s="1">
        <v>740</v>
      </c>
      <c r="G461" s="1">
        <v>338224</v>
      </c>
      <c r="H461" s="1">
        <v>7463</v>
      </c>
      <c r="I461" s="1">
        <v>134</v>
      </c>
      <c r="J461" s="1">
        <v>835</v>
      </c>
      <c r="K461" s="1">
        <v>151691</v>
      </c>
      <c r="L461" s="1">
        <v>1580</v>
      </c>
      <c r="M461" s="1">
        <v>1699</v>
      </c>
      <c r="N461" s="1">
        <v>89610</v>
      </c>
      <c r="O461" s="1">
        <v>8464</v>
      </c>
      <c r="P461" s="1">
        <v>98074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0</v>
      </c>
      <c r="E462" s="1">
        <v>59</v>
      </c>
      <c r="F462" s="1">
        <v>749</v>
      </c>
      <c r="G462" s="1">
        <v>288505</v>
      </c>
      <c r="H462" s="1">
        <v>7752</v>
      </c>
      <c r="I462" s="1">
        <v>168</v>
      </c>
      <c r="J462" s="1">
        <v>678</v>
      </c>
      <c r="K462" s="1">
        <v>111384</v>
      </c>
      <c r="L462" s="1">
        <v>1583</v>
      </c>
      <c r="M462" s="1">
        <v>1701</v>
      </c>
      <c r="N462" s="1">
        <v>82249</v>
      </c>
      <c r="O462" s="1">
        <v>7854</v>
      </c>
      <c r="P462" s="1">
        <v>90103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59</v>
      </c>
      <c r="F463" s="1">
        <v>749</v>
      </c>
      <c r="G463" s="1">
        <v>288505</v>
      </c>
      <c r="H463" s="1">
        <v>8169</v>
      </c>
      <c r="I463" s="1">
        <v>152</v>
      </c>
      <c r="J463" s="1">
        <v>706</v>
      </c>
      <c r="K463" s="1">
        <v>113779</v>
      </c>
      <c r="L463" s="1">
        <v>1583</v>
      </c>
      <c r="M463" s="1">
        <v>1701</v>
      </c>
      <c r="N463" s="1">
        <v>82249</v>
      </c>
      <c r="O463" s="1">
        <v>7854</v>
      </c>
      <c r="P463" s="1">
        <v>90103</v>
      </c>
    </row>
    <row r="464" spans="1:16" x14ac:dyDescent="0.2">
      <c r="A464" s="1">
        <v>462</v>
      </c>
      <c r="B464" s="1" t="s">
        <v>411</v>
      </c>
      <c r="C464" s="1">
        <v>0</v>
      </c>
      <c r="D464" s="1">
        <v>0</v>
      </c>
      <c r="E464" s="1">
        <v>59</v>
      </c>
      <c r="F464" s="1">
        <v>749</v>
      </c>
      <c r="G464" s="1">
        <v>279793</v>
      </c>
      <c r="H464" s="1">
        <v>7873</v>
      </c>
      <c r="I464" s="1">
        <v>133</v>
      </c>
      <c r="J464" s="1">
        <v>657</v>
      </c>
      <c r="K464" s="1">
        <v>101449</v>
      </c>
      <c r="L464" s="1">
        <v>1584</v>
      </c>
      <c r="M464" s="1">
        <v>1702</v>
      </c>
      <c r="N464" s="1">
        <v>83671</v>
      </c>
      <c r="O464" s="1">
        <v>7880</v>
      </c>
      <c r="P464" s="1">
        <v>91551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59</v>
      </c>
      <c r="F465" s="1">
        <v>749</v>
      </c>
      <c r="G465" s="1">
        <v>279793</v>
      </c>
      <c r="H465" s="1">
        <v>7975</v>
      </c>
      <c r="I465" s="1">
        <v>151</v>
      </c>
      <c r="J465" s="1">
        <v>619</v>
      </c>
      <c r="K465" s="1">
        <v>99492</v>
      </c>
      <c r="L465" s="1">
        <v>1584</v>
      </c>
      <c r="M465" s="1">
        <v>1702</v>
      </c>
      <c r="N465" s="1">
        <v>83671</v>
      </c>
      <c r="O465" s="1">
        <v>7880</v>
      </c>
      <c r="P465" s="1">
        <v>91551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59</v>
      </c>
      <c r="F466" s="1">
        <v>749</v>
      </c>
      <c r="G466" s="1">
        <v>279793</v>
      </c>
      <c r="H466" s="1">
        <v>7504</v>
      </c>
      <c r="I466" s="1">
        <v>154</v>
      </c>
      <c r="J466" s="1">
        <v>668</v>
      </c>
      <c r="K466" s="1">
        <v>100340</v>
      </c>
      <c r="L466" s="1">
        <v>1584</v>
      </c>
      <c r="M466" s="1">
        <v>1702</v>
      </c>
      <c r="N466" s="1">
        <v>83671</v>
      </c>
      <c r="O466" s="1">
        <v>7880</v>
      </c>
      <c r="P466" s="1">
        <v>91551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59</v>
      </c>
      <c r="F467" s="1">
        <v>749</v>
      </c>
      <c r="G467" s="1">
        <v>279419</v>
      </c>
      <c r="H467" s="1">
        <v>7931</v>
      </c>
      <c r="I467" s="1">
        <v>139</v>
      </c>
      <c r="J467" s="1">
        <v>623</v>
      </c>
      <c r="K467" s="1">
        <v>102929</v>
      </c>
      <c r="L467" s="1">
        <v>1584</v>
      </c>
      <c r="M467" s="1">
        <v>1702</v>
      </c>
      <c r="N467" s="1">
        <v>83674</v>
      </c>
      <c r="O467" s="1">
        <v>7880</v>
      </c>
      <c r="P467" s="1">
        <v>91554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59</v>
      </c>
      <c r="F468" s="1">
        <v>749</v>
      </c>
      <c r="G468" s="1">
        <v>279419</v>
      </c>
      <c r="H468" s="1">
        <v>8023</v>
      </c>
      <c r="I468" s="1">
        <v>215</v>
      </c>
      <c r="J468" s="1">
        <v>694</v>
      </c>
      <c r="K468" s="1">
        <v>102585</v>
      </c>
      <c r="L468" s="1">
        <v>1584</v>
      </c>
      <c r="M468" s="1">
        <v>1702</v>
      </c>
      <c r="N468" s="1">
        <v>83674</v>
      </c>
      <c r="O468" s="1">
        <v>7880</v>
      </c>
      <c r="P468" s="1">
        <v>91554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59</v>
      </c>
      <c r="F469" s="1">
        <v>749</v>
      </c>
      <c r="G469" s="1">
        <v>279419</v>
      </c>
      <c r="H469" s="1">
        <v>7895</v>
      </c>
      <c r="I469" s="1">
        <v>137</v>
      </c>
      <c r="J469" s="1">
        <v>675</v>
      </c>
      <c r="K469" s="1">
        <v>102512</v>
      </c>
      <c r="L469" s="1">
        <v>1584</v>
      </c>
      <c r="M469" s="1">
        <v>1702</v>
      </c>
      <c r="N469" s="1">
        <v>83674</v>
      </c>
      <c r="O469" s="1">
        <v>7880</v>
      </c>
      <c r="P469" s="1">
        <v>91554</v>
      </c>
    </row>
    <row r="470" spans="1:16" x14ac:dyDescent="0.2">
      <c r="A470" s="1">
        <v>468</v>
      </c>
      <c r="B470" s="1" t="s">
        <v>405</v>
      </c>
      <c r="C470" s="1">
        <v>2</v>
      </c>
      <c r="D470" s="1">
        <v>0</v>
      </c>
      <c r="E470" s="1">
        <v>61</v>
      </c>
      <c r="F470" s="1">
        <v>751</v>
      </c>
      <c r="G470" s="1">
        <v>299193</v>
      </c>
      <c r="H470" s="1">
        <v>7976</v>
      </c>
      <c r="I470" s="1">
        <v>148</v>
      </c>
      <c r="J470" s="1">
        <v>731</v>
      </c>
      <c r="K470" s="1">
        <v>135017</v>
      </c>
      <c r="L470" s="1">
        <v>1608</v>
      </c>
      <c r="M470" s="1">
        <v>1726</v>
      </c>
      <c r="N470" s="1">
        <v>80519</v>
      </c>
      <c r="O470" s="1">
        <v>7722</v>
      </c>
      <c r="P470" s="1">
        <v>88241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62</v>
      </c>
      <c r="F471" s="1">
        <v>753</v>
      </c>
      <c r="G471" s="1">
        <v>293658</v>
      </c>
      <c r="H471" s="1">
        <v>7613</v>
      </c>
      <c r="I471" s="1">
        <v>142</v>
      </c>
      <c r="J471" s="1">
        <v>745</v>
      </c>
      <c r="K471" s="1">
        <v>129427</v>
      </c>
      <c r="L471" s="1">
        <v>1609</v>
      </c>
      <c r="M471" s="1">
        <v>1726</v>
      </c>
      <c r="N471" s="1">
        <v>79947</v>
      </c>
      <c r="O471" s="1">
        <v>7673</v>
      </c>
      <c r="P471" s="1">
        <v>87620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62</v>
      </c>
      <c r="F472" s="1">
        <v>757</v>
      </c>
      <c r="G472" s="1">
        <v>300141</v>
      </c>
      <c r="H472" s="1">
        <v>8074</v>
      </c>
      <c r="I472" s="1">
        <v>155</v>
      </c>
      <c r="J472" s="1">
        <v>758</v>
      </c>
      <c r="K472" s="1">
        <v>135182</v>
      </c>
      <c r="L472" s="1">
        <v>1609</v>
      </c>
      <c r="M472" s="1">
        <v>1726</v>
      </c>
      <c r="N472" s="1">
        <v>81529</v>
      </c>
      <c r="O472" s="1">
        <v>7791</v>
      </c>
      <c r="P472" s="1">
        <v>89320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62</v>
      </c>
      <c r="F473" s="1">
        <v>762</v>
      </c>
      <c r="G473" s="1">
        <v>293823</v>
      </c>
      <c r="H473" s="1">
        <v>8191</v>
      </c>
      <c r="I473" s="1">
        <v>147</v>
      </c>
      <c r="J473" s="1">
        <v>713</v>
      </c>
      <c r="K473" s="1">
        <v>133642</v>
      </c>
      <c r="L473" s="1">
        <v>1609</v>
      </c>
      <c r="M473" s="1">
        <v>1726</v>
      </c>
      <c r="N473" s="1">
        <v>79693</v>
      </c>
      <c r="O473" s="1">
        <v>7660</v>
      </c>
      <c r="P473" s="1">
        <v>87353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62</v>
      </c>
      <c r="F474" s="1">
        <v>762</v>
      </c>
      <c r="G474" s="1">
        <v>296968</v>
      </c>
      <c r="H474" s="1">
        <v>7894</v>
      </c>
      <c r="I474" s="1">
        <v>141</v>
      </c>
      <c r="J474" s="1">
        <v>772</v>
      </c>
      <c r="K474" s="1">
        <v>137298</v>
      </c>
      <c r="L474" s="1">
        <v>1609</v>
      </c>
      <c r="M474" s="1">
        <v>1726</v>
      </c>
      <c r="N474" s="1">
        <v>79757</v>
      </c>
      <c r="O474" s="1">
        <v>7625</v>
      </c>
      <c r="P474" s="1">
        <v>87382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60</v>
      </c>
      <c r="F475" s="1">
        <v>762</v>
      </c>
      <c r="G475" s="1">
        <v>297115</v>
      </c>
      <c r="H475" s="1">
        <v>8151</v>
      </c>
      <c r="I475" s="1">
        <v>136</v>
      </c>
      <c r="J475" s="1">
        <v>766</v>
      </c>
      <c r="K475" s="1">
        <v>136577</v>
      </c>
      <c r="L475" s="1">
        <v>1611</v>
      </c>
      <c r="M475" s="1">
        <v>1728</v>
      </c>
      <c r="N475" s="1">
        <v>79815</v>
      </c>
      <c r="O475" s="1">
        <v>7630</v>
      </c>
      <c r="P475" s="1">
        <v>87445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60</v>
      </c>
      <c r="F476" s="1">
        <v>763</v>
      </c>
      <c r="G476" s="1">
        <v>299477</v>
      </c>
      <c r="H476" s="1">
        <v>7536</v>
      </c>
      <c r="I476" s="1">
        <v>149</v>
      </c>
      <c r="J476" s="1">
        <v>708</v>
      </c>
      <c r="K476" s="1">
        <v>136480</v>
      </c>
      <c r="L476" s="1">
        <v>1619</v>
      </c>
      <c r="M476" s="1">
        <v>1736</v>
      </c>
      <c r="N476" s="1">
        <v>80930</v>
      </c>
      <c r="O476" s="1">
        <v>7785</v>
      </c>
      <c r="P476" s="1">
        <v>88715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60</v>
      </c>
      <c r="F477" s="1">
        <v>768</v>
      </c>
      <c r="G477" s="1">
        <v>299477</v>
      </c>
      <c r="H477" s="1">
        <v>7915</v>
      </c>
      <c r="I477" s="1">
        <v>133</v>
      </c>
      <c r="J477" s="1">
        <v>731</v>
      </c>
      <c r="K477" s="1">
        <v>139927</v>
      </c>
      <c r="L477" s="1">
        <v>1619</v>
      </c>
      <c r="M477" s="1">
        <v>1736</v>
      </c>
      <c r="N477" s="1">
        <v>80930</v>
      </c>
      <c r="O477" s="1">
        <v>7785</v>
      </c>
      <c r="P477" s="1">
        <v>88715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60</v>
      </c>
      <c r="F478" s="1">
        <v>768</v>
      </c>
      <c r="G478" s="1">
        <v>301842</v>
      </c>
      <c r="H478" s="1">
        <v>8132</v>
      </c>
      <c r="I478" s="1">
        <v>163</v>
      </c>
      <c r="J478" s="1">
        <v>799</v>
      </c>
      <c r="K478" s="1">
        <v>145825</v>
      </c>
      <c r="L478" s="1">
        <v>1618</v>
      </c>
      <c r="M478" s="1">
        <v>1736</v>
      </c>
      <c r="N478" s="1">
        <v>81161</v>
      </c>
      <c r="O478" s="1">
        <v>7794</v>
      </c>
      <c r="P478" s="1">
        <v>88955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60</v>
      </c>
      <c r="F479" s="1">
        <v>768</v>
      </c>
      <c r="G479" s="1">
        <v>304194</v>
      </c>
      <c r="H479" s="1">
        <v>7927</v>
      </c>
      <c r="I479" s="1">
        <v>139</v>
      </c>
      <c r="J479" s="1">
        <v>779</v>
      </c>
      <c r="K479" s="1">
        <v>151992</v>
      </c>
      <c r="L479" s="1">
        <v>1619</v>
      </c>
      <c r="M479" s="1">
        <v>1737</v>
      </c>
      <c r="N479" s="1">
        <v>82975</v>
      </c>
      <c r="O479" s="1">
        <v>7804</v>
      </c>
      <c r="P479" s="1">
        <v>90779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60</v>
      </c>
      <c r="F480" s="1">
        <v>768</v>
      </c>
      <c r="G480" s="1">
        <v>269526</v>
      </c>
      <c r="H480" s="1">
        <v>7926</v>
      </c>
      <c r="I480" s="1">
        <v>153</v>
      </c>
      <c r="J480" s="1">
        <v>657</v>
      </c>
      <c r="K480" s="1">
        <v>121519</v>
      </c>
      <c r="L480" s="1">
        <v>1628</v>
      </c>
      <c r="M480" s="1">
        <v>1746</v>
      </c>
      <c r="N480" s="1">
        <v>79945</v>
      </c>
      <c r="O480" s="1">
        <v>7595</v>
      </c>
      <c r="P480" s="1">
        <v>87540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60</v>
      </c>
      <c r="F481" s="1">
        <v>768</v>
      </c>
      <c r="G481" s="1">
        <v>269526</v>
      </c>
      <c r="H481" s="1">
        <v>7748</v>
      </c>
      <c r="I481" s="1">
        <v>136</v>
      </c>
      <c r="J481" s="1">
        <v>676</v>
      </c>
      <c r="K481" s="1">
        <v>119826</v>
      </c>
      <c r="L481" s="1">
        <v>1628</v>
      </c>
      <c r="M481" s="1">
        <v>1746</v>
      </c>
      <c r="N481" s="1">
        <v>79945</v>
      </c>
      <c r="O481" s="1">
        <v>7595</v>
      </c>
      <c r="P481" s="1">
        <v>87540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60</v>
      </c>
      <c r="F482" s="1">
        <v>768</v>
      </c>
      <c r="G482" s="1">
        <v>269526</v>
      </c>
      <c r="H482" s="1">
        <v>8083</v>
      </c>
      <c r="I482" s="1">
        <v>138</v>
      </c>
      <c r="J482" s="1">
        <v>696</v>
      </c>
      <c r="K482" s="1">
        <v>119747</v>
      </c>
      <c r="L482" s="1">
        <v>1628</v>
      </c>
      <c r="M482" s="1">
        <v>1746</v>
      </c>
      <c r="N482" s="1">
        <v>79945</v>
      </c>
      <c r="O482" s="1">
        <v>7595</v>
      </c>
      <c r="P482" s="1">
        <v>87540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60</v>
      </c>
      <c r="F483" s="1">
        <v>768</v>
      </c>
      <c r="G483" s="1">
        <v>269526</v>
      </c>
      <c r="H483" s="1">
        <v>8326</v>
      </c>
      <c r="I483" s="1">
        <v>204</v>
      </c>
      <c r="J483" s="1">
        <v>621</v>
      </c>
      <c r="K483" s="1">
        <v>117938</v>
      </c>
      <c r="L483" s="1">
        <v>1628</v>
      </c>
      <c r="M483" s="1">
        <v>1746</v>
      </c>
      <c r="N483" s="1">
        <v>79945</v>
      </c>
      <c r="O483" s="1">
        <v>7595</v>
      </c>
      <c r="P483" s="1">
        <v>87540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63</v>
      </c>
      <c r="F484" s="1">
        <v>768</v>
      </c>
      <c r="G484" s="1">
        <v>287138</v>
      </c>
      <c r="H484" s="1">
        <v>7711</v>
      </c>
      <c r="I484" s="1">
        <v>149</v>
      </c>
      <c r="J484" s="1">
        <v>721</v>
      </c>
      <c r="K484" s="1">
        <v>137589</v>
      </c>
      <c r="L484" s="1">
        <v>1642</v>
      </c>
      <c r="M484" s="1">
        <v>1761</v>
      </c>
      <c r="N484" s="1">
        <v>81620</v>
      </c>
      <c r="O484" s="1">
        <v>7734</v>
      </c>
      <c r="P484" s="1">
        <v>89354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63</v>
      </c>
      <c r="F485" s="1">
        <v>768</v>
      </c>
      <c r="G485" s="1">
        <v>287138</v>
      </c>
      <c r="H485" s="1">
        <v>7915</v>
      </c>
      <c r="I485" s="1">
        <v>176</v>
      </c>
      <c r="J485" s="1">
        <v>743</v>
      </c>
      <c r="K485" s="1">
        <v>135265</v>
      </c>
      <c r="L485" s="1">
        <v>1642</v>
      </c>
      <c r="M485" s="1">
        <v>1761</v>
      </c>
      <c r="N485" s="1">
        <v>81620</v>
      </c>
      <c r="O485" s="1">
        <v>7734</v>
      </c>
      <c r="P485" s="1">
        <v>89354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63</v>
      </c>
      <c r="F486" s="1">
        <v>768</v>
      </c>
      <c r="G486" s="1">
        <v>287138</v>
      </c>
      <c r="H486" s="1">
        <v>7451</v>
      </c>
      <c r="I486" s="1">
        <v>155</v>
      </c>
      <c r="J486" s="1">
        <v>866</v>
      </c>
      <c r="K486" s="1">
        <v>135388</v>
      </c>
      <c r="L486" s="1">
        <v>1642</v>
      </c>
      <c r="M486" s="1">
        <v>1761</v>
      </c>
      <c r="N486" s="1">
        <v>81620</v>
      </c>
      <c r="O486" s="1">
        <v>7734</v>
      </c>
      <c r="P486" s="1">
        <v>89354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63</v>
      </c>
      <c r="F487" s="1">
        <v>770</v>
      </c>
      <c r="G487" s="1">
        <v>286704</v>
      </c>
      <c r="H487" s="1">
        <v>8021</v>
      </c>
      <c r="I487" s="1">
        <v>159</v>
      </c>
      <c r="J487" s="1">
        <v>644</v>
      </c>
      <c r="K487" s="1">
        <v>135130</v>
      </c>
      <c r="L487" s="1">
        <v>1637</v>
      </c>
      <c r="M487" s="1">
        <v>1756</v>
      </c>
      <c r="N487" s="1">
        <v>81563</v>
      </c>
      <c r="O487" s="1">
        <v>7729</v>
      </c>
      <c r="P487" s="1">
        <v>89292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63</v>
      </c>
      <c r="F488" s="1">
        <v>770</v>
      </c>
      <c r="G488" s="1">
        <v>286704</v>
      </c>
      <c r="H488" s="1">
        <v>8368</v>
      </c>
      <c r="I488" s="1">
        <v>165</v>
      </c>
      <c r="J488" s="1">
        <v>761</v>
      </c>
      <c r="K488" s="1">
        <v>137595</v>
      </c>
      <c r="L488" s="1">
        <v>1637</v>
      </c>
      <c r="M488" s="1">
        <v>1756</v>
      </c>
      <c r="N488" s="1">
        <v>81563</v>
      </c>
      <c r="O488" s="1">
        <v>7729</v>
      </c>
      <c r="P488" s="1">
        <v>89292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61</v>
      </c>
      <c r="F489" s="1">
        <v>774</v>
      </c>
      <c r="G489" s="1">
        <v>286578</v>
      </c>
      <c r="H489" s="1">
        <v>7956</v>
      </c>
      <c r="I489" s="1">
        <v>160</v>
      </c>
      <c r="J489" s="1">
        <v>753</v>
      </c>
      <c r="K489" s="1">
        <v>135522</v>
      </c>
      <c r="L489" s="1">
        <v>1638</v>
      </c>
      <c r="M489" s="1">
        <v>1757</v>
      </c>
      <c r="N489" s="1">
        <v>81566</v>
      </c>
      <c r="O489" s="1">
        <v>7732</v>
      </c>
      <c r="P489" s="1">
        <v>89298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61</v>
      </c>
      <c r="F490" s="1">
        <v>775</v>
      </c>
      <c r="G490" s="1">
        <v>286762</v>
      </c>
      <c r="H490" s="1">
        <v>8001</v>
      </c>
      <c r="I490" s="1">
        <v>147</v>
      </c>
      <c r="J490" s="1">
        <v>799</v>
      </c>
      <c r="K490" s="1">
        <v>135521</v>
      </c>
      <c r="L490" s="1">
        <v>1638</v>
      </c>
      <c r="M490" s="1">
        <v>1757</v>
      </c>
      <c r="N490" s="1">
        <v>81561</v>
      </c>
      <c r="O490" s="1">
        <v>7732</v>
      </c>
      <c r="P490" s="1">
        <v>89293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61</v>
      </c>
      <c r="F491" s="1">
        <v>776</v>
      </c>
      <c r="G491" s="1">
        <v>286762</v>
      </c>
      <c r="H491" s="1">
        <v>7607</v>
      </c>
      <c r="I491" s="1">
        <v>169</v>
      </c>
      <c r="J491" s="1">
        <v>719</v>
      </c>
      <c r="K491" s="1">
        <v>133788</v>
      </c>
      <c r="L491" s="1">
        <v>1638</v>
      </c>
      <c r="M491" s="1">
        <v>1757</v>
      </c>
      <c r="N491" s="1">
        <v>81561</v>
      </c>
      <c r="O491" s="1">
        <v>7732</v>
      </c>
      <c r="P491" s="1">
        <v>89293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61</v>
      </c>
      <c r="F492" s="1">
        <v>787</v>
      </c>
      <c r="G492" s="1">
        <v>360208</v>
      </c>
      <c r="H492" s="1">
        <v>8031</v>
      </c>
      <c r="I492" s="1">
        <v>136</v>
      </c>
      <c r="J492" s="1">
        <v>918</v>
      </c>
      <c r="K492" s="1">
        <v>187587</v>
      </c>
      <c r="L492" s="1">
        <v>1630</v>
      </c>
      <c r="M492" s="1">
        <v>1749</v>
      </c>
      <c r="N492" s="1">
        <v>95987</v>
      </c>
      <c r="O492" s="1">
        <v>8938</v>
      </c>
      <c r="P492" s="1">
        <v>104925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0</v>
      </c>
      <c r="E493" s="1">
        <v>62</v>
      </c>
      <c r="F493" s="1">
        <v>787</v>
      </c>
      <c r="G493" s="1">
        <v>303701</v>
      </c>
      <c r="H493" s="1">
        <v>8315</v>
      </c>
      <c r="I493" s="1">
        <v>147</v>
      </c>
      <c r="J493" s="1">
        <v>743</v>
      </c>
      <c r="K493" s="1">
        <v>114706</v>
      </c>
      <c r="L493" s="1">
        <v>1638</v>
      </c>
      <c r="M493" s="1">
        <v>1756</v>
      </c>
      <c r="N493" s="1">
        <v>83539</v>
      </c>
      <c r="O493" s="1">
        <v>7921</v>
      </c>
      <c r="P493" s="1">
        <v>91460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61</v>
      </c>
      <c r="F494" s="1">
        <v>787</v>
      </c>
      <c r="G494" s="1">
        <v>303705</v>
      </c>
      <c r="H494" s="1">
        <v>7794</v>
      </c>
      <c r="I494" s="1">
        <v>148</v>
      </c>
      <c r="J494" s="1">
        <v>749</v>
      </c>
      <c r="K494" s="1">
        <v>114905</v>
      </c>
      <c r="L494" s="1">
        <v>1638</v>
      </c>
      <c r="M494" s="1">
        <v>1756</v>
      </c>
      <c r="N494" s="1">
        <v>83543</v>
      </c>
      <c r="O494" s="1">
        <v>7921</v>
      </c>
      <c r="P494" s="1">
        <v>91464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61</v>
      </c>
      <c r="F495" s="1">
        <v>789</v>
      </c>
      <c r="G495" s="1">
        <v>303705</v>
      </c>
      <c r="H495" s="1">
        <v>7865</v>
      </c>
      <c r="I495" s="1">
        <v>138</v>
      </c>
      <c r="J495" s="1">
        <v>686</v>
      </c>
      <c r="K495" s="1">
        <v>114404</v>
      </c>
      <c r="L495" s="1">
        <v>1638</v>
      </c>
      <c r="M495" s="1">
        <v>1756</v>
      </c>
      <c r="N495" s="1">
        <v>83543</v>
      </c>
      <c r="O495" s="1">
        <v>7921</v>
      </c>
      <c r="P495" s="1">
        <v>91464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61</v>
      </c>
      <c r="F496" s="1">
        <v>790</v>
      </c>
      <c r="G496" s="1">
        <v>303705</v>
      </c>
      <c r="H496" s="1">
        <v>7580</v>
      </c>
      <c r="I496" s="1">
        <v>179</v>
      </c>
      <c r="J496" s="1">
        <v>678</v>
      </c>
      <c r="K496" s="1">
        <v>112441</v>
      </c>
      <c r="L496" s="1">
        <v>1638</v>
      </c>
      <c r="M496" s="1">
        <v>1756</v>
      </c>
      <c r="N496" s="1">
        <v>83543</v>
      </c>
      <c r="O496" s="1">
        <v>7921</v>
      </c>
      <c r="P496" s="1">
        <v>91464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61</v>
      </c>
      <c r="F497" s="1">
        <v>791</v>
      </c>
      <c r="G497" s="1">
        <v>303705</v>
      </c>
      <c r="H497" s="1">
        <v>8208</v>
      </c>
      <c r="I497" s="1">
        <v>135</v>
      </c>
      <c r="J497" s="1">
        <v>758</v>
      </c>
      <c r="K497" s="1">
        <v>116089</v>
      </c>
      <c r="L497" s="1">
        <v>1638</v>
      </c>
      <c r="M497" s="1">
        <v>1756</v>
      </c>
      <c r="N497" s="1">
        <v>83543</v>
      </c>
      <c r="O497" s="1">
        <v>7921</v>
      </c>
      <c r="P497" s="1">
        <v>91464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61</v>
      </c>
      <c r="F498" s="1">
        <v>791</v>
      </c>
      <c r="G498" s="1">
        <v>303713</v>
      </c>
      <c r="H498" s="1">
        <v>8277</v>
      </c>
      <c r="I498" s="1">
        <v>150</v>
      </c>
      <c r="J498" s="1">
        <v>770</v>
      </c>
      <c r="K498" s="1">
        <v>117828</v>
      </c>
      <c r="L498" s="1">
        <v>1638</v>
      </c>
      <c r="M498" s="1">
        <v>1756</v>
      </c>
      <c r="N498" s="1">
        <v>83576</v>
      </c>
      <c r="O498" s="1">
        <v>7922</v>
      </c>
      <c r="P498" s="1">
        <v>91498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61</v>
      </c>
      <c r="F499" s="1">
        <v>796</v>
      </c>
      <c r="G499" s="1">
        <v>303713</v>
      </c>
      <c r="H499" s="1">
        <v>7864</v>
      </c>
      <c r="I499" s="1">
        <v>132</v>
      </c>
      <c r="J499" s="1">
        <v>744</v>
      </c>
      <c r="K499" s="1">
        <v>113324</v>
      </c>
      <c r="L499" s="1">
        <v>1638</v>
      </c>
      <c r="M499" s="1">
        <v>1756</v>
      </c>
      <c r="N499" s="1">
        <v>83576</v>
      </c>
      <c r="O499" s="1">
        <v>7922</v>
      </c>
      <c r="P499" s="1">
        <v>91498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61</v>
      </c>
      <c r="F500" s="1">
        <v>796</v>
      </c>
      <c r="G500" s="1">
        <v>303713</v>
      </c>
      <c r="H500" s="1">
        <v>7992</v>
      </c>
      <c r="I500" s="1">
        <v>139</v>
      </c>
      <c r="J500" s="1">
        <v>821</v>
      </c>
      <c r="K500" s="1">
        <v>115750</v>
      </c>
      <c r="L500" s="1">
        <v>1638</v>
      </c>
      <c r="M500" s="1">
        <v>1756</v>
      </c>
      <c r="N500" s="1">
        <v>83576</v>
      </c>
      <c r="O500" s="1">
        <v>7922</v>
      </c>
      <c r="P500" s="1">
        <v>91498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61</v>
      </c>
      <c r="F501" s="1">
        <v>796</v>
      </c>
      <c r="G501" s="1">
        <v>303713</v>
      </c>
      <c r="H501" s="1">
        <v>7707</v>
      </c>
      <c r="I501" s="1">
        <v>143</v>
      </c>
      <c r="J501" s="1">
        <v>757</v>
      </c>
      <c r="K501" s="1">
        <v>111500</v>
      </c>
      <c r="L501" s="1">
        <v>1638</v>
      </c>
      <c r="M501" s="1">
        <v>1756</v>
      </c>
      <c r="N501" s="1">
        <v>83576</v>
      </c>
      <c r="O501" s="1">
        <v>7922</v>
      </c>
      <c r="P501" s="1">
        <v>91498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61</v>
      </c>
      <c r="F502" s="1">
        <v>799</v>
      </c>
      <c r="G502" s="1">
        <v>303713</v>
      </c>
      <c r="H502" s="1">
        <v>8151</v>
      </c>
      <c r="I502" s="1">
        <v>134</v>
      </c>
      <c r="J502" s="1">
        <v>759</v>
      </c>
      <c r="K502" s="1">
        <v>116039</v>
      </c>
      <c r="L502" s="1">
        <v>1638</v>
      </c>
      <c r="M502" s="1">
        <v>1756</v>
      </c>
      <c r="N502" s="1">
        <v>83576</v>
      </c>
      <c r="O502" s="1">
        <v>7922</v>
      </c>
      <c r="P502" s="1">
        <v>91498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61</v>
      </c>
      <c r="F503" s="1">
        <v>799</v>
      </c>
      <c r="G503" s="1">
        <v>303713</v>
      </c>
      <c r="H503" s="1">
        <v>8124</v>
      </c>
      <c r="I503" s="1">
        <v>205</v>
      </c>
      <c r="J503" s="1">
        <v>727</v>
      </c>
      <c r="K503" s="1">
        <v>119943</v>
      </c>
      <c r="L503" s="1">
        <v>1638</v>
      </c>
      <c r="M503" s="1">
        <v>1756</v>
      </c>
      <c r="N503" s="1">
        <v>83576</v>
      </c>
      <c r="O503" s="1">
        <v>7922</v>
      </c>
      <c r="P503" s="1">
        <v>91498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61</v>
      </c>
      <c r="F504" s="1">
        <v>799</v>
      </c>
      <c r="G504" s="1">
        <v>303705</v>
      </c>
      <c r="H504" s="1">
        <v>8026</v>
      </c>
      <c r="I504" s="1">
        <v>140</v>
      </c>
      <c r="J504" s="1">
        <v>783</v>
      </c>
      <c r="K504" s="1">
        <v>116035</v>
      </c>
      <c r="L504" s="1">
        <v>1638</v>
      </c>
      <c r="M504" s="1">
        <v>1756</v>
      </c>
      <c r="N504" s="1">
        <v>83543</v>
      </c>
      <c r="O504" s="1">
        <v>7921</v>
      </c>
      <c r="P504" s="1">
        <v>91464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61</v>
      </c>
      <c r="F505" s="1">
        <v>799</v>
      </c>
      <c r="G505" s="1">
        <v>303705</v>
      </c>
      <c r="H505" s="1">
        <v>8088</v>
      </c>
      <c r="I505" s="1">
        <v>141</v>
      </c>
      <c r="J505" s="1">
        <v>781</v>
      </c>
      <c r="K505" s="1">
        <v>117260</v>
      </c>
      <c r="L505" s="1">
        <v>1638</v>
      </c>
      <c r="M505" s="1">
        <v>1756</v>
      </c>
      <c r="N505" s="1">
        <v>83543</v>
      </c>
      <c r="O505" s="1">
        <v>7921</v>
      </c>
      <c r="P505" s="1">
        <v>91464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61</v>
      </c>
      <c r="F506" s="1">
        <v>800</v>
      </c>
      <c r="G506" s="1">
        <v>303705</v>
      </c>
      <c r="H506" s="1">
        <v>7646</v>
      </c>
      <c r="I506" s="1">
        <v>182</v>
      </c>
      <c r="J506" s="1">
        <v>717</v>
      </c>
      <c r="K506" s="1">
        <v>111124</v>
      </c>
      <c r="L506" s="1">
        <v>1638</v>
      </c>
      <c r="M506" s="1">
        <v>1756</v>
      </c>
      <c r="N506" s="1">
        <v>83543</v>
      </c>
      <c r="O506" s="1">
        <v>7921</v>
      </c>
      <c r="P506" s="1">
        <v>91464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61</v>
      </c>
      <c r="F507" s="1">
        <v>801</v>
      </c>
      <c r="G507" s="1">
        <v>303705</v>
      </c>
      <c r="H507" s="1">
        <v>7757</v>
      </c>
      <c r="I507" s="1">
        <v>137</v>
      </c>
      <c r="J507" s="1">
        <v>736</v>
      </c>
      <c r="K507" s="1">
        <v>115833</v>
      </c>
      <c r="L507" s="1">
        <v>1638</v>
      </c>
      <c r="M507" s="1">
        <v>1756</v>
      </c>
      <c r="N507" s="1">
        <v>83543</v>
      </c>
      <c r="O507" s="1">
        <v>7921</v>
      </c>
      <c r="P507" s="1">
        <v>91464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61</v>
      </c>
      <c r="F508" s="1">
        <v>803</v>
      </c>
      <c r="G508" s="1">
        <v>303705</v>
      </c>
      <c r="H508" s="1">
        <v>8213</v>
      </c>
      <c r="I508" s="1">
        <v>160</v>
      </c>
      <c r="J508" s="1">
        <v>781</v>
      </c>
      <c r="K508" s="1">
        <v>115014</v>
      </c>
      <c r="L508" s="1">
        <v>1638</v>
      </c>
      <c r="M508" s="1">
        <v>1756</v>
      </c>
      <c r="N508" s="1">
        <v>83543</v>
      </c>
      <c r="O508" s="1">
        <v>7921</v>
      </c>
      <c r="P508" s="1">
        <v>91464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61</v>
      </c>
      <c r="F509" s="1">
        <v>803</v>
      </c>
      <c r="G509" s="1">
        <v>303705</v>
      </c>
      <c r="H509" s="1">
        <v>7899</v>
      </c>
      <c r="I509" s="1">
        <v>140</v>
      </c>
      <c r="J509" s="1">
        <v>734</v>
      </c>
      <c r="K509" s="1">
        <v>115991</v>
      </c>
      <c r="L509" s="1">
        <v>1638</v>
      </c>
      <c r="M509" s="1">
        <v>1756</v>
      </c>
      <c r="N509" s="1">
        <v>83543</v>
      </c>
      <c r="O509" s="1">
        <v>7921</v>
      </c>
      <c r="P509" s="1">
        <v>91464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60</v>
      </c>
      <c r="F510" s="1">
        <v>803</v>
      </c>
      <c r="G510" s="1">
        <v>304317</v>
      </c>
      <c r="H510" s="1">
        <v>8009</v>
      </c>
      <c r="I510" s="1">
        <v>140</v>
      </c>
      <c r="J510" s="1">
        <v>698</v>
      </c>
      <c r="K510" s="1">
        <v>113762</v>
      </c>
      <c r="L510" s="1">
        <v>1638</v>
      </c>
      <c r="M510" s="1">
        <v>1756</v>
      </c>
      <c r="N510" s="1">
        <v>83817</v>
      </c>
      <c r="O510" s="1">
        <v>7945</v>
      </c>
      <c r="P510" s="1">
        <v>91762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60</v>
      </c>
      <c r="F511" s="1">
        <v>803</v>
      </c>
      <c r="G511" s="1">
        <v>304392</v>
      </c>
      <c r="H511" s="1">
        <v>7702</v>
      </c>
      <c r="I511" s="1">
        <v>140</v>
      </c>
      <c r="J511" s="1">
        <v>739</v>
      </c>
      <c r="K511" s="1">
        <v>111478</v>
      </c>
      <c r="L511" s="1">
        <v>1638</v>
      </c>
      <c r="M511" s="1">
        <v>1756</v>
      </c>
      <c r="N511" s="1">
        <v>83857</v>
      </c>
      <c r="O511" s="1">
        <v>7951</v>
      </c>
      <c r="P511" s="1">
        <v>91808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60</v>
      </c>
      <c r="F512" s="1">
        <v>804</v>
      </c>
      <c r="G512" s="1">
        <v>304392</v>
      </c>
      <c r="H512" s="1">
        <v>7892</v>
      </c>
      <c r="I512" s="1">
        <v>139</v>
      </c>
      <c r="J512" s="1">
        <v>709</v>
      </c>
      <c r="K512" s="1">
        <v>115414</v>
      </c>
      <c r="L512" s="1">
        <v>1638</v>
      </c>
      <c r="M512" s="1">
        <v>1756</v>
      </c>
      <c r="N512" s="1">
        <v>83857</v>
      </c>
      <c r="O512" s="1">
        <v>7951</v>
      </c>
      <c r="P512" s="1">
        <v>91808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60</v>
      </c>
      <c r="F513" s="1">
        <v>804</v>
      </c>
      <c r="G513" s="1">
        <v>304392</v>
      </c>
      <c r="H513" s="1">
        <v>8466</v>
      </c>
      <c r="I513" s="1">
        <v>194</v>
      </c>
      <c r="J513" s="1">
        <v>785</v>
      </c>
      <c r="K513" s="1">
        <v>118951</v>
      </c>
      <c r="L513" s="1">
        <v>1638</v>
      </c>
      <c r="M513" s="1">
        <v>1756</v>
      </c>
      <c r="N513" s="1">
        <v>83857</v>
      </c>
      <c r="O513" s="1">
        <v>7951</v>
      </c>
      <c r="P513" s="1">
        <v>91808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60</v>
      </c>
      <c r="F514" s="1">
        <v>808</v>
      </c>
      <c r="G514" s="1">
        <v>304392</v>
      </c>
      <c r="H514" s="1">
        <v>8111</v>
      </c>
      <c r="I514" s="1">
        <v>138</v>
      </c>
      <c r="J514" s="1">
        <v>807</v>
      </c>
      <c r="K514" s="1">
        <v>114921</v>
      </c>
      <c r="L514" s="1">
        <v>1638</v>
      </c>
      <c r="M514" s="1">
        <v>1756</v>
      </c>
      <c r="N514" s="1">
        <v>83857</v>
      </c>
      <c r="O514" s="1">
        <v>7951</v>
      </c>
      <c r="P514" s="1">
        <v>91808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60</v>
      </c>
      <c r="F515" s="1">
        <v>808</v>
      </c>
      <c r="G515" s="1">
        <v>304392</v>
      </c>
      <c r="H515" s="1">
        <v>7991</v>
      </c>
      <c r="I515" s="1">
        <v>153</v>
      </c>
      <c r="J515" s="1">
        <v>769</v>
      </c>
      <c r="K515" s="1">
        <v>118040</v>
      </c>
      <c r="L515" s="1">
        <v>1638</v>
      </c>
      <c r="M515" s="1">
        <v>1756</v>
      </c>
      <c r="N515" s="1">
        <v>83857</v>
      </c>
      <c r="O515" s="1">
        <v>7951</v>
      </c>
      <c r="P515" s="1">
        <v>91808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60</v>
      </c>
      <c r="F516" s="1">
        <v>808</v>
      </c>
      <c r="G516" s="1">
        <v>308942</v>
      </c>
      <c r="H516" s="1">
        <v>7669</v>
      </c>
      <c r="I516" s="1">
        <v>157</v>
      </c>
      <c r="J516" s="1">
        <v>742</v>
      </c>
      <c r="K516" s="1">
        <v>113794</v>
      </c>
      <c r="L516" s="1">
        <v>1638</v>
      </c>
      <c r="M516" s="1">
        <v>1756</v>
      </c>
      <c r="N516" s="1">
        <v>85380</v>
      </c>
      <c r="O516" s="1">
        <v>8012</v>
      </c>
      <c r="P516" s="1">
        <v>93392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60</v>
      </c>
      <c r="F517" s="1">
        <v>808</v>
      </c>
      <c r="G517" s="1">
        <v>309125</v>
      </c>
      <c r="H517" s="1">
        <v>7856</v>
      </c>
      <c r="I517" s="1">
        <v>141</v>
      </c>
      <c r="J517" s="1">
        <v>713</v>
      </c>
      <c r="K517" s="1">
        <v>118343</v>
      </c>
      <c r="L517" s="1">
        <v>1638</v>
      </c>
      <c r="M517" s="1">
        <v>1757</v>
      </c>
      <c r="N517" s="1">
        <v>85383</v>
      </c>
      <c r="O517" s="1">
        <v>8013</v>
      </c>
      <c r="P517" s="1">
        <v>93396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60</v>
      </c>
      <c r="F518" s="1">
        <v>809</v>
      </c>
      <c r="G518" s="1">
        <v>309125</v>
      </c>
      <c r="H518" s="1">
        <v>8330</v>
      </c>
      <c r="I518" s="1">
        <v>205</v>
      </c>
      <c r="J518" s="1">
        <v>773</v>
      </c>
      <c r="K518" s="1">
        <v>120085</v>
      </c>
      <c r="L518" s="1">
        <v>1638</v>
      </c>
      <c r="M518" s="1">
        <v>1757</v>
      </c>
      <c r="N518" s="1">
        <v>85383</v>
      </c>
      <c r="O518" s="1">
        <v>8013</v>
      </c>
      <c r="P518" s="1">
        <v>93396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60</v>
      </c>
      <c r="F519" s="1">
        <v>810</v>
      </c>
      <c r="G519" s="1">
        <v>315961</v>
      </c>
      <c r="H519" s="1">
        <v>8050</v>
      </c>
      <c r="I519" s="1">
        <v>137</v>
      </c>
      <c r="J519" s="1">
        <v>794</v>
      </c>
      <c r="K519" s="1">
        <v>134359</v>
      </c>
      <c r="L519" s="1">
        <v>1643</v>
      </c>
      <c r="M519" s="1">
        <v>1762</v>
      </c>
      <c r="N519" s="1">
        <v>88475</v>
      </c>
      <c r="O519" s="1">
        <v>8298</v>
      </c>
      <c r="P519" s="1">
        <v>96773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60</v>
      </c>
      <c r="F520" s="1">
        <v>810</v>
      </c>
      <c r="G520" s="1">
        <v>315961</v>
      </c>
      <c r="H520" s="1">
        <v>8020</v>
      </c>
      <c r="I520" s="1">
        <v>146</v>
      </c>
      <c r="J520" s="1">
        <v>812</v>
      </c>
      <c r="K520" s="1">
        <v>135067</v>
      </c>
      <c r="L520" s="1">
        <v>1643</v>
      </c>
      <c r="M520" s="1">
        <v>1762</v>
      </c>
      <c r="N520" s="1">
        <v>88475</v>
      </c>
      <c r="O520" s="1">
        <v>8298</v>
      </c>
      <c r="P520" s="1">
        <v>96773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60</v>
      </c>
      <c r="F521" s="1">
        <v>810</v>
      </c>
      <c r="G521" s="1">
        <v>315961</v>
      </c>
      <c r="H521" s="1">
        <v>7832</v>
      </c>
      <c r="I521" s="1">
        <v>142</v>
      </c>
      <c r="J521" s="1">
        <v>855</v>
      </c>
      <c r="K521" s="1">
        <v>130315</v>
      </c>
      <c r="L521" s="1">
        <v>1643</v>
      </c>
      <c r="M521" s="1">
        <v>1762</v>
      </c>
      <c r="N521" s="1">
        <v>88475</v>
      </c>
      <c r="O521" s="1">
        <v>8298</v>
      </c>
      <c r="P521" s="1">
        <v>96773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60</v>
      </c>
      <c r="F522" s="1">
        <v>810</v>
      </c>
      <c r="G522" s="1">
        <v>315961</v>
      </c>
      <c r="H522" s="1">
        <v>7896</v>
      </c>
      <c r="I522" s="1">
        <v>136</v>
      </c>
      <c r="J522" s="1">
        <v>762</v>
      </c>
      <c r="K522" s="1">
        <v>136226</v>
      </c>
      <c r="L522" s="1">
        <v>1643</v>
      </c>
      <c r="M522" s="1">
        <v>1762</v>
      </c>
      <c r="N522" s="1">
        <v>88475</v>
      </c>
      <c r="O522" s="1">
        <v>8298</v>
      </c>
      <c r="P522" s="1">
        <v>96773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60</v>
      </c>
      <c r="F523" s="1">
        <v>810</v>
      </c>
      <c r="G523" s="1">
        <v>354745</v>
      </c>
      <c r="H523" s="1">
        <v>8368</v>
      </c>
      <c r="I523" s="1">
        <v>168</v>
      </c>
      <c r="J523" s="1">
        <v>932</v>
      </c>
      <c r="K523" s="1">
        <v>166712</v>
      </c>
      <c r="L523" s="1">
        <v>1643</v>
      </c>
      <c r="M523" s="1">
        <v>1762</v>
      </c>
      <c r="N523" s="1">
        <v>92042</v>
      </c>
      <c r="O523" s="1">
        <v>8567</v>
      </c>
      <c r="P523" s="1">
        <v>100609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60</v>
      </c>
      <c r="F524" s="1">
        <v>810</v>
      </c>
      <c r="G524" s="1">
        <v>354745</v>
      </c>
      <c r="H524" s="1">
        <v>7893</v>
      </c>
      <c r="I524" s="1">
        <v>149</v>
      </c>
      <c r="J524" s="1">
        <v>937</v>
      </c>
      <c r="K524" s="1">
        <v>165684</v>
      </c>
      <c r="L524" s="1">
        <v>1643</v>
      </c>
      <c r="M524" s="1">
        <v>1762</v>
      </c>
      <c r="N524" s="1">
        <v>92042</v>
      </c>
      <c r="O524" s="1">
        <v>8567</v>
      </c>
      <c r="P524" s="1">
        <v>100609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60</v>
      </c>
      <c r="F525" s="1">
        <v>810</v>
      </c>
      <c r="G525" s="1">
        <v>354745</v>
      </c>
      <c r="H525" s="1">
        <v>8112</v>
      </c>
      <c r="I525" s="1">
        <v>141</v>
      </c>
      <c r="J525" s="1">
        <v>883</v>
      </c>
      <c r="K525" s="1">
        <v>163798</v>
      </c>
      <c r="L525" s="1">
        <v>1643</v>
      </c>
      <c r="M525" s="1">
        <v>1762</v>
      </c>
      <c r="N525" s="1">
        <v>92042</v>
      </c>
      <c r="O525" s="1">
        <v>8567</v>
      </c>
      <c r="P525" s="1">
        <v>100609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60</v>
      </c>
      <c r="F526" s="1">
        <v>810</v>
      </c>
      <c r="G526" s="1">
        <v>354745</v>
      </c>
      <c r="H526" s="1">
        <v>7434</v>
      </c>
      <c r="I526" s="1">
        <v>138</v>
      </c>
      <c r="J526" s="1">
        <v>873</v>
      </c>
      <c r="K526" s="1">
        <v>159418</v>
      </c>
      <c r="L526" s="1">
        <v>1643</v>
      </c>
      <c r="M526" s="1">
        <v>1762</v>
      </c>
      <c r="N526" s="1">
        <v>92042</v>
      </c>
      <c r="O526" s="1">
        <v>8567</v>
      </c>
      <c r="P526" s="1">
        <v>100609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61</v>
      </c>
      <c r="F527" s="1">
        <v>815</v>
      </c>
      <c r="G527" s="1">
        <v>319577</v>
      </c>
      <c r="H527" s="1">
        <v>8116</v>
      </c>
      <c r="I527" s="1">
        <v>143</v>
      </c>
      <c r="J527" s="1">
        <v>760</v>
      </c>
      <c r="K527" s="1">
        <v>160803</v>
      </c>
      <c r="L527" s="1">
        <v>1643</v>
      </c>
      <c r="M527" s="1">
        <v>1762</v>
      </c>
      <c r="N527" s="1">
        <v>84616</v>
      </c>
      <c r="O527" s="1">
        <v>8012</v>
      </c>
      <c r="P527" s="1">
        <v>92628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61</v>
      </c>
      <c r="F528" s="1">
        <v>815</v>
      </c>
      <c r="G528" s="1">
        <v>319577</v>
      </c>
      <c r="H528" s="1">
        <v>8272</v>
      </c>
      <c r="I528" s="1">
        <v>162</v>
      </c>
      <c r="J528" s="1">
        <v>794</v>
      </c>
      <c r="K528" s="1">
        <v>160049</v>
      </c>
      <c r="L528" s="1">
        <v>1643</v>
      </c>
      <c r="M528" s="1">
        <v>1762</v>
      </c>
      <c r="N528" s="1">
        <v>84616</v>
      </c>
      <c r="O528" s="1">
        <v>8012</v>
      </c>
      <c r="P528" s="1">
        <v>92628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61</v>
      </c>
      <c r="F529" s="1">
        <v>815</v>
      </c>
      <c r="G529" s="1">
        <v>319577</v>
      </c>
      <c r="H529" s="1">
        <v>7855</v>
      </c>
      <c r="I529" s="1">
        <v>145</v>
      </c>
      <c r="J529" s="1">
        <v>788</v>
      </c>
      <c r="K529" s="1">
        <v>161228</v>
      </c>
      <c r="L529" s="1">
        <v>1643</v>
      </c>
      <c r="M529" s="1">
        <v>1762</v>
      </c>
      <c r="N529" s="1">
        <v>84616</v>
      </c>
      <c r="O529" s="1">
        <v>8012</v>
      </c>
      <c r="P529" s="1">
        <v>92628</v>
      </c>
    </row>
    <row r="530" spans="1:16" x14ac:dyDescent="0.2">
      <c r="A530" s="1">
        <v>528</v>
      </c>
      <c r="B530" s="1" t="s">
        <v>345</v>
      </c>
      <c r="C530" s="1">
        <v>0</v>
      </c>
      <c r="D530" s="1">
        <v>0</v>
      </c>
      <c r="E530" s="1">
        <v>61</v>
      </c>
      <c r="F530" s="1">
        <v>817</v>
      </c>
      <c r="G530" s="1">
        <v>320604</v>
      </c>
      <c r="H530" s="1">
        <v>8044</v>
      </c>
      <c r="I530" s="1">
        <v>135</v>
      </c>
      <c r="J530" s="1">
        <v>791</v>
      </c>
      <c r="K530" s="1">
        <v>162221</v>
      </c>
      <c r="L530" s="1">
        <v>1646</v>
      </c>
      <c r="M530" s="1">
        <v>1767</v>
      </c>
      <c r="N530" s="1">
        <v>84730</v>
      </c>
      <c r="O530" s="1">
        <v>8024</v>
      </c>
      <c r="P530" s="1">
        <v>92754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61</v>
      </c>
      <c r="F531" s="1">
        <v>819</v>
      </c>
      <c r="G531" s="1">
        <v>316851</v>
      </c>
      <c r="H531" s="1">
        <v>7815</v>
      </c>
      <c r="I531" s="1">
        <v>145</v>
      </c>
      <c r="J531" s="1">
        <v>779</v>
      </c>
      <c r="K531" s="1">
        <v>156874</v>
      </c>
      <c r="L531" s="1">
        <v>1647</v>
      </c>
      <c r="M531" s="1">
        <v>1768</v>
      </c>
      <c r="N531" s="1">
        <v>83776</v>
      </c>
      <c r="O531" s="1">
        <v>7990</v>
      </c>
      <c r="P531" s="1">
        <v>91766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61</v>
      </c>
      <c r="F532" s="1">
        <v>819</v>
      </c>
      <c r="G532" s="1">
        <v>316851</v>
      </c>
      <c r="H532" s="1">
        <v>7917</v>
      </c>
      <c r="I532" s="1">
        <v>160</v>
      </c>
      <c r="J532" s="1">
        <v>888</v>
      </c>
      <c r="K532" s="1">
        <v>163268</v>
      </c>
      <c r="L532" s="1">
        <v>1647</v>
      </c>
      <c r="M532" s="1">
        <v>1768</v>
      </c>
      <c r="N532" s="1">
        <v>83776</v>
      </c>
      <c r="O532" s="1">
        <v>7990</v>
      </c>
      <c r="P532" s="1">
        <v>91766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61</v>
      </c>
      <c r="F533" s="1">
        <v>819</v>
      </c>
      <c r="G533" s="1">
        <v>316851</v>
      </c>
      <c r="H533" s="1">
        <v>8232</v>
      </c>
      <c r="I533" s="1">
        <v>191</v>
      </c>
      <c r="J533" s="1">
        <v>805</v>
      </c>
      <c r="K533" s="1">
        <v>162578</v>
      </c>
      <c r="L533" s="1">
        <v>1647</v>
      </c>
      <c r="M533" s="1">
        <v>1768</v>
      </c>
      <c r="N533" s="1">
        <v>83776</v>
      </c>
      <c r="O533" s="1">
        <v>7990</v>
      </c>
      <c r="P533" s="1">
        <v>91766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61</v>
      </c>
      <c r="F534" s="1">
        <v>822</v>
      </c>
      <c r="G534" s="1">
        <v>316851</v>
      </c>
      <c r="H534" s="1">
        <v>7734</v>
      </c>
      <c r="I534" s="1">
        <v>140</v>
      </c>
      <c r="J534" s="1">
        <v>778</v>
      </c>
      <c r="K534" s="1">
        <v>161760</v>
      </c>
      <c r="L534" s="1">
        <v>1647</v>
      </c>
      <c r="M534" s="1">
        <v>1768</v>
      </c>
      <c r="N534" s="1">
        <v>83776</v>
      </c>
      <c r="O534" s="1">
        <v>7990</v>
      </c>
      <c r="P534" s="1">
        <v>91766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61</v>
      </c>
      <c r="F535" s="1">
        <v>822</v>
      </c>
      <c r="G535" s="1">
        <v>316851</v>
      </c>
      <c r="H535" s="1">
        <v>8043</v>
      </c>
      <c r="I535" s="1">
        <v>161</v>
      </c>
      <c r="J535" s="1">
        <v>847</v>
      </c>
      <c r="K535" s="1">
        <v>160499</v>
      </c>
      <c r="L535" s="1">
        <v>1647</v>
      </c>
      <c r="M535" s="1">
        <v>1768</v>
      </c>
      <c r="N535" s="1">
        <v>83776</v>
      </c>
      <c r="O535" s="1">
        <v>7990</v>
      </c>
      <c r="P535" s="1">
        <v>91766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61</v>
      </c>
      <c r="F536" s="1">
        <v>823</v>
      </c>
      <c r="G536" s="1">
        <v>315227</v>
      </c>
      <c r="H536" s="1">
        <v>7668</v>
      </c>
      <c r="I536" s="1">
        <v>142</v>
      </c>
      <c r="J536" s="1">
        <v>795</v>
      </c>
      <c r="K536" s="1">
        <v>159092</v>
      </c>
      <c r="L536" s="1">
        <v>1647</v>
      </c>
      <c r="M536" s="1">
        <v>1768</v>
      </c>
      <c r="N536" s="1">
        <v>83704</v>
      </c>
      <c r="O536" s="1">
        <v>7983</v>
      </c>
      <c r="P536" s="1">
        <v>91687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61</v>
      </c>
      <c r="F537" s="1">
        <v>827</v>
      </c>
      <c r="G537" s="1">
        <v>321712</v>
      </c>
      <c r="H537" s="1">
        <v>7916</v>
      </c>
      <c r="I537" s="1">
        <v>137</v>
      </c>
      <c r="J537" s="1">
        <v>787</v>
      </c>
      <c r="K537" s="1">
        <v>162741</v>
      </c>
      <c r="L537" s="1">
        <v>1650</v>
      </c>
      <c r="M537" s="1">
        <v>1771</v>
      </c>
      <c r="N537" s="1">
        <v>83833</v>
      </c>
      <c r="O537" s="1">
        <v>8005</v>
      </c>
      <c r="P537" s="1">
        <v>91838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61</v>
      </c>
      <c r="F538" s="1">
        <v>829</v>
      </c>
      <c r="G538" s="1">
        <v>321712</v>
      </c>
      <c r="H538" s="1">
        <v>8286</v>
      </c>
      <c r="I538" s="1">
        <v>150</v>
      </c>
      <c r="J538" s="1">
        <v>903</v>
      </c>
      <c r="K538" s="1">
        <v>160494</v>
      </c>
      <c r="L538" s="1">
        <v>1650</v>
      </c>
      <c r="M538" s="1">
        <v>1771</v>
      </c>
      <c r="N538" s="1">
        <v>83833</v>
      </c>
      <c r="O538" s="1">
        <v>8005</v>
      </c>
      <c r="P538" s="1">
        <v>91838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61</v>
      </c>
      <c r="F539" s="1">
        <v>831</v>
      </c>
      <c r="G539" s="1">
        <v>344597</v>
      </c>
      <c r="H539" s="1">
        <v>7882</v>
      </c>
      <c r="I539" s="1">
        <v>145</v>
      </c>
      <c r="J539" s="1">
        <v>892</v>
      </c>
      <c r="K539" s="1">
        <v>164335</v>
      </c>
      <c r="L539" s="1">
        <v>1650</v>
      </c>
      <c r="M539" s="1">
        <v>1771</v>
      </c>
      <c r="N539" s="1">
        <v>92210</v>
      </c>
      <c r="O539" s="1">
        <v>8615</v>
      </c>
      <c r="P539" s="1">
        <v>100825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57</v>
      </c>
      <c r="F540" s="1">
        <v>831</v>
      </c>
      <c r="G540" s="1">
        <v>345256</v>
      </c>
      <c r="H540" s="1">
        <v>7906</v>
      </c>
      <c r="I540" s="1">
        <v>144</v>
      </c>
      <c r="J540" s="1">
        <v>880</v>
      </c>
      <c r="K540" s="1">
        <v>166315</v>
      </c>
      <c r="L540" s="1">
        <v>1650</v>
      </c>
      <c r="M540" s="1">
        <v>1771</v>
      </c>
      <c r="N540" s="1">
        <v>92298</v>
      </c>
      <c r="O540" s="1">
        <v>8633</v>
      </c>
      <c r="P540" s="1">
        <v>100931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57</v>
      </c>
      <c r="F541" s="1">
        <v>831</v>
      </c>
      <c r="G541" s="1">
        <v>345256</v>
      </c>
      <c r="H541" s="1">
        <v>7605</v>
      </c>
      <c r="I541" s="1">
        <v>140</v>
      </c>
      <c r="J541" s="1">
        <v>896</v>
      </c>
      <c r="K541" s="1">
        <v>162717</v>
      </c>
      <c r="L541" s="1">
        <v>1650</v>
      </c>
      <c r="M541" s="1">
        <v>1771</v>
      </c>
      <c r="N541" s="1">
        <v>92298</v>
      </c>
      <c r="O541" s="1">
        <v>8633</v>
      </c>
      <c r="P541" s="1">
        <v>100931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57</v>
      </c>
      <c r="F542" s="1">
        <v>831</v>
      </c>
      <c r="G542" s="1">
        <v>345246</v>
      </c>
      <c r="H542" s="1">
        <v>7808</v>
      </c>
      <c r="I542" s="1">
        <v>142</v>
      </c>
      <c r="J542" s="1">
        <v>889</v>
      </c>
      <c r="K542" s="1">
        <v>167317</v>
      </c>
      <c r="L542" s="1">
        <v>1650</v>
      </c>
      <c r="M542" s="1">
        <v>1771</v>
      </c>
      <c r="N542" s="1">
        <v>92289</v>
      </c>
      <c r="O542" s="1">
        <v>8632</v>
      </c>
      <c r="P542" s="1">
        <v>100921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57</v>
      </c>
      <c r="F543" s="1">
        <v>831</v>
      </c>
      <c r="G543" s="1">
        <v>345246</v>
      </c>
      <c r="H543" s="1">
        <v>8081</v>
      </c>
      <c r="I543" s="1">
        <v>193</v>
      </c>
      <c r="J543" s="1">
        <v>905</v>
      </c>
      <c r="K543" s="1">
        <v>163880</v>
      </c>
      <c r="L543" s="1">
        <v>1650</v>
      </c>
      <c r="M543" s="1">
        <v>1771</v>
      </c>
      <c r="N543" s="1">
        <v>92289</v>
      </c>
      <c r="O543" s="1">
        <v>8632</v>
      </c>
      <c r="P543" s="1">
        <v>100921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57</v>
      </c>
      <c r="F544" s="1">
        <v>831</v>
      </c>
      <c r="G544" s="1">
        <v>345246</v>
      </c>
      <c r="H544" s="1">
        <v>8047</v>
      </c>
      <c r="I544" s="1">
        <v>157</v>
      </c>
      <c r="J544" s="1">
        <v>843</v>
      </c>
      <c r="K544" s="1">
        <v>161861</v>
      </c>
      <c r="L544" s="1">
        <v>1650</v>
      </c>
      <c r="M544" s="1">
        <v>1771</v>
      </c>
      <c r="N544" s="1">
        <v>92289</v>
      </c>
      <c r="O544" s="1">
        <v>8632</v>
      </c>
      <c r="P544" s="1">
        <v>100921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57</v>
      </c>
      <c r="F545" s="1">
        <v>831</v>
      </c>
      <c r="G545" s="1">
        <v>345246</v>
      </c>
      <c r="H545" s="1">
        <v>8109</v>
      </c>
      <c r="I545" s="1">
        <v>159</v>
      </c>
      <c r="J545" s="1">
        <v>827</v>
      </c>
      <c r="K545" s="1">
        <v>165574</v>
      </c>
      <c r="L545" s="1">
        <v>1650</v>
      </c>
      <c r="M545" s="1">
        <v>1771</v>
      </c>
      <c r="N545" s="1">
        <v>92289</v>
      </c>
      <c r="O545" s="1">
        <v>8632</v>
      </c>
      <c r="P545" s="1">
        <v>100921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57</v>
      </c>
      <c r="F546" s="1">
        <v>831</v>
      </c>
      <c r="G546" s="1">
        <v>345221</v>
      </c>
      <c r="H546" s="1">
        <v>7573</v>
      </c>
      <c r="I546" s="1">
        <v>138</v>
      </c>
      <c r="J546" s="1">
        <v>900</v>
      </c>
      <c r="K546" s="1">
        <v>164515</v>
      </c>
      <c r="L546" s="1">
        <v>1650</v>
      </c>
      <c r="M546" s="1">
        <v>1771</v>
      </c>
      <c r="N546" s="1">
        <v>92287</v>
      </c>
      <c r="O546" s="1">
        <v>8632</v>
      </c>
      <c r="P546" s="1">
        <v>100919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57</v>
      </c>
      <c r="F547" s="1">
        <v>832</v>
      </c>
      <c r="G547" s="1">
        <v>345221</v>
      </c>
      <c r="H547" s="1">
        <v>7809</v>
      </c>
      <c r="I547" s="1">
        <v>155</v>
      </c>
      <c r="J547" s="1">
        <v>894</v>
      </c>
      <c r="K547" s="1">
        <v>166915</v>
      </c>
      <c r="L547" s="1">
        <v>1650</v>
      </c>
      <c r="M547" s="1">
        <v>1771</v>
      </c>
      <c r="N547" s="1">
        <v>92287</v>
      </c>
      <c r="O547" s="1">
        <v>8632</v>
      </c>
      <c r="P547" s="1">
        <v>100919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57</v>
      </c>
      <c r="F548" s="1">
        <v>832</v>
      </c>
      <c r="G548" s="1">
        <v>281739</v>
      </c>
      <c r="H548" s="1">
        <v>8185</v>
      </c>
      <c r="I548" s="1">
        <v>196</v>
      </c>
      <c r="J548" s="1">
        <v>677</v>
      </c>
      <c r="K548" s="1">
        <v>105156</v>
      </c>
      <c r="L548" s="1">
        <v>1642</v>
      </c>
      <c r="M548" s="1">
        <v>1763</v>
      </c>
      <c r="N548" s="1">
        <v>85671</v>
      </c>
      <c r="O548" s="1">
        <v>8070</v>
      </c>
      <c r="P548" s="1">
        <v>93741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57</v>
      </c>
      <c r="F549" s="1">
        <v>832</v>
      </c>
      <c r="G549" s="1">
        <v>281739</v>
      </c>
      <c r="H549" s="1">
        <v>8038</v>
      </c>
      <c r="I549" s="1">
        <v>152</v>
      </c>
      <c r="J549" s="1">
        <v>631</v>
      </c>
      <c r="K549" s="1">
        <v>104518</v>
      </c>
      <c r="L549" s="1">
        <v>1642</v>
      </c>
      <c r="M549" s="1">
        <v>1763</v>
      </c>
      <c r="N549" s="1">
        <v>85671</v>
      </c>
      <c r="O549" s="1">
        <v>8070</v>
      </c>
      <c r="P549" s="1">
        <v>93741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57</v>
      </c>
      <c r="F550" s="1">
        <v>832</v>
      </c>
      <c r="G550" s="1">
        <v>281739</v>
      </c>
      <c r="H550" s="1">
        <v>8130</v>
      </c>
      <c r="I550" s="1">
        <v>188</v>
      </c>
      <c r="J550" s="1">
        <v>676</v>
      </c>
      <c r="K550" s="1">
        <v>105379</v>
      </c>
      <c r="L550" s="1">
        <v>1642</v>
      </c>
      <c r="M550" s="1">
        <v>1763</v>
      </c>
      <c r="N550" s="1">
        <v>85671</v>
      </c>
      <c r="O550" s="1">
        <v>8070</v>
      </c>
      <c r="P550" s="1">
        <v>93741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57</v>
      </c>
      <c r="F551" s="1">
        <v>832</v>
      </c>
      <c r="G551" s="1">
        <v>281739</v>
      </c>
      <c r="H551" s="1">
        <v>8108</v>
      </c>
      <c r="I551" s="1">
        <v>146</v>
      </c>
      <c r="J551" s="1">
        <v>665</v>
      </c>
      <c r="K551" s="1">
        <v>101747</v>
      </c>
      <c r="L551" s="1">
        <v>1642</v>
      </c>
      <c r="M551" s="1">
        <v>1763</v>
      </c>
      <c r="N551" s="1">
        <v>85671</v>
      </c>
      <c r="O551" s="1">
        <v>8070</v>
      </c>
      <c r="P551" s="1">
        <v>93741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57</v>
      </c>
      <c r="F552" s="1">
        <v>832</v>
      </c>
      <c r="G552" s="1">
        <v>281739</v>
      </c>
      <c r="H552" s="1">
        <v>7928</v>
      </c>
      <c r="I552" s="1">
        <v>153</v>
      </c>
      <c r="J552" s="1">
        <v>636</v>
      </c>
      <c r="K552" s="1">
        <v>105645</v>
      </c>
      <c r="L552" s="1">
        <v>1642</v>
      </c>
      <c r="M552" s="1">
        <v>1763</v>
      </c>
      <c r="N552" s="1">
        <v>85671</v>
      </c>
      <c r="O552" s="1">
        <v>8070</v>
      </c>
      <c r="P552" s="1">
        <v>93741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57</v>
      </c>
      <c r="F553" s="1">
        <v>832</v>
      </c>
      <c r="G553" s="1">
        <v>281739</v>
      </c>
      <c r="H553" s="1">
        <v>8266</v>
      </c>
      <c r="I553" s="1">
        <v>172</v>
      </c>
      <c r="J553" s="1">
        <v>647</v>
      </c>
      <c r="K553" s="1">
        <v>104580</v>
      </c>
      <c r="L553" s="1">
        <v>1642</v>
      </c>
      <c r="M553" s="1">
        <v>1763</v>
      </c>
      <c r="N553" s="1">
        <v>85671</v>
      </c>
      <c r="O553" s="1">
        <v>8070</v>
      </c>
      <c r="P553" s="1">
        <v>93741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55</v>
      </c>
      <c r="F554" s="1">
        <v>836</v>
      </c>
      <c r="G554" s="1">
        <v>281727</v>
      </c>
      <c r="H554" s="1">
        <v>7881</v>
      </c>
      <c r="I554" s="1">
        <v>185</v>
      </c>
      <c r="J554" s="1">
        <v>667</v>
      </c>
      <c r="K554" s="1">
        <v>104186</v>
      </c>
      <c r="L554" s="1">
        <v>1642</v>
      </c>
      <c r="M554" s="1">
        <v>1763</v>
      </c>
      <c r="N554" s="1">
        <v>85659</v>
      </c>
      <c r="O554" s="1">
        <v>8070</v>
      </c>
      <c r="P554" s="1">
        <v>93729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55</v>
      </c>
      <c r="F555" s="1">
        <v>838</v>
      </c>
      <c r="G555" s="1">
        <v>307379</v>
      </c>
      <c r="H555" s="1">
        <v>8254</v>
      </c>
      <c r="I555" s="1">
        <v>140</v>
      </c>
      <c r="J555" s="1">
        <v>857</v>
      </c>
      <c r="K555" s="1">
        <v>156791</v>
      </c>
      <c r="L555" s="1">
        <v>1650</v>
      </c>
      <c r="M555" s="1">
        <v>1771</v>
      </c>
      <c r="N555" s="1">
        <v>83924</v>
      </c>
      <c r="O555" s="1">
        <v>7892</v>
      </c>
      <c r="P555" s="1">
        <v>91816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55</v>
      </c>
      <c r="F556" s="1">
        <v>838</v>
      </c>
      <c r="G556" s="1">
        <v>307379</v>
      </c>
      <c r="H556" s="1">
        <v>7698</v>
      </c>
      <c r="I556" s="1">
        <v>137</v>
      </c>
      <c r="J556" s="1">
        <v>817</v>
      </c>
      <c r="K556" s="1">
        <v>156199</v>
      </c>
      <c r="L556" s="1">
        <v>1650</v>
      </c>
      <c r="M556" s="1">
        <v>1771</v>
      </c>
      <c r="N556" s="1">
        <v>83924</v>
      </c>
      <c r="O556" s="1">
        <v>7892</v>
      </c>
      <c r="P556" s="1">
        <v>91816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55</v>
      </c>
      <c r="F557" s="1">
        <v>838</v>
      </c>
      <c r="G557" s="1">
        <v>307380</v>
      </c>
      <c r="H557" s="1">
        <v>7909</v>
      </c>
      <c r="I557" s="1">
        <v>137</v>
      </c>
      <c r="J557" s="1">
        <v>842</v>
      </c>
      <c r="K557" s="1">
        <v>156006</v>
      </c>
      <c r="L557" s="1">
        <v>1650</v>
      </c>
      <c r="M557" s="1">
        <v>1771</v>
      </c>
      <c r="N557" s="1">
        <v>83924</v>
      </c>
      <c r="O557" s="1">
        <v>7892</v>
      </c>
      <c r="P557" s="1">
        <v>91816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55</v>
      </c>
      <c r="F558" s="1">
        <v>838</v>
      </c>
      <c r="G558" s="1">
        <v>307380</v>
      </c>
      <c r="H558" s="1">
        <v>8347</v>
      </c>
      <c r="I558" s="1">
        <v>156</v>
      </c>
      <c r="J558" s="1">
        <v>844</v>
      </c>
      <c r="K558" s="1">
        <v>160618</v>
      </c>
      <c r="L558" s="1">
        <v>1650</v>
      </c>
      <c r="M558" s="1">
        <v>1771</v>
      </c>
      <c r="N558" s="1">
        <v>83924</v>
      </c>
      <c r="O558" s="1">
        <v>7892</v>
      </c>
      <c r="P558" s="1">
        <v>91816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55</v>
      </c>
      <c r="F559" s="1">
        <v>838</v>
      </c>
      <c r="G559" s="1">
        <v>307380</v>
      </c>
      <c r="H559" s="1">
        <v>7804</v>
      </c>
      <c r="I559" s="1">
        <v>156</v>
      </c>
      <c r="J559" s="1">
        <v>880</v>
      </c>
      <c r="K559" s="1">
        <v>157847</v>
      </c>
      <c r="L559" s="1">
        <v>1650</v>
      </c>
      <c r="M559" s="1">
        <v>1771</v>
      </c>
      <c r="N559" s="1">
        <v>83924</v>
      </c>
      <c r="O559" s="1">
        <v>7892</v>
      </c>
      <c r="P559" s="1">
        <v>91816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55</v>
      </c>
      <c r="F560" s="1">
        <v>838</v>
      </c>
      <c r="G560" s="1">
        <v>307380</v>
      </c>
      <c r="H560" s="1">
        <v>8038</v>
      </c>
      <c r="I560" s="1">
        <v>137</v>
      </c>
      <c r="J560" s="1">
        <v>817</v>
      </c>
      <c r="K560" s="1">
        <v>163705</v>
      </c>
      <c r="L560" s="1">
        <v>1650</v>
      </c>
      <c r="M560" s="1">
        <v>1771</v>
      </c>
      <c r="N560" s="1">
        <v>83924</v>
      </c>
      <c r="O560" s="1">
        <v>7892</v>
      </c>
      <c r="P560" s="1">
        <v>91816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55</v>
      </c>
      <c r="F561" s="1">
        <v>838</v>
      </c>
      <c r="G561" s="1">
        <v>307010</v>
      </c>
      <c r="H561" s="1">
        <v>7666</v>
      </c>
      <c r="I561" s="1">
        <v>136</v>
      </c>
      <c r="J561" s="1">
        <v>759</v>
      </c>
      <c r="K561" s="1">
        <v>132341</v>
      </c>
      <c r="L561" s="1">
        <v>1650</v>
      </c>
      <c r="M561" s="1">
        <v>1771</v>
      </c>
      <c r="N561" s="1">
        <v>85598</v>
      </c>
      <c r="O561" s="1">
        <v>7986</v>
      </c>
      <c r="P561" s="1">
        <v>93584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55</v>
      </c>
      <c r="F562" s="1">
        <v>838</v>
      </c>
      <c r="G562" s="1">
        <v>274502</v>
      </c>
      <c r="H562" s="1">
        <v>7895</v>
      </c>
      <c r="I562" s="1">
        <v>192</v>
      </c>
      <c r="J562" s="1">
        <v>661</v>
      </c>
      <c r="K562" s="1">
        <v>98758</v>
      </c>
      <c r="L562" s="1">
        <v>1642</v>
      </c>
      <c r="M562" s="1">
        <v>1763</v>
      </c>
      <c r="N562" s="1">
        <v>85070</v>
      </c>
      <c r="O562" s="1">
        <v>8071</v>
      </c>
      <c r="P562" s="1">
        <v>93141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55</v>
      </c>
      <c r="F563" s="1">
        <v>838</v>
      </c>
      <c r="G563" s="1">
        <v>279454</v>
      </c>
      <c r="H563" s="1">
        <v>8286</v>
      </c>
      <c r="I563" s="1">
        <v>202</v>
      </c>
      <c r="J563" s="1">
        <v>758</v>
      </c>
      <c r="K563" s="1">
        <v>107886</v>
      </c>
      <c r="L563" s="1">
        <v>1642</v>
      </c>
      <c r="M563" s="1">
        <v>1763</v>
      </c>
      <c r="N563" s="1">
        <v>86356</v>
      </c>
      <c r="O563" s="1">
        <v>8075</v>
      </c>
      <c r="P563" s="1">
        <v>94431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55</v>
      </c>
      <c r="F564" s="1">
        <v>838</v>
      </c>
      <c r="G564" s="1">
        <v>279454</v>
      </c>
      <c r="H564" s="1">
        <v>7791</v>
      </c>
      <c r="I564" s="1">
        <v>162</v>
      </c>
      <c r="J564" s="1">
        <v>610</v>
      </c>
      <c r="K564" s="1">
        <v>103978</v>
      </c>
      <c r="L564" s="1">
        <v>1642</v>
      </c>
      <c r="M564" s="1">
        <v>1763</v>
      </c>
      <c r="N564" s="1">
        <v>86356</v>
      </c>
      <c r="O564" s="1">
        <v>8075</v>
      </c>
      <c r="P564" s="1">
        <v>94431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54</v>
      </c>
      <c r="F565" s="1">
        <v>839</v>
      </c>
      <c r="G565" s="1">
        <v>313796</v>
      </c>
      <c r="H565" s="1">
        <v>7881</v>
      </c>
      <c r="I565" s="1">
        <v>137</v>
      </c>
      <c r="J565" s="1">
        <v>709</v>
      </c>
      <c r="K565" s="1">
        <v>128559</v>
      </c>
      <c r="L565" s="1">
        <v>1649</v>
      </c>
      <c r="M565" s="1">
        <v>1770</v>
      </c>
      <c r="N565" s="1">
        <v>88515</v>
      </c>
      <c r="O565" s="1">
        <v>8211</v>
      </c>
      <c r="P565" s="1">
        <v>96726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54</v>
      </c>
      <c r="F566" s="1">
        <v>839</v>
      </c>
      <c r="G566" s="1">
        <v>313796</v>
      </c>
      <c r="H566" s="1">
        <v>7571</v>
      </c>
      <c r="I566" s="1">
        <v>140</v>
      </c>
      <c r="J566" s="1">
        <v>840</v>
      </c>
      <c r="K566" s="1">
        <v>127942</v>
      </c>
      <c r="L566" s="1">
        <v>1649</v>
      </c>
      <c r="M566" s="1">
        <v>1770</v>
      </c>
      <c r="N566" s="1">
        <v>88515</v>
      </c>
      <c r="O566" s="1">
        <v>8211</v>
      </c>
      <c r="P566" s="1">
        <v>96726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54</v>
      </c>
      <c r="F567" s="1">
        <v>839</v>
      </c>
      <c r="G567" s="1">
        <v>326211</v>
      </c>
      <c r="H567" s="1">
        <v>7890</v>
      </c>
      <c r="I567" s="1">
        <v>130</v>
      </c>
      <c r="J567" s="1">
        <v>769</v>
      </c>
      <c r="K567" s="1">
        <v>116816</v>
      </c>
      <c r="L567" s="1">
        <v>1658</v>
      </c>
      <c r="M567" s="1">
        <v>1779</v>
      </c>
      <c r="N567" s="1">
        <v>92436</v>
      </c>
      <c r="O567" s="1">
        <v>8510</v>
      </c>
      <c r="P567" s="1">
        <v>100946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54</v>
      </c>
      <c r="F568" s="1">
        <v>845</v>
      </c>
      <c r="G568" s="1">
        <v>326211</v>
      </c>
      <c r="H568" s="1">
        <v>8200</v>
      </c>
      <c r="I568" s="1">
        <v>154</v>
      </c>
      <c r="J568" s="1">
        <v>749</v>
      </c>
      <c r="K568" s="1">
        <v>118644</v>
      </c>
      <c r="L568" s="1">
        <v>1658</v>
      </c>
      <c r="M568" s="1">
        <v>1779</v>
      </c>
      <c r="N568" s="1">
        <v>92436</v>
      </c>
      <c r="O568" s="1">
        <v>8510</v>
      </c>
      <c r="P568" s="1">
        <v>100946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54</v>
      </c>
      <c r="F569" s="1">
        <v>845</v>
      </c>
      <c r="G569" s="1">
        <v>326211</v>
      </c>
      <c r="H569" s="1">
        <v>8032</v>
      </c>
      <c r="I569" s="1">
        <v>137</v>
      </c>
      <c r="J569" s="1">
        <v>764</v>
      </c>
      <c r="K569" s="1">
        <v>119068</v>
      </c>
      <c r="L569" s="1">
        <v>1658</v>
      </c>
      <c r="M569" s="1">
        <v>1779</v>
      </c>
      <c r="N569" s="1">
        <v>92436</v>
      </c>
      <c r="O569" s="1">
        <v>8510</v>
      </c>
      <c r="P569" s="1">
        <v>100946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54</v>
      </c>
      <c r="F570" s="1">
        <v>846</v>
      </c>
      <c r="G570" s="1">
        <v>326211</v>
      </c>
      <c r="H570" s="1">
        <v>7906</v>
      </c>
      <c r="I570" s="1">
        <v>149</v>
      </c>
      <c r="J570" s="1">
        <v>745</v>
      </c>
      <c r="K570" s="1">
        <v>117311</v>
      </c>
      <c r="L570" s="1">
        <v>1658</v>
      </c>
      <c r="M570" s="1">
        <v>1779</v>
      </c>
      <c r="N570" s="1">
        <v>92436</v>
      </c>
      <c r="O570" s="1">
        <v>8510</v>
      </c>
      <c r="P570" s="1">
        <v>100946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54</v>
      </c>
      <c r="F571" s="1">
        <v>848</v>
      </c>
      <c r="G571" s="1">
        <v>326502</v>
      </c>
      <c r="H571" s="1">
        <v>7426</v>
      </c>
      <c r="I571" s="1">
        <v>142</v>
      </c>
      <c r="J571" s="1">
        <v>760</v>
      </c>
      <c r="K571" s="1">
        <v>115807</v>
      </c>
      <c r="L571" s="1">
        <v>1658</v>
      </c>
      <c r="M571" s="1">
        <v>1779</v>
      </c>
      <c r="N571" s="1">
        <v>92388</v>
      </c>
      <c r="O571" s="1">
        <v>8508</v>
      </c>
      <c r="P571" s="1">
        <v>100896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54</v>
      </c>
      <c r="F572" s="1">
        <v>848</v>
      </c>
      <c r="G572" s="1">
        <v>326502</v>
      </c>
      <c r="H572" s="1">
        <v>8084</v>
      </c>
      <c r="I572" s="1">
        <v>176</v>
      </c>
      <c r="J572" s="1">
        <v>771</v>
      </c>
      <c r="K572" s="1">
        <v>120033</v>
      </c>
      <c r="L572" s="1">
        <v>1658</v>
      </c>
      <c r="M572" s="1">
        <v>1779</v>
      </c>
      <c r="N572" s="1">
        <v>92388</v>
      </c>
      <c r="O572" s="1">
        <v>8508</v>
      </c>
      <c r="P572" s="1">
        <v>100896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54</v>
      </c>
      <c r="F573" s="1">
        <v>849</v>
      </c>
      <c r="G573" s="1">
        <v>306611</v>
      </c>
      <c r="H573" s="1">
        <v>8211</v>
      </c>
      <c r="I573" s="1">
        <v>132</v>
      </c>
      <c r="J573" s="1">
        <v>826</v>
      </c>
      <c r="K573" s="1">
        <v>142647</v>
      </c>
      <c r="L573" s="1">
        <v>1659</v>
      </c>
      <c r="M573" s="1">
        <v>1780</v>
      </c>
      <c r="N573" s="1">
        <v>84387</v>
      </c>
      <c r="O573" s="1">
        <v>7854</v>
      </c>
      <c r="P573" s="1">
        <v>92241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54</v>
      </c>
      <c r="F574" s="1">
        <v>850</v>
      </c>
      <c r="G574" s="1">
        <v>306611</v>
      </c>
      <c r="H574" s="1">
        <v>7996</v>
      </c>
      <c r="I574" s="1">
        <v>133</v>
      </c>
      <c r="J574" s="1">
        <v>748</v>
      </c>
      <c r="K574" s="1">
        <v>143051</v>
      </c>
      <c r="L574" s="1">
        <v>1659</v>
      </c>
      <c r="M574" s="1">
        <v>1780</v>
      </c>
      <c r="N574" s="1">
        <v>84387</v>
      </c>
      <c r="O574" s="1">
        <v>7854</v>
      </c>
      <c r="P574" s="1">
        <v>92241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54</v>
      </c>
      <c r="F575" s="1">
        <v>859</v>
      </c>
      <c r="G575" s="1">
        <v>306611</v>
      </c>
      <c r="H575" s="1">
        <v>8015</v>
      </c>
      <c r="I575" s="1">
        <v>138</v>
      </c>
      <c r="J575" s="1">
        <v>767</v>
      </c>
      <c r="K575" s="1">
        <v>139899</v>
      </c>
      <c r="L575" s="1">
        <v>1659</v>
      </c>
      <c r="M575" s="1">
        <v>1780</v>
      </c>
      <c r="N575" s="1">
        <v>84387</v>
      </c>
      <c r="O575" s="1">
        <v>7854</v>
      </c>
      <c r="P575" s="1">
        <v>92241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54</v>
      </c>
      <c r="F576" s="1">
        <v>859</v>
      </c>
      <c r="G576" s="1">
        <v>306611</v>
      </c>
      <c r="H576" s="1">
        <v>7792</v>
      </c>
      <c r="I576" s="1">
        <v>139</v>
      </c>
      <c r="J576" s="1">
        <v>862</v>
      </c>
      <c r="K576" s="1">
        <v>139718</v>
      </c>
      <c r="L576" s="1">
        <v>1659</v>
      </c>
      <c r="M576" s="1">
        <v>1780</v>
      </c>
      <c r="N576" s="1">
        <v>84387</v>
      </c>
      <c r="O576" s="1">
        <v>7854</v>
      </c>
      <c r="P576" s="1">
        <v>92241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54</v>
      </c>
      <c r="F577" s="1">
        <v>859</v>
      </c>
      <c r="G577" s="1">
        <v>306611</v>
      </c>
      <c r="H577" s="1">
        <v>7940</v>
      </c>
      <c r="I577" s="1">
        <v>150</v>
      </c>
      <c r="J577" s="1">
        <v>744</v>
      </c>
      <c r="K577" s="1">
        <v>140955</v>
      </c>
      <c r="L577" s="1">
        <v>1659</v>
      </c>
      <c r="M577" s="1">
        <v>1780</v>
      </c>
      <c r="N577" s="1">
        <v>84387</v>
      </c>
      <c r="O577" s="1">
        <v>7854</v>
      </c>
      <c r="P577" s="1">
        <v>92241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54</v>
      </c>
      <c r="F578" s="1">
        <v>859</v>
      </c>
      <c r="G578" s="1">
        <v>304636</v>
      </c>
      <c r="H578" s="1">
        <v>8293</v>
      </c>
      <c r="I578" s="1">
        <v>162</v>
      </c>
      <c r="J578" s="1">
        <v>843</v>
      </c>
      <c r="K578" s="1">
        <v>123234</v>
      </c>
      <c r="L578" s="1">
        <v>1659</v>
      </c>
      <c r="M578" s="1">
        <v>1780</v>
      </c>
      <c r="N578" s="1">
        <v>87014</v>
      </c>
      <c r="O578" s="1">
        <v>8180</v>
      </c>
      <c r="P578" s="1">
        <v>95194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54</v>
      </c>
      <c r="F579" s="1">
        <v>859</v>
      </c>
      <c r="G579" s="1">
        <v>304636</v>
      </c>
      <c r="H579" s="1">
        <v>7893</v>
      </c>
      <c r="I579" s="1">
        <v>134</v>
      </c>
      <c r="J579" s="1">
        <v>774</v>
      </c>
      <c r="K579" s="1">
        <v>121091</v>
      </c>
      <c r="L579" s="1">
        <v>1659</v>
      </c>
      <c r="M579" s="1">
        <v>1780</v>
      </c>
      <c r="N579" s="1">
        <v>87014</v>
      </c>
      <c r="O579" s="1">
        <v>8180</v>
      </c>
      <c r="P579" s="1">
        <v>95194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54</v>
      </c>
      <c r="F580" s="1">
        <v>860</v>
      </c>
      <c r="G580" s="1">
        <v>305857</v>
      </c>
      <c r="H580" s="1">
        <v>7880</v>
      </c>
      <c r="I580" s="1">
        <v>138</v>
      </c>
      <c r="J580" s="1">
        <v>707</v>
      </c>
      <c r="K580" s="1">
        <v>120076</v>
      </c>
      <c r="L580" s="1">
        <v>1659</v>
      </c>
      <c r="M580" s="1">
        <v>1780</v>
      </c>
      <c r="N580" s="1">
        <v>86982</v>
      </c>
      <c r="O580" s="1">
        <v>8177</v>
      </c>
      <c r="P580" s="1">
        <v>95159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54</v>
      </c>
      <c r="F581" s="1">
        <v>860</v>
      </c>
      <c r="G581" s="1">
        <v>305857</v>
      </c>
      <c r="H581" s="1">
        <v>7874</v>
      </c>
      <c r="I581" s="1">
        <v>130</v>
      </c>
      <c r="J581" s="1">
        <v>723</v>
      </c>
      <c r="K581" s="1">
        <v>119431</v>
      </c>
      <c r="L581" s="1">
        <v>1659</v>
      </c>
      <c r="M581" s="1">
        <v>1780</v>
      </c>
      <c r="N581" s="1">
        <v>86982</v>
      </c>
      <c r="O581" s="1">
        <v>8177</v>
      </c>
      <c r="P581" s="1">
        <v>95159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54</v>
      </c>
      <c r="F582" s="1">
        <v>860</v>
      </c>
      <c r="G582" s="1">
        <v>335239</v>
      </c>
      <c r="H582" s="1">
        <v>7870</v>
      </c>
      <c r="I582" s="1">
        <v>148</v>
      </c>
      <c r="J582" s="1">
        <v>914</v>
      </c>
      <c r="K582" s="1">
        <v>134877</v>
      </c>
      <c r="L582" s="1">
        <v>1659</v>
      </c>
      <c r="M582" s="1">
        <v>1780</v>
      </c>
      <c r="N582" s="1">
        <v>93012</v>
      </c>
      <c r="O582" s="1">
        <v>8423</v>
      </c>
      <c r="P582" s="1">
        <v>101435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54</v>
      </c>
      <c r="F583" s="1">
        <v>860</v>
      </c>
      <c r="G583" s="1">
        <v>335239</v>
      </c>
      <c r="H583" s="1">
        <v>8054</v>
      </c>
      <c r="I583" s="1">
        <v>159</v>
      </c>
      <c r="J583" s="1">
        <v>885</v>
      </c>
      <c r="K583" s="1">
        <v>132269</v>
      </c>
      <c r="L583" s="1">
        <v>1659</v>
      </c>
      <c r="M583" s="1">
        <v>1780</v>
      </c>
      <c r="N583" s="1">
        <v>93012</v>
      </c>
      <c r="O583" s="1">
        <v>8423</v>
      </c>
      <c r="P583" s="1">
        <v>101435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54</v>
      </c>
      <c r="F584" s="1">
        <v>860</v>
      </c>
      <c r="G584" s="1">
        <v>335239</v>
      </c>
      <c r="H584" s="1">
        <v>7834</v>
      </c>
      <c r="I584" s="1">
        <v>141</v>
      </c>
      <c r="J584" s="1">
        <v>824</v>
      </c>
      <c r="K584" s="1">
        <v>130424</v>
      </c>
      <c r="L584" s="1">
        <v>1659</v>
      </c>
      <c r="M584" s="1">
        <v>1780</v>
      </c>
      <c r="N584" s="1">
        <v>93012</v>
      </c>
      <c r="O584" s="1">
        <v>8423</v>
      </c>
      <c r="P584" s="1">
        <v>101435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54</v>
      </c>
      <c r="F585" s="1">
        <v>860</v>
      </c>
      <c r="G585" s="1">
        <v>335239</v>
      </c>
      <c r="H585" s="1">
        <v>7950</v>
      </c>
      <c r="I585" s="1">
        <v>158</v>
      </c>
      <c r="J585" s="1">
        <v>899</v>
      </c>
      <c r="K585" s="1">
        <v>131164</v>
      </c>
      <c r="L585" s="1">
        <v>1659</v>
      </c>
      <c r="M585" s="1">
        <v>1780</v>
      </c>
      <c r="N585" s="1">
        <v>93012</v>
      </c>
      <c r="O585" s="1">
        <v>8423</v>
      </c>
      <c r="P585" s="1">
        <v>101435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54</v>
      </c>
      <c r="F586" s="1">
        <v>864</v>
      </c>
      <c r="G586" s="1">
        <v>335239</v>
      </c>
      <c r="H586" s="1">
        <v>7809</v>
      </c>
      <c r="I586" s="1">
        <v>184</v>
      </c>
      <c r="J586" s="1">
        <v>768</v>
      </c>
      <c r="K586" s="1">
        <v>125869</v>
      </c>
      <c r="L586" s="1">
        <v>1659</v>
      </c>
      <c r="M586" s="1">
        <v>1780</v>
      </c>
      <c r="N586" s="1">
        <v>93012</v>
      </c>
      <c r="O586" s="1">
        <v>8423</v>
      </c>
      <c r="P586" s="1">
        <v>101435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0</v>
      </c>
      <c r="E587" s="1">
        <v>54</v>
      </c>
      <c r="F587" s="1">
        <v>864</v>
      </c>
      <c r="G587" s="1">
        <v>319710</v>
      </c>
      <c r="H587" s="1">
        <v>7997</v>
      </c>
      <c r="I587" s="1">
        <v>155</v>
      </c>
      <c r="J587" s="1">
        <v>801</v>
      </c>
      <c r="K587" s="1">
        <v>121706</v>
      </c>
      <c r="L587" s="1">
        <v>1660</v>
      </c>
      <c r="M587" s="1">
        <v>1781</v>
      </c>
      <c r="N587" s="1">
        <v>91854</v>
      </c>
      <c r="O587" s="1">
        <v>8403</v>
      </c>
      <c r="P587" s="1">
        <v>100257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54</v>
      </c>
      <c r="F588" s="1">
        <v>864</v>
      </c>
      <c r="G588" s="1">
        <v>319710</v>
      </c>
      <c r="H588" s="1">
        <v>8046</v>
      </c>
      <c r="I588" s="1">
        <v>161</v>
      </c>
      <c r="J588" s="1">
        <v>862</v>
      </c>
      <c r="K588" s="1">
        <v>123472</v>
      </c>
      <c r="L588" s="1">
        <v>1660</v>
      </c>
      <c r="M588" s="1">
        <v>1781</v>
      </c>
      <c r="N588" s="1">
        <v>91854</v>
      </c>
      <c r="O588" s="1">
        <v>8403</v>
      </c>
      <c r="P588" s="1">
        <v>100257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54</v>
      </c>
      <c r="F589" s="1">
        <v>864</v>
      </c>
      <c r="G589" s="1">
        <v>319710</v>
      </c>
      <c r="H589" s="1">
        <v>7976</v>
      </c>
      <c r="I589" s="1">
        <v>157</v>
      </c>
      <c r="J589" s="1">
        <v>767</v>
      </c>
      <c r="K589" s="1">
        <v>121596</v>
      </c>
      <c r="L589" s="1">
        <v>1660</v>
      </c>
      <c r="M589" s="1">
        <v>1781</v>
      </c>
      <c r="N589" s="1">
        <v>91854</v>
      </c>
      <c r="O589" s="1">
        <v>8403</v>
      </c>
      <c r="P589" s="1">
        <v>100257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54</v>
      </c>
      <c r="F590" s="1">
        <v>867</v>
      </c>
      <c r="G590" s="1">
        <v>319708</v>
      </c>
      <c r="H590" s="1">
        <v>8092</v>
      </c>
      <c r="I590" s="1">
        <v>140</v>
      </c>
      <c r="J590" s="1">
        <v>763</v>
      </c>
      <c r="K590" s="1">
        <v>122321</v>
      </c>
      <c r="L590" s="1">
        <v>1660</v>
      </c>
      <c r="M590" s="1">
        <v>1781</v>
      </c>
      <c r="N590" s="1">
        <v>91854</v>
      </c>
      <c r="O590" s="1">
        <v>8403</v>
      </c>
      <c r="P590" s="1">
        <v>100257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54</v>
      </c>
      <c r="F591" s="1">
        <v>867</v>
      </c>
      <c r="G591" s="1">
        <v>319710</v>
      </c>
      <c r="H591" s="1">
        <v>7538</v>
      </c>
      <c r="I591" s="1">
        <v>132</v>
      </c>
      <c r="J591" s="1">
        <v>772</v>
      </c>
      <c r="K591" s="1">
        <v>120955</v>
      </c>
      <c r="L591" s="1">
        <v>1660</v>
      </c>
      <c r="M591" s="1">
        <v>1781</v>
      </c>
      <c r="N591" s="1">
        <v>91854</v>
      </c>
      <c r="O591" s="1">
        <v>8403</v>
      </c>
      <c r="P591" s="1">
        <v>100257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54</v>
      </c>
      <c r="F592" s="1">
        <v>867</v>
      </c>
      <c r="G592" s="1">
        <v>319710</v>
      </c>
      <c r="H592" s="1">
        <v>7847</v>
      </c>
      <c r="I592" s="1">
        <v>149</v>
      </c>
      <c r="J592" s="1">
        <v>801</v>
      </c>
      <c r="K592" s="1">
        <v>124070</v>
      </c>
      <c r="L592" s="1">
        <v>1660</v>
      </c>
      <c r="M592" s="1">
        <v>1781</v>
      </c>
      <c r="N592" s="1">
        <v>91854</v>
      </c>
      <c r="O592" s="1">
        <v>8403</v>
      </c>
      <c r="P592" s="1">
        <v>100257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54</v>
      </c>
      <c r="F593" s="1">
        <v>867</v>
      </c>
      <c r="G593" s="1">
        <v>319710</v>
      </c>
      <c r="H593" s="1">
        <v>8201</v>
      </c>
      <c r="I593" s="1">
        <v>166</v>
      </c>
      <c r="J593" s="1">
        <v>756</v>
      </c>
      <c r="K593" s="1">
        <v>124079</v>
      </c>
      <c r="L593" s="1">
        <v>1660</v>
      </c>
      <c r="M593" s="1">
        <v>1781</v>
      </c>
      <c r="N593" s="1">
        <v>91854</v>
      </c>
      <c r="O593" s="1">
        <v>8403</v>
      </c>
      <c r="P593" s="1">
        <v>100257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54</v>
      </c>
      <c r="F594" s="1">
        <v>867</v>
      </c>
      <c r="G594" s="1">
        <v>319710</v>
      </c>
      <c r="H594" s="1">
        <v>8067</v>
      </c>
      <c r="I594" s="1">
        <v>140</v>
      </c>
      <c r="J594" s="1">
        <v>730</v>
      </c>
      <c r="K594" s="1">
        <v>122527</v>
      </c>
      <c r="L594" s="1">
        <v>1660</v>
      </c>
      <c r="M594" s="1">
        <v>1781</v>
      </c>
      <c r="N594" s="1">
        <v>91854</v>
      </c>
      <c r="O594" s="1">
        <v>8403</v>
      </c>
      <c r="P594" s="1">
        <v>100257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54</v>
      </c>
      <c r="F595" s="1">
        <v>867</v>
      </c>
      <c r="G595" s="1">
        <v>319708</v>
      </c>
      <c r="H595" s="1">
        <v>7925</v>
      </c>
      <c r="I595" s="1">
        <v>163</v>
      </c>
      <c r="J595" s="1">
        <v>827</v>
      </c>
      <c r="K595" s="1">
        <v>123444</v>
      </c>
      <c r="L595" s="1">
        <v>1660</v>
      </c>
      <c r="M595" s="1">
        <v>1781</v>
      </c>
      <c r="N595" s="1">
        <v>91854</v>
      </c>
      <c r="O595" s="1">
        <v>8403</v>
      </c>
      <c r="P595" s="1">
        <v>100257</v>
      </c>
    </row>
    <row r="596" spans="1:16" x14ac:dyDescent="0.2">
      <c r="A596" s="1">
        <v>594</v>
      </c>
      <c r="B596" s="1" t="s">
        <v>279</v>
      </c>
      <c r="C596" s="1">
        <v>0</v>
      </c>
      <c r="D596" s="1">
        <v>0</v>
      </c>
      <c r="E596" s="1">
        <v>54</v>
      </c>
      <c r="F596" s="1">
        <v>867</v>
      </c>
      <c r="G596" s="1">
        <v>370550</v>
      </c>
      <c r="H596" s="1">
        <v>7776</v>
      </c>
      <c r="I596" s="1">
        <v>130</v>
      </c>
      <c r="J596" s="1">
        <v>874</v>
      </c>
      <c r="K596" s="1">
        <v>157519</v>
      </c>
      <c r="L596" s="1">
        <v>1652</v>
      </c>
      <c r="M596" s="1">
        <v>1773</v>
      </c>
      <c r="N596" s="1">
        <v>93005</v>
      </c>
      <c r="O596" s="1">
        <v>8536</v>
      </c>
      <c r="P596" s="1">
        <v>101541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54</v>
      </c>
      <c r="F597" s="1">
        <v>867</v>
      </c>
      <c r="G597" s="1">
        <v>322811</v>
      </c>
      <c r="H597" s="1">
        <v>8137</v>
      </c>
      <c r="I597" s="1">
        <v>139</v>
      </c>
      <c r="J597" s="1">
        <v>857</v>
      </c>
      <c r="K597" s="1">
        <v>141043</v>
      </c>
      <c r="L597" s="1">
        <v>1660</v>
      </c>
      <c r="M597" s="1">
        <v>1781</v>
      </c>
      <c r="N597" s="1">
        <v>88163</v>
      </c>
      <c r="O597" s="1">
        <v>8259</v>
      </c>
      <c r="P597" s="1">
        <v>96422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54</v>
      </c>
      <c r="F598" s="1">
        <v>868</v>
      </c>
      <c r="G598" s="1">
        <v>322811</v>
      </c>
      <c r="H598" s="1">
        <v>8484</v>
      </c>
      <c r="I598" s="1">
        <v>165</v>
      </c>
      <c r="J598" s="1">
        <v>893</v>
      </c>
      <c r="K598" s="1">
        <v>142273</v>
      </c>
      <c r="L598" s="1">
        <v>1660</v>
      </c>
      <c r="M598" s="1">
        <v>1781</v>
      </c>
      <c r="N598" s="1">
        <v>88163</v>
      </c>
      <c r="O598" s="1">
        <v>8259</v>
      </c>
      <c r="P598" s="1">
        <v>96422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54</v>
      </c>
      <c r="F599" s="1">
        <v>873</v>
      </c>
      <c r="G599" s="1">
        <v>322811</v>
      </c>
      <c r="H599" s="1">
        <v>7990</v>
      </c>
      <c r="I599" s="1">
        <v>148</v>
      </c>
      <c r="J599" s="1">
        <v>807</v>
      </c>
      <c r="K599" s="1">
        <v>140117</v>
      </c>
      <c r="L599" s="1">
        <v>1660</v>
      </c>
      <c r="M599" s="1">
        <v>1781</v>
      </c>
      <c r="N599" s="1">
        <v>88163</v>
      </c>
      <c r="O599" s="1">
        <v>8259</v>
      </c>
      <c r="P599" s="1">
        <v>96422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54</v>
      </c>
      <c r="F600" s="1">
        <v>873</v>
      </c>
      <c r="G600" s="1">
        <v>322808</v>
      </c>
      <c r="H600" s="1">
        <v>7999</v>
      </c>
      <c r="I600" s="1">
        <v>138</v>
      </c>
      <c r="J600" s="1">
        <v>874</v>
      </c>
      <c r="K600" s="1">
        <v>139156</v>
      </c>
      <c r="L600" s="1">
        <v>1660</v>
      </c>
      <c r="M600" s="1">
        <v>1781</v>
      </c>
      <c r="N600" s="1">
        <v>88163</v>
      </c>
      <c r="O600" s="1">
        <v>8259</v>
      </c>
      <c r="P600" s="1">
        <v>96422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54</v>
      </c>
      <c r="F601" s="1">
        <v>879</v>
      </c>
      <c r="G601" s="1">
        <v>322305</v>
      </c>
      <c r="H601" s="1">
        <v>7868</v>
      </c>
      <c r="I601" s="1">
        <v>129</v>
      </c>
      <c r="J601" s="1">
        <v>800</v>
      </c>
      <c r="K601" s="1">
        <v>134654</v>
      </c>
      <c r="L601" s="1">
        <v>1660</v>
      </c>
      <c r="M601" s="1">
        <v>1781</v>
      </c>
      <c r="N601" s="1">
        <v>87879</v>
      </c>
      <c r="O601" s="1">
        <v>8228</v>
      </c>
      <c r="P601" s="1">
        <v>96107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54</v>
      </c>
      <c r="F602" s="1">
        <v>879</v>
      </c>
      <c r="G602" s="1">
        <v>325229</v>
      </c>
      <c r="H602" s="1">
        <v>7909</v>
      </c>
      <c r="I602" s="1">
        <v>135</v>
      </c>
      <c r="J602" s="1">
        <v>899</v>
      </c>
      <c r="K602" s="1">
        <v>141001</v>
      </c>
      <c r="L602" s="1">
        <v>1661</v>
      </c>
      <c r="M602" s="1">
        <v>1782</v>
      </c>
      <c r="N602" s="1">
        <v>88820</v>
      </c>
      <c r="O602" s="1">
        <v>8339</v>
      </c>
      <c r="P602" s="1">
        <v>97159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54</v>
      </c>
      <c r="F603" s="1">
        <v>880</v>
      </c>
      <c r="G603" s="1">
        <v>325229</v>
      </c>
      <c r="H603" s="1">
        <v>8122</v>
      </c>
      <c r="I603" s="1">
        <v>172</v>
      </c>
      <c r="J603" s="1">
        <v>860</v>
      </c>
      <c r="K603" s="1">
        <v>141663</v>
      </c>
      <c r="L603" s="1">
        <v>1661</v>
      </c>
      <c r="M603" s="1">
        <v>1782</v>
      </c>
      <c r="N603" s="1">
        <v>88820</v>
      </c>
      <c r="O603" s="1">
        <v>8339</v>
      </c>
      <c r="P603" s="1">
        <v>97159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54</v>
      </c>
      <c r="F604" s="1">
        <v>880</v>
      </c>
      <c r="G604" s="1">
        <v>325228</v>
      </c>
      <c r="H604" s="1">
        <v>7996</v>
      </c>
      <c r="I604" s="1">
        <v>131</v>
      </c>
      <c r="J604" s="1">
        <v>822</v>
      </c>
      <c r="K604" s="1">
        <v>141492</v>
      </c>
      <c r="L604" s="1">
        <v>1661</v>
      </c>
      <c r="M604" s="1">
        <v>1782</v>
      </c>
      <c r="N604" s="1">
        <v>88820</v>
      </c>
      <c r="O604" s="1">
        <v>8339</v>
      </c>
      <c r="P604" s="1">
        <v>97159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54</v>
      </c>
      <c r="F605" s="1">
        <v>880</v>
      </c>
      <c r="G605" s="1">
        <v>325228</v>
      </c>
      <c r="H605" s="1">
        <v>8119</v>
      </c>
      <c r="I605" s="1">
        <v>142</v>
      </c>
      <c r="J605" s="1">
        <v>836</v>
      </c>
      <c r="K605" s="1">
        <v>138004</v>
      </c>
      <c r="L605" s="1">
        <v>1661</v>
      </c>
      <c r="M605" s="1">
        <v>1782</v>
      </c>
      <c r="N605" s="1">
        <v>88820</v>
      </c>
      <c r="O605" s="1">
        <v>8339</v>
      </c>
      <c r="P605" s="1">
        <v>97159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54</v>
      </c>
      <c r="F606" s="1">
        <v>881</v>
      </c>
      <c r="G606" s="1">
        <v>325226</v>
      </c>
      <c r="H606" s="1">
        <v>7712</v>
      </c>
      <c r="I606" s="1">
        <v>132</v>
      </c>
      <c r="J606" s="1">
        <v>798</v>
      </c>
      <c r="K606" s="1">
        <v>136930</v>
      </c>
      <c r="L606" s="1">
        <v>1661</v>
      </c>
      <c r="M606" s="1">
        <v>1782</v>
      </c>
      <c r="N606" s="1">
        <v>88820</v>
      </c>
      <c r="O606" s="1">
        <v>8339</v>
      </c>
      <c r="P606" s="1">
        <v>97159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54</v>
      </c>
      <c r="F607" s="1">
        <v>884</v>
      </c>
      <c r="G607" s="1">
        <v>325229</v>
      </c>
      <c r="H607" s="1">
        <v>8046</v>
      </c>
      <c r="I607" s="1">
        <v>138</v>
      </c>
      <c r="J607" s="1">
        <v>888</v>
      </c>
      <c r="K607" s="1">
        <v>140602</v>
      </c>
      <c r="L607" s="1">
        <v>1661</v>
      </c>
      <c r="M607" s="1">
        <v>1782</v>
      </c>
      <c r="N607" s="1">
        <v>88820</v>
      </c>
      <c r="O607" s="1">
        <v>8339</v>
      </c>
      <c r="P607" s="1">
        <v>97159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54</v>
      </c>
      <c r="F608" s="1">
        <v>884</v>
      </c>
      <c r="G608" s="1">
        <v>325229</v>
      </c>
      <c r="H608" s="1">
        <v>8271</v>
      </c>
      <c r="I608" s="1">
        <v>141</v>
      </c>
      <c r="J608" s="1">
        <v>892</v>
      </c>
      <c r="K608" s="1">
        <v>143043</v>
      </c>
      <c r="L608" s="1">
        <v>1661</v>
      </c>
      <c r="M608" s="1">
        <v>1782</v>
      </c>
      <c r="N608" s="1">
        <v>88820</v>
      </c>
      <c r="O608" s="1">
        <v>8339</v>
      </c>
      <c r="P608" s="1">
        <v>97159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54</v>
      </c>
      <c r="F609" s="1">
        <v>884</v>
      </c>
      <c r="G609" s="1">
        <v>325228</v>
      </c>
      <c r="H609" s="1">
        <v>7848</v>
      </c>
      <c r="I609" s="1">
        <v>145</v>
      </c>
      <c r="J609" s="1">
        <v>866</v>
      </c>
      <c r="K609" s="1">
        <v>140802</v>
      </c>
      <c r="L609" s="1">
        <v>1661</v>
      </c>
      <c r="M609" s="1">
        <v>1782</v>
      </c>
      <c r="N609" s="1">
        <v>88820</v>
      </c>
      <c r="O609" s="1">
        <v>8339</v>
      </c>
      <c r="P609" s="1">
        <v>97159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54</v>
      </c>
      <c r="F610" s="1">
        <v>884</v>
      </c>
      <c r="G610" s="1">
        <v>325228</v>
      </c>
      <c r="H610" s="1">
        <v>7981</v>
      </c>
      <c r="I610" s="1">
        <v>133</v>
      </c>
      <c r="J610" s="1">
        <v>852</v>
      </c>
      <c r="K610" s="1">
        <v>142079</v>
      </c>
      <c r="L610" s="1">
        <v>1661</v>
      </c>
      <c r="M610" s="1">
        <v>1782</v>
      </c>
      <c r="N610" s="1">
        <v>88820</v>
      </c>
      <c r="O610" s="1">
        <v>8339</v>
      </c>
      <c r="P610" s="1">
        <v>97159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54</v>
      </c>
      <c r="F611" s="1">
        <v>885</v>
      </c>
      <c r="G611" s="1">
        <v>325226</v>
      </c>
      <c r="H611" s="1">
        <v>7836</v>
      </c>
      <c r="I611" s="1">
        <v>130</v>
      </c>
      <c r="J611" s="1">
        <v>799</v>
      </c>
      <c r="K611" s="1">
        <v>139757</v>
      </c>
      <c r="L611" s="1">
        <v>1661</v>
      </c>
      <c r="M611" s="1">
        <v>1782</v>
      </c>
      <c r="N611" s="1">
        <v>88820</v>
      </c>
      <c r="O611" s="1">
        <v>8339</v>
      </c>
      <c r="P611" s="1">
        <v>97159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54</v>
      </c>
      <c r="F612" s="1">
        <v>885</v>
      </c>
      <c r="G612" s="1">
        <v>325229</v>
      </c>
      <c r="H612" s="1">
        <v>7834</v>
      </c>
      <c r="I612" s="1">
        <v>158</v>
      </c>
      <c r="J612" s="1">
        <v>873</v>
      </c>
      <c r="K612" s="1">
        <v>143218</v>
      </c>
      <c r="L612" s="1">
        <v>1661</v>
      </c>
      <c r="M612" s="1">
        <v>1782</v>
      </c>
      <c r="N612" s="1">
        <v>88820</v>
      </c>
      <c r="O612" s="1">
        <v>8339</v>
      </c>
      <c r="P612" s="1">
        <v>97159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54</v>
      </c>
      <c r="F613" s="1">
        <v>885</v>
      </c>
      <c r="G613" s="1">
        <v>375443</v>
      </c>
      <c r="H613" s="1">
        <v>8410</v>
      </c>
      <c r="I613" s="1">
        <v>159</v>
      </c>
      <c r="J613" s="1">
        <v>917</v>
      </c>
      <c r="K613" s="1">
        <v>177747</v>
      </c>
      <c r="L613" s="1">
        <v>1661</v>
      </c>
      <c r="M613" s="1">
        <v>1782</v>
      </c>
      <c r="N613" s="1">
        <v>95894</v>
      </c>
      <c r="O613" s="1">
        <v>8771</v>
      </c>
      <c r="P613" s="1">
        <v>104665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54</v>
      </c>
      <c r="F614" s="1">
        <v>885</v>
      </c>
      <c r="G614" s="1">
        <v>375443</v>
      </c>
      <c r="H614" s="1">
        <v>7701</v>
      </c>
      <c r="I614" s="1">
        <v>139</v>
      </c>
      <c r="J614" s="1">
        <v>981</v>
      </c>
      <c r="K614" s="1">
        <v>174400</v>
      </c>
      <c r="L614" s="1">
        <v>1661</v>
      </c>
      <c r="M614" s="1">
        <v>1782</v>
      </c>
      <c r="N614" s="1">
        <v>95894</v>
      </c>
      <c r="O614" s="1">
        <v>8771</v>
      </c>
      <c r="P614" s="1">
        <v>104665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54</v>
      </c>
      <c r="F615" s="1">
        <v>885</v>
      </c>
      <c r="G615" s="1">
        <v>375443</v>
      </c>
      <c r="H615" s="1">
        <v>8182</v>
      </c>
      <c r="I615" s="1">
        <v>145</v>
      </c>
      <c r="J615" s="1">
        <v>916</v>
      </c>
      <c r="K615" s="1">
        <v>176874</v>
      </c>
      <c r="L615" s="1">
        <v>1661</v>
      </c>
      <c r="M615" s="1">
        <v>1782</v>
      </c>
      <c r="N615" s="1">
        <v>95894</v>
      </c>
      <c r="O615" s="1">
        <v>8771</v>
      </c>
      <c r="P615" s="1">
        <v>104665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54</v>
      </c>
      <c r="F616" s="1">
        <v>885</v>
      </c>
      <c r="G616" s="1">
        <v>375443</v>
      </c>
      <c r="H616" s="1">
        <v>7556</v>
      </c>
      <c r="I616" s="1">
        <v>140</v>
      </c>
      <c r="J616" s="1">
        <v>922</v>
      </c>
      <c r="K616" s="1">
        <v>172982</v>
      </c>
      <c r="L616" s="1">
        <v>1661</v>
      </c>
      <c r="M616" s="1">
        <v>1782</v>
      </c>
      <c r="N616" s="1">
        <v>95894</v>
      </c>
      <c r="O616" s="1">
        <v>8771</v>
      </c>
      <c r="P616" s="1">
        <v>104665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54</v>
      </c>
      <c r="F617" s="1">
        <v>888</v>
      </c>
      <c r="G617" s="1">
        <v>375443</v>
      </c>
      <c r="H617" s="1">
        <v>7776</v>
      </c>
      <c r="I617" s="1">
        <v>139</v>
      </c>
      <c r="J617" s="1">
        <v>979</v>
      </c>
      <c r="K617" s="1">
        <v>174913</v>
      </c>
      <c r="L617" s="1">
        <v>1661</v>
      </c>
      <c r="M617" s="1">
        <v>1782</v>
      </c>
      <c r="N617" s="1">
        <v>95894</v>
      </c>
      <c r="O617" s="1">
        <v>8771</v>
      </c>
      <c r="P617" s="1">
        <v>104665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54</v>
      </c>
      <c r="F618" s="1">
        <v>893</v>
      </c>
      <c r="G618" s="1">
        <v>375443</v>
      </c>
      <c r="H618" s="1">
        <v>8053</v>
      </c>
      <c r="I618" s="1">
        <v>171</v>
      </c>
      <c r="J618" s="1">
        <v>943</v>
      </c>
      <c r="K618" s="1">
        <v>177518</v>
      </c>
      <c r="L618" s="1">
        <v>1661</v>
      </c>
      <c r="M618" s="1">
        <v>1782</v>
      </c>
      <c r="N618" s="1">
        <v>95894</v>
      </c>
      <c r="O618" s="1">
        <v>8771</v>
      </c>
      <c r="P618" s="1">
        <v>104665</v>
      </c>
    </row>
    <row r="619" spans="1:16" x14ac:dyDescent="0.2">
      <c r="A619" s="1">
        <v>617</v>
      </c>
      <c r="B619" s="1" t="s">
        <v>256</v>
      </c>
      <c r="C619" s="1">
        <v>0</v>
      </c>
      <c r="D619" s="1">
        <v>0</v>
      </c>
      <c r="E619" s="1">
        <v>54</v>
      </c>
      <c r="F619" s="1">
        <v>897</v>
      </c>
      <c r="G619" s="1">
        <v>355948</v>
      </c>
      <c r="H619" s="1">
        <v>7847</v>
      </c>
      <c r="I619" s="1">
        <v>142</v>
      </c>
      <c r="J619" s="1">
        <v>925</v>
      </c>
      <c r="K619" s="1">
        <v>173061</v>
      </c>
      <c r="L619" s="1">
        <v>1663</v>
      </c>
      <c r="M619" s="1">
        <v>1784</v>
      </c>
      <c r="N619" s="1">
        <v>91870</v>
      </c>
      <c r="O619" s="1">
        <v>8573</v>
      </c>
      <c r="P619" s="1">
        <v>100443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54</v>
      </c>
      <c r="F620" s="1">
        <v>897</v>
      </c>
      <c r="G620" s="1">
        <v>355947</v>
      </c>
      <c r="H620" s="1">
        <v>8184</v>
      </c>
      <c r="I620" s="1">
        <v>141</v>
      </c>
      <c r="J620" s="1">
        <v>896</v>
      </c>
      <c r="K620" s="1">
        <v>172660</v>
      </c>
      <c r="L620" s="1">
        <v>1663</v>
      </c>
      <c r="M620" s="1">
        <v>1784</v>
      </c>
      <c r="N620" s="1">
        <v>91870</v>
      </c>
      <c r="O620" s="1">
        <v>8573</v>
      </c>
      <c r="P620" s="1">
        <v>100443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54</v>
      </c>
      <c r="F621" s="1">
        <v>899</v>
      </c>
      <c r="G621" s="1">
        <v>355948</v>
      </c>
      <c r="H621" s="1">
        <v>8016</v>
      </c>
      <c r="I621" s="1">
        <v>132</v>
      </c>
      <c r="J621" s="1">
        <v>918</v>
      </c>
      <c r="K621" s="1">
        <v>170791</v>
      </c>
      <c r="L621" s="1">
        <v>1663</v>
      </c>
      <c r="M621" s="1">
        <v>1784</v>
      </c>
      <c r="N621" s="1">
        <v>91870</v>
      </c>
      <c r="O621" s="1">
        <v>8573</v>
      </c>
      <c r="P621" s="1">
        <v>100443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54</v>
      </c>
      <c r="F622" s="1">
        <v>899</v>
      </c>
      <c r="G622" s="1">
        <v>355948</v>
      </c>
      <c r="H622" s="1">
        <v>7977</v>
      </c>
      <c r="I622" s="1">
        <v>136</v>
      </c>
      <c r="J622" s="1">
        <v>940</v>
      </c>
      <c r="K622" s="1">
        <v>174226</v>
      </c>
      <c r="L622" s="1">
        <v>1663</v>
      </c>
      <c r="M622" s="1">
        <v>1784</v>
      </c>
      <c r="N622" s="1">
        <v>91870</v>
      </c>
      <c r="O622" s="1">
        <v>8573</v>
      </c>
      <c r="P622" s="1">
        <v>100443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54</v>
      </c>
      <c r="F623" s="1">
        <v>900</v>
      </c>
      <c r="G623" s="1">
        <v>355947</v>
      </c>
      <c r="H623" s="1">
        <v>8506</v>
      </c>
      <c r="I623" s="1">
        <v>166</v>
      </c>
      <c r="J623" s="1">
        <v>954</v>
      </c>
      <c r="K623" s="1">
        <v>174410</v>
      </c>
      <c r="L623" s="1">
        <v>1663</v>
      </c>
      <c r="M623" s="1">
        <v>1784</v>
      </c>
      <c r="N623" s="1">
        <v>91870</v>
      </c>
      <c r="O623" s="1">
        <v>8573</v>
      </c>
      <c r="P623" s="1">
        <v>100443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54</v>
      </c>
      <c r="F624" s="1">
        <v>900</v>
      </c>
      <c r="G624" s="1">
        <v>356212</v>
      </c>
      <c r="H624" s="1">
        <v>8037</v>
      </c>
      <c r="I624" s="1">
        <v>141</v>
      </c>
      <c r="J624" s="1">
        <v>936</v>
      </c>
      <c r="K624" s="1">
        <v>174268</v>
      </c>
      <c r="L624" s="1">
        <v>1663</v>
      </c>
      <c r="M624" s="1">
        <v>1784</v>
      </c>
      <c r="N624" s="1">
        <v>91968</v>
      </c>
      <c r="O624" s="1">
        <v>8590</v>
      </c>
      <c r="P624" s="1">
        <v>100558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54</v>
      </c>
      <c r="F625" s="1">
        <v>901</v>
      </c>
      <c r="G625" s="1">
        <v>356208</v>
      </c>
      <c r="H625" s="1">
        <v>7910</v>
      </c>
      <c r="I625" s="1">
        <v>143</v>
      </c>
      <c r="J625" s="1">
        <v>919</v>
      </c>
      <c r="K625" s="1">
        <v>175254</v>
      </c>
      <c r="L625" s="1">
        <v>1663</v>
      </c>
      <c r="M625" s="1">
        <v>1784</v>
      </c>
      <c r="N625" s="1">
        <v>92006</v>
      </c>
      <c r="O625" s="1">
        <v>8598</v>
      </c>
      <c r="P625" s="1">
        <v>100604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54</v>
      </c>
      <c r="F626" s="1">
        <v>904</v>
      </c>
      <c r="G626" s="1">
        <v>356208</v>
      </c>
      <c r="H626" s="1">
        <v>7412</v>
      </c>
      <c r="I626" s="1">
        <v>134</v>
      </c>
      <c r="J626" s="1">
        <v>907</v>
      </c>
      <c r="K626" s="1">
        <v>172986</v>
      </c>
      <c r="L626" s="1">
        <v>1663</v>
      </c>
      <c r="M626" s="1">
        <v>1784</v>
      </c>
      <c r="N626" s="1">
        <v>92006</v>
      </c>
      <c r="O626" s="1">
        <v>8598</v>
      </c>
      <c r="P626" s="1">
        <v>100604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54</v>
      </c>
      <c r="F627" s="1">
        <v>906</v>
      </c>
      <c r="G627" s="1">
        <v>356208</v>
      </c>
      <c r="H627" s="1">
        <v>7886</v>
      </c>
      <c r="I627" s="1">
        <v>130</v>
      </c>
      <c r="J627" s="1">
        <v>888</v>
      </c>
      <c r="K627" s="1">
        <v>174760</v>
      </c>
      <c r="L627" s="1">
        <v>1663</v>
      </c>
      <c r="M627" s="1">
        <v>1784</v>
      </c>
      <c r="N627" s="1">
        <v>92006</v>
      </c>
      <c r="O627" s="1">
        <v>8598</v>
      </c>
      <c r="P627" s="1">
        <v>100604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54</v>
      </c>
      <c r="F628" s="1">
        <v>913</v>
      </c>
      <c r="G628" s="1">
        <v>356208</v>
      </c>
      <c r="H628" s="1">
        <v>8060</v>
      </c>
      <c r="I628" s="1">
        <v>143</v>
      </c>
      <c r="J628" s="1">
        <v>915</v>
      </c>
      <c r="K628" s="1">
        <v>177116</v>
      </c>
      <c r="L628" s="1">
        <v>1663</v>
      </c>
      <c r="M628" s="1">
        <v>1784</v>
      </c>
      <c r="N628" s="1">
        <v>92006</v>
      </c>
      <c r="O628" s="1">
        <v>8598</v>
      </c>
      <c r="P628" s="1">
        <v>100604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54</v>
      </c>
      <c r="F629" s="1">
        <v>915</v>
      </c>
      <c r="G629" s="1">
        <v>356208</v>
      </c>
      <c r="H629" s="1">
        <v>8075</v>
      </c>
      <c r="I629" s="1">
        <v>152</v>
      </c>
      <c r="J629" s="1">
        <v>903</v>
      </c>
      <c r="K629" s="1">
        <v>169607</v>
      </c>
      <c r="L629" s="1">
        <v>1663</v>
      </c>
      <c r="M629" s="1">
        <v>1784</v>
      </c>
      <c r="N629" s="1">
        <v>92006</v>
      </c>
      <c r="O629" s="1">
        <v>8598</v>
      </c>
      <c r="P629" s="1">
        <v>100604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54</v>
      </c>
      <c r="F630" s="1">
        <v>915</v>
      </c>
      <c r="G630" s="1">
        <v>356208</v>
      </c>
      <c r="H630" s="1">
        <v>8067</v>
      </c>
      <c r="I630" s="1">
        <v>141</v>
      </c>
      <c r="J630" s="1">
        <v>922</v>
      </c>
      <c r="K630" s="1">
        <v>175563</v>
      </c>
      <c r="L630" s="1">
        <v>1663</v>
      </c>
      <c r="M630" s="1">
        <v>1784</v>
      </c>
      <c r="N630" s="1">
        <v>92006</v>
      </c>
      <c r="O630" s="1">
        <v>8598</v>
      </c>
      <c r="P630" s="1">
        <v>100604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55</v>
      </c>
      <c r="F631" s="1">
        <v>917</v>
      </c>
      <c r="G631" s="1">
        <v>358189</v>
      </c>
      <c r="H631" s="1">
        <v>7992</v>
      </c>
      <c r="I631" s="1">
        <v>129</v>
      </c>
      <c r="J631" s="1">
        <v>871</v>
      </c>
      <c r="K631" s="1">
        <v>174155</v>
      </c>
      <c r="L631" s="1">
        <v>1667</v>
      </c>
      <c r="M631" s="1">
        <v>1787</v>
      </c>
      <c r="N631" s="1">
        <v>92223</v>
      </c>
      <c r="O631" s="1">
        <v>8603</v>
      </c>
      <c r="P631" s="1">
        <v>100826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55</v>
      </c>
      <c r="F632" s="1">
        <v>919</v>
      </c>
      <c r="G632" s="1">
        <v>358189</v>
      </c>
      <c r="H632" s="1">
        <v>7857</v>
      </c>
      <c r="I632" s="1">
        <v>130</v>
      </c>
      <c r="J632" s="1">
        <v>917</v>
      </c>
      <c r="K632" s="1">
        <v>176243</v>
      </c>
      <c r="L632" s="1">
        <v>1667</v>
      </c>
      <c r="M632" s="1">
        <v>1787</v>
      </c>
      <c r="N632" s="1">
        <v>92223</v>
      </c>
      <c r="O632" s="1">
        <v>8603</v>
      </c>
      <c r="P632" s="1">
        <v>100826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55</v>
      </c>
      <c r="F633" s="1">
        <v>920</v>
      </c>
      <c r="G633" s="1">
        <v>358189</v>
      </c>
      <c r="H633" s="1">
        <v>8326</v>
      </c>
      <c r="I633" s="1">
        <v>219</v>
      </c>
      <c r="J633" s="1">
        <v>972</v>
      </c>
      <c r="K633" s="1">
        <v>176233</v>
      </c>
      <c r="L633" s="1">
        <v>1667</v>
      </c>
      <c r="M633" s="1">
        <v>1787</v>
      </c>
      <c r="N633" s="1">
        <v>92223</v>
      </c>
      <c r="O633" s="1">
        <v>8603</v>
      </c>
      <c r="P633" s="1">
        <v>100826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55</v>
      </c>
      <c r="F634" s="1">
        <v>920</v>
      </c>
      <c r="G634" s="1">
        <v>330628</v>
      </c>
      <c r="H634" s="1">
        <v>7916</v>
      </c>
      <c r="I634" s="1">
        <v>134</v>
      </c>
      <c r="J634" s="1">
        <v>847</v>
      </c>
      <c r="K634" s="1">
        <v>149684</v>
      </c>
      <c r="L634" s="1">
        <v>1668</v>
      </c>
      <c r="M634" s="1">
        <v>1789</v>
      </c>
      <c r="N634" s="1">
        <v>89593</v>
      </c>
      <c r="O634" s="1">
        <v>8267</v>
      </c>
      <c r="P634" s="1">
        <v>97860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58</v>
      </c>
      <c r="F635" s="1">
        <v>920</v>
      </c>
      <c r="G635" s="1">
        <v>361311</v>
      </c>
      <c r="H635" s="1">
        <v>8167</v>
      </c>
      <c r="I635" s="1">
        <v>171</v>
      </c>
      <c r="J635" s="1">
        <v>914</v>
      </c>
      <c r="K635" s="1">
        <v>190326</v>
      </c>
      <c r="L635" s="1">
        <v>1683</v>
      </c>
      <c r="M635" s="1">
        <v>1804</v>
      </c>
      <c r="N635" s="1">
        <v>92144</v>
      </c>
      <c r="O635" s="1">
        <v>8445</v>
      </c>
      <c r="P635" s="1">
        <v>100589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58</v>
      </c>
      <c r="F636" s="1">
        <v>921</v>
      </c>
      <c r="G636" s="1">
        <v>361311</v>
      </c>
      <c r="H636" s="1">
        <v>7742</v>
      </c>
      <c r="I636" s="1">
        <v>135</v>
      </c>
      <c r="J636" s="1">
        <v>943</v>
      </c>
      <c r="K636" s="1">
        <v>180293</v>
      </c>
      <c r="L636" s="1">
        <v>1683</v>
      </c>
      <c r="M636" s="1">
        <v>1804</v>
      </c>
      <c r="N636" s="1">
        <v>92144</v>
      </c>
      <c r="O636" s="1">
        <v>8445</v>
      </c>
      <c r="P636" s="1">
        <v>100589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58</v>
      </c>
      <c r="F637" s="1">
        <v>922</v>
      </c>
      <c r="G637" s="1">
        <v>361311</v>
      </c>
      <c r="H637" s="1">
        <v>8228</v>
      </c>
      <c r="I637" s="1">
        <v>161</v>
      </c>
      <c r="J637" s="1">
        <v>898</v>
      </c>
      <c r="K637" s="1">
        <v>187830</v>
      </c>
      <c r="L637" s="1">
        <v>1683</v>
      </c>
      <c r="M637" s="1">
        <v>1804</v>
      </c>
      <c r="N637" s="1">
        <v>92144</v>
      </c>
      <c r="O637" s="1">
        <v>8445</v>
      </c>
      <c r="P637" s="1">
        <v>100589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58</v>
      </c>
      <c r="F638" s="1">
        <v>929</v>
      </c>
      <c r="G638" s="1">
        <v>361311</v>
      </c>
      <c r="H638" s="1">
        <v>8203</v>
      </c>
      <c r="I638" s="1">
        <v>192</v>
      </c>
      <c r="J638" s="1">
        <v>976</v>
      </c>
      <c r="K638" s="1">
        <v>189784</v>
      </c>
      <c r="L638" s="1">
        <v>1683</v>
      </c>
      <c r="M638" s="1">
        <v>1804</v>
      </c>
      <c r="N638" s="1">
        <v>92144</v>
      </c>
      <c r="O638" s="1">
        <v>8445</v>
      </c>
      <c r="P638" s="1">
        <v>100589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58</v>
      </c>
      <c r="F639" s="1">
        <v>929</v>
      </c>
      <c r="G639" s="1">
        <v>361311</v>
      </c>
      <c r="H639" s="1">
        <v>7974</v>
      </c>
      <c r="I639" s="1">
        <v>144</v>
      </c>
      <c r="J639" s="1">
        <v>941</v>
      </c>
      <c r="K639" s="1">
        <v>183482</v>
      </c>
      <c r="L639" s="1">
        <v>1683</v>
      </c>
      <c r="M639" s="1">
        <v>1804</v>
      </c>
      <c r="N639" s="1">
        <v>92144</v>
      </c>
      <c r="O639" s="1">
        <v>8445</v>
      </c>
      <c r="P639" s="1">
        <v>100589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58</v>
      </c>
      <c r="F640" s="1">
        <v>930</v>
      </c>
      <c r="G640" s="1">
        <v>305577</v>
      </c>
      <c r="H640" s="1">
        <v>8007</v>
      </c>
      <c r="I640" s="1">
        <v>142</v>
      </c>
      <c r="J640" s="1">
        <v>720</v>
      </c>
      <c r="K640" s="1">
        <v>130358</v>
      </c>
      <c r="L640" s="1">
        <v>1683</v>
      </c>
      <c r="M640" s="1">
        <v>1804</v>
      </c>
      <c r="N640" s="1">
        <v>87504</v>
      </c>
      <c r="O640" s="1">
        <v>8161</v>
      </c>
      <c r="P640" s="1">
        <v>95665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58</v>
      </c>
      <c r="F641" s="1">
        <v>936</v>
      </c>
      <c r="G641" s="1">
        <v>327893</v>
      </c>
      <c r="H641" s="1">
        <v>8240</v>
      </c>
      <c r="I641" s="1">
        <v>135</v>
      </c>
      <c r="J641" s="1">
        <v>831</v>
      </c>
      <c r="K641" s="1">
        <v>130237</v>
      </c>
      <c r="L641" s="1">
        <v>1683</v>
      </c>
      <c r="M641" s="1">
        <v>1804</v>
      </c>
      <c r="N641" s="1">
        <v>89869</v>
      </c>
      <c r="O641" s="1">
        <v>8274</v>
      </c>
      <c r="P641" s="1">
        <v>98143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58</v>
      </c>
      <c r="F642" s="1">
        <v>936</v>
      </c>
      <c r="G642" s="1">
        <v>327893</v>
      </c>
      <c r="H642" s="1">
        <v>8205</v>
      </c>
      <c r="I642" s="1">
        <v>134</v>
      </c>
      <c r="J642" s="1">
        <v>730</v>
      </c>
      <c r="K642" s="1">
        <v>134683</v>
      </c>
      <c r="L642" s="1">
        <v>1683</v>
      </c>
      <c r="M642" s="1">
        <v>1804</v>
      </c>
      <c r="N642" s="1">
        <v>89869</v>
      </c>
      <c r="O642" s="1">
        <v>8274</v>
      </c>
      <c r="P642" s="1">
        <v>98143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58</v>
      </c>
      <c r="F643" s="1">
        <v>936</v>
      </c>
      <c r="G643" s="1">
        <v>355073</v>
      </c>
      <c r="H643" s="1">
        <v>8238</v>
      </c>
      <c r="I643" s="1">
        <v>147</v>
      </c>
      <c r="J643" s="1">
        <v>973</v>
      </c>
      <c r="K643" s="1">
        <v>181798</v>
      </c>
      <c r="L643" s="1">
        <v>1675</v>
      </c>
      <c r="M643" s="1">
        <v>1796</v>
      </c>
      <c r="N643" s="1">
        <v>89441</v>
      </c>
      <c r="O643" s="1">
        <v>8321</v>
      </c>
      <c r="P643" s="1">
        <v>97762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58</v>
      </c>
      <c r="F644" s="1">
        <v>936</v>
      </c>
      <c r="G644" s="1">
        <v>355073</v>
      </c>
      <c r="H644" s="1">
        <v>7998</v>
      </c>
      <c r="I644" s="1">
        <v>165</v>
      </c>
      <c r="J644" s="1">
        <v>919</v>
      </c>
      <c r="K644" s="1">
        <v>183439</v>
      </c>
      <c r="L644" s="1">
        <v>1675</v>
      </c>
      <c r="M644" s="1">
        <v>1796</v>
      </c>
      <c r="N644" s="1">
        <v>89441</v>
      </c>
      <c r="O644" s="1">
        <v>8321</v>
      </c>
      <c r="P644" s="1">
        <v>97762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56</v>
      </c>
      <c r="F645" s="1">
        <v>936</v>
      </c>
      <c r="G645" s="1">
        <v>355062</v>
      </c>
      <c r="H645" s="1">
        <v>7996</v>
      </c>
      <c r="I645" s="1">
        <v>191</v>
      </c>
      <c r="J645" s="1">
        <v>933</v>
      </c>
      <c r="K645" s="1">
        <v>178840</v>
      </c>
      <c r="L645" s="1">
        <v>1675</v>
      </c>
      <c r="M645" s="1">
        <v>1796</v>
      </c>
      <c r="N645" s="1">
        <v>89441</v>
      </c>
      <c r="O645" s="1">
        <v>8321</v>
      </c>
      <c r="P645" s="1">
        <v>97762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56</v>
      </c>
      <c r="F646" s="1">
        <v>938</v>
      </c>
      <c r="G646" s="1">
        <v>348944</v>
      </c>
      <c r="H646" s="1">
        <v>7637</v>
      </c>
      <c r="I646" s="1">
        <v>138</v>
      </c>
      <c r="J646" s="1">
        <v>891</v>
      </c>
      <c r="K646" s="1">
        <v>176676</v>
      </c>
      <c r="L646" s="1">
        <v>1675</v>
      </c>
      <c r="M646" s="1">
        <v>1796</v>
      </c>
      <c r="N646" s="1">
        <v>89390</v>
      </c>
      <c r="O646" s="1">
        <v>8321</v>
      </c>
      <c r="P646" s="1">
        <v>97711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56</v>
      </c>
      <c r="F647" s="1">
        <v>940</v>
      </c>
      <c r="G647" s="1">
        <v>348944</v>
      </c>
      <c r="H647" s="1">
        <v>7976</v>
      </c>
      <c r="I647" s="1">
        <v>148</v>
      </c>
      <c r="J647" s="1">
        <v>895</v>
      </c>
      <c r="K647" s="1">
        <v>172227</v>
      </c>
      <c r="L647" s="1">
        <v>1675</v>
      </c>
      <c r="M647" s="1">
        <v>1796</v>
      </c>
      <c r="N647" s="1">
        <v>89390</v>
      </c>
      <c r="O647" s="1">
        <v>8321</v>
      </c>
      <c r="P647" s="1">
        <v>97711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56</v>
      </c>
      <c r="F648" s="1">
        <v>940</v>
      </c>
      <c r="G648" s="1">
        <v>348944</v>
      </c>
      <c r="H648" s="1">
        <v>8472</v>
      </c>
      <c r="I648" s="1">
        <v>152</v>
      </c>
      <c r="J648" s="1">
        <v>932</v>
      </c>
      <c r="K648" s="1">
        <v>176736</v>
      </c>
      <c r="L648" s="1">
        <v>1675</v>
      </c>
      <c r="M648" s="1">
        <v>1796</v>
      </c>
      <c r="N648" s="1">
        <v>89390</v>
      </c>
      <c r="O648" s="1">
        <v>8321</v>
      </c>
      <c r="P648" s="1">
        <v>97711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0</v>
      </c>
      <c r="E649" s="1">
        <v>56</v>
      </c>
      <c r="F649" s="1">
        <v>940</v>
      </c>
      <c r="G649" s="1">
        <v>336018</v>
      </c>
      <c r="H649" s="1">
        <v>8024</v>
      </c>
      <c r="I649" s="1">
        <v>214</v>
      </c>
      <c r="J649" s="1">
        <v>836</v>
      </c>
      <c r="K649" s="1">
        <v>144585</v>
      </c>
      <c r="L649" s="1">
        <v>1685</v>
      </c>
      <c r="M649" s="1">
        <v>1805</v>
      </c>
      <c r="N649" s="1">
        <v>91157</v>
      </c>
      <c r="O649" s="1">
        <v>8321</v>
      </c>
      <c r="P649" s="1">
        <v>99478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56</v>
      </c>
      <c r="F650" s="1">
        <v>940</v>
      </c>
      <c r="G650" s="1">
        <v>332647</v>
      </c>
      <c r="H650" s="1">
        <v>8119</v>
      </c>
      <c r="I650" s="1">
        <v>135</v>
      </c>
      <c r="J650" s="1">
        <v>814</v>
      </c>
      <c r="K650" s="1">
        <v>147612</v>
      </c>
      <c r="L650" s="1">
        <v>1685</v>
      </c>
      <c r="M650" s="1">
        <v>1805</v>
      </c>
      <c r="N650" s="1">
        <v>90252</v>
      </c>
      <c r="O650" s="1">
        <v>8292</v>
      </c>
      <c r="P650" s="1">
        <v>98544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56</v>
      </c>
      <c r="F651" s="1">
        <v>940</v>
      </c>
      <c r="G651" s="1">
        <v>332647</v>
      </c>
      <c r="H651" s="1">
        <v>7715</v>
      </c>
      <c r="I651" s="1">
        <v>142</v>
      </c>
      <c r="J651" s="1">
        <v>795</v>
      </c>
      <c r="K651" s="1">
        <v>142523</v>
      </c>
      <c r="L651" s="1">
        <v>1685</v>
      </c>
      <c r="M651" s="1">
        <v>1805</v>
      </c>
      <c r="N651" s="1">
        <v>90252</v>
      </c>
      <c r="O651" s="1">
        <v>8292</v>
      </c>
      <c r="P651" s="1">
        <v>98544</v>
      </c>
    </row>
    <row r="652" spans="1:16" x14ac:dyDescent="0.2">
      <c r="A652" s="1">
        <v>650</v>
      </c>
      <c r="B652" s="1" t="s">
        <v>223</v>
      </c>
      <c r="C652" s="1">
        <v>0</v>
      </c>
      <c r="D652" s="1">
        <v>0</v>
      </c>
      <c r="E652" s="1">
        <v>56</v>
      </c>
      <c r="F652" s="1">
        <v>941</v>
      </c>
      <c r="G652" s="1">
        <v>323084</v>
      </c>
      <c r="H652" s="1">
        <v>8027</v>
      </c>
      <c r="I652" s="1">
        <v>145</v>
      </c>
      <c r="J652" s="1">
        <v>758</v>
      </c>
      <c r="K652" s="1">
        <v>127909</v>
      </c>
      <c r="L652" s="1">
        <v>1686</v>
      </c>
      <c r="M652" s="1">
        <v>1806</v>
      </c>
      <c r="N652" s="1">
        <v>91566</v>
      </c>
      <c r="O652" s="1">
        <v>8367</v>
      </c>
      <c r="P652" s="1">
        <v>99933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56</v>
      </c>
      <c r="F653" s="1">
        <v>941</v>
      </c>
      <c r="G653" s="1">
        <v>314522</v>
      </c>
      <c r="H653" s="1">
        <v>8485</v>
      </c>
      <c r="I653" s="1">
        <v>149</v>
      </c>
      <c r="J653" s="1">
        <v>758</v>
      </c>
      <c r="K653" s="1">
        <v>118974</v>
      </c>
      <c r="L653" s="1">
        <v>1686</v>
      </c>
      <c r="M653" s="1">
        <v>1806</v>
      </c>
      <c r="N653" s="1">
        <v>91087</v>
      </c>
      <c r="O653" s="1">
        <v>8329</v>
      </c>
      <c r="P653" s="1">
        <v>99416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56</v>
      </c>
      <c r="F654" s="1">
        <v>941</v>
      </c>
      <c r="G654" s="1">
        <v>314522</v>
      </c>
      <c r="H654" s="1">
        <v>8005</v>
      </c>
      <c r="I654" s="1">
        <v>150</v>
      </c>
      <c r="J654" s="1">
        <v>804</v>
      </c>
      <c r="K654" s="1">
        <v>118426</v>
      </c>
      <c r="L654" s="1">
        <v>1686</v>
      </c>
      <c r="M654" s="1">
        <v>1806</v>
      </c>
      <c r="N654" s="1">
        <v>91087</v>
      </c>
      <c r="O654" s="1">
        <v>8329</v>
      </c>
      <c r="P654" s="1">
        <v>99416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56</v>
      </c>
      <c r="F655" s="1">
        <v>941</v>
      </c>
      <c r="G655" s="1">
        <v>322400</v>
      </c>
      <c r="H655" s="1">
        <v>8080</v>
      </c>
      <c r="I655" s="1">
        <v>142</v>
      </c>
      <c r="J655" s="1">
        <v>787</v>
      </c>
      <c r="K655" s="1">
        <v>124462</v>
      </c>
      <c r="L655" s="1">
        <v>1686</v>
      </c>
      <c r="M655" s="1">
        <v>1806</v>
      </c>
      <c r="N655" s="1">
        <v>91562</v>
      </c>
      <c r="O655" s="1">
        <v>8367</v>
      </c>
      <c r="P655" s="1">
        <v>99929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56</v>
      </c>
      <c r="F656" s="1">
        <v>941</v>
      </c>
      <c r="G656" s="1">
        <v>322400</v>
      </c>
      <c r="H656" s="1">
        <v>7581</v>
      </c>
      <c r="I656" s="1">
        <v>140</v>
      </c>
      <c r="J656" s="1">
        <v>733</v>
      </c>
      <c r="K656" s="1">
        <v>123526</v>
      </c>
      <c r="L656" s="1">
        <v>1686</v>
      </c>
      <c r="M656" s="1">
        <v>1806</v>
      </c>
      <c r="N656" s="1">
        <v>91562</v>
      </c>
      <c r="O656" s="1">
        <v>8367</v>
      </c>
      <c r="P656" s="1">
        <v>99929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56</v>
      </c>
      <c r="F657" s="1">
        <v>942</v>
      </c>
      <c r="G657" s="1">
        <v>322400</v>
      </c>
      <c r="H657" s="1">
        <v>8072</v>
      </c>
      <c r="I657" s="1">
        <v>160</v>
      </c>
      <c r="J657" s="1">
        <v>746</v>
      </c>
      <c r="K657" s="1">
        <v>126126</v>
      </c>
      <c r="L657" s="1">
        <v>1686</v>
      </c>
      <c r="M657" s="1">
        <v>1806</v>
      </c>
      <c r="N657" s="1">
        <v>91562</v>
      </c>
      <c r="O657" s="1">
        <v>8367</v>
      </c>
      <c r="P657" s="1">
        <v>99929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57</v>
      </c>
      <c r="F658" s="1">
        <v>942</v>
      </c>
      <c r="G658" s="1">
        <v>282081</v>
      </c>
      <c r="H658" s="1">
        <v>8190</v>
      </c>
      <c r="I658" s="1">
        <v>192</v>
      </c>
      <c r="J658" s="1">
        <v>696</v>
      </c>
      <c r="K658" s="1">
        <v>117944</v>
      </c>
      <c r="L658" s="1">
        <v>1687</v>
      </c>
      <c r="M658" s="1">
        <v>1808</v>
      </c>
      <c r="N658" s="1">
        <v>86741</v>
      </c>
      <c r="O658" s="1">
        <v>8126</v>
      </c>
      <c r="P658" s="1">
        <v>94867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57</v>
      </c>
      <c r="F659" s="1">
        <v>944</v>
      </c>
      <c r="G659" s="1">
        <v>282081</v>
      </c>
      <c r="H659" s="1">
        <v>7862</v>
      </c>
      <c r="I659" s="1">
        <v>149</v>
      </c>
      <c r="J659" s="1">
        <v>667</v>
      </c>
      <c r="K659" s="1">
        <v>113441</v>
      </c>
      <c r="L659" s="1">
        <v>1687</v>
      </c>
      <c r="M659" s="1">
        <v>1808</v>
      </c>
      <c r="N659" s="1">
        <v>86741</v>
      </c>
      <c r="O659" s="1">
        <v>8126</v>
      </c>
      <c r="P659" s="1">
        <v>94867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57</v>
      </c>
      <c r="F660" s="1">
        <v>948</v>
      </c>
      <c r="G660" s="1">
        <v>282081</v>
      </c>
      <c r="H660" s="1">
        <v>8065</v>
      </c>
      <c r="I660" s="1">
        <v>152</v>
      </c>
      <c r="J660" s="1">
        <v>694</v>
      </c>
      <c r="K660" s="1">
        <v>112723</v>
      </c>
      <c r="L660" s="1">
        <v>1687</v>
      </c>
      <c r="M660" s="1">
        <v>1808</v>
      </c>
      <c r="N660" s="1">
        <v>86741</v>
      </c>
      <c r="O660" s="1">
        <v>8126</v>
      </c>
      <c r="P660" s="1">
        <v>94867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57</v>
      </c>
      <c r="F661" s="1">
        <v>948</v>
      </c>
      <c r="G661" s="1">
        <v>282081</v>
      </c>
      <c r="H661" s="1">
        <v>7755</v>
      </c>
      <c r="I661" s="1">
        <v>150</v>
      </c>
      <c r="J661" s="1">
        <v>703</v>
      </c>
      <c r="K661" s="1">
        <v>111858</v>
      </c>
      <c r="L661" s="1">
        <v>1687</v>
      </c>
      <c r="M661" s="1">
        <v>1808</v>
      </c>
      <c r="N661" s="1">
        <v>86741</v>
      </c>
      <c r="O661" s="1">
        <v>8126</v>
      </c>
      <c r="P661" s="1">
        <v>94867</v>
      </c>
    </row>
    <row r="662" spans="1:16" x14ac:dyDescent="0.2">
      <c r="A662" s="1">
        <v>660</v>
      </c>
      <c r="B662" s="1" t="s">
        <v>213</v>
      </c>
      <c r="C662" s="1">
        <v>0</v>
      </c>
      <c r="D662" s="1">
        <v>0</v>
      </c>
      <c r="E662" s="1">
        <v>57</v>
      </c>
      <c r="F662" s="1">
        <v>949</v>
      </c>
      <c r="G662" s="1">
        <v>278210</v>
      </c>
      <c r="H662" s="1">
        <v>7953</v>
      </c>
      <c r="I662" s="1">
        <v>133</v>
      </c>
      <c r="J662" s="1">
        <v>752</v>
      </c>
      <c r="K662" s="1">
        <v>116311</v>
      </c>
      <c r="L662" s="1">
        <v>1692</v>
      </c>
      <c r="M662" s="1">
        <v>1808</v>
      </c>
      <c r="N662" s="1">
        <v>85911</v>
      </c>
      <c r="O662" s="1">
        <v>8102</v>
      </c>
      <c r="P662" s="1">
        <v>94013</v>
      </c>
    </row>
    <row r="663" spans="1:16" x14ac:dyDescent="0.2">
      <c r="A663" s="1">
        <v>661</v>
      </c>
      <c r="B663" s="1" t="s">
        <v>212</v>
      </c>
      <c r="C663" s="1">
        <v>0</v>
      </c>
      <c r="D663" s="1">
        <v>0</v>
      </c>
      <c r="E663" s="1">
        <v>57</v>
      </c>
      <c r="F663" s="1">
        <v>949</v>
      </c>
      <c r="G663" s="1">
        <v>278295</v>
      </c>
      <c r="H663" s="1">
        <v>8542</v>
      </c>
      <c r="I663" s="1">
        <v>205</v>
      </c>
      <c r="J663" s="1">
        <v>682</v>
      </c>
      <c r="K663" s="1">
        <v>114637</v>
      </c>
      <c r="L663" s="1">
        <v>1692</v>
      </c>
      <c r="M663" s="1">
        <v>1808</v>
      </c>
      <c r="N663" s="1">
        <v>85968</v>
      </c>
      <c r="O663" s="1">
        <v>8105</v>
      </c>
      <c r="P663" s="1">
        <v>94073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57</v>
      </c>
      <c r="F664" s="1">
        <v>950</v>
      </c>
      <c r="G664" s="1">
        <v>278295</v>
      </c>
      <c r="H664" s="1">
        <v>8011</v>
      </c>
      <c r="I664" s="1">
        <v>134</v>
      </c>
      <c r="J664" s="1">
        <v>646</v>
      </c>
      <c r="K664" s="1">
        <v>112179</v>
      </c>
      <c r="L664" s="1">
        <v>1692</v>
      </c>
      <c r="M664" s="1">
        <v>1808</v>
      </c>
      <c r="N664" s="1">
        <v>85968</v>
      </c>
      <c r="O664" s="1">
        <v>8105</v>
      </c>
      <c r="P664" s="1">
        <v>94073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57</v>
      </c>
      <c r="F665" s="1">
        <v>951</v>
      </c>
      <c r="G665" s="1">
        <v>280379</v>
      </c>
      <c r="H665" s="1">
        <v>8393</v>
      </c>
      <c r="I665" s="1">
        <v>160</v>
      </c>
      <c r="J665" s="1">
        <v>758</v>
      </c>
      <c r="K665" s="1">
        <v>113386</v>
      </c>
      <c r="L665" s="1">
        <v>1692</v>
      </c>
      <c r="M665" s="1">
        <v>1808</v>
      </c>
      <c r="N665" s="1">
        <v>86927</v>
      </c>
      <c r="O665" s="1">
        <v>8178</v>
      </c>
      <c r="P665" s="1">
        <v>95105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57</v>
      </c>
      <c r="F666" s="1">
        <v>951</v>
      </c>
      <c r="G666" s="1">
        <v>280379</v>
      </c>
      <c r="H666" s="1">
        <v>7879</v>
      </c>
      <c r="I666" s="1">
        <v>174</v>
      </c>
      <c r="J666" s="1">
        <v>702</v>
      </c>
      <c r="K666" s="1">
        <v>112459</v>
      </c>
      <c r="L666" s="1">
        <v>1692</v>
      </c>
      <c r="M666" s="1">
        <v>1808</v>
      </c>
      <c r="N666" s="1">
        <v>86927</v>
      </c>
      <c r="O666" s="1">
        <v>8178</v>
      </c>
      <c r="P666" s="1">
        <v>95105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57</v>
      </c>
      <c r="F667" s="1">
        <v>951</v>
      </c>
      <c r="G667" s="1">
        <v>280379</v>
      </c>
      <c r="H667" s="1">
        <v>8047</v>
      </c>
      <c r="I667" s="1">
        <v>147</v>
      </c>
      <c r="J667" s="1">
        <v>687</v>
      </c>
      <c r="K667" s="1">
        <v>113496</v>
      </c>
      <c r="L667" s="1">
        <v>1692</v>
      </c>
      <c r="M667" s="1">
        <v>1808</v>
      </c>
      <c r="N667" s="1">
        <v>86927</v>
      </c>
      <c r="O667" s="1">
        <v>8178</v>
      </c>
      <c r="P667" s="1">
        <v>95105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57</v>
      </c>
      <c r="F668" s="1">
        <v>951</v>
      </c>
      <c r="G668" s="1">
        <v>280379</v>
      </c>
      <c r="H668" s="1">
        <v>8479</v>
      </c>
      <c r="I668" s="1">
        <v>143</v>
      </c>
      <c r="J668" s="1">
        <v>736</v>
      </c>
      <c r="K668" s="1">
        <v>113205</v>
      </c>
      <c r="L668" s="1">
        <v>1692</v>
      </c>
      <c r="M668" s="1">
        <v>1808</v>
      </c>
      <c r="N668" s="1">
        <v>86927</v>
      </c>
      <c r="O668" s="1">
        <v>8178</v>
      </c>
      <c r="P668" s="1">
        <v>95105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57</v>
      </c>
      <c r="F669" s="1">
        <v>954</v>
      </c>
      <c r="G669" s="1">
        <v>280379</v>
      </c>
      <c r="H669" s="1">
        <v>8025</v>
      </c>
      <c r="I669" s="1">
        <v>137</v>
      </c>
      <c r="J669" s="1">
        <v>670</v>
      </c>
      <c r="K669" s="1">
        <v>111996</v>
      </c>
      <c r="L669" s="1">
        <v>1692</v>
      </c>
      <c r="M669" s="1">
        <v>1808</v>
      </c>
      <c r="N669" s="1">
        <v>86927</v>
      </c>
      <c r="O669" s="1">
        <v>8178</v>
      </c>
      <c r="P669" s="1">
        <v>95105</v>
      </c>
    </row>
    <row r="670" spans="1:16" x14ac:dyDescent="0.2">
      <c r="A670" s="1">
        <v>668</v>
      </c>
      <c r="B670" s="1" t="s">
        <v>205</v>
      </c>
      <c r="C670" s="1">
        <v>0</v>
      </c>
      <c r="D670" s="1">
        <v>4</v>
      </c>
      <c r="E670" s="1">
        <v>53</v>
      </c>
      <c r="F670" s="1">
        <v>955</v>
      </c>
      <c r="G670" s="1">
        <v>283452</v>
      </c>
      <c r="H670" s="1">
        <v>8438</v>
      </c>
      <c r="I670" s="1">
        <v>141</v>
      </c>
      <c r="J670" s="1">
        <v>678</v>
      </c>
      <c r="K670" s="1">
        <v>113968</v>
      </c>
      <c r="L670" s="1">
        <v>1697</v>
      </c>
      <c r="M670" s="1">
        <v>1809</v>
      </c>
      <c r="N670" s="1">
        <v>87779</v>
      </c>
      <c r="O670" s="1">
        <v>8180</v>
      </c>
      <c r="P670" s="1">
        <v>95959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53</v>
      </c>
      <c r="F671" s="1">
        <v>955</v>
      </c>
      <c r="G671" s="1">
        <v>283452</v>
      </c>
      <c r="H671" s="1">
        <v>7535</v>
      </c>
      <c r="I671" s="1">
        <v>145</v>
      </c>
      <c r="J671" s="1">
        <v>753</v>
      </c>
      <c r="K671" s="1">
        <v>113839</v>
      </c>
      <c r="L671" s="1">
        <v>1697</v>
      </c>
      <c r="M671" s="1">
        <v>1809</v>
      </c>
      <c r="N671" s="1">
        <v>87779</v>
      </c>
      <c r="O671" s="1">
        <v>8180</v>
      </c>
      <c r="P671" s="1">
        <v>95959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53</v>
      </c>
      <c r="F672" s="1">
        <v>957</v>
      </c>
      <c r="G672" s="1">
        <v>279674</v>
      </c>
      <c r="H672" s="1">
        <v>8221</v>
      </c>
      <c r="I672" s="1">
        <v>175</v>
      </c>
      <c r="J672" s="1">
        <v>686</v>
      </c>
      <c r="K672" s="1">
        <v>113839</v>
      </c>
      <c r="L672" s="1">
        <v>1697</v>
      </c>
      <c r="M672" s="1">
        <v>1809</v>
      </c>
      <c r="N672" s="1">
        <v>85987</v>
      </c>
      <c r="O672" s="1">
        <v>8107</v>
      </c>
      <c r="P672" s="1">
        <v>94094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53</v>
      </c>
      <c r="F673" s="1">
        <v>957</v>
      </c>
      <c r="G673" s="1">
        <v>279674</v>
      </c>
      <c r="H673" s="1">
        <v>8291</v>
      </c>
      <c r="I673" s="1">
        <v>195</v>
      </c>
      <c r="J673" s="1">
        <v>702</v>
      </c>
      <c r="K673" s="1">
        <v>114689</v>
      </c>
      <c r="L673" s="1">
        <v>1697</v>
      </c>
      <c r="M673" s="1">
        <v>1809</v>
      </c>
      <c r="N673" s="1">
        <v>85987</v>
      </c>
      <c r="O673" s="1">
        <v>8107</v>
      </c>
      <c r="P673" s="1">
        <v>94094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53</v>
      </c>
      <c r="F674" s="1">
        <v>957</v>
      </c>
      <c r="G674" s="1">
        <v>279674</v>
      </c>
      <c r="H674" s="1">
        <v>8023</v>
      </c>
      <c r="I674" s="1">
        <v>164</v>
      </c>
      <c r="J674" s="1">
        <v>680</v>
      </c>
      <c r="K674" s="1">
        <v>113372</v>
      </c>
      <c r="L674" s="1">
        <v>1697</v>
      </c>
      <c r="M674" s="1">
        <v>1809</v>
      </c>
      <c r="N674" s="1">
        <v>85987</v>
      </c>
      <c r="O674" s="1">
        <v>8107</v>
      </c>
      <c r="P674" s="1">
        <v>94094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53</v>
      </c>
      <c r="F675" s="1">
        <v>957</v>
      </c>
      <c r="G675" s="1">
        <v>281907</v>
      </c>
      <c r="H675" s="1">
        <v>7974</v>
      </c>
      <c r="I675" s="1">
        <v>149</v>
      </c>
      <c r="J675" s="1">
        <v>649</v>
      </c>
      <c r="K675" s="1">
        <v>112583</v>
      </c>
      <c r="L675" s="1">
        <v>1697</v>
      </c>
      <c r="M675" s="1">
        <v>1809</v>
      </c>
      <c r="N675" s="1">
        <v>87013</v>
      </c>
      <c r="O675" s="1">
        <v>8147</v>
      </c>
      <c r="P675" s="1">
        <v>95160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53</v>
      </c>
      <c r="F676" s="1">
        <v>957</v>
      </c>
      <c r="G676" s="1">
        <v>281907</v>
      </c>
      <c r="H676" s="1">
        <v>7737</v>
      </c>
      <c r="I676" s="1">
        <v>134</v>
      </c>
      <c r="J676" s="1">
        <v>689</v>
      </c>
      <c r="K676" s="1">
        <v>112105</v>
      </c>
      <c r="L676" s="1">
        <v>1697</v>
      </c>
      <c r="M676" s="1">
        <v>1809</v>
      </c>
      <c r="N676" s="1">
        <v>87013</v>
      </c>
      <c r="O676" s="1">
        <v>8147</v>
      </c>
      <c r="P676" s="1">
        <v>95160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53</v>
      </c>
      <c r="F677" s="1">
        <v>957</v>
      </c>
      <c r="G677" s="1">
        <v>278636</v>
      </c>
      <c r="H677" s="1">
        <v>8017</v>
      </c>
      <c r="I677" s="1">
        <v>152</v>
      </c>
      <c r="J677" s="1">
        <v>683</v>
      </c>
      <c r="K677" s="1">
        <v>113123</v>
      </c>
      <c r="L677" s="1">
        <v>1697</v>
      </c>
      <c r="M677" s="1">
        <v>1809</v>
      </c>
      <c r="N677" s="1">
        <v>86052</v>
      </c>
      <c r="O677" s="1">
        <v>8109</v>
      </c>
      <c r="P677" s="1">
        <v>94161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53</v>
      </c>
      <c r="F678" s="1">
        <v>957</v>
      </c>
      <c r="G678" s="1">
        <v>278636</v>
      </c>
      <c r="H678" s="1">
        <v>8373</v>
      </c>
      <c r="I678" s="1">
        <v>147</v>
      </c>
      <c r="J678" s="1">
        <v>742</v>
      </c>
      <c r="K678" s="1">
        <v>113883</v>
      </c>
      <c r="L678" s="1">
        <v>1697</v>
      </c>
      <c r="M678" s="1">
        <v>1809</v>
      </c>
      <c r="N678" s="1">
        <v>86052</v>
      </c>
      <c r="O678" s="1">
        <v>8109</v>
      </c>
      <c r="P678" s="1">
        <v>94161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53</v>
      </c>
      <c r="F679" s="1">
        <v>957</v>
      </c>
      <c r="G679" s="1">
        <v>278828</v>
      </c>
      <c r="H679" s="1">
        <v>8095</v>
      </c>
      <c r="I679" s="1">
        <v>183</v>
      </c>
      <c r="J679" s="1">
        <v>710</v>
      </c>
      <c r="K679" s="1">
        <v>113633</v>
      </c>
      <c r="L679" s="1">
        <v>1697</v>
      </c>
      <c r="M679" s="1">
        <v>1809</v>
      </c>
      <c r="N679" s="1">
        <v>85985</v>
      </c>
      <c r="O679" s="1">
        <v>8107</v>
      </c>
      <c r="P679" s="1">
        <v>94092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53</v>
      </c>
      <c r="F680" s="1">
        <v>957</v>
      </c>
      <c r="G680" s="1">
        <v>278828</v>
      </c>
      <c r="H680" s="1">
        <v>8211</v>
      </c>
      <c r="I680" s="1">
        <v>157</v>
      </c>
      <c r="J680" s="1">
        <v>673</v>
      </c>
      <c r="K680" s="1">
        <v>111553</v>
      </c>
      <c r="L680" s="1">
        <v>1697</v>
      </c>
      <c r="M680" s="1">
        <v>1809</v>
      </c>
      <c r="N680" s="1">
        <v>85985</v>
      </c>
      <c r="O680" s="1">
        <v>8107</v>
      </c>
      <c r="P680" s="1">
        <v>94092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53</v>
      </c>
      <c r="F681" s="1">
        <v>958</v>
      </c>
      <c r="G681" s="1">
        <v>278828</v>
      </c>
      <c r="H681" s="1">
        <v>7668</v>
      </c>
      <c r="I681" s="1">
        <v>176</v>
      </c>
      <c r="J681" s="1">
        <v>666</v>
      </c>
      <c r="K681" s="1">
        <v>109367</v>
      </c>
      <c r="L681" s="1">
        <v>1697</v>
      </c>
      <c r="M681" s="1">
        <v>1809</v>
      </c>
      <c r="N681" s="1">
        <v>85985</v>
      </c>
      <c r="O681" s="1">
        <v>8107</v>
      </c>
      <c r="P681" s="1">
        <v>94092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53</v>
      </c>
      <c r="F682" s="1">
        <v>962</v>
      </c>
      <c r="G682" s="1">
        <v>278828</v>
      </c>
      <c r="H682" s="1">
        <v>8175</v>
      </c>
      <c r="I682" s="1">
        <v>196</v>
      </c>
      <c r="J682" s="1">
        <v>726</v>
      </c>
      <c r="K682" s="1">
        <v>116444</v>
      </c>
      <c r="L682" s="1">
        <v>1697</v>
      </c>
      <c r="M682" s="1">
        <v>1809</v>
      </c>
      <c r="N682" s="1">
        <v>85985</v>
      </c>
      <c r="O682" s="1">
        <v>8107</v>
      </c>
      <c r="P682" s="1">
        <v>94092</v>
      </c>
    </row>
    <row r="683" spans="1:16" x14ac:dyDescent="0.2">
      <c r="A683" s="1">
        <v>681</v>
      </c>
      <c r="B683" s="1" t="s">
        <v>192</v>
      </c>
      <c r="C683" s="1">
        <v>0</v>
      </c>
      <c r="D683" s="1">
        <v>0</v>
      </c>
      <c r="E683" s="1">
        <v>53</v>
      </c>
      <c r="F683" s="1">
        <v>963</v>
      </c>
      <c r="G683" s="1">
        <v>278950</v>
      </c>
      <c r="H683" s="1">
        <v>8530</v>
      </c>
      <c r="I683" s="1">
        <v>193</v>
      </c>
      <c r="J683" s="1">
        <v>780</v>
      </c>
      <c r="K683" s="1">
        <v>119654</v>
      </c>
      <c r="L683" s="1">
        <v>1698</v>
      </c>
      <c r="M683" s="1">
        <v>1809</v>
      </c>
      <c r="N683" s="1">
        <v>86441</v>
      </c>
      <c r="O683" s="1">
        <v>8129</v>
      </c>
      <c r="P683" s="1">
        <v>94570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53</v>
      </c>
      <c r="F684" s="1">
        <v>963</v>
      </c>
      <c r="G684" s="1">
        <v>278950</v>
      </c>
      <c r="H684" s="1">
        <v>8106</v>
      </c>
      <c r="I684" s="1">
        <v>162</v>
      </c>
      <c r="J684" s="1">
        <v>651</v>
      </c>
      <c r="K684" s="1">
        <v>113607</v>
      </c>
      <c r="L684" s="1">
        <v>1698</v>
      </c>
      <c r="M684" s="1">
        <v>1809</v>
      </c>
      <c r="N684" s="1">
        <v>86441</v>
      </c>
      <c r="O684" s="1">
        <v>8129</v>
      </c>
      <c r="P684" s="1">
        <v>94570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53</v>
      </c>
      <c r="F685" s="1">
        <v>963</v>
      </c>
      <c r="G685" s="1">
        <v>278950</v>
      </c>
      <c r="H685" s="1">
        <v>8177</v>
      </c>
      <c r="I685" s="1">
        <v>136</v>
      </c>
      <c r="J685" s="1">
        <v>651</v>
      </c>
      <c r="K685" s="1">
        <v>112890</v>
      </c>
      <c r="L685" s="1">
        <v>1698</v>
      </c>
      <c r="M685" s="1">
        <v>1809</v>
      </c>
      <c r="N685" s="1">
        <v>86441</v>
      </c>
      <c r="O685" s="1">
        <v>8129</v>
      </c>
      <c r="P685" s="1">
        <v>94570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53</v>
      </c>
      <c r="F686" s="1">
        <v>964</v>
      </c>
      <c r="G686" s="1">
        <v>278950</v>
      </c>
      <c r="H686" s="1">
        <v>7530</v>
      </c>
      <c r="I686" s="1">
        <v>139</v>
      </c>
      <c r="J686" s="1">
        <v>682</v>
      </c>
      <c r="K686" s="1">
        <v>110659</v>
      </c>
      <c r="L686" s="1">
        <v>1698</v>
      </c>
      <c r="M686" s="1">
        <v>1809</v>
      </c>
      <c r="N686" s="1">
        <v>86441</v>
      </c>
      <c r="O686" s="1">
        <v>8129</v>
      </c>
      <c r="P686" s="1">
        <v>94570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53</v>
      </c>
      <c r="F687" s="1">
        <v>964</v>
      </c>
      <c r="G687" s="1">
        <v>279096</v>
      </c>
      <c r="H687" s="1">
        <v>7999</v>
      </c>
      <c r="I687" s="1">
        <v>146</v>
      </c>
      <c r="J687" s="1">
        <v>657</v>
      </c>
      <c r="K687" s="1">
        <v>112816</v>
      </c>
      <c r="L687" s="1">
        <v>1699</v>
      </c>
      <c r="M687" s="1">
        <v>1810</v>
      </c>
      <c r="N687" s="1">
        <v>86518</v>
      </c>
      <c r="O687" s="1">
        <v>8133</v>
      </c>
      <c r="P687" s="1">
        <v>94651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53</v>
      </c>
      <c r="F688" s="1">
        <v>964</v>
      </c>
      <c r="G688" s="1">
        <v>278692</v>
      </c>
      <c r="H688" s="1">
        <v>8454</v>
      </c>
      <c r="I688" s="1">
        <v>172</v>
      </c>
      <c r="J688" s="1">
        <v>695</v>
      </c>
      <c r="K688" s="1">
        <v>117354</v>
      </c>
      <c r="L688" s="1">
        <v>1699</v>
      </c>
      <c r="M688" s="1">
        <v>1810</v>
      </c>
      <c r="N688" s="1">
        <v>86283</v>
      </c>
      <c r="O688" s="1">
        <v>8108</v>
      </c>
      <c r="P688" s="1">
        <v>94391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53</v>
      </c>
      <c r="F689" s="1">
        <v>964</v>
      </c>
      <c r="G689" s="1">
        <v>278692</v>
      </c>
      <c r="H689" s="1">
        <v>8155</v>
      </c>
      <c r="I689" s="1">
        <v>139</v>
      </c>
      <c r="J689" s="1">
        <v>691</v>
      </c>
      <c r="K689" s="1">
        <v>115485</v>
      </c>
      <c r="L689" s="1">
        <v>1699</v>
      </c>
      <c r="M689" s="1">
        <v>1810</v>
      </c>
      <c r="N689" s="1">
        <v>86283</v>
      </c>
      <c r="O689" s="1">
        <v>8108</v>
      </c>
      <c r="P689" s="1">
        <v>94391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53</v>
      </c>
      <c r="F690" s="1">
        <v>964</v>
      </c>
      <c r="G690" s="1">
        <v>278692</v>
      </c>
      <c r="H690" s="1">
        <v>7901</v>
      </c>
      <c r="I690" s="1">
        <v>150</v>
      </c>
      <c r="J690" s="1">
        <v>727</v>
      </c>
      <c r="K690" s="1">
        <v>114890</v>
      </c>
      <c r="L690" s="1">
        <v>1699</v>
      </c>
      <c r="M690" s="1">
        <v>1810</v>
      </c>
      <c r="N690" s="1">
        <v>86283</v>
      </c>
      <c r="O690" s="1">
        <v>8108</v>
      </c>
      <c r="P690" s="1">
        <v>94391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53</v>
      </c>
      <c r="F691" s="1">
        <v>968</v>
      </c>
      <c r="G691" s="1">
        <v>278692</v>
      </c>
      <c r="H691" s="1">
        <v>7785</v>
      </c>
      <c r="I691" s="1">
        <v>151</v>
      </c>
      <c r="J691" s="1">
        <v>646</v>
      </c>
      <c r="K691" s="1">
        <v>111789</v>
      </c>
      <c r="L691" s="1">
        <v>1699</v>
      </c>
      <c r="M691" s="1">
        <v>1810</v>
      </c>
      <c r="N691" s="1">
        <v>86283</v>
      </c>
      <c r="O691" s="1">
        <v>8108</v>
      </c>
      <c r="P691" s="1">
        <v>94391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53</v>
      </c>
      <c r="F692" s="1">
        <v>968</v>
      </c>
      <c r="G692" s="1">
        <v>326819</v>
      </c>
      <c r="H692" s="1">
        <v>8106</v>
      </c>
      <c r="I692" s="1">
        <v>143</v>
      </c>
      <c r="J692" s="1">
        <v>838</v>
      </c>
      <c r="K692" s="1">
        <v>152494</v>
      </c>
      <c r="L692" s="1">
        <v>1699</v>
      </c>
      <c r="M692" s="1">
        <v>1811</v>
      </c>
      <c r="N692" s="1">
        <v>90820</v>
      </c>
      <c r="O692" s="1">
        <v>8392</v>
      </c>
      <c r="P692" s="1">
        <v>99212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53</v>
      </c>
      <c r="F693" s="1">
        <v>971</v>
      </c>
      <c r="G693" s="1">
        <v>326048</v>
      </c>
      <c r="H693" s="1">
        <v>8465</v>
      </c>
      <c r="I693" s="1">
        <v>176</v>
      </c>
      <c r="J693" s="1">
        <v>770</v>
      </c>
      <c r="K693" s="1">
        <v>159800</v>
      </c>
      <c r="L693" s="1">
        <v>1699</v>
      </c>
      <c r="M693" s="1">
        <v>1811</v>
      </c>
      <c r="N693" s="1">
        <v>90772</v>
      </c>
      <c r="O693" s="1">
        <v>8389</v>
      </c>
      <c r="P693" s="1">
        <v>99161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53</v>
      </c>
      <c r="F694" s="1">
        <v>971</v>
      </c>
      <c r="G694" s="1">
        <v>325934</v>
      </c>
      <c r="H694" s="1">
        <v>8113</v>
      </c>
      <c r="I694" s="1">
        <v>137</v>
      </c>
      <c r="J694" s="1">
        <v>788</v>
      </c>
      <c r="K694" s="1">
        <v>156187</v>
      </c>
      <c r="L694" s="1">
        <v>1699</v>
      </c>
      <c r="M694" s="1">
        <v>1811</v>
      </c>
      <c r="N694" s="1">
        <v>90825</v>
      </c>
      <c r="O694" s="1">
        <v>8392</v>
      </c>
      <c r="P694" s="1">
        <v>99217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53</v>
      </c>
      <c r="F695" s="1">
        <v>971</v>
      </c>
      <c r="G695" s="1">
        <v>331942</v>
      </c>
      <c r="H695" s="1">
        <v>8172</v>
      </c>
      <c r="I695" s="1">
        <v>150</v>
      </c>
      <c r="J695" s="1">
        <v>825</v>
      </c>
      <c r="K695" s="1">
        <v>157606</v>
      </c>
      <c r="L695" s="1">
        <v>1699</v>
      </c>
      <c r="M695" s="1">
        <v>1811</v>
      </c>
      <c r="N695" s="1">
        <v>91614</v>
      </c>
      <c r="O695" s="1">
        <v>8397</v>
      </c>
      <c r="P695" s="1">
        <v>100011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53</v>
      </c>
      <c r="F696" s="1">
        <v>971</v>
      </c>
      <c r="G696" s="1">
        <v>331942</v>
      </c>
      <c r="H696" s="1">
        <v>7509</v>
      </c>
      <c r="I696" s="1">
        <v>142</v>
      </c>
      <c r="J696" s="1">
        <v>831</v>
      </c>
      <c r="K696" s="1">
        <v>155916</v>
      </c>
      <c r="L696" s="1">
        <v>1699</v>
      </c>
      <c r="M696" s="1">
        <v>1811</v>
      </c>
      <c r="N696" s="1">
        <v>91614</v>
      </c>
      <c r="O696" s="1">
        <v>8397</v>
      </c>
      <c r="P696" s="1">
        <v>100011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0</v>
      </c>
      <c r="E697" s="1">
        <v>53</v>
      </c>
      <c r="F697" s="1">
        <v>971</v>
      </c>
      <c r="G697" s="1">
        <v>331942</v>
      </c>
      <c r="H697" s="1">
        <v>8166</v>
      </c>
      <c r="I697" s="1">
        <v>168</v>
      </c>
      <c r="J697" s="1">
        <v>860</v>
      </c>
      <c r="K697" s="1">
        <v>161604</v>
      </c>
      <c r="L697" s="1">
        <v>1699</v>
      </c>
      <c r="M697" s="1">
        <v>1811</v>
      </c>
      <c r="N697" s="1">
        <v>91614</v>
      </c>
      <c r="O697" s="1">
        <v>8397</v>
      </c>
      <c r="P697" s="1">
        <v>100011</v>
      </c>
    </row>
    <row r="698" spans="1:16" x14ac:dyDescent="0.2">
      <c r="A698" s="1">
        <v>696</v>
      </c>
      <c r="B698" s="1" t="s">
        <v>177</v>
      </c>
      <c r="C698" s="1">
        <v>1</v>
      </c>
      <c r="D698" s="1">
        <v>0</v>
      </c>
      <c r="E698" s="1">
        <v>54</v>
      </c>
      <c r="F698" s="1">
        <v>973</v>
      </c>
      <c r="G698" s="1">
        <v>331676</v>
      </c>
      <c r="H698" s="1">
        <v>8412</v>
      </c>
      <c r="I698" s="1">
        <v>196</v>
      </c>
      <c r="J698" s="1">
        <v>854</v>
      </c>
      <c r="K698" s="1">
        <v>162356</v>
      </c>
      <c r="L698" s="1">
        <v>1702</v>
      </c>
      <c r="M698" s="1">
        <v>1833</v>
      </c>
      <c r="N698" s="1">
        <v>91863</v>
      </c>
      <c r="O698" s="1">
        <v>8419</v>
      </c>
      <c r="P698" s="1">
        <v>100282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54</v>
      </c>
      <c r="F699" s="1">
        <v>975</v>
      </c>
      <c r="G699" s="1">
        <v>331676</v>
      </c>
      <c r="H699" s="1">
        <v>7964</v>
      </c>
      <c r="I699" s="1">
        <v>165</v>
      </c>
      <c r="J699" s="1">
        <v>826</v>
      </c>
      <c r="K699" s="1">
        <v>158227</v>
      </c>
      <c r="L699" s="1">
        <v>1702</v>
      </c>
      <c r="M699" s="1">
        <v>1833</v>
      </c>
      <c r="N699" s="1">
        <v>91863</v>
      </c>
      <c r="O699" s="1">
        <v>8419</v>
      </c>
      <c r="P699" s="1">
        <v>100282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54</v>
      </c>
      <c r="F700" s="1">
        <v>975</v>
      </c>
      <c r="G700" s="1">
        <v>331676</v>
      </c>
      <c r="H700" s="1">
        <v>8239</v>
      </c>
      <c r="I700" s="1">
        <v>165</v>
      </c>
      <c r="J700" s="1">
        <v>866</v>
      </c>
      <c r="K700" s="1">
        <v>161872</v>
      </c>
      <c r="L700" s="1">
        <v>1702</v>
      </c>
      <c r="M700" s="1">
        <v>1833</v>
      </c>
      <c r="N700" s="1">
        <v>91863</v>
      </c>
      <c r="O700" s="1">
        <v>8419</v>
      </c>
      <c r="P700" s="1">
        <v>100282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54</v>
      </c>
      <c r="F701" s="1">
        <v>975</v>
      </c>
      <c r="G701" s="1">
        <v>331801</v>
      </c>
      <c r="H701" s="1">
        <v>7813</v>
      </c>
      <c r="I701" s="1">
        <v>133</v>
      </c>
      <c r="J701" s="1">
        <v>848</v>
      </c>
      <c r="K701" s="1">
        <v>153286</v>
      </c>
      <c r="L701" s="1">
        <v>1702</v>
      </c>
      <c r="M701" s="1">
        <v>1833</v>
      </c>
      <c r="N701" s="1">
        <v>91961</v>
      </c>
      <c r="O701" s="1">
        <v>8422</v>
      </c>
      <c r="P701" s="1">
        <v>100383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54</v>
      </c>
      <c r="F702" s="1">
        <v>975</v>
      </c>
      <c r="G702" s="1">
        <v>327714</v>
      </c>
      <c r="H702" s="1">
        <v>8093</v>
      </c>
      <c r="I702" s="1">
        <v>143</v>
      </c>
      <c r="J702" s="1">
        <v>794</v>
      </c>
      <c r="K702" s="1">
        <v>153713</v>
      </c>
      <c r="L702" s="1">
        <v>1702</v>
      </c>
      <c r="M702" s="1">
        <v>1833</v>
      </c>
      <c r="N702" s="1">
        <v>91011</v>
      </c>
      <c r="O702" s="1">
        <v>8385</v>
      </c>
      <c r="P702" s="1">
        <v>99396</v>
      </c>
    </row>
    <row r="703" spans="1:16" x14ac:dyDescent="0.2">
      <c r="A703" s="1">
        <v>701</v>
      </c>
      <c r="B703" s="1" t="s">
        <v>172</v>
      </c>
      <c r="C703" s="1">
        <v>0</v>
      </c>
      <c r="D703" s="1">
        <v>2</v>
      </c>
      <c r="E703" s="1">
        <v>52</v>
      </c>
      <c r="F703" s="1">
        <v>975</v>
      </c>
      <c r="G703" s="1">
        <v>332168</v>
      </c>
      <c r="H703" s="1">
        <v>8339</v>
      </c>
      <c r="I703" s="1">
        <v>156</v>
      </c>
      <c r="J703" s="1">
        <v>845</v>
      </c>
      <c r="K703" s="1">
        <v>162355</v>
      </c>
      <c r="L703" s="1">
        <v>1703</v>
      </c>
      <c r="M703" s="1">
        <v>1836</v>
      </c>
      <c r="N703" s="1">
        <v>91892</v>
      </c>
      <c r="O703" s="1">
        <v>8421</v>
      </c>
      <c r="P703" s="1">
        <v>100313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52</v>
      </c>
      <c r="F704" s="1">
        <v>982</v>
      </c>
      <c r="G704" s="1">
        <v>332168</v>
      </c>
      <c r="H704" s="1">
        <v>8334</v>
      </c>
      <c r="I704" s="1">
        <v>140</v>
      </c>
      <c r="J704" s="1">
        <v>847</v>
      </c>
      <c r="K704" s="1">
        <v>159908</v>
      </c>
      <c r="L704" s="1">
        <v>1703</v>
      </c>
      <c r="M704" s="1">
        <v>1836</v>
      </c>
      <c r="N704" s="1">
        <v>91892</v>
      </c>
      <c r="O704" s="1">
        <v>8421</v>
      </c>
      <c r="P704" s="1">
        <v>100313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0</v>
      </c>
      <c r="E705" s="1">
        <v>52</v>
      </c>
      <c r="F705" s="1">
        <v>982</v>
      </c>
      <c r="G705" s="1">
        <v>331850</v>
      </c>
      <c r="H705" s="1">
        <v>8477</v>
      </c>
      <c r="I705" s="1">
        <v>142</v>
      </c>
      <c r="J705" s="1">
        <v>901</v>
      </c>
      <c r="K705" s="1">
        <v>159241</v>
      </c>
      <c r="L705" s="1">
        <v>1702</v>
      </c>
      <c r="M705" s="1">
        <v>1836</v>
      </c>
      <c r="N705" s="1">
        <v>91971</v>
      </c>
      <c r="O705" s="1">
        <v>8425</v>
      </c>
      <c r="P705" s="1">
        <v>100396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52</v>
      </c>
      <c r="F706" s="1">
        <v>985</v>
      </c>
      <c r="G706" s="1">
        <v>331850</v>
      </c>
      <c r="H706" s="1">
        <v>7819</v>
      </c>
      <c r="I706" s="1">
        <v>161</v>
      </c>
      <c r="J706" s="1">
        <v>1036</v>
      </c>
      <c r="K706" s="1">
        <v>156161</v>
      </c>
      <c r="L706" s="1">
        <v>1702</v>
      </c>
      <c r="M706" s="1">
        <v>1836</v>
      </c>
      <c r="N706" s="1">
        <v>91971</v>
      </c>
      <c r="O706" s="1">
        <v>8425</v>
      </c>
      <c r="P706" s="1">
        <v>100396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52</v>
      </c>
      <c r="F707" s="1">
        <v>985</v>
      </c>
      <c r="G707" s="1">
        <v>331850</v>
      </c>
      <c r="H707" s="1">
        <v>8002</v>
      </c>
      <c r="I707" s="1">
        <v>153</v>
      </c>
      <c r="J707" s="1">
        <v>892</v>
      </c>
      <c r="K707" s="1">
        <v>155281</v>
      </c>
      <c r="L707" s="1">
        <v>1702</v>
      </c>
      <c r="M707" s="1">
        <v>1836</v>
      </c>
      <c r="N707" s="1">
        <v>91971</v>
      </c>
      <c r="O707" s="1">
        <v>8425</v>
      </c>
      <c r="P707" s="1">
        <v>100396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52</v>
      </c>
      <c r="F708" s="1">
        <v>991</v>
      </c>
      <c r="G708" s="1">
        <v>331850</v>
      </c>
      <c r="H708" s="1">
        <v>8388</v>
      </c>
      <c r="I708" s="1">
        <v>165</v>
      </c>
      <c r="J708" s="1">
        <v>909</v>
      </c>
      <c r="K708" s="1">
        <v>156259</v>
      </c>
      <c r="L708" s="1">
        <v>1702</v>
      </c>
      <c r="M708" s="1">
        <v>1836</v>
      </c>
      <c r="N708" s="1">
        <v>91971</v>
      </c>
      <c r="O708" s="1">
        <v>8425</v>
      </c>
      <c r="P708" s="1">
        <v>100396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52</v>
      </c>
      <c r="F709" s="1">
        <v>992</v>
      </c>
      <c r="G709" s="1">
        <v>331850</v>
      </c>
      <c r="H709" s="1">
        <v>8331</v>
      </c>
      <c r="I709" s="1">
        <v>167</v>
      </c>
      <c r="J709" s="1">
        <v>831</v>
      </c>
      <c r="K709" s="1">
        <v>155558</v>
      </c>
      <c r="L709" s="1">
        <v>1702</v>
      </c>
      <c r="M709" s="1">
        <v>1836</v>
      </c>
      <c r="N709" s="1">
        <v>91971</v>
      </c>
      <c r="O709" s="1">
        <v>8425</v>
      </c>
      <c r="P709" s="1">
        <v>100396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52</v>
      </c>
      <c r="F710" s="1">
        <v>992</v>
      </c>
      <c r="G710" s="1">
        <v>331850</v>
      </c>
      <c r="H710" s="1">
        <v>8004</v>
      </c>
      <c r="I710" s="1">
        <v>144</v>
      </c>
      <c r="J710" s="1">
        <v>801</v>
      </c>
      <c r="K710" s="1">
        <v>155664</v>
      </c>
      <c r="L710" s="1">
        <v>1702</v>
      </c>
      <c r="M710" s="1">
        <v>1836</v>
      </c>
      <c r="N710" s="1">
        <v>91971</v>
      </c>
      <c r="O710" s="1">
        <v>8425</v>
      </c>
      <c r="P710" s="1">
        <v>100396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52</v>
      </c>
      <c r="F711" s="1">
        <v>999</v>
      </c>
      <c r="G711" s="1">
        <v>331850</v>
      </c>
      <c r="H711" s="1">
        <v>7889</v>
      </c>
      <c r="I711" s="1">
        <v>149</v>
      </c>
      <c r="J711" s="1">
        <v>826</v>
      </c>
      <c r="K711" s="1">
        <v>151012</v>
      </c>
      <c r="L711" s="1">
        <v>1702</v>
      </c>
      <c r="M711" s="1">
        <v>1836</v>
      </c>
      <c r="N711" s="1">
        <v>91971</v>
      </c>
      <c r="O711" s="1">
        <v>8425</v>
      </c>
      <c r="P711" s="1">
        <v>100396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52</v>
      </c>
      <c r="F712" s="1">
        <v>999</v>
      </c>
      <c r="G712" s="1">
        <v>331850</v>
      </c>
      <c r="H712" s="1">
        <v>8365</v>
      </c>
      <c r="I712" s="1">
        <v>142</v>
      </c>
      <c r="J712" s="1">
        <v>940</v>
      </c>
      <c r="K712" s="1">
        <v>155195</v>
      </c>
      <c r="L712" s="1">
        <v>1702</v>
      </c>
      <c r="M712" s="1">
        <v>1836</v>
      </c>
      <c r="N712" s="1">
        <v>91971</v>
      </c>
      <c r="O712" s="1">
        <v>8425</v>
      </c>
      <c r="P712" s="1">
        <v>100396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52</v>
      </c>
      <c r="F713" s="1">
        <v>999</v>
      </c>
      <c r="G713" s="1">
        <v>331850</v>
      </c>
      <c r="H713" s="1">
        <v>8340</v>
      </c>
      <c r="I713" s="1">
        <v>144</v>
      </c>
      <c r="J713" s="1">
        <v>937</v>
      </c>
      <c r="K713" s="1">
        <v>158152</v>
      </c>
      <c r="L713" s="1">
        <v>1702</v>
      </c>
      <c r="M713" s="1">
        <v>1836</v>
      </c>
      <c r="N713" s="1">
        <v>91971</v>
      </c>
      <c r="O713" s="1">
        <v>8425</v>
      </c>
      <c r="P713" s="1">
        <v>100396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52</v>
      </c>
      <c r="F714" s="1">
        <v>999</v>
      </c>
      <c r="G714" s="1">
        <v>331850</v>
      </c>
      <c r="H714" s="1">
        <v>8127</v>
      </c>
      <c r="I714" s="1">
        <v>140</v>
      </c>
      <c r="J714" s="1">
        <v>907</v>
      </c>
      <c r="K714" s="1">
        <v>156773</v>
      </c>
      <c r="L714" s="1">
        <v>1702</v>
      </c>
      <c r="M714" s="1">
        <v>1836</v>
      </c>
      <c r="N714" s="1">
        <v>91971</v>
      </c>
      <c r="O714" s="1">
        <v>8425</v>
      </c>
      <c r="P714" s="1">
        <v>100396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52</v>
      </c>
      <c r="F715" s="1">
        <v>999</v>
      </c>
      <c r="G715" s="1">
        <v>331850</v>
      </c>
      <c r="H715" s="1">
        <v>8109</v>
      </c>
      <c r="I715" s="1">
        <v>143</v>
      </c>
      <c r="J715" s="1">
        <v>903</v>
      </c>
      <c r="K715" s="1">
        <v>154582</v>
      </c>
      <c r="L715" s="1">
        <v>1702</v>
      </c>
      <c r="M715" s="1">
        <v>1836</v>
      </c>
      <c r="N715" s="1">
        <v>91971</v>
      </c>
      <c r="O715" s="1">
        <v>8425</v>
      </c>
      <c r="P715" s="1">
        <v>100396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52</v>
      </c>
      <c r="F716" s="1">
        <v>999</v>
      </c>
      <c r="G716" s="1">
        <v>331850</v>
      </c>
      <c r="H716" s="1">
        <v>7855</v>
      </c>
      <c r="I716" s="1">
        <v>137</v>
      </c>
      <c r="J716" s="1">
        <v>825</v>
      </c>
      <c r="K716" s="1">
        <v>152679</v>
      </c>
      <c r="L716" s="1">
        <v>1702</v>
      </c>
      <c r="M716" s="1">
        <v>1836</v>
      </c>
      <c r="N716" s="1">
        <v>91971</v>
      </c>
      <c r="O716" s="1">
        <v>8425</v>
      </c>
      <c r="P716" s="1">
        <v>100396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53</v>
      </c>
      <c r="F717" s="1">
        <v>1000</v>
      </c>
      <c r="G717" s="1">
        <v>337109</v>
      </c>
      <c r="H717" s="1">
        <v>8344</v>
      </c>
      <c r="I717" s="1">
        <v>141</v>
      </c>
      <c r="J717" s="1">
        <v>820</v>
      </c>
      <c r="K717" s="1">
        <v>128782</v>
      </c>
      <c r="L717" s="1">
        <v>1695</v>
      </c>
      <c r="M717" s="1">
        <v>1828</v>
      </c>
      <c r="N717" s="1">
        <v>93683</v>
      </c>
      <c r="O717" s="1">
        <v>8652</v>
      </c>
      <c r="P717" s="1">
        <v>102335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52</v>
      </c>
      <c r="F718" s="1">
        <v>1000</v>
      </c>
      <c r="G718" s="1">
        <v>335483</v>
      </c>
      <c r="H718" s="1">
        <v>8268</v>
      </c>
      <c r="I718" s="1">
        <v>203</v>
      </c>
      <c r="J718" s="1">
        <v>895</v>
      </c>
      <c r="K718" s="1">
        <v>156035</v>
      </c>
      <c r="L718" s="1">
        <v>1698</v>
      </c>
      <c r="M718" s="1">
        <v>1836</v>
      </c>
      <c r="N718" s="1">
        <v>90402</v>
      </c>
      <c r="O718" s="1">
        <v>8284</v>
      </c>
      <c r="P718" s="1">
        <v>98686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52</v>
      </c>
      <c r="F719" s="1">
        <v>1000</v>
      </c>
      <c r="G719" s="1">
        <v>335466</v>
      </c>
      <c r="H719" s="1">
        <v>8274</v>
      </c>
      <c r="I719" s="1">
        <v>161</v>
      </c>
      <c r="J719" s="1">
        <v>802</v>
      </c>
      <c r="K719" s="1">
        <v>151018</v>
      </c>
      <c r="L719" s="1">
        <v>1697</v>
      </c>
      <c r="M719" s="1">
        <v>1836</v>
      </c>
      <c r="N719" s="1">
        <v>90404</v>
      </c>
      <c r="O719" s="1">
        <v>8284</v>
      </c>
      <c r="P719" s="1">
        <v>98688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52</v>
      </c>
      <c r="F720" s="1">
        <v>1001</v>
      </c>
      <c r="G720" s="1">
        <v>335516</v>
      </c>
      <c r="H720" s="1">
        <v>8064</v>
      </c>
      <c r="I720" s="1">
        <v>144</v>
      </c>
      <c r="J720" s="1">
        <v>820</v>
      </c>
      <c r="K720" s="1">
        <v>149808</v>
      </c>
      <c r="L720" s="1">
        <v>1697</v>
      </c>
      <c r="M720" s="1">
        <v>1836</v>
      </c>
      <c r="N720" s="1">
        <v>90404</v>
      </c>
      <c r="O720" s="1">
        <v>8284</v>
      </c>
      <c r="P720" s="1">
        <v>98688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53</v>
      </c>
      <c r="F721" s="1">
        <v>1001</v>
      </c>
      <c r="G721" s="1">
        <v>335558</v>
      </c>
      <c r="H721" s="1">
        <v>8015</v>
      </c>
      <c r="I721" s="1">
        <v>136</v>
      </c>
      <c r="J721" s="1">
        <v>820</v>
      </c>
      <c r="K721" s="1">
        <v>148300</v>
      </c>
      <c r="L721" s="1">
        <v>1705</v>
      </c>
      <c r="M721" s="1">
        <v>1840</v>
      </c>
      <c r="N721" s="1">
        <v>90424</v>
      </c>
      <c r="O721" s="1">
        <v>8288</v>
      </c>
      <c r="P721" s="1">
        <v>98712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53</v>
      </c>
      <c r="F722" s="1">
        <v>1001</v>
      </c>
      <c r="G722" s="1">
        <v>335558</v>
      </c>
      <c r="H722" s="1">
        <v>8266</v>
      </c>
      <c r="I722" s="1">
        <v>143</v>
      </c>
      <c r="J722" s="1">
        <v>804</v>
      </c>
      <c r="K722" s="1">
        <v>154883</v>
      </c>
      <c r="L722" s="1">
        <v>1706</v>
      </c>
      <c r="M722" s="1">
        <v>1840</v>
      </c>
      <c r="N722" s="1">
        <v>90424</v>
      </c>
      <c r="O722" s="1">
        <v>8288</v>
      </c>
      <c r="P722" s="1">
        <v>98712</v>
      </c>
    </row>
    <row r="723" spans="1:16" x14ac:dyDescent="0.2">
      <c r="A723" s="1">
        <v>721</v>
      </c>
      <c r="B723" s="1" t="s">
        <v>152</v>
      </c>
      <c r="C723" s="1">
        <v>0</v>
      </c>
      <c r="D723" s="1">
        <v>1</v>
      </c>
      <c r="E723" s="1">
        <v>52</v>
      </c>
      <c r="F723" s="1">
        <v>1005</v>
      </c>
      <c r="G723" s="1">
        <v>319560</v>
      </c>
      <c r="H723" s="1">
        <v>8273</v>
      </c>
      <c r="I723" s="1">
        <v>164</v>
      </c>
      <c r="J723" s="1">
        <v>877</v>
      </c>
      <c r="K723" s="1">
        <v>123736</v>
      </c>
      <c r="L723" s="1">
        <v>1705</v>
      </c>
      <c r="M723" s="1">
        <v>1831</v>
      </c>
      <c r="N723" s="1">
        <v>87448</v>
      </c>
      <c r="O723" s="1">
        <v>8144</v>
      </c>
      <c r="P723" s="1">
        <v>95592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52</v>
      </c>
      <c r="F724" s="1">
        <v>1005</v>
      </c>
      <c r="G724" s="1">
        <v>319560</v>
      </c>
      <c r="H724" s="1">
        <v>8453</v>
      </c>
      <c r="I724" s="1">
        <v>137</v>
      </c>
      <c r="J724" s="1">
        <v>795</v>
      </c>
      <c r="K724" s="1">
        <v>123468</v>
      </c>
      <c r="L724" s="1">
        <v>1705</v>
      </c>
      <c r="M724" s="1">
        <v>1831</v>
      </c>
      <c r="N724" s="1">
        <v>87448</v>
      </c>
      <c r="O724" s="1">
        <v>8144</v>
      </c>
      <c r="P724" s="1">
        <v>95592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52</v>
      </c>
      <c r="F725" s="1">
        <v>1007</v>
      </c>
      <c r="G725" s="1">
        <v>319560</v>
      </c>
      <c r="H725" s="1">
        <v>8233</v>
      </c>
      <c r="I725" s="1">
        <v>140</v>
      </c>
      <c r="J725" s="1">
        <v>780</v>
      </c>
      <c r="K725" s="1">
        <v>121344</v>
      </c>
      <c r="L725" s="1">
        <v>1705</v>
      </c>
      <c r="M725" s="1">
        <v>1831</v>
      </c>
      <c r="N725" s="1">
        <v>87448</v>
      </c>
      <c r="O725" s="1">
        <v>8144</v>
      </c>
      <c r="P725" s="1">
        <v>95592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52</v>
      </c>
      <c r="F726" s="1">
        <v>1007</v>
      </c>
      <c r="G726" s="1">
        <v>320389</v>
      </c>
      <c r="H726" s="1">
        <v>7812</v>
      </c>
      <c r="I726" s="1">
        <v>142</v>
      </c>
      <c r="J726" s="1">
        <v>852</v>
      </c>
      <c r="K726" s="1">
        <v>121314</v>
      </c>
      <c r="L726" s="1">
        <v>1703</v>
      </c>
      <c r="M726" s="1">
        <v>1829</v>
      </c>
      <c r="N726" s="1">
        <v>87497</v>
      </c>
      <c r="O726" s="1">
        <v>8144</v>
      </c>
      <c r="P726" s="1">
        <v>95641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52</v>
      </c>
      <c r="F727" s="1">
        <v>1007</v>
      </c>
      <c r="G727" s="1">
        <v>320389</v>
      </c>
      <c r="H727" s="1">
        <v>8561</v>
      </c>
      <c r="I727" s="1">
        <v>144</v>
      </c>
      <c r="J727" s="1">
        <v>856</v>
      </c>
      <c r="K727" s="1">
        <v>124760</v>
      </c>
      <c r="L727" s="1">
        <v>1703</v>
      </c>
      <c r="M727" s="1">
        <v>1829</v>
      </c>
      <c r="N727" s="1">
        <v>87497</v>
      </c>
      <c r="O727" s="1">
        <v>8144</v>
      </c>
      <c r="P727" s="1">
        <v>95641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52</v>
      </c>
      <c r="F728" s="1">
        <v>1007</v>
      </c>
      <c r="G728" s="1">
        <v>320389</v>
      </c>
      <c r="H728" s="1">
        <v>8649</v>
      </c>
      <c r="I728" s="1">
        <v>202</v>
      </c>
      <c r="J728" s="1">
        <v>830</v>
      </c>
      <c r="K728" s="1">
        <v>126040</v>
      </c>
      <c r="L728" s="1">
        <v>1703</v>
      </c>
      <c r="M728" s="1">
        <v>1829</v>
      </c>
      <c r="N728" s="1">
        <v>87497</v>
      </c>
      <c r="O728" s="1">
        <v>8144</v>
      </c>
      <c r="P728" s="1">
        <v>95641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52</v>
      </c>
      <c r="F729" s="1">
        <v>1007</v>
      </c>
      <c r="G729" s="1">
        <v>320374</v>
      </c>
      <c r="H729" s="1">
        <v>8434</v>
      </c>
      <c r="I729" s="1">
        <v>146</v>
      </c>
      <c r="J729" s="1">
        <v>806</v>
      </c>
      <c r="K729" s="1">
        <v>125696</v>
      </c>
      <c r="L729" s="1">
        <v>1703</v>
      </c>
      <c r="M729" s="1">
        <v>1829</v>
      </c>
      <c r="N729" s="1">
        <v>87497</v>
      </c>
      <c r="O729" s="1">
        <v>8144</v>
      </c>
      <c r="P729" s="1">
        <v>95641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52</v>
      </c>
      <c r="F730" s="1">
        <v>1007</v>
      </c>
      <c r="G730" s="1">
        <v>301085</v>
      </c>
      <c r="H730" s="1">
        <v>8338</v>
      </c>
      <c r="I730" s="1">
        <v>151</v>
      </c>
      <c r="J730" s="1">
        <v>645</v>
      </c>
      <c r="K730" s="1">
        <v>115905</v>
      </c>
      <c r="L730" s="1">
        <v>1704</v>
      </c>
      <c r="M730" s="1">
        <v>1830</v>
      </c>
      <c r="N730" s="1">
        <v>89601</v>
      </c>
      <c r="O730" s="1">
        <v>8438</v>
      </c>
      <c r="P730" s="1">
        <v>98039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52</v>
      </c>
      <c r="F731" s="1">
        <v>1007</v>
      </c>
      <c r="G731" s="1">
        <v>299106</v>
      </c>
      <c r="H731" s="1">
        <v>7852</v>
      </c>
      <c r="I731" s="1">
        <v>195</v>
      </c>
      <c r="J731" s="1">
        <v>721</v>
      </c>
      <c r="K731" s="1">
        <v>108680</v>
      </c>
      <c r="L731" s="1">
        <v>1697</v>
      </c>
      <c r="M731" s="1">
        <v>1823</v>
      </c>
      <c r="N731" s="1">
        <v>90226</v>
      </c>
      <c r="O731" s="1">
        <v>8444</v>
      </c>
      <c r="P731" s="1">
        <v>98670</v>
      </c>
    </row>
    <row r="732" spans="1:16" x14ac:dyDescent="0.2">
      <c r="A732" s="1">
        <v>730</v>
      </c>
      <c r="B732" s="1" t="s">
        <v>143</v>
      </c>
      <c r="C732" s="1">
        <v>6</v>
      </c>
      <c r="D732" s="1">
        <v>2</v>
      </c>
      <c r="E732" s="1">
        <v>56</v>
      </c>
      <c r="F732" s="1">
        <v>1020</v>
      </c>
      <c r="G732" s="1">
        <v>333226</v>
      </c>
      <c r="H732" s="1">
        <v>8435</v>
      </c>
      <c r="I732" s="1">
        <v>140</v>
      </c>
      <c r="J732" s="1">
        <v>886</v>
      </c>
      <c r="K732" s="1">
        <v>166737</v>
      </c>
      <c r="L732" s="1">
        <v>1705</v>
      </c>
      <c r="M732" s="1">
        <v>1830</v>
      </c>
      <c r="N732" s="1">
        <v>93653</v>
      </c>
      <c r="O732" s="1">
        <v>8619</v>
      </c>
      <c r="P732" s="1">
        <v>102272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56</v>
      </c>
      <c r="F733" s="1">
        <v>1021</v>
      </c>
      <c r="G733" s="1">
        <v>333226</v>
      </c>
      <c r="H733" s="1">
        <v>8506</v>
      </c>
      <c r="I733" s="1">
        <v>166</v>
      </c>
      <c r="J733" s="1">
        <v>879</v>
      </c>
      <c r="K733" s="1">
        <v>169206</v>
      </c>
      <c r="L733" s="1">
        <v>1705</v>
      </c>
      <c r="M733" s="1">
        <v>1830</v>
      </c>
      <c r="N733" s="1">
        <v>93653</v>
      </c>
      <c r="O733" s="1">
        <v>8619</v>
      </c>
      <c r="P733" s="1">
        <v>102272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56</v>
      </c>
      <c r="F734" s="1">
        <v>1021</v>
      </c>
      <c r="G734" s="1">
        <v>333226</v>
      </c>
      <c r="H734" s="1">
        <v>7985</v>
      </c>
      <c r="I734" s="1">
        <v>137</v>
      </c>
      <c r="J734" s="1">
        <v>911</v>
      </c>
      <c r="K734" s="1">
        <v>166152</v>
      </c>
      <c r="L734" s="1">
        <v>1705</v>
      </c>
      <c r="M734" s="1">
        <v>1830</v>
      </c>
      <c r="N734" s="1">
        <v>93653</v>
      </c>
      <c r="O734" s="1">
        <v>8619</v>
      </c>
      <c r="P734" s="1">
        <v>102272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56</v>
      </c>
      <c r="F735" s="1">
        <v>1026</v>
      </c>
      <c r="G735" s="1">
        <v>297564</v>
      </c>
      <c r="H735" s="1">
        <v>8268</v>
      </c>
      <c r="I735" s="1">
        <v>151</v>
      </c>
      <c r="J735" s="1">
        <v>714</v>
      </c>
      <c r="K735" s="1">
        <v>120565</v>
      </c>
      <c r="L735" s="1">
        <v>1705</v>
      </c>
      <c r="M735" s="1">
        <v>1830</v>
      </c>
      <c r="N735" s="1">
        <v>93155</v>
      </c>
      <c r="O735" s="1">
        <v>8583</v>
      </c>
      <c r="P735" s="1">
        <v>101738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56</v>
      </c>
      <c r="F736" s="1">
        <v>1026</v>
      </c>
      <c r="G736" s="1">
        <v>297565</v>
      </c>
      <c r="H736" s="1">
        <v>7851</v>
      </c>
      <c r="I736" s="1">
        <v>144</v>
      </c>
      <c r="J736" s="1">
        <v>751</v>
      </c>
      <c r="K736" s="1">
        <v>118431</v>
      </c>
      <c r="L736" s="1">
        <v>1705</v>
      </c>
      <c r="M736" s="1">
        <v>1830</v>
      </c>
      <c r="N736" s="1">
        <v>93155</v>
      </c>
      <c r="O736" s="1">
        <v>8583</v>
      </c>
      <c r="P736" s="1">
        <v>101738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56</v>
      </c>
      <c r="F737" s="1">
        <v>1026</v>
      </c>
      <c r="G737" s="1">
        <v>297564</v>
      </c>
      <c r="H737" s="1">
        <v>8167</v>
      </c>
      <c r="I737" s="1">
        <v>151</v>
      </c>
      <c r="J737" s="1">
        <v>714</v>
      </c>
      <c r="K737" s="1">
        <v>120501</v>
      </c>
      <c r="L737" s="1">
        <v>1705</v>
      </c>
      <c r="M737" s="1">
        <v>1830</v>
      </c>
      <c r="N737" s="1">
        <v>93155</v>
      </c>
      <c r="O737" s="1">
        <v>8583</v>
      </c>
      <c r="P737" s="1">
        <v>101738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56</v>
      </c>
      <c r="F738" s="1">
        <v>1027</v>
      </c>
      <c r="G738" s="1">
        <v>297565</v>
      </c>
      <c r="H738" s="1">
        <v>8436</v>
      </c>
      <c r="I738" s="1">
        <v>169</v>
      </c>
      <c r="J738" s="1">
        <v>752</v>
      </c>
      <c r="K738" s="1">
        <v>122970</v>
      </c>
      <c r="L738" s="1">
        <v>1705</v>
      </c>
      <c r="M738" s="1">
        <v>1830</v>
      </c>
      <c r="N738" s="1">
        <v>93155</v>
      </c>
      <c r="O738" s="1">
        <v>8583</v>
      </c>
      <c r="P738" s="1">
        <v>101738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46</v>
      </c>
      <c r="F739" s="1">
        <v>1027</v>
      </c>
      <c r="G739" s="1">
        <v>290482</v>
      </c>
      <c r="H739" s="1">
        <v>8250</v>
      </c>
      <c r="I739" s="1">
        <v>145</v>
      </c>
      <c r="J739" s="1">
        <v>662</v>
      </c>
      <c r="K739" s="1">
        <v>115558</v>
      </c>
      <c r="L739" s="1">
        <v>1705</v>
      </c>
      <c r="M739" s="1">
        <v>1830</v>
      </c>
      <c r="N739" s="1">
        <v>90997</v>
      </c>
      <c r="O739" s="1">
        <v>8416</v>
      </c>
      <c r="P739" s="1">
        <v>99413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46</v>
      </c>
      <c r="F740" s="1">
        <v>1046</v>
      </c>
      <c r="G740" s="1">
        <v>290482</v>
      </c>
      <c r="H740" s="1">
        <v>8439</v>
      </c>
      <c r="I740" s="1">
        <v>187</v>
      </c>
      <c r="J740" s="1">
        <v>693</v>
      </c>
      <c r="K740" s="1">
        <v>117747</v>
      </c>
      <c r="L740" s="1">
        <v>1705</v>
      </c>
      <c r="M740" s="1">
        <v>1830</v>
      </c>
      <c r="N740" s="1">
        <v>90997</v>
      </c>
      <c r="O740" s="1">
        <v>8416</v>
      </c>
      <c r="P740" s="1">
        <v>99413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46</v>
      </c>
      <c r="F741" s="1">
        <v>1051</v>
      </c>
      <c r="G741" s="1">
        <v>290483</v>
      </c>
      <c r="H741" s="1">
        <v>7731</v>
      </c>
      <c r="I741" s="1">
        <v>148</v>
      </c>
      <c r="J741" s="1">
        <v>729</v>
      </c>
      <c r="K741" s="1">
        <v>113268</v>
      </c>
      <c r="L741" s="1">
        <v>1705</v>
      </c>
      <c r="M741" s="1">
        <v>1830</v>
      </c>
      <c r="N741" s="1">
        <v>90997</v>
      </c>
      <c r="O741" s="1">
        <v>8416</v>
      </c>
      <c r="P741" s="1">
        <v>99413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46</v>
      </c>
      <c r="F742" s="1">
        <v>1051</v>
      </c>
      <c r="G742" s="1">
        <v>290482</v>
      </c>
      <c r="H742" s="1">
        <v>8352</v>
      </c>
      <c r="I742" s="1">
        <v>141</v>
      </c>
      <c r="J742" s="1">
        <v>699</v>
      </c>
      <c r="K742" s="1">
        <v>116282</v>
      </c>
      <c r="L742" s="1">
        <v>1705</v>
      </c>
      <c r="M742" s="1">
        <v>1830</v>
      </c>
      <c r="N742" s="1">
        <v>90997</v>
      </c>
      <c r="O742" s="1">
        <v>8416</v>
      </c>
      <c r="P742" s="1">
        <v>99413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46</v>
      </c>
      <c r="F743" s="1">
        <v>1051</v>
      </c>
      <c r="G743" s="1">
        <v>290483</v>
      </c>
      <c r="H743" s="1">
        <v>8825</v>
      </c>
      <c r="I743" s="1">
        <v>209</v>
      </c>
      <c r="J743" s="1">
        <v>743</v>
      </c>
      <c r="K743" s="1">
        <v>118757</v>
      </c>
      <c r="L743" s="1">
        <v>1705</v>
      </c>
      <c r="M743" s="1">
        <v>1830</v>
      </c>
      <c r="N743" s="1">
        <v>90997</v>
      </c>
      <c r="O743" s="1">
        <v>8416</v>
      </c>
      <c r="P743" s="1">
        <v>99413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46</v>
      </c>
      <c r="F744" s="1">
        <v>1051</v>
      </c>
      <c r="G744" s="1">
        <v>290585</v>
      </c>
      <c r="H744" s="1">
        <v>8386</v>
      </c>
      <c r="I744" s="1">
        <v>150</v>
      </c>
      <c r="J744" s="1">
        <v>732</v>
      </c>
      <c r="K744" s="1">
        <v>118619</v>
      </c>
      <c r="L744" s="1">
        <v>1705</v>
      </c>
      <c r="M744" s="1">
        <v>1830</v>
      </c>
      <c r="N744" s="1">
        <v>91028</v>
      </c>
      <c r="O744" s="1">
        <v>8417</v>
      </c>
      <c r="P744" s="1">
        <v>99445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46</v>
      </c>
      <c r="F745" s="1">
        <v>1051</v>
      </c>
      <c r="G745" s="1">
        <v>290585</v>
      </c>
      <c r="H745" s="1">
        <v>8400</v>
      </c>
      <c r="I745" s="1">
        <v>142</v>
      </c>
      <c r="J745" s="1">
        <v>781</v>
      </c>
      <c r="K745" s="1">
        <v>116234</v>
      </c>
      <c r="L745" s="1">
        <v>1705</v>
      </c>
      <c r="M745" s="1">
        <v>1830</v>
      </c>
      <c r="N745" s="1">
        <v>91028</v>
      </c>
      <c r="O745" s="1">
        <v>8417</v>
      </c>
      <c r="P745" s="1">
        <v>99445</v>
      </c>
    </row>
    <row r="746" spans="1:16" x14ac:dyDescent="0.2">
      <c r="A746" s="1">
        <v>744</v>
      </c>
      <c r="B746" s="1" t="s">
        <v>129</v>
      </c>
      <c r="C746" s="1">
        <v>0</v>
      </c>
      <c r="D746" s="1">
        <v>0</v>
      </c>
      <c r="E746" s="1">
        <v>46</v>
      </c>
      <c r="F746" s="1">
        <v>1051</v>
      </c>
      <c r="G746" s="1">
        <v>346825</v>
      </c>
      <c r="H746" s="1">
        <v>8382</v>
      </c>
      <c r="I746" s="1">
        <v>141</v>
      </c>
      <c r="J746" s="1">
        <v>943</v>
      </c>
      <c r="K746" s="1">
        <v>141484</v>
      </c>
      <c r="L746" s="1">
        <v>1710</v>
      </c>
      <c r="M746" s="1">
        <v>1830</v>
      </c>
      <c r="N746" s="1">
        <v>96085</v>
      </c>
      <c r="O746" s="1">
        <v>8760</v>
      </c>
      <c r="P746" s="1">
        <v>104845</v>
      </c>
    </row>
    <row r="747" spans="1:16" x14ac:dyDescent="0.2">
      <c r="A747" s="1">
        <v>745</v>
      </c>
      <c r="B747" s="1" t="s">
        <v>128</v>
      </c>
      <c r="C747" s="1">
        <v>0</v>
      </c>
      <c r="D747" s="1">
        <v>0</v>
      </c>
      <c r="E747" s="1">
        <v>46</v>
      </c>
      <c r="F747" s="1">
        <v>1051</v>
      </c>
      <c r="G747" s="1">
        <v>346876</v>
      </c>
      <c r="H747" s="1">
        <v>8426</v>
      </c>
      <c r="I747" s="1">
        <v>145</v>
      </c>
      <c r="J747" s="1">
        <v>902</v>
      </c>
      <c r="K747" s="1">
        <v>153154</v>
      </c>
      <c r="L747" s="1">
        <v>1710</v>
      </c>
      <c r="M747" s="1">
        <v>1830</v>
      </c>
      <c r="N747" s="1">
        <v>96085</v>
      </c>
      <c r="O747" s="1">
        <v>8760</v>
      </c>
      <c r="P747" s="1">
        <v>104845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46</v>
      </c>
      <c r="F748" s="1">
        <v>1051</v>
      </c>
      <c r="G748" s="1">
        <v>346825</v>
      </c>
      <c r="H748" s="1">
        <v>8974</v>
      </c>
      <c r="I748" s="1">
        <v>156</v>
      </c>
      <c r="J748" s="1">
        <v>989</v>
      </c>
      <c r="K748" s="1">
        <v>150490</v>
      </c>
      <c r="L748" s="1">
        <v>1710</v>
      </c>
      <c r="M748" s="1">
        <v>1830</v>
      </c>
      <c r="N748" s="1">
        <v>96085</v>
      </c>
      <c r="O748" s="1">
        <v>8760</v>
      </c>
      <c r="P748" s="1">
        <v>104845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46</v>
      </c>
      <c r="F749" s="1">
        <v>1053</v>
      </c>
      <c r="G749" s="1">
        <v>346876</v>
      </c>
      <c r="H749" s="1">
        <v>8108</v>
      </c>
      <c r="I749" s="1">
        <v>144</v>
      </c>
      <c r="J749" s="1">
        <v>933</v>
      </c>
      <c r="K749" s="1">
        <v>148153</v>
      </c>
      <c r="L749" s="1">
        <v>1710</v>
      </c>
      <c r="M749" s="1">
        <v>1830</v>
      </c>
      <c r="N749" s="1">
        <v>96085</v>
      </c>
      <c r="O749" s="1">
        <v>8760</v>
      </c>
      <c r="P749" s="1">
        <v>104845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1</v>
      </c>
      <c r="E750" s="1">
        <v>45</v>
      </c>
      <c r="F750" s="1">
        <v>1053</v>
      </c>
      <c r="G750" s="1">
        <v>345407</v>
      </c>
      <c r="H750" s="1">
        <v>8309</v>
      </c>
      <c r="I750" s="1">
        <v>143</v>
      </c>
      <c r="J750" s="1">
        <v>969</v>
      </c>
      <c r="K750" s="1">
        <v>147872</v>
      </c>
      <c r="L750" s="1">
        <v>1712</v>
      </c>
      <c r="M750" s="1">
        <v>1832</v>
      </c>
      <c r="N750" s="1">
        <v>95654</v>
      </c>
      <c r="O750" s="1">
        <v>8720</v>
      </c>
      <c r="P750" s="1">
        <v>104374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45</v>
      </c>
      <c r="F751" s="1">
        <v>1054</v>
      </c>
      <c r="G751" s="1">
        <v>345356</v>
      </c>
      <c r="H751" s="1">
        <v>7926</v>
      </c>
      <c r="I751" s="1">
        <v>200</v>
      </c>
      <c r="J751" s="1">
        <v>917</v>
      </c>
      <c r="K751" s="1">
        <v>140712</v>
      </c>
      <c r="L751" s="1">
        <v>1712</v>
      </c>
      <c r="M751" s="1">
        <v>1832</v>
      </c>
      <c r="N751" s="1">
        <v>95654</v>
      </c>
      <c r="O751" s="1">
        <v>8720</v>
      </c>
      <c r="P751" s="1">
        <v>104374</v>
      </c>
    </row>
    <row r="752" spans="1:16" x14ac:dyDescent="0.2">
      <c r="A752" s="1">
        <v>750</v>
      </c>
      <c r="B752" s="1" t="s">
        <v>123</v>
      </c>
      <c r="C752" s="1">
        <v>0</v>
      </c>
      <c r="D752" s="1">
        <v>0</v>
      </c>
      <c r="E752" s="1">
        <v>45</v>
      </c>
      <c r="F752" s="1">
        <v>1054</v>
      </c>
      <c r="G752" s="1">
        <v>328119</v>
      </c>
      <c r="H752" s="1">
        <v>8116</v>
      </c>
      <c r="I752" s="1">
        <v>146</v>
      </c>
      <c r="J752" s="1">
        <v>843</v>
      </c>
      <c r="K752" s="1">
        <v>132600</v>
      </c>
      <c r="L752" s="1">
        <v>1706</v>
      </c>
      <c r="M752" s="1">
        <v>1824</v>
      </c>
      <c r="N752" s="1">
        <v>95801</v>
      </c>
      <c r="O752" s="1">
        <v>8853</v>
      </c>
      <c r="P752" s="1">
        <v>104654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45</v>
      </c>
      <c r="F753" s="1">
        <v>1054</v>
      </c>
      <c r="G753" s="1">
        <v>328176</v>
      </c>
      <c r="H753" s="1">
        <v>8386</v>
      </c>
      <c r="I753" s="1">
        <v>147</v>
      </c>
      <c r="J753" s="1">
        <v>833</v>
      </c>
      <c r="K753" s="1">
        <v>135554</v>
      </c>
      <c r="L753" s="1">
        <v>1706</v>
      </c>
      <c r="M753" s="1">
        <v>1824</v>
      </c>
      <c r="N753" s="1">
        <v>95801</v>
      </c>
      <c r="O753" s="1">
        <v>8853</v>
      </c>
      <c r="P753" s="1">
        <v>104654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45</v>
      </c>
      <c r="F754" s="1">
        <v>1054</v>
      </c>
      <c r="G754" s="1">
        <v>328125</v>
      </c>
      <c r="H754" s="1">
        <v>8321</v>
      </c>
      <c r="I754" s="1">
        <v>141</v>
      </c>
      <c r="J754" s="1">
        <v>861</v>
      </c>
      <c r="K754" s="1">
        <v>133069</v>
      </c>
      <c r="L754" s="1">
        <v>1706</v>
      </c>
      <c r="M754" s="1">
        <v>1824</v>
      </c>
      <c r="N754" s="1">
        <v>95801</v>
      </c>
      <c r="O754" s="1">
        <v>8853</v>
      </c>
      <c r="P754" s="1">
        <v>104654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45</v>
      </c>
      <c r="F755" s="1">
        <v>1054</v>
      </c>
      <c r="G755" s="1">
        <v>328125</v>
      </c>
      <c r="H755" s="1">
        <v>8195</v>
      </c>
      <c r="I755" s="1">
        <v>145</v>
      </c>
      <c r="J755" s="1">
        <v>836</v>
      </c>
      <c r="K755" s="1">
        <v>133521</v>
      </c>
      <c r="L755" s="1">
        <v>1706</v>
      </c>
      <c r="M755" s="1">
        <v>1824</v>
      </c>
      <c r="N755" s="1">
        <v>95801</v>
      </c>
      <c r="O755" s="1">
        <v>8853</v>
      </c>
      <c r="P755" s="1">
        <v>104654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45</v>
      </c>
      <c r="F756" s="1">
        <v>1054</v>
      </c>
      <c r="G756" s="1">
        <v>328125</v>
      </c>
      <c r="H756" s="1">
        <v>8029</v>
      </c>
      <c r="I756" s="1">
        <v>153</v>
      </c>
      <c r="J756" s="1">
        <v>849</v>
      </c>
      <c r="K756" s="1">
        <v>129347</v>
      </c>
      <c r="L756" s="1">
        <v>1706</v>
      </c>
      <c r="M756" s="1">
        <v>1824</v>
      </c>
      <c r="N756" s="1">
        <v>95801</v>
      </c>
      <c r="O756" s="1">
        <v>8853</v>
      </c>
      <c r="P756" s="1">
        <v>104654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45</v>
      </c>
      <c r="F757" s="1">
        <v>1055</v>
      </c>
      <c r="G757" s="1">
        <v>328119</v>
      </c>
      <c r="H757" s="1">
        <v>8342</v>
      </c>
      <c r="I757" s="1">
        <v>152</v>
      </c>
      <c r="J757" s="1">
        <v>877</v>
      </c>
      <c r="K757" s="1">
        <v>134408</v>
      </c>
      <c r="L757" s="1">
        <v>1706</v>
      </c>
      <c r="M757" s="1">
        <v>1824</v>
      </c>
      <c r="N757" s="1">
        <v>95801</v>
      </c>
      <c r="O757" s="1">
        <v>8853</v>
      </c>
      <c r="P757" s="1">
        <v>104654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45</v>
      </c>
      <c r="F758" s="1">
        <v>1055</v>
      </c>
      <c r="G758" s="1">
        <v>332582</v>
      </c>
      <c r="H758" s="1">
        <v>8608</v>
      </c>
      <c r="I758" s="1">
        <v>177</v>
      </c>
      <c r="J758" s="1">
        <v>891</v>
      </c>
      <c r="K758" s="1">
        <v>129585</v>
      </c>
      <c r="L758" s="1">
        <v>1714</v>
      </c>
      <c r="M758" s="1">
        <v>1832</v>
      </c>
      <c r="N758" s="1">
        <v>96482</v>
      </c>
      <c r="O758" s="1">
        <v>8926</v>
      </c>
      <c r="P758" s="1">
        <v>105408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45</v>
      </c>
      <c r="F759" s="1">
        <v>1057</v>
      </c>
      <c r="G759" s="1">
        <v>332582</v>
      </c>
      <c r="H759" s="1">
        <v>8217</v>
      </c>
      <c r="I759" s="1">
        <v>143</v>
      </c>
      <c r="J759" s="1">
        <v>822</v>
      </c>
      <c r="K759" s="1">
        <v>128866</v>
      </c>
      <c r="L759" s="1">
        <v>1714</v>
      </c>
      <c r="M759" s="1">
        <v>1832</v>
      </c>
      <c r="N759" s="1">
        <v>96482</v>
      </c>
      <c r="O759" s="1">
        <v>8926</v>
      </c>
      <c r="P759" s="1">
        <v>105408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45</v>
      </c>
      <c r="F760" s="1">
        <v>1057</v>
      </c>
      <c r="G760" s="1">
        <v>332582</v>
      </c>
      <c r="H760" s="1">
        <v>8541</v>
      </c>
      <c r="I760" s="1">
        <v>146</v>
      </c>
      <c r="J760" s="1">
        <v>892</v>
      </c>
      <c r="K760" s="1">
        <v>127407</v>
      </c>
      <c r="L760" s="1">
        <v>1714</v>
      </c>
      <c r="M760" s="1">
        <v>1832</v>
      </c>
      <c r="N760" s="1">
        <v>96482</v>
      </c>
      <c r="O760" s="1">
        <v>8926</v>
      </c>
      <c r="P760" s="1">
        <v>105408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45</v>
      </c>
      <c r="F761" s="1">
        <v>1059</v>
      </c>
      <c r="G761" s="1">
        <v>332582</v>
      </c>
      <c r="H761" s="1">
        <v>7717</v>
      </c>
      <c r="I761" s="1">
        <v>144</v>
      </c>
      <c r="J761" s="1">
        <v>850</v>
      </c>
      <c r="K761" s="1">
        <v>125457</v>
      </c>
      <c r="L761" s="1">
        <v>1714</v>
      </c>
      <c r="M761" s="1">
        <v>1832</v>
      </c>
      <c r="N761" s="1">
        <v>96482</v>
      </c>
      <c r="O761" s="1">
        <v>8926</v>
      </c>
      <c r="P761" s="1">
        <v>105408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45</v>
      </c>
      <c r="F762" s="1">
        <v>1059</v>
      </c>
      <c r="G762" s="1">
        <v>332575</v>
      </c>
      <c r="H762" s="1">
        <v>8420</v>
      </c>
      <c r="I762" s="1">
        <v>142</v>
      </c>
      <c r="J762" s="1">
        <v>840</v>
      </c>
      <c r="K762" s="1">
        <v>125926</v>
      </c>
      <c r="L762" s="1">
        <v>1714</v>
      </c>
      <c r="M762" s="1">
        <v>1832</v>
      </c>
      <c r="N762" s="1">
        <v>96482</v>
      </c>
      <c r="O762" s="1">
        <v>8926</v>
      </c>
      <c r="P762" s="1">
        <v>105408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45</v>
      </c>
      <c r="F763" s="1">
        <v>1064</v>
      </c>
      <c r="G763" s="1">
        <v>332582</v>
      </c>
      <c r="H763" s="1">
        <v>8788</v>
      </c>
      <c r="I763" s="1">
        <v>155</v>
      </c>
      <c r="J763" s="1">
        <v>889</v>
      </c>
      <c r="K763" s="1">
        <v>128749</v>
      </c>
      <c r="L763" s="1">
        <v>1714</v>
      </c>
      <c r="M763" s="1">
        <v>1832</v>
      </c>
      <c r="N763" s="1">
        <v>96482</v>
      </c>
      <c r="O763" s="1">
        <v>8926</v>
      </c>
      <c r="P763" s="1">
        <v>105408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45</v>
      </c>
      <c r="F764" s="1">
        <v>1065</v>
      </c>
      <c r="G764" s="1">
        <v>332582</v>
      </c>
      <c r="H764" s="1">
        <v>8207</v>
      </c>
      <c r="I764" s="1">
        <v>162</v>
      </c>
      <c r="J764" s="1">
        <v>848</v>
      </c>
      <c r="K764" s="1">
        <v>128979</v>
      </c>
      <c r="L764" s="1">
        <v>1714</v>
      </c>
      <c r="M764" s="1">
        <v>1832</v>
      </c>
      <c r="N764" s="1">
        <v>96482</v>
      </c>
      <c r="O764" s="1">
        <v>8926</v>
      </c>
      <c r="P764" s="1">
        <v>105408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45</v>
      </c>
      <c r="F765" s="1">
        <v>1065</v>
      </c>
      <c r="G765" s="1">
        <v>331361</v>
      </c>
      <c r="H765" s="1">
        <v>8423</v>
      </c>
      <c r="I765" s="1">
        <v>168</v>
      </c>
      <c r="J765" s="1">
        <v>868</v>
      </c>
      <c r="K765" s="1">
        <v>143146</v>
      </c>
      <c r="L765" s="1">
        <v>1714</v>
      </c>
      <c r="M765" s="1">
        <v>1832</v>
      </c>
      <c r="N765" s="1">
        <v>93262</v>
      </c>
      <c r="O765" s="1">
        <v>8655</v>
      </c>
      <c r="P765" s="1">
        <v>101917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0</v>
      </c>
      <c r="E766" s="1">
        <v>45</v>
      </c>
      <c r="F766" s="1">
        <v>1065</v>
      </c>
      <c r="G766" s="1">
        <v>332471</v>
      </c>
      <c r="H766" s="1">
        <v>7947</v>
      </c>
      <c r="I766" s="1">
        <v>137</v>
      </c>
      <c r="J766" s="1">
        <v>833</v>
      </c>
      <c r="K766" s="1">
        <v>141294</v>
      </c>
      <c r="L766" s="1">
        <v>1714</v>
      </c>
      <c r="M766" s="1">
        <v>1832</v>
      </c>
      <c r="N766" s="1">
        <v>93197</v>
      </c>
      <c r="O766" s="1">
        <v>8623</v>
      </c>
      <c r="P766" s="1">
        <v>101820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45</v>
      </c>
      <c r="F767" s="1">
        <v>1067</v>
      </c>
      <c r="G767" s="1">
        <v>332470</v>
      </c>
      <c r="H767" s="1">
        <v>8379</v>
      </c>
      <c r="I767" s="1">
        <v>143</v>
      </c>
      <c r="J767" s="1">
        <v>866</v>
      </c>
      <c r="K767" s="1">
        <v>139982</v>
      </c>
      <c r="L767" s="1">
        <v>1714</v>
      </c>
      <c r="M767" s="1">
        <v>1832</v>
      </c>
      <c r="N767" s="1">
        <v>93197</v>
      </c>
      <c r="O767" s="1">
        <v>8623</v>
      </c>
      <c r="P767" s="1">
        <v>101820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45</v>
      </c>
      <c r="F768" s="1">
        <v>1067</v>
      </c>
      <c r="G768" s="1">
        <v>332470</v>
      </c>
      <c r="H768" s="1">
        <v>8747</v>
      </c>
      <c r="I768" s="1">
        <v>197</v>
      </c>
      <c r="J768" s="1">
        <v>899</v>
      </c>
      <c r="K768" s="1">
        <v>142117</v>
      </c>
      <c r="L768" s="1">
        <v>1714</v>
      </c>
      <c r="M768" s="1">
        <v>1832</v>
      </c>
      <c r="N768" s="1">
        <v>93197</v>
      </c>
      <c r="O768" s="1">
        <v>8623</v>
      </c>
      <c r="P768" s="1">
        <v>101820</v>
      </c>
    </row>
    <row r="769" spans="1:16" x14ac:dyDescent="0.2">
      <c r="A769" s="1">
        <v>767</v>
      </c>
      <c r="B769" s="1" t="s">
        <v>106</v>
      </c>
      <c r="C769" s="1">
        <v>0</v>
      </c>
      <c r="D769" s="1">
        <v>0</v>
      </c>
      <c r="E769" s="1">
        <v>45</v>
      </c>
      <c r="F769" s="1">
        <v>1068</v>
      </c>
      <c r="G769" s="1">
        <v>319392</v>
      </c>
      <c r="H769" s="1">
        <v>8317</v>
      </c>
      <c r="I769" s="1">
        <v>160</v>
      </c>
      <c r="J769" s="1">
        <v>848</v>
      </c>
      <c r="K769" s="1">
        <v>139384</v>
      </c>
      <c r="L769" s="1">
        <v>1706</v>
      </c>
      <c r="M769" s="1">
        <v>1824</v>
      </c>
      <c r="N769" s="1">
        <v>93501</v>
      </c>
      <c r="O769" s="1">
        <v>8640</v>
      </c>
      <c r="P769" s="1">
        <v>102141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45</v>
      </c>
      <c r="F770" s="1">
        <v>1069</v>
      </c>
      <c r="G770" s="1">
        <v>319392</v>
      </c>
      <c r="H770" s="1">
        <v>8487</v>
      </c>
      <c r="I770" s="1">
        <v>145</v>
      </c>
      <c r="J770" s="1">
        <v>842</v>
      </c>
      <c r="K770" s="1">
        <v>140441</v>
      </c>
      <c r="L770" s="1">
        <v>1706</v>
      </c>
      <c r="M770" s="1">
        <v>1824</v>
      </c>
      <c r="N770" s="1">
        <v>93501</v>
      </c>
      <c r="O770" s="1">
        <v>8640</v>
      </c>
      <c r="P770" s="1">
        <v>102141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45</v>
      </c>
      <c r="F771" s="1">
        <v>1069</v>
      </c>
      <c r="G771" s="1">
        <v>319392</v>
      </c>
      <c r="H771" s="1">
        <v>7665</v>
      </c>
      <c r="I771" s="1">
        <v>145</v>
      </c>
      <c r="J771" s="1">
        <v>833</v>
      </c>
      <c r="K771" s="1">
        <v>133926</v>
      </c>
      <c r="L771" s="1">
        <v>1706</v>
      </c>
      <c r="M771" s="1">
        <v>1824</v>
      </c>
      <c r="N771" s="1">
        <v>93501</v>
      </c>
      <c r="O771" s="1">
        <v>8640</v>
      </c>
      <c r="P771" s="1">
        <v>102141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45</v>
      </c>
      <c r="F772" s="1">
        <v>1075</v>
      </c>
      <c r="G772" s="1">
        <v>319392</v>
      </c>
      <c r="H772" s="1">
        <v>8043</v>
      </c>
      <c r="I772" s="1">
        <v>153</v>
      </c>
      <c r="J772" s="1">
        <v>824</v>
      </c>
      <c r="K772" s="1">
        <v>136712</v>
      </c>
      <c r="L772" s="1">
        <v>1706</v>
      </c>
      <c r="M772" s="1">
        <v>1824</v>
      </c>
      <c r="N772" s="1">
        <v>93501</v>
      </c>
      <c r="O772" s="1">
        <v>8640</v>
      </c>
      <c r="P772" s="1">
        <v>102141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45</v>
      </c>
      <c r="F773" s="1">
        <v>1078</v>
      </c>
      <c r="G773" s="1">
        <v>318740</v>
      </c>
      <c r="H773" s="1">
        <v>8656</v>
      </c>
      <c r="I773" s="1">
        <v>144</v>
      </c>
      <c r="J773" s="1">
        <v>837</v>
      </c>
      <c r="K773" s="1">
        <v>141368</v>
      </c>
      <c r="L773" s="1">
        <v>1706</v>
      </c>
      <c r="M773" s="1">
        <v>1824</v>
      </c>
      <c r="N773" s="1">
        <v>93434</v>
      </c>
      <c r="O773" s="1">
        <v>8637</v>
      </c>
      <c r="P773" s="1">
        <v>102071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45</v>
      </c>
      <c r="F774" s="1">
        <v>1080</v>
      </c>
      <c r="G774" s="1">
        <v>318740</v>
      </c>
      <c r="H774" s="1">
        <v>8168</v>
      </c>
      <c r="I774" s="1">
        <v>145</v>
      </c>
      <c r="J774" s="1">
        <v>832</v>
      </c>
      <c r="K774" s="1">
        <v>138300</v>
      </c>
      <c r="L774" s="1">
        <v>1706</v>
      </c>
      <c r="M774" s="1">
        <v>1824</v>
      </c>
      <c r="N774" s="1">
        <v>93434</v>
      </c>
      <c r="O774" s="1">
        <v>8637</v>
      </c>
      <c r="P774" s="1">
        <v>102071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45</v>
      </c>
      <c r="F775" s="1">
        <v>1088</v>
      </c>
      <c r="G775" s="1">
        <v>318689</v>
      </c>
      <c r="H775" s="1">
        <v>8606</v>
      </c>
      <c r="I775" s="1">
        <v>164</v>
      </c>
      <c r="J775" s="1">
        <v>845</v>
      </c>
      <c r="K775" s="1">
        <v>138227</v>
      </c>
      <c r="L775" s="1">
        <v>1706</v>
      </c>
      <c r="M775" s="1">
        <v>1824</v>
      </c>
      <c r="N775" s="1">
        <v>93434</v>
      </c>
      <c r="O775" s="1">
        <v>8637</v>
      </c>
      <c r="P775" s="1">
        <v>102071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45</v>
      </c>
      <c r="F776" s="1">
        <v>1089</v>
      </c>
      <c r="G776" s="1">
        <v>318740</v>
      </c>
      <c r="H776" s="1">
        <v>7710</v>
      </c>
      <c r="I776" s="1">
        <v>141</v>
      </c>
      <c r="J776" s="1">
        <v>854</v>
      </c>
      <c r="K776" s="1">
        <v>134859</v>
      </c>
      <c r="L776" s="1">
        <v>1706</v>
      </c>
      <c r="M776" s="1">
        <v>1824</v>
      </c>
      <c r="N776" s="1">
        <v>93434</v>
      </c>
      <c r="O776" s="1">
        <v>8637</v>
      </c>
      <c r="P776" s="1">
        <v>102071</v>
      </c>
    </row>
    <row r="777" spans="1:16" x14ac:dyDescent="0.2">
      <c r="A777" s="1">
        <v>775</v>
      </c>
      <c r="B777" s="1" t="s">
        <v>98</v>
      </c>
      <c r="C777" s="1">
        <v>0</v>
      </c>
      <c r="D777" s="1">
        <v>0</v>
      </c>
      <c r="E777" s="1">
        <v>45</v>
      </c>
      <c r="F777" s="1">
        <v>1090</v>
      </c>
      <c r="G777" s="1">
        <v>354977</v>
      </c>
      <c r="H777" s="1">
        <v>8354</v>
      </c>
      <c r="I777" s="1">
        <v>141</v>
      </c>
      <c r="J777" s="1">
        <v>953</v>
      </c>
      <c r="K777" s="1">
        <v>175480</v>
      </c>
      <c r="L777" s="1">
        <v>1715</v>
      </c>
      <c r="M777" s="1">
        <v>1832</v>
      </c>
      <c r="N777" s="1">
        <v>96016</v>
      </c>
      <c r="O777" s="1">
        <v>8882</v>
      </c>
      <c r="P777" s="1">
        <v>104898</v>
      </c>
    </row>
    <row r="778" spans="1:16" x14ac:dyDescent="0.2">
      <c r="A778" s="1">
        <v>776</v>
      </c>
      <c r="B778" s="1" t="s">
        <v>97</v>
      </c>
      <c r="C778" s="1">
        <v>0</v>
      </c>
      <c r="D778" s="1">
        <v>0</v>
      </c>
      <c r="E778" s="1">
        <v>45</v>
      </c>
      <c r="F778" s="1">
        <v>1090</v>
      </c>
      <c r="G778" s="1">
        <v>328297</v>
      </c>
      <c r="H778" s="1">
        <v>8737</v>
      </c>
      <c r="I778" s="1">
        <v>211</v>
      </c>
      <c r="J778" s="1">
        <v>824</v>
      </c>
      <c r="K778" s="1">
        <v>145081</v>
      </c>
      <c r="L778" s="1">
        <v>1707</v>
      </c>
      <c r="M778" s="1">
        <v>1826</v>
      </c>
      <c r="N778" s="1">
        <v>94697</v>
      </c>
      <c r="O778" s="1">
        <v>8778</v>
      </c>
      <c r="P778" s="1">
        <v>103475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45</v>
      </c>
      <c r="F779" s="1">
        <v>1091</v>
      </c>
      <c r="G779" s="1">
        <v>327748</v>
      </c>
      <c r="H779" s="1">
        <v>8238</v>
      </c>
      <c r="I779" s="1">
        <v>142</v>
      </c>
      <c r="J779" s="1">
        <v>814</v>
      </c>
      <c r="K779" s="1">
        <v>139388</v>
      </c>
      <c r="L779" s="1">
        <v>1707</v>
      </c>
      <c r="M779" s="1">
        <v>1826</v>
      </c>
      <c r="N779" s="1">
        <v>94673</v>
      </c>
      <c r="O779" s="1">
        <v>8777</v>
      </c>
      <c r="P779" s="1">
        <v>103450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45</v>
      </c>
      <c r="F780" s="1">
        <v>1095</v>
      </c>
      <c r="G780" s="1">
        <v>327797</v>
      </c>
      <c r="H780" s="1">
        <v>8353</v>
      </c>
      <c r="I780" s="1">
        <v>148</v>
      </c>
      <c r="J780" s="1">
        <v>867</v>
      </c>
      <c r="K780" s="1">
        <v>144085</v>
      </c>
      <c r="L780" s="1">
        <v>1707</v>
      </c>
      <c r="M780" s="1">
        <v>1826</v>
      </c>
      <c r="N780" s="1">
        <v>94673</v>
      </c>
      <c r="O780" s="1">
        <v>8777</v>
      </c>
      <c r="P780" s="1">
        <v>103450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45</v>
      </c>
      <c r="F781" s="1">
        <v>1095</v>
      </c>
      <c r="G781" s="1">
        <v>327746</v>
      </c>
      <c r="H781" s="1">
        <v>8243</v>
      </c>
      <c r="I781" s="1">
        <v>142</v>
      </c>
      <c r="J781" s="1">
        <v>902</v>
      </c>
      <c r="K781" s="1">
        <v>136293</v>
      </c>
      <c r="L781" s="1">
        <v>1707</v>
      </c>
      <c r="M781" s="1">
        <v>1826</v>
      </c>
      <c r="N781" s="1">
        <v>94673</v>
      </c>
      <c r="O781" s="1">
        <v>8777</v>
      </c>
      <c r="P781" s="1">
        <v>103450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45</v>
      </c>
      <c r="F782" s="1">
        <v>1095</v>
      </c>
      <c r="G782" s="1">
        <v>327750</v>
      </c>
      <c r="H782" s="1">
        <v>8194</v>
      </c>
      <c r="I782" s="1">
        <v>158</v>
      </c>
      <c r="J782" s="1">
        <v>861</v>
      </c>
      <c r="K782" s="1">
        <v>141750</v>
      </c>
      <c r="L782" s="1">
        <v>1707</v>
      </c>
      <c r="M782" s="1">
        <v>1826</v>
      </c>
      <c r="N782" s="1">
        <v>94673</v>
      </c>
      <c r="O782" s="1">
        <v>8777</v>
      </c>
      <c r="P782" s="1">
        <v>103450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45</v>
      </c>
      <c r="F783" s="1">
        <v>1095</v>
      </c>
      <c r="G783" s="1">
        <v>327746</v>
      </c>
      <c r="H783" s="1">
        <v>8524</v>
      </c>
      <c r="I783" s="1">
        <v>148</v>
      </c>
      <c r="J783" s="1">
        <v>876</v>
      </c>
      <c r="K783" s="1">
        <v>142716</v>
      </c>
      <c r="L783" s="1">
        <v>1707</v>
      </c>
      <c r="M783" s="1">
        <v>1826</v>
      </c>
      <c r="N783" s="1">
        <v>94673</v>
      </c>
      <c r="O783" s="1">
        <v>8777</v>
      </c>
      <c r="P783" s="1">
        <v>103450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45</v>
      </c>
      <c r="F784" s="1">
        <v>1095</v>
      </c>
      <c r="G784" s="1">
        <v>327748</v>
      </c>
      <c r="H784" s="1">
        <v>8436</v>
      </c>
      <c r="I784" s="1">
        <v>138</v>
      </c>
      <c r="J784" s="1">
        <v>846</v>
      </c>
      <c r="K784" s="1">
        <v>142393</v>
      </c>
      <c r="L784" s="1">
        <v>1707</v>
      </c>
      <c r="M784" s="1">
        <v>1826</v>
      </c>
      <c r="N784" s="1">
        <v>94673</v>
      </c>
      <c r="O784" s="1">
        <v>8777</v>
      </c>
      <c r="P784" s="1">
        <v>103450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45</v>
      </c>
      <c r="F785" s="1">
        <v>1095</v>
      </c>
      <c r="G785" s="1">
        <v>327797</v>
      </c>
      <c r="H785" s="1">
        <v>8316</v>
      </c>
      <c r="I785" s="1">
        <v>166</v>
      </c>
      <c r="J785" s="1">
        <v>862</v>
      </c>
      <c r="K785" s="1">
        <v>139179</v>
      </c>
      <c r="L785" s="1">
        <v>1707</v>
      </c>
      <c r="M785" s="1">
        <v>1826</v>
      </c>
      <c r="N785" s="1">
        <v>94673</v>
      </c>
      <c r="O785" s="1">
        <v>8777</v>
      </c>
      <c r="P785" s="1">
        <v>103450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45</v>
      </c>
      <c r="F786" s="1">
        <v>1095</v>
      </c>
      <c r="G786" s="1">
        <v>327746</v>
      </c>
      <c r="H786" s="1">
        <v>8010</v>
      </c>
      <c r="I786" s="1">
        <v>149</v>
      </c>
      <c r="J786" s="1">
        <v>854</v>
      </c>
      <c r="K786" s="1">
        <v>139350</v>
      </c>
      <c r="L786" s="1">
        <v>1707</v>
      </c>
      <c r="M786" s="1">
        <v>1826</v>
      </c>
      <c r="N786" s="1">
        <v>94673</v>
      </c>
      <c r="O786" s="1">
        <v>8777</v>
      </c>
      <c r="P786" s="1">
        <v>103450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45</v>
      </c>
      <c r="F787" s="1">
        <v>1098</v>
      </c>
      <c r="G787" s="1">
        <v>327750</v>
      </c>
      <c r="H787" s="1">
        <v>8261</v>
      </c>
      <c r="I787" s="1">
        <v>136</v>
      </c>
      <c r="J787" s="1">
        <v>804</v>
      </c>
      <c r="K787" s="1">
        <v>141819</v>
      </c>
      <c r="L787" s="1">
        <v>1707</v>
      </c>
      <c r="M787" s="1">
        <v>1826</v>
      </c>
      <c r="N787" s="1">
        <v>94673</v>
      </c>
      <c r="O787" s="1">
        <v>8777</v>
      </c>
      <c r="P787" s="1">
        <v>103450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45</v>
      </c>
      <c r="F788" s="1">
        <v>1098</v>
      </c>
      <c r="G788" s="1">
        <v>327746</v>
      </c>
      <c r="H788" s="1">
        <v>8773</v>
      </c>
      <c r="I788" s="1">
        <v>145</v>
      </c>
      <c r="J788" s="1">
        <v>879</v>
      </c>
      <c r="K788" s="1">
        <v>143894</v>
      </c>
      <c r="L788" s="1">
        <v>1707</v>
      </c>
      <c r="M788" s="1">
        <v>1826</v>
      </c>
      <c r="N788" s="1">
        <v>94673</v>
      </c>
      <c r="O788" s="1">
        <v>8777</v>
      </c>
      <c r="P788" s="1">
        <v>103450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45</v>
      </c>
      <c r="F789" s="1">
        <v>1098</v>
      </c>
      <c r="G789" s="1">
        <v>358700</v>
      </c>
      <c r="H789" s="1">
        <v>8660</v>
      </c>
      <c r="I789" s="1">
        <v>145</v>
      </c>
      <c r="J789" s="1">
        <v>975</v>
      </c>
      <c r="K789" s="1">
        <v>183534</v>
      </c>
      <c r="L789" s="1">
        <v>1715</v>
      </c>
      <c r="M789" s="1">
        <v>1834</v>
      </c>
      <c r="N789" s="1">
        <v>92807</v>
      </c>
      <c r="O789" s="1">
        <v>8617</v>
      </c>
      <c r="P789" s="1">
        <v>101424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45</v>
      </c>
      <c r="F790" s="1">
        <v>1098</v>
      </c>
      <c r="G790" s="1">
        <v>304590</v>
      </c>
      <c r="H790" s="1">
        <v>8116</v>
      </c>
      <c r="I790" s="1">
        <v>148</v>
      </c>
      <c r="J790" s="1">
        <v>789</v>
      </c>
      <c r="K790" s="1">
        <v>122524</v>
      </c>
      <c r="L790" s="1">
        <v>1713</v>
      </c>
      <c r="M790" s="1">
        <v>1832</v>
      </c>
      <c r="N790" s="1">
        <v>91050</v>
      </c>
      <c r="O790" s="1">
        <v>8514</v>
      </c>
      <c r="P790" s="1">
        <v>99564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45</v>
      </c>
      <c r="F791" s="1">
        <v>1098</v>
      </c>
      <c r="G791" s="1">
        <v>303223</v>
      </c>
      <c r="H791" s="1">
        <v>8180</v>
      </c>
      <c r="I791" s="1">
        <v>144</v>
      </c>
      <c r="J791" s="1">
        <v>806</v>
      </c>
      <c r="K791" s="1">
        <v>118861</v>
      </c>
      <c r="L791" s="1">
        <v>1721</v>
      </c>
      <c r="M791" s="1">
        <v>1840</v>
      </c>
      <c r="N791" s="1">
        <v>91136</v>
      </c>
      <c r="O791" s="1">
        <v>8506</v>
      </c>
      <c r="P791" s="1">
        <v>99642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45</v>
      </c>
      <c r="F792" s="1">
        <v>1098</v>
      </c>
      <c r="G792" s="1">
        <v>302442</v>
      </c>
      <c r="H792" s="1">
        <v>8099</v>
      </c>
      <c r="I792" s="1">
        <v>162</v>
      </c>
      <c r="J792" s="1">
        <v>755</v>
      </c>
      <c r="K792" s="1">
        <v>122479</v>
      </c>
      <c r="L792" s="1">
        <v>1721</v>
      </c>
      <c r="M792" s="1">
        <v>1840</v>
      </c>
      <c r="N792" s="1">
        <v>91328</v>
      </c>
      <c r="O792" s="1">
        <v>8529</v>
      </c>
      <c r="P792" s="1">
        <v>99857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45</v>
      </c>
      <c r="F793" s="1">
        <v>1098</v>
      </c>
      <c r="G793" s="1">
        <v>307185</v>
      </c>
      <c r="H793" s="1">
        <v>8707</v>
      </c>
      <c r="I793" s="1">
        <v>146</v>
      </c>
      <c r="J793" s="1">
        <v>751</v>
      </c>
      <c r="K793" s="1">
        <v>125547</v>
      </c>
      <c r="L793" s="1">
        <v>1732</v>
      </c>
      <c r="M793" s="1">
        <v>1851</v>
      </c>
      <c r="N793" s="1">
        <v>89741</v>
      </c>
      <c r="O793" s="1">
        <v>8397</v>
      </c>
      <c r="P793" s="1">
        <v>98138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45</v>
      </c>
      <c r="F794" s="1">
        <v>1098</v>
      </c>
      <c r="G794" s="1">
        <v>307148</v>
      </c>
      <c r="H794" s="1">
        <v>8335</v>
      </c>
      <c r="I794" s="1">
        <v>139</v>
      </c>
      <c r="J794" s="1">
        <v>794</v>
      </c>
      <c r="K794" s="1">
        <v>124439</v>
      </c>
      <c r="L794" s="1">
        <v>1732</v>
      </c>
      <c r="M794" s="1">
        <v>1851</v>
      </c>
      <c r="N794" s="1">
        <v>89741</v>
      </c>
      <c r="O794" s="1">
        <v>8397</v>
      </c>
      <c r="P794" s="1">
        <v>98138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45</v>
      </c>
      <c r="F795" s="1">
        <v>1098</v>
      </c>
      <c r="G795" s="1">
        <v>332242</v>
      </c>
      <c r="H795" s="1">
        <v>8226</v>
      </c>
      <c r="I795" s="1">
        <v>150</v>
      </c>
      <c r="J795" s="1">
        <v>885</v>
      </c>
      <c r="K795" s="1">
        <v>154270</v>
      </c>
      <c r="L795" s="1">
        <v>1732</v>
      </c>
      <c r="M795" s="1">
        <v>1851</v>
      </c>
      <c r="N795" s="1">
        <v>91899</v>
      </c>
      <c r="O795" s="1">
        <v>8587</v>
      </c>
      <c r="P795" s="1">
        <v>100486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45</v>
      </c>
      <c r="F796" s="1">
        <v>1098</v>
      </c>
      <c r="G796" s="1">
        <v>327878</v>
      </c>
      <c r="H796" s="1">
        <v>8544</v>
      </c>
      <c r="I796" s="1">
        <v>141</v>
      </c>
      <c r="J796" s="1">
        <v>852</v>
      </c>
      <c r="K796" s="1">
        <v>144108</v>
      </c>
      <c r="L796" s="1">
        <v>1734</v>
      </c>
      <c r="M796" s="1">
        <v>1853</v>
      </c>
      <c r="N796" s="1">
        <v>91741</v>
      </c>
      <c r="O796" s="1">
        <v>8541</v>
      </c>
      <c r="P796" s="1">
        <v>100282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45</v>
      </c>
      <c r="F797" s="1">
        <v>1098</v>
      </c>
      <c r="G797" s="1">
        <v>327878</v>
      </c>
      <c r="H797" s="1">
        <v>8232</v>
      </c>
      <c r="I797" s="1">
        <v>146</v>
      </c>
      <c r="J797" s="1">
        <v>877</v>
      </c>
      <c r="K797" s="1">
        <v>147174</v>
      </c>
      <c r="L797" s="1">
        <v>1734</v>
      </c>
      <c r="M797" s="1">
        <v>1853</v>
      </c>
      <c r="N797" s="1">
        <v>91741</v>
      </c>
      <c r="O797" s="1">
        <v>8541</v>
      </c>
      <c r="P797" s="1">
        <v>100282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45</v>
      </c>
      <c r="F798" s="1">
        <v>1098</v>
      </c>
      <c r="G798" s="1">
        <v>389453</v>
      </c>
      <c r="H798" s="1">
        <v>8701</v>
      </c>
      <c r="I798" s="1">
        <v>193</v>
      </c>
      <c r="J798" s="1">
        <v>1134</v>
      </c>
      <c r="K798" s="1">
        <v>210434</v>
      </c>
      <c r="L798" s="1">
        <v>1734</v>
      </c>
      <c r="M798" s="1">
        <v>1853</v>
      </c>
      <c r="N798" s="1">
        <v>100193</v>
      </c>
      <c r="O798" s="1">
        <v>9169</v>
      </c>
      <c r="P798" s="1">
        <v>109362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45</v>
      </c>
      <c r="F799" s="1">
        <v>1098</v>
      </c>
      <c r="G799" s="1">
        <v>389494</v>
      </c>
      <c r="H799" s="1">
        <v>8079</v>
      </c>
      <c r="I799" s="1">
        <v>145</v>
      </c>
      <c r="J799" s="1">
        <v>1088</v>
      </c>
      <c r="K799" s="1">
        <v>207976</v>
      </c>
      <c r="L799" s="1">
        <v>1734</v>
      </c>
      <c r="M799" s="1">
        <v>1853</v>
      </c>
      <c r="N799" s="1">
        <v>100193</v>
      </c>
      <c r="O799" s="1">
        <v>9169</v>
      </c>
      <c r="P799" s="1">
        <v>109362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0</v>
      </c>
      <c r="E800" s="1">
        <v>45</v>
      </c>
      <c r="F800" s="1">
        <v>1098</v>
      </c>
      <c r="G800" s="1">
        <v>344846</v>
      </c>
      <c r="H800" s="1">
        <v>8224</v>
      </c>
      <c r="I800" s="1">
        <v>143</v>
      </c>
      <c r="J800" s="1">
        <v>932</v>
      </c>
      <c r="K800" s="1">
        <v>147937</v>
      </c>
      <c r="L800" s="1">
        <v>1735</v>
      </c>
      <c r="M800" s="1">
        <v>1854</v>
      </c>
      <c r="N800" s="1">
        <v>96443</v>
      </c>
      <c r="O800" s="1">
        <v>8828</v>
      </c>
      <c r="P800" s="1">
        <v>105271</v>
      </c>
    </row>
    <row r="801" spans="1:16" x14ac:dyDescent="0.2">
      <c r="A801" s="1">
        <v>799</v>
      </c>
      <c r="B801" s="1" t="s">
        <v>74</v>
      </c>
      <c r="C801" s="1">
        <v>0</v>
      </c>
      <c r="D801" s="1">
        <v>0</v>
      </c>
      <c r="E801" s="1">
        <v>45</v>
      </c>
      <c r="F801" s="1">
        <v>1098</v>
      </c>
      <c r="G801" s="1">
        <v>360136</v>
      </c>
      <c r="H801" s="1">
        <v>8596</v>
      </c>
      <c r="I801" s="1">
        <v>147</v>
      </c>
      <c r="J801" s="1">
        <v>929</v>
      </c>
      <c r="K801" s="1">
        <v>167755</v>
      </c>
      <c r="L801" s="1">
        <v>1743</v>
      </c>
      <c r="M801" s="1">
        <v>1862</v>
      </c>
      <c r="N801" s="1">
        <v>98125</v>
      </c>
      <c r="O801" s="1">
        <v>8996</v>
      </c>
      <c r="P801" s="1">
        <v>107121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45</v>
      </c>
      <c r="F802" s="1">
        <v>1098</v>
      </c>
      <c r="G802" s="1">
        <v>361464</v>
      </c>
      <c r="H802" s="1">
        <v>8172</v>
      </c>
      <c r="I802" s="1">
        <v>144</v>
      </c>
      <c r="J802" s="1">
        <v>922</v>
      </c>
      <c r="K802" s="1">
        <v>171377</v>
      </c>
      <c r="L802" s="1">
        <v>1741</v>
      </c>
      <c r="M802" s="1">
        <v>1860</v>
      </c>
      <c r="N802" s="1">
        <v>97159</v>
      </c>
      <c r="O802" s="1">
        <v>8987</v>
      </c>
      <c r="P802" s="1">
        <v>106146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45</v>
      </c>
      <c r="F803" s="1">
        <v>1098</v>
      </c>
      <c r="G803" s="1">
        <v>361466</v>
      </c>
      <c r="H803" s="1">
        <v>8585</v>
      </c>
      <c r="I803" s="1">
        <v>168</v>
      </c>
      <c r="J803" s="1">
        <v>897</v>
      </c>
      <c r="K803" s="1">
        <v>167238</v>
      </c>
      <c r="L803" s="1">
        <v>1741</v>
      </c>
      <c r="M803" s="1">
        <v>1860</v>
      </c>
      <c r="N803" s="1">
        <v>97159</v>
      </c>
      <c r="O803" s="1">
        <v>8987</v>
      </c>
      <c r="P803" s="1">
        <v>106146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45</v>
      </c>
      <c r="F804" s="1">
        <v>1098</v>
      </c>
      <c r="G804" s="1">
        <v>365434</v>
      </c>
      <c r="H804" s="1">
        <v>8232</v>
      </c>
      <c r="I804" s="1">
        <v>154</v>
      </c>
      <c r="J804" s="1">
        <v>948</v>
      </c>
      <c r="K804" s="1">
        <v>176560</v>
      </c>
      <c r="L804" s="1">
        <v>1741</v>
      </c>
      <c r="M804" s="1">
        <v>1860</v>
      </c>
      <c r="N804" s="1">
        <v>97630</v>
      </c>
      <c r="O804" s="1">
        <v>8940</v>
      </c>
      <c r="P804" s="1">
        <v>106570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45</v>
      </c>
      <c r="F805" s="1">
        <v>1098</v>
      </c>
      <c r="G805" s="1">
        <v>338591</v>
      </c>
      <c r="H805" s="1">
        <v>8118</v>
      </c>
      <c r="I805" s="1">
        <v>168</v>
      </c>
      <c r="J805" s="1">
        <v>871</v>
      </c>
      <c r="K805" s="1">
        <v>164408</v>
      </c>
      <c r="L805" s="1">
        <v>1741</v>
      </c>
      <c r="M805" s="1">
        <v>1860</v>
      </c>
      <c r="N805" s="1">
        <v>94163</v>
      </c>
      <c r="O805" s="1">
        <v>8667</v>
      </c>
      <c r="P805" s="1">
        <v>102830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45</v>
      </c>
      <c r="F806" s="1">
        <v>1098</v>
      </c>
      <c r="G806" s="1">
        <v>358322</v>
      </c>
      <c r="H806" s="1">
        <v>8609</v>
      </c>
      <c r="I806" s="1">
        <v>139</v>
      </c>
      <c r="J806" s="1">
        <v>900</v>
      </c>
      <c r="K806" s="1">
        <v>167393</v>
      </c>
      <c r="L806" s="1">
        <v>1741</v>
      </c>
      <c r="M806" s="1">
        <v>1860</v>
      </c>
      <c r="N806" s="1">
        <v>95371</v>
      </c>
      <c r="O806" s="1">
        <v>8791</v>
      </c>
      <c r="P806" s="1">
        <v>104162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45</v>
      </c>
      <c r="F807" s="1">
        <v>1098</v>
      </c>
      <c r="G807" s="1">
        <v>355954</v>
      </c>
      <c r="H807" s="1">
        <v>8461</v>
      </c>
      <c r="I807" s="1">
        <v>142</v>
      </c>
      <c r="J807" s="1">
        <v>997</v>
      </c>
      <c r="K807" s="1">
        <v>169879</v>
      </c>
      <c r="L807" s="1">
        <v>1741</v>
      </c>
      <c r="M807" s="1">
        <v>1860</v>
      </c>
      <c r="N807" s="1">
        <v>94777</v>
      </c>
      <c r="O807" s="1">
        <v>8702</v>
      </c>
      <c r="P807" s="1">
        <v>103479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45</v>
      </c>
      <c r="F808" s="1">
        <v>1098</v>
      </c>
      <c r="G808" s="1">
        <v>366998</v>
      </c>
      <c r="H808" s="1">
        <v>8616</v>
      </c>
      <c r="I808" s="1">
        <v>149</v>
      </c>
      <c r="J808" s="1">
        <v>934</v>
      </c>
      <c r="K808" s="1">
        <v>180540</v>
      </c>
      <c r="L808" s="1">
        <v>1740</v>
      </c>
      <c r="M808" s="1">
        <v>1859</v>
      </c>
      <c r="N808" s="1">
        <v>99936</v>
      </c>
      <c r="O808" s="1">
        <v>9077</v>
      </c>
      <c r="P808" s="1">
        <v>109013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0</v>
      </c>
      <c r="E809" s="1">
        <v>45</v>
      </c>
      <c r="F809" s="1">
        <v>1098</v>
      </c>
      <c r="G809" s="1">
        <v>335772</v>
      </c>
      <c r="H809" s="1">
        <v>8035</v>
      </c>
      <c r="I809" s="1">
        <v>147</v>
      </c>
      <c r="J809" s="1">
        <v>944</v>
      </c>
      <c r="K809" s="1">
        <v>171929</v>
      </c>
      <c r="L809" s="1">
        <v>1740</v>
      </c>
      <c r="M809" s="1">
        <v>1859</v>
      </c>
      <c r="N809" s="1">
        <v>90724</v>
      </c>
      <c r="O809" s="1">
        <v>8482</v>
      </c>
      <c r="P809" s="1">
        <v>99206</v>
      </c>
    </row>
    <row r="810" spans="1:16" x14ac:dyDescent="0.2">
      <c r="A810" s="1">
        <v>808</v>
      </c>
      <c r="B810" s="1" t="s">
        <v>65</v>
      </c>
      <c r="C810" s="1">
        <v>0</v>
      </c>
      <c r="D810" s="1">
        <v>0</v>
      </c>
      <c r="E810" s="1">
        <v>45</v>
      </c>
      <c r="F810" s="1">
        <v>1098</v>
      </c>
      <c r="G810" s="1">
        <v>362795</v>
      </c>
      <c r="H810" s="1">
        <v>8299</v>
      </c>
      <c r="I810" s="1">
        <v>160</v>
      </c>
      <c r="J810" s="1">
        <v>1005</v>
      </c>
      <c r="K810" s="1">
        <v>186244</v>
      </c>
      <c r="L810" s="1">
        <v>1740</v>
      </c>
      <c r="M810" s="1">
        <v>1859</v>
      </c>
      <c r="N810" s="1">
        <v>97752</v>
      </c>
      <c r="O810" s="1">
        <v>8954</v>
      </c>
      <c r="P810" s="1">
        <v>106706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0</v>
      </c>
      <c r="E811" s="1">
        <v>45</v>
      </c>
      <c r="F811" s="1">
        <v>1098</v>
      </c>
      <c r="G811" s="1">
        <v>345707</v>
      </c>
      <c r="H811" s="1">
        <v>8089</v>
      </c>
      <c r="I811" s="1">
        <v>138</v>
      </c>
      <c r="J811" s="1">
        <v>900</v>
      </c>
      <c r="K811" s="1">
        <v>170860</v>
      </c>
      <c r="L811" s="1">
        <v>1740</v>
      </c>
      <c r="M811" s="1">
        <v>1859</v>
      </c>
      <c r="N811" s="1">
        <v>93638</v>
      </c>
      <c r="O811" s="1">
        <v>8736</v>
      </c>
      <c r="P811" s="1">
        <v>102374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0</v>
      </c>
      <c r="E812" s="1">
        <v>45</v>
      </c>
      <c r="F812" s="1">
        <v>1098</v>
      </c>
      <c r="G812" s="1">
        <v>361371</v>
      </c>
      <c r="H812" s="1">
        <v>8357</v>
      </c>
      <c r="I812" s="1">
        <v>136</v>
      </c>
      <c r="J812" s="1">
        <v>994</v>
      </c>
      <c r="K812" s="1">
        <v>184072</v>
      </c>
      <c r="L812" s="1">
        <v>1739</v>
      </c>
      <c r="M812" s="1">
        <v>1858</v>
      </c>
      <c r="N812" s="1">
        <v>96484</v>
      </c>
      <c r="O812" s="1">
        <v>8921</v>
      </c>
      <c r="P812" s="1">
        <v>105405</v>
      </c>
    </row>
    <row r="813" spans="1:16" x14ac:dyDescent="0.2">
      <c r="A813" s="1">
        <v>811</v>
      </c>
      <c r="B813" s="1" t="s">
        <v>62</v>
      </c>
      <c r="C813" s="1">
        <v>0</v>
      </c>
      <c r="D813" s="1">
        <v>0</v>
      </c>
      <c r="E813" s="1">
        <v>45</v>
      </c>
      <c r="F813" s="1">
        <v>1098</v>
      </c>
      <c r="G813" s="1">
        <v>357202</v>
      </c>
      <c r="H813" s="1">
        <v>8343</v>
      </c>
      <c r="I813" s="1">
        <v>149</v>
      </c>
      <c r="J813" s="1">
        <v>1001</v>
      </c>
      <c r="K813" s="1">
        <v>184282</v>
      </c>
      <c r="L813" s="1">
        <v>1739</v>
      </c>
      <c r="M813" s="1">
        <v>1858</v>
      </c>
      <c r="N813" s="1">
        <v>94030</v>
      </c>
      <c r="O813" s="1">
        <v>8764</v>
      </c>
      <c r="P813" s="1">
        <v>102794</v>
      </c>
    </row>
    <row r="814" spans="1:16" x14ac:dyDescent="0.2">
      <c r="A814" s="1">
        <v>812</v>
      </c>
      <c r="B814" s="1" t="s">
        <v>61</v>
      </c>
      <c r="C814" s="1">
        <v>0</v>
      </c>
      <c r="D814" s="1">
        <v>0</v>
      </c>
      <c r="E814" s="1">
        <v>45</v>
      </c>
      <c r="F814" s="1">
        <v>1098</v>
      </c>
      <c r="G814" s="1">
        <v>344281</v>
      </c>
      <c r="H814" s="1">
        <v>8362</v>
      </c>
      <c r="I814" s="1">
        <v>146</v>
      </c>
      <c r="J814" s="1">
        <v>934</v>
      </c>
      <c r="K814" s="1">
        <v>176503</v>
      </c>
      <c r="L814" s="1">
        <v>1739</v>
      </c>
      <c r="M814" s="1">
        <v>1858</v>
      </c>
      <c r="N814" s="1">
        <v>91944</v>
      </c>
      <c r="O814" s="1">
        <v>8507</v>
      </c>
      <c r="P814" s="1">
        <v>100451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45</v>
      </c>
      <c r="F815" s="1">
        <v>1098</v>
      </c>
      <c r="G815" s="1">
        <v>344841</v>
      </c>
      <c r="H815" s="1">
        <v>8130</v>
      </c>
      <c r="I815" s="1">
        <v>143</v>
      </c>
      <c r="J815" s="1">
        <v>989</v>
      </c>
      <c r="K815" s="1">
        <v>173900</v>
      </c>
      <c r="L815" s="1">
        <v>1739</v>
      </c>
      <c r="M815" s="1">
        <v>1858</v>
      </c>
      <c r="N815" s="1">
        <v>91987</v>
      </c>
      <c r="O815" s="1">
        <v>8515</v>
      </c>
      <c r="P815" s="1">
        <v>100502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45</v>
      </c>
      <c r="F816" s="1">
        <v>1098</v>
      </c>
      <c r="G816" s="1">
        <v>344976</v>
      </c>
      <c r="H816" s="1">
        <v>7936</v>
      </c>
      <c r="I816" s="1">
        <v>140</v>
      </c>
      <c r="J816" s="1">
        <v>932</v>
      </c>
      <c r="K816" s="1">
        <v>170100</v>
      </c>
      <c r="L816" s="1">
        <v>1739</v>
      </c>
      <c r="M816" s="1">
        <v>1858</v>
      </c>
      <c r="N816" s="1">
        <v>91987</v>
      </c>
      <c r="O816" s="1">
        <v>8515</v>
      </c>
      <c r="P816" s="1">
        <v>100502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45</v>
      </c>
      <c r="F817" s="1">
        <v>1098</v>
      </c>
      <c r="G817" s="1">
        <v>344734</v>
      </c>
      <c r="H817" s="1">
        <v>8444</v>
      </c>
      <c r="I817" s="1">
        <v>145</v>
      </c>
      <c r="J817" s="1">
        <v>905</v>
      </c>
      <c r="K817" s="1">
        <v>179762</v>
      </c>
      <c r="L817" s="1">
        <v>1739</v>
      </c>
      <c r="M817" s="1">
        <v>1858</v>
      </c>
      <c r="N817" s="1">
        <v>91987</v>
      </c>
      <c r="O817" s="1">
        <v>8515</v>
      </c>
      <c r="P817" s="1">
        <v>100502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45</v>
      </c>
      <c r="F818" s="1">
        <v>1098</v>
      </c>
      <c r="G818" s="1">
        <v>344850</v>
      </c>
      <c r="H818" s="1">
        <v>8419</v>
      </c>
      <c r="I818" s="1">
        <v>203</v>
      </c>
      <c r="J818" s="1">
        <v>911</v>
      </c>
      <c r="K818" s="1">
        <v>178162</v>
      </c>
      <c r="L818" s="1">
        <v>1739</v>
      </c>
      <c r="M818" s="1">
        <v>1858</v>
      </c>
      <c r="N818" s="1">
        <v>91987</v>
      </c>
      <c r="O818" s="1">
        <v>8515</v>
      </c>
      <c r="P818" s="1">
        <v>100502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45</v>
      </c>
      <c r="F819" s="1">
        <v>1098</v>
      </c>
      <c r="G819" s="1">
        <v>344852</v>
      </c>
      <c r="H819" s="1">
        <v>8309</v>
      </c>
      <c r="I819" s="1">
        <v>141</v>
      </c>
      <c r="J819" s="1">
        <v>927</v>
      </c>
      <c r="K819" s="1">
        <v>180642</v>
      </c>
      <c r="L819" s="1">
        <v>1739</v>
      </c>
      <c r="M819" s="1">
        <v>1858</v>
      </c>
      <c r="N819" s="1">
        <v>91987</v>
      </c>
      <c r="O819" s="1">
        <v>8515</v>
      </c>
      <c r="P819" s="1">
        <v>100502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45</v>
      </c>
      <c r="F820" s="1">
        <v>1098</v>
      </c>
      <c r="G820" s="1">
        <v>344947</v>
      </c>
      <c r="H820" s="1">
        <v>8276</v>
      </c>
      <c r="I820" s="1">
        <v>166</v>
      </c>
      <c r="J820" s="1">
        <v>891</v>
      </c>
      <c r="K820" s="1">
        <v>179236</v>
      </c>
      <c r="L820" s="1">
        <v>1739</v>
      </c>
      <c r="M820" s="1">
        <v>1858</v>
      </c>
      <c r="N820" s="1">
        <v>91987</v>
      </c>
      <c r="O820" s="1">
        <v>8515</v>
      </c>
      <c r="P820" s="1">
        <v>100502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45</v>
      </c>
      <c r="F821" s="1">
        <v>1098</v>
      </c>
      <c r="G821" s="1">
        <v>344995</v>
      </c>
      <c r="H821" s="1">
        <v>7732</v>
      </c>
      <c r="I821" s="1">
        <v>141</v>
      </c>
      <c r="J821" s="1">
        <v>872</v>
      </c>
      <c r="K821" s="1">
        <v>172826</v>
      </c>
      <c r="L821" s="1">
        <v>1739</v>
      </c>
      <c r="M821" s="1">
        <v>1858</v>
      </c>
      <c r="N821" s="1">
        <v>91987</v>
      </c>
      <c r="O821" s="1">
        <v>8515</v>
      </c>
      <c r="P821" s="1">
        <v>100502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45</v>
      </c>
      <c r="F822" s="1">
        <v>1098</v>
      </c>
      <c r="G822" s="1">
        <v>344993</v>
      </c>
      <c r="H822" s="1">
        <v>8167</v>
      </c>
      <c r="I822" s="1">
        <v>146</v>
      </c>
      <c r="J822" s="1">
        <v>955</v>
      </c>
      <c r="K822" s="1">
        <v>179953</v>
      </c>
      <c r="L822" s="1">
        <v>1739</v>
      </c>
      <c r="M822" s="1">
        <v>1858</v>
      </c>
      <c r="N822" s="1">
        <v>91987</v>
      </c>
      <c r="O822" s="1">
        <v>8515</v>
      </c>
      <c r="P822" s="1">
        <v>100502</v>
      </c>
    </row>
    <row r="823" spans="1:16" x14ac:dyDescent="0.2">
      <c r="A823" s="1">
        <v>821</v>
      </c>
      <c r="B823" s="1" t="s">
        <v>52</v>
      </c>
      <c r="C823" s="1">
        <v>0</v>
      </c>
      <c r="D823" s="1">
        <v>0</v>
      </c>
      <c r="E823" s="1">
        <v>45</v>
      </c>
      <c r="F823" s="1">
        <v>1098</v>
      </c>
      <c r="G823" s="1">
        <v>320838</v>
      </c>
      <c r="H823" s="1">
        <v>8663</v>
      </c>
      <c r="I823" s="1">
        <v>158</v>
      </c>
      <c r="J823" s="1">
        <v>890</v>
      </c>
      <c r="K823" s="1">
        <v>138321</v>
      </c>
      <c r="L823" s="1">
        <v>1739</v>
      </c>
      <c r="M823" s="1">
        <v>1858</v>
      </c>
      <c r="N823" s="1">
        <v>93652</v>
      </c>
      <c r="O823" s="1">
        <v>8704</v>
      </c>
      <c r="P823" s="1">
        <v>102356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45</v>
      </c>
      <c r="F824" s="1">
        <v>1098</v>
      </c>
      <c r="G824" s="1">
        <v>374238</v>
      </c>
      <c r="H824" s="1">
        <v>8217</v>
      </c>
      <c r="I824" s="1">
        <v>146</v>
      </c>
      <c r="J824" s="1">
        <v>976</v>
      </c>
      <c r="K824" s="1">
        <v>187595</v>
      </c>
      <c r="L824" s="1">
        <v>1739</v>
      </c>
      <c r="M824" s="1">
        <v>1858</v>
      </c>
      <c r="N824" s="1">
        <v>97505</v>
      </c>
      <c r="O824" s="1">
        <v>9002</v>
      </c>
      <c r="P824" s="1">
        <v>106507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45</v>
      </c>
      <c r="F825" s="1">
        <v>1098</v>
      </c>
      <c r="G825" s="1">
        <v>374234</v>
      </c>
      <c r="H825" s="1">
        <v>8124</v>
      </c>
      <c r="I825" s="1">
        <v>146</v>
      </c>
      <c r="J825" s="1">
        <v>1026</v>
      </c>
      <c r="K825" s="1">
        <v>187871</v>
      </c>
      <c r="L825" s="1">
        <v>1739</v>
      </c>
      <c r="M825" s="1">
        <v>1858</v>
      </c>
      <c r="N825" s="1">
        <v>97505</v>
      </c>
      <c r="O825" s="1">
        <v>9002</v>
      </c>
      <c r="P825" s="1">
        <v>106507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49</v>
      </c>
      <c r="F826" s="1">
        <v>1098</v>
      </c>
      <c r="G826" s="1">
        <v>370743</v>
      </c>
      <c r="H826" s="1">
        <v>8096</v>
      </c>
      <c r="I826" s="1">
        <v>142</v>
      </c>
      <c r="J826" s="1">
        <v>994</v>
      </c>
      <c r="K826" s="1">
        <v>182477</v>
      </c>
      <c r="L826" s="1">
        <v>1747</v>
      </c>
      <c r="M826" s="1">
        <v>1866</v>
      </c>
      <c r="N826" s="1">
        <v>96740</v>
      </c>
      <c r="O826" s="1">
        <v>8947</v>
      </c>
      <c r="P826" s="1">
        <v>105687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0</v>
      </c>
      <c r="E827" s="1">
        <v>49</v>
      </c>
      <c r="F827" s="1">
        <v>1098</v>
      </c>
      <c r="G827" s="1">
        <v>348505</v>
      </c>
      <c r="H827" s="1">
        <v>8428</v>
      </c>
      <c r="I827" s="1">
        <v>144</v>
      </c>
      <c r="J827" s="1">
        <v>872</v>
      </c>
      <c r="K827" s="1">
        <v>147520</v>
      </c>
      <c r="L827" s="1">
        <v>1747</v>
      </c>
      <c r="M827" s="1">
        <v>1866</v>
      </c>
      <c r="N827" s="1">
        <v>94051</v>
      </c>
      <c r="O827" s="1">
        <v>8718</v>
      </c>
      <c r="P827" s="1">
        <v>102769</v>
      </c>
    </row>
    <row r="828" spans="1:16" x14ac:dyDescent="0.2">
      <c r="A828" s="1">
        <v>826</v>
      </c>
      <c r="B828" s="1" t="s">
        <v>47</v>
      </c>
      <c r="C828" s="1">
        <v>0</v>
      </c>
      <c r="D828" s="1">
        <v>0</v>
      </c>
      <c r="E828" s="1">
        <v>49</v>
      </c>
      <c r="F828" s="1">
        <v>1098</v>
      </c>
      <c r="G828" s="1">
        <v>341915</v>
      </c>
      <c r="H828" s="1">
        <v>8511</v>
      </c>
      <c r="I828" s="1">
        <v>150</v>
      </c>
      <c r="J828" s="1">
        <v>950</v>
      </c>
      <c r="K828" s="1">
        <v>177248</v>
      </c>
      <c r="L828" s="1">
        <v>1747</v>
      </c>
      <c r="M828" s="1">
        <v>1866</v>
      </c>
      <c r="N828" s="1">
        <v>93789</v>
      </c>
      <c r="O828" s="1">
        <v>8689</v>
      </c>
      <c r="P828" s="1">
        <v>102478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49</v>
      </c>
      <c r="F829" s="1">
        <v>1098</v>
      </c>
      <c r="G829" s="1">
        <v>391643</v>
      </c>
      <c r="H829" s="1">
        <v>8351</v>
      </c>
      <c r="I829" s="1">
        <v>147</v>
      </c>
      <c r="J829" s="1">
        <v>1016</v>
      </c>
      <c r="K829" s="1">
        <v>184217</v>
      </c>
      <c r="L829" s="1">
        <v>1747</v>
      </c>
      <c r="M829" s="1">
        <v>1866</v>
      </c>
      <c r="N829" s="1">
        <v>101263</v>
      </c>
      <c r="O829" s="1">
        <v>9270</v>
      </c>
      <c r="P829" s="1">
        <v>110533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49</v>
      </c>
      <c r="F830" s="1">
        <v>1098</v>
      </c>
      <c r="G830" s="1">
        <v>391677</v>
      </c>
      <c r="H830" s="1">
        <v>8413</v>
      </c>
      <c r="I830" s="1">
        <v>158</v>
      </c>
      <c r="J830" s="1">
        <v>951</v>
      </c>
      <c r="K830" s="1">
        <v>182284</v>
      </c>
      <c r="L830" s="1">
        <v>1747</v>
      </c>
      <c r="M830" s="1">
        <v>1866</v>
      </c>
      <c r="N830" s="1">
        <v>101263</v>
      </c>
      <c r="O830" s="1">
        <v>9270</v>
      </c>
      <c r="P830" s="1">
        <v>110533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49</v>
      </c>
      <c r="F831" s="1">
        <v>1099</v>
      </c>
      <c r="G831" s="1">
        <v>391592</v>
      </c>
      <c r="H831" s="1">
        <v>8110</v>
      </c>
      <c r="I831" s="1">
        <v>144</v>
      </c>
      <c r="J831" s="1">
        <v>919</v>
      </c>
      <c r="K831" s="1">
        <v>178682</v>
      </c>
      <c r="L831" s="1">
        <v>1747</v>
      </c>
      <c r="M831" s="1">
        <v>1866</v>
      </c>
      <c r="N831" s="1">
        <v>101263</v>
      </c>
      <c r="O831" s="1">
        <v>9270</v>
      </c>
      <c r="P831" s="1">
        <v>110533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49</v>
      </c>
      <c r="F832" s="1">
        <v>1103</v>
      </c>
      <c r="G832" s="1">
        <v>391694</v>
      </c>
      <c r="H832" s="1">
        <v>8195</v>
      </c>
      <c r="I832" s="1">
        <v>139</v>
      </c>
      <c r="J832" s="1">
        <v>995</v>
      </c>
      <c r="K832" s="1">
        <v>182573</v>
      </c>
      <c r="L832" s="1">
        <v>1747</v>
      </c>
      <c r="M832" s="1">
        <v>1866</v>
      </c>
      <c r="N832" s="1">
        <v>101263</v>
      </c>
      <c r="O832" s="1">
        <v>9270</v>
      </c>
      <c r="P832" s="1">
        <v>110533</v>
      </c>
    </row>
    <row r="833" spans="1:16" x14ac:dyDescent="0.2">
      <c r="A833" s="1">
        <v>831</v>
      </c>
      <c r="B833" s="1" t="s">
        <v>42</v>
      </c>
      <c r="C833" s="1">
        <v>0</v>
      </c>
      <c r="D833" s="1">
        <v>0</v>
      </c>
      <c r="E833" s="1">
        <v>49</v>
      </c>
      <c r="F833" s="1">
        <v>1104</v>
      </c>
      <c r="G833" s="1">
        <v>379909</v>
      </c>
      <c r="H833" s="1">
        <v>8869</v>
      </c>
      <c r="I833" s="1">
        <v>168</v>
      </c>
      <c r="J833" s="1">
        <v>982</v>
      </c>
      <c r="K833" s="1">
        <v>173536</v>
      </c>
      <c r="L833" s="1">
        <v>1751</v>
      </c>
      <c r="M833" s="1">
        <v>1870</v>
      </c>
      <c r="N833" s="1">
        <v>101283</v>
      </c>
      <c r="O833" s="1">
        <v>9217</v>
      </c>
      <c r="P833" s="1">
        <v>110500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49</v>
      </c>
      <c r="F834" s="1">
        <v>1108</v>
      </c>
      <c r="G834" s="1">
        <v>379878</v>
      </c>
      <c r="H834" s="1">
        <v>8284</v>
      </c>
      <c r="I834" s="1">
        <v>142</v>
      </c>
      <c r="J834" s="1">
        <v>955</v>
      </c>
      <c r="K834" s="1">
        <v>168653</v>
      </c>
      <c r="L834" s="1">
        <v>1751</v>
      </c>
      <c r="M834" s="1">
        <v>1870</v>
      </c>
      <c r="N834" s="1">
        <v>101283</v>
      </c>
      <c r="O834" s="1">
        <v>9217</v>
      </c>
      <c r="P834" s="1">
        <v>110500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49</v>
      </c>
      <c r="F835" s="1">
        <v>1109</v>
      </c>
      <c r="G835" s="1">
        <v>356970</v>
      </c>
      <c r="H835" s="1">
        <v>8641</v>
      </c>
      <c r="I835" s="1">
        <v>164</v>
      </c>
      <c r="J835" s="1">
        <v>953</v>
      </c>
      <c r="K835" s="1">
        <v>187372</v>
      </c>
      <c r="L835" s="1">
        <v>1748</v>
      </c>
      <c r="M835" s="1">
        <v>1866</v>
      </c>
      <c r="N835" s="1">
        <v>94538</v>
      </c>
      <c r="O835" s="1">
        <v>8761</v>
      </c>
      <c r="P835" s="1">
        <v>103299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49</v>
      </c>
      <c r="F836" s="1">
        <v>1116</v>
      </c>
      <c r="G836" s="1">
        <v>356976</v>
      </c>
      <c r="H836" s="1">
        <v>8013</v>
      </c>
      <c r="I836" s="1">
        <v>196</v>
      </c>
      <c r="J836" s="1">
        <v>958</v>
      </c>
      <c r="K836" s="1">
        <v>187577</v>
      </c>
      <c r="L836" s="1">
        <v>1748</v>
      </c>
      <c r="M836" s="1">
        <v>1866</v>
      </c>
      <c r="N836" s="1">
        <v>94538</v>
      </c>
      <c r="O836" s="1">
        <v>8761</v>
      </c>
      <c r="P836" s="1">
        <v>103299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49</v>
      </c>
      <c r="F837" s="1">
        <v>1118</v>
      </c>
      <c r="G837" s="1">
        <v>356976</v>
      </c>
      <c r="H837" s="1">
        <v>8456</v>
      </c>
      <c r="I837" s="1">
        <v>165</v>
      </c>
      <c r="J837" s="1">
        <v>968</v>
      </c>
      <c r="K837" s="1">
        <v>189251</v>
      </c>
      <c r="L837" s="1">
        <v>1748</v>
      </c>
      <c r="M837" s="1">
        <v>1866</v>
      </c>
      <c r="N837" s="1">
        <v>94538</v>
      </c>
      <c r="O837" s="1">
        <v>8761</v>
      </c>
      <c r="P837" s="1">
        <v>103299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0</v>
      </c>
      <c r="E838" s="1">
        <v>49</v>
      </c>
      <c r="F838" s="1">
        <v>1120</v>
      </c>
      <c r="G838" s="1">
        <v>354416</v>
      </c>
      <c r="H838" s="1">
        <v>8745</v>
      </c>
      <c r="I838" s="1">
        <v>154</v>
      </c>
      <c r="J838" s="1">
        <v>910</v>
      </c>
      <c r="K838" s="1">
        <v>165854</v>
      </c>
      <c r="L838" s="1">
        <v>1748</v>
      </c>
      <c r="M838" s="1">
        <v>1866</v>
      </c>
      <c r="N838" s="1">
        <v>95875</v>
      </c>
      <c r="O838" s="1">
        <v>8940</v>
      </c>
      <c r="P838" s="1">
        <v>104815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49</v>
      </c>
      <c r="F839" s="1">
        <v>1124</v>
      </c>
      <c r="G839" s="1">
        <v>354416</v>
      </c>
      <c r="H839" s="1">
        <v>8399</v>
      </c>
      <c r="I839" s="1">
        <v>134</v>
      </c>
      <c r="J839" s="1">
        <v>919</v>
      </c>
      <c r="K839" s="1">
        <v>165446</v>
      </c>
      <c r="L839" s="1">
        <v>1748</v>
      </c>
      <c r="M839" s="1">
        <v>1866</v>
      </c>
      <c r="N839" s="1">
        <v>95875</v>
      </c>
      <c r="O839" s="1">
        <v>8940</v>
      </c>
      <c r="P839" s="1">
        <v>104815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49</v>
      </c>
      <c r="F840" s="1">
        <v>1124</v>
      </c>
      <c r="G840" s="1">
        <v>354416</v>
      </c>
      <c r="H840" s="1">
        <v>8256</v>
      </c>
      <c r="I840" s="1">
        <v>190</v>
      </c>
      <c r="J840" s="1">
        <v>991</v>
      </c>
      <c r="K840" s="1">
        <v>169448</v>
      </c>
      <c r="L840" s="1">
        <v>1748</v>
      </c>
      <c r="M840" s="1">
        <v>1866</v>
      </c>
      <c r="N840" s="1">
        <v>95875</v>
      </c>
      <c r="O840" s="1">
        <v>8940</v>
      </c>
      <c r="P840" s="1">
        <v>104815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46</v>
      </c>
      <c r="F841" s="1">
        <v>1124</v>
      </c>
      <c r="G841" s="1">
        <v>354027</v>
      </c>
      <c r="H841" s="1">
        <v>7704</v>
      </c>
      <c r="I841" s="1">
        <v>172</v>
      </c>
      <c r="J841" s="1">
        <v>894</v>
      </c>
      <c r="K841" s="1">
        <v>158840</v>
      </c>
      <c r="L841" s="1">
        <v>1746</v>
      </c>
      <c r="M841" s="1">
        <v>1865</v>
      </c>
      <c r="N841" s="1">
        <v>95871</v>
      </c>
      <c r="O841" s="1">
        <v>8940</v>
      </c>
      <c r="P841" s="1">
        <v>104811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46</v>
      </c>
      <c r="F842" s="1">
        <v>1126</v>
      </c>
      <c r="G842" s="1">
        <v>354027</v>
      </c>
      <c r="H842" s="1">
        <v>8277</v>
      </c>
      <c r="I842" s="1">
        <v>149</v>
      </c>
      <c r="J842" s="1">
        <v>895</v>
      </c>
      <c r="K842" s="1">
        <v>168672</v>
      </c>
      <c r="L842" s="1">
        <v>1746</v>
      </c>
      <c r="M842" s="1">
        <v>1865</v>
      </c>
      <c r="N842" s="1">
        <v>95871</v>
      </c>
      <c r="O842" s="1">
        <v>8940</v>
      </c>
      <c r="P842" s="1">
        <v>104811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46</v>
      </c>
      <c r="F843" s="1">
        <v>1126</v>
      </c>
      <c r="G843" s="1">
        <v>354027</v>
      </c>
      <c r="H843" s="1">
        <v>8656</v>
      </c>
      <c r="I843" s="1">
        <v>198</v>
      </c>
      <c r="J843" s="1">
        <v>944</v>
      </c>
      <c r="K843" s="1">
        <v>162649</v>
      </c>
      <c r="L843" s="1">
        <v>1746</v>
      </c>
      <c r="M843" s="1">
        <v>1865</v>
      </c>
      <c r="N843" s="1">
        <v>95871</v>
      </c>
      <c r="O843" s="1">
        <v>8940</v>
      </c>
      <c r="P843" s="1">
        <v>104811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46</v>
      </c>
      <c r="F844" s="1">
        <v>1126</v>
      </c>
      <c r="G844" s="1">
        <v>354078</v>
      </c>
      <c r="H844" s="1">
        <v>8217</v>
      </c>
      <c r="I844" s="1">
        <v>140</v>
      </c>
      <c r="J844" s="1">
        <v>948</v>
      </c>
      <c r="K844" s="1">
        <v>162613</v>
      </c>
      <c r="L844" s="1">
        <v>1746</v>
      </c>
      <c r="M844" s="1">
        <v>1865</v>
      </c>
      <c r="N844" s="1">
        <v>95871</v>
      </c>
      <c r="O844" s="1">
        <v>8940</v>
      </c>
      <c r="P844" s="1">
        <v>104811</v>
      </c>
    </row>
    <row r="845" spans="1:16" x14ac:dyDescent="0.2">
      <c r="A845" s="1">
        <v>843</v>
      </c>
      <c r="B845" s="1" t="s">
        <v>30</v>
      </c>
      <c r="C845" s="1">
        <v>0</v>
      </c>
      <c r="D845" s="1">
        <v>0</v>
      </c>
      <c r="E845" s="1">
        <v>46</v>
      </c>
      <c r="F845" s="1">
        <v>1126</v>
      </c>
      <c r="G845" s="1">
        <v>345857</v>
      </c>
      <c r="H845" s="1">
        <v>8551</v>
      </c>
      <c r="I845" s="1">
        <v>165</v>
      </c>
      <c r="J845" s="1">
        <v>864</v>
      </c>
      <c r="K845" s="1">
        <v>154724</v>
      </c>
      <c r="L845" s="1">
        <v>1743</v>
      </c>
      <c r="M845" s="1">
        <v>1864</v>
      </c>
      <c r="N845" s="1">
        <v>100763</v>
      </c>
      <c r="O845" s="1">
        <v>9284</v>
      </c>
      <c r="P845" s="1">
        <v>110047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46</v>
      </c>
      <c r="F846" s="1">
        <v>1126</v>
      </c>
      <c r="G846" s="1">
        <v>345806</v>
      </c>
      <c r="H846" s="1">
        <v>8019</v>
      </c>
      <c r="I846" s="1">
        <v>144</v>
      </c>
      <c r="J846" s="1">
        <v>904</v>
      </c>
      <c r="K846" s="1">
        <v>151879</v>
      </c>
      <c r="L846" s="1">
        <v>1743</v>
      </c>
      <c r="M846" s="1">
        <v>1864</v>
      </c>
      <c r="N846" s="1">
        <v>100763</v>
      </c>
      <c r="O846" s="1">
        <v>9284</v>
      </c>
      <c r="P846" s="1">
        <v>110047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46</v>
      </c>
      <c r="F847" s="1">
        <v>1126</v>
      </c>
      <c r="G847" s="1">
        <v>345857</v>
      </c>
      <c r="H847" s="1">
        <v>8457</v>
      </c>
      <c r="I847" s="1">
        <v>150</v>
      </c>
      <c r="J847" s="1">
        <v>875</v>
      </c>
      <c r="K847" s="1">
        <v>155423</v>
      </c>
      <c r="L847" s="1">
        <v>1743</v>
      </c>
      <c r="M847" s="1">
        <v>1864</v>
      </c>
      <c r="N847" s="1">
        <v>100763</v>
      </c>
      <c r="O847" s="1">
        <v>9284</v>
      </c>
      <c r="P847" s="1">
        <v>110047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46</v>
      </c>
      <c r="F848" s="1">
        <v>1126</v>
      </c>
      <c r="G848" s="1">
        <v>345857</v>
      </c>
      <c r="H848" s="1">
        <v>8698</v>
      </c>
      <c r="I848" s="1">
        <v>203</v>
      </c>
      <c r="J848" s="1">
        <v>894</v>
      </c>
      <c r="K848" s="1">
        <v>157904</v>
      </c>
      <c r="L848" s="1">
        <v>1743</v>
      </c>
      <c r="M848" s="1">
        <v>1864</v>
      </c>
      <c r="N848" s="1">
        <v>100763</v>
      </c>
      <c r="O848" s="1">
        <v>9284</v>
      </c>
      <c r="P848" s="1">
        <v>110047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46</v>
      </c>
      <c r="F849" s="1">
        <v>1131</v>
      </c>
      <c r="G849" s="1">
        <v>345857</v>
      </c>
      <c r="H849" s="1">
        <v>8448</v>
      </c>
      <c r="I849" s="1">
        <v>151</v>
      </c>
      <c r="J849" s="1">
        <v>902</v>
      </c>
      <c r="K849" s="1">
        <v>150045</v>
      </c>
      <c r="L849" s="1">
        <v>1743</v>
      </c>
      <c r="M849" s="1">
        <v>1864</v>
      </c>
      <c r="N849" s="1">
        <v>100763</v>
      </c>
      <c r="O849" s="1">
        <v>9284</v>
      </c>
      <c r="P849" s="1">
        <v>110047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46</v>
      </c>
      <c r="F850" s="1">
        <v>1131</v>
      </c>
      <c r="G850" s="1">
        <v>345857</v>
      </c>
      <c r="H850" s="1">
        <v>8344</v>
      </c>
      <c r="I850" s="1">
        <v>153</v>
      </c>
      <c r="J850" s="1">
        <v>911</v>
      </c>
      <c r="K850" s="1">
        <v>153783</v>
      </c>
      <c r="L850" s="1">
        <v>1743</v>
      </c>
      <c r="M850" s="1">
        <v>1864</v>
      </c>
      <c r="N850" s="1">
        <v>100763</v>
      </c>
      <c r="O850" s="1">
        <v>9284</v>
      </c>
      <c r="P850" s="1">
        <v>110047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46</v>
      </c>
      <c r="F851" s="1">
        <v>1132</v>
      </c>
      <c r="G851" s="1">
        <v>345806</v>
      </c>
      <c r="H851" s="1">
        <v>8197</v>
      </c>
      <c r="I851" s="1">
        <v>150</v>
      </c>
      <c r="J851" s="1">
        <v>908</v>
      </c>
      <c r="K851" s="1">
        <v>154653</v>
      </c>
      <c r="L851" s="1">
        <v>1743</v>
      </c>
      <c r="M851" s="1">
        <v>1864</v>
      </c>
      <c r="N851" s="1">
        <v>100763</v>
      </c>
      <c r="O851" s="1">
        <v>9284</v>
      </c>
      <c r="P851" s="1">
        <v>110047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46</v>
      </c>
      <c r="F852" s="1">
        <v>1133</v>
      </c>
      <c r="G852" s="1">
        <v>345857</v>
      </c>
      <c r="H852" s="1">
        <v>8321</v>
      </c>
      <c r="I852" s="1">
        <v>146</v>
      </c>
      <c r="J852" s="1">
        <v>845</v>
      </c>
      <c r="K852" s="1">
        <v>155624</v>
      </c>
      <c r="L852" s="1">
        <v>1743</v>
      </c>
      <c r="M852" s="1">
        <v>1864</v>
      </c>
      <c r="N852" s="1">
        <v>100763</v>
      </c>
      <c r="O852" s="1">
        <v>9284</v>
      </c>
      <c r="P852" s="1">
        <v>110047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46</v>
      </c>
      <c r="F853" s="1">
        <v>1134</v>
      </c>
      <c r="G853" s="1">
        <v>345857</v>
      </c>
      <c r="H853" s="1">
        <v>8529</v>
      </c>
      <c r="I853" s="1">
        <v>171</v>
      </c>
      <c r="J853" s="1">
        <v>966</v>
      </c>
      <c r="K853" s="1">
        <v>155573</v>
      </c>
      <c r="L853" s="1">
        <v>1743</v>
      </c>
      <c r="M853" s="1">
        <v>1864</v>
      </c>
      <c r="N853" s="1">
        <v>100763</v>
      </c>
      <c r="O853" s="1">
        <v>9284</v>
      </c>
      <c r="P853" s="1">
        <v>110047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46</v>
      </c>
      <c r="F854" s="1">
        <v>1139</v>
      </c>
      <c r="G854" s="1">
        <v>345857</v>
      </c>
      <c r="H854" s="1">
        <v>8292</v>
      </c>
      <c r="I854" s="1">
        <v>150</v>
      </c>
      <c r="J854" s="1">
        <v>898</v>
      </c>
      <c r="K854" s="1">
        <v>156340</v>
      </c>
      <c r="L854" s="1">
        <v>1743</v>
      </c>
      <c r="M854" s="1">
        <v>1864</v>
      </c>
      <c r="N854" s="1">
        <v>100763</v>
      </c>
      <c r="O854" s="1">
        <v>9284</v>
      </c>
      <c r="P854" s="1">
        <v>110047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46</v>
      </c>
      <c r="F855" s="1">
        <v>1139</v>
      </c>
      <c r="G855" s="1">
        <v>345857</v>
      </c>
      <c r="H855" s="1">
        <v>8450</v>
      </c>
      <c r="I855" s="1">
        <v>144</v>
      </c>
      <c r="J855" s="1">
        <v>927</v>
      </c>
      <c r="K855" s="1">
        <v>156754</v>
      </c>
      <c r="L855" s="1">
        <v>1743</v>
      </c>
      <c r="M855" s="1">
        <v>1864</v>
      </c>
      <c r="N855" s="1">
        <v>100763</v>
      </c>
      <c r="O855" s="1">
        <v>9284</v>
      </c>
      <c r="P855" s="1">
        <v>110047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46</v>
      </c>
      <c r="F856" s="1">
        <v>1139</v>
      </c>
      <c r="G856" s="1">
        <v>345806</v>
      </c>
      <c r="H856" s="1">
        <v>8003</v>
      </c>
      <c r="I856" s="1">
        <v>148</v>
      </c>
      <c r="J856" s="1">
        <v>921</v>
      </c>
      <c r="K856" s="1">
        <v>148590</v>
      </c>
      <c r="L856" s="1">
        <v>1743</v>
      </c>
      <c r="M856" s="1">
        <v>1864</v>
      </c>
      <c r="N856" s="1">
        <v>100763</v>
      </c>
      <c r="O856" s="1">
        <v>9284</v>
      </c>
      <c r="P856" s="1">
        <v>110047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0</v>
      </c>
      <c r="E857" s="1">
        <v>46</v>
      </c>
      <c r="F857" s="1">
        <v>1143</v>
      </c>
      <c r="G857" s="1">
        <v>317971</v>
      </c>
      <c r="H857" s="1">
        <v>8371</v>
      </c>
      <c r="I857" s="1">
        <v>150</v>
      </c>
      <c r="J857" s="1">
        <v>783</v>
      </c>
      <c r="K857" s="1">
        <v>128725</v>
      </c>
      <c r="L857" s="1">
        <v>1742</v>
      </c>
      <c r="M857" s="1">
        <v>1864</v>
      </c>
      <c r="N857" s="1">
        <v>96923</v>
      </c>
      <c r="O857" s="1">
        <v>8866</v>
      </c>
      <c r="P857" s="1">
        <v>105789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46</v>
      </c>
      <c r="F858" s="1">
        <v>1144</v>
      </c>
      <c r="G858" s="1">
        <v>317971</v>
      </c>
      <c r="H858" s="1">
        <v>8818</v>
      </c>
      <c r="I858" s="1">
        <v>202</v>
      </c>
      <c r="J858" s="1">
        <v>856</v>
      </c>
      <c r="K858" s="1">
        <v>129488</v>
      </c>
      <c r="L858" s="1">
        <v>1742</v>
      </c>
      <c r="M858" s="1">
        <v>1864</v>
      </c>
      <c r="N858" s="1">
        <v>96923</v>
      </c>
      <c r="O858" s="1">
        <v>8866</v>
      </c>
      <c r="P858" s="1">
        <v>105789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46</v>
      </c>
      <c r="F859" s="1">
        <v>1146</v>
      </c>
      <c r="G859" s="1">
        <v>312046</v>
      </c>
      <c r="H859" s="1">
        <v>8291</v>
      </c>
      <c r="I859" s="1">
        <v>187</v>
      </c>
      <c r="J859" s="1">
        <v>795</v>
      </c>
      <c r="K859" s="1">
        <v>127371</v>
      </c>
      <c r="L859" s="1">
        <v>1742</v>
      </c>
      <c r="M859" s="1">
        <v>1864</v>
      </c>
      <c r="N859" s="1">
        <v>96169</v>
      </c>
      <c r="O859" s="1">
        <v>8824</v>
      </c>
      <c r="P859" s="1">
        <v>104993</v>
      </c>
    </row>
    <row r="860" spans="1:16" x14ac:dyDescent="0.2">
      <c r="A860" s="1">
        <v>858</v>
      </c>
      <c r="B860" s="1" t="s">
        <v>15</v>
      </c>
      <c r="C860" s="1">
        <v>0</v>
      </c>
      <c r="D860" s="1">
        <v>0</v>
      </c>
      <c r="E860" s="1">
        <v>46</v>
      </c>
      <c r="F860" s="1">
        <v>1146</v>
      </c>
      <c r="G860" s="1">
        <v>392196</v>
      </c>
      <c r="H860" s="1">
        <v>8342</v>
      </c>
      <c r="I860" s="1">
        <v>139</v>
      </c>
      <c r="J860" s="1">
        <v>1081</v>
      </c>
      <c r="K860" s="1">
        <v>206999</v>
      </c>
      <c r="L860" s="1">
        <v>1742</v>
      </c>
      <c r="M860" s="1">
        <v>1864</v>
      </c>
      <c r="N860" s="1">
        <v>101531</v>
      </c>
      <c r="O860" s="1">
        <v>9270</v>
      </c>
      <c r="P860" s="1">
        <v>110801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46</v>
      </c>
      <c r="F861" s="1">
        <v>1146</v>
      </c>
      <c r="G861" s="1">
        <v>392983</v>
      </c>
      <c r="H861" s="1">
        <v>8367</v>
      </c>
      <c r="I861" s="1">
        <v>141</v>
      </c>
      <c r="J861" s="1">
        <v>1081</v>
      </c>
      <c r="K861" s="1">
        <v>207528</v>
      </c>
      <c r="L861" s="1">
        <v>1742</v>
      </c>
      <c r="M861" s="1">
        <v>1864</v>
      </c>
      <c r="N861" s="1">
        <v>101629</v>
      </c>
      <c r="O861" s="1">
        <v>9273</v>
      </c>
      <c r="P861" s="1">
        <v>110902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46</v>
      </c>
      <c r="F862" s="1">
        <v>1146</v>
      </c>
      <c r="G862" s="1">
        <v>392983</v>
      </c>
      <c r="H862" s="1">
        <v>8513</v>
      </c>
      <c r="I862" s="1">
        <v>161</v>
      </c>
      <c r="J862" s="1">
        <v>1122</v>
      </c>
      <c r="K862" s="1">
        <v>207178</v>
      </c>
      <c r="L862" s="1">
        <v>1742</v>
      </c>
      <c r="M862" s="1">
        <v>1864</v>
      </c>
      <c r="N862" s="1">
        <v>101629</v>
      </c>
      <c r="O862" s="1">
        <v>9273</v>
      </c>
      <c r="P862" s="1">
        <v>110902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46</v>
      </c>
      <c r="F863" s="1">
        <v>1148</v>
      </c>
      <c r="G863" s="1">
        <v>392983</v>
      </c>
      <c r="H863" s="1">
        <v>8602</v>
      </c>
      <c r="I863" s="1">
        <v>159</v>
      </c>
      <c r="J863" s="1">
        <v>1054</v>
      </c>
      <c r="K863" s="1">
        <v>210160</v>
      </c>
      <c r="L863" s="1">
        <v>1742</v>
      </c>
      <c r="M863" s="1">
        <v>1864</v>
      </c>
      <c r="N863" s="1">
        <v>101629</v>
      </c>
      <c r="O863" s="1">
        <v>9273</v>
      </c>
      <c r="P863" s="1">
        <v>110902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46</v>
      </c>
      <c r="F864" s="1">
        <v>1151</v>
      </c>
      <c r="G864" s="1">
        <v>392983</v>
      </c>
      <c r="H864" s="1">
        <v>8324</v>
      </c>
      <c r="I864" s="1">
        <v>149</v>
      </c>
      <c r="J864" s="1">
        <v>1050</v>
      </c>
      <c r="K864" s="1">
        <v>206396</v>
      </c>
      <c r="L864" s="1">
        <v>1742</v>
      </c>
      <c r="M864" s="1">
        <v>1864</v>
      </c>
      <c r="N864" s="1">
        <v>101629</v>
      </c>
      <c r="O864" s="1">
        <v>9273</v>
      </c>
      <c r="P864" s="1">
        <v>110902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46</v>
      </c>
      <c r="F865" s="1">
        <v>1151</v>
      </c>
      <c r="G865" s="1">
        <v>392983</v>
      </c>
      <c r="H865" s="1">
        <v>8342</v>
      </c>
      <c r="I865" s="1">
        <v>147</v>
      </c>
      <c r="J865" s="1">
        <v>1089</v>
      </c>
      <c r="K865" s="1">
        <v>205543</v>
      </c>
      <c r="L865" s="1">
        <v>1742</v>
      </c>
      <c r="M865" s="1">
        <v>1864</v>
      </c>
      <c r="N865" s="1">
        <v>101629</v>
      </c>
      <c r="O865" s="1">
        <v>9273</v>
      </c>
      <c r="P865" s="1">
        <v>110902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46</v>
      </c>
      <c r="F866" s="1">
        <v>1151</v>
      </c>
      <c r="G866" s="1">
        <v>392983</v>
      </c>
      <c r="H866" s="1">
        <v>7730</v>
      </c>
      <c r="I866" s="1">
        <v>167</v>
      </c>
      <c r="J866" s="1">
        <v>996</v>
      </c>
      <c r="K866" s="1">
        <v>203621</v>
      </c>
      <c r="L866" s="1">
        <v>1742</v>
      </c>
      <c r="M866" s="1">
        <v>1864</v>
      </c>
      <c r="N866" s="1">
        <v>101629</v>
      </c>
      <c r="O866" s="1">
        <v>9273</v>
      </c>
      <c r="P866" s="1">
        <v>110902</v>
      </c>
    </row>
    <row r="867" spans="1:16" x14ac:dyDescent="0.2">
      <c r="L867"/>
    </row>
    <row r="868" spans="1:16" x14ac:dyDescent="0.2">
      <c r="L868"/>
    </row>
    <row r="869" spans="1:16" x14ac:dyDescent="0.2">
      <c r="L869"/>
    </row>
    <row r="870" spans="1:16" x14ac:dyDescent="0.2">
      <c r="L870"/>
    </row>
    <row r="871" spans="1:16" x14ac:dyDescent="0.2">
      <c r="L871"/>
    </row>
    <row r="872" spans="1:16" x14ac:dyDescent="0.2">
      <c r="L872"/>
    </row>
    <row r="873" spans="1:16" x14ac:dyDescent="0.2">
      <c r="L873"/>
    </row>
    <row r="874" spans="1:16" x14ac:dyDescent="0.2">
      <c r="L874"/>
    </row>
    <row r="875" spans="1:16" x14ac:dyDescent="0.2">
      <c r="L875"/>
    </row>
    <row r="876" spans="1:16" x14ac:dyDescent="0.2">
      <c r="L876"/>
    </row>
    <row r="877" spans="1:16" x14ac:dyDescent="0.2">
      <c r="L877"/>
    </row>
    <row r="878" spans="1:16" x14ac:dyDescent="0.2">
      <c r="L878"/>
    </row>
    <row r="879" spans="1:16" x14ac:dyDescent="0.2">
      <c r="L879"/>
    </row>
    <row r="880" spans="1:16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</sheetData>
  <mergeCells count="6">
    <mergeCell ref="A1:B1"/>
    <mergeCell ref="F1:G1"/>
    <mergeCell ref="L1:M1"/>
    <mergeCell ref="N1:P1"/>
    <mergeCell ref="C1:E1"/>
    <mergeCell ref="H1:K1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54D-ACD1-6A46-841B-BD3485D1DA1F}">
  <dimension ref="A1:J159"/>
  <sheetViews>
    <sheetView topLeftCell="B85" zoomScale="86" workbookViewId="0">
      <selection activeCell="J147" sqref="J147"/>
    </sheetView>
  </sheetViews>
  <sheetFormatPr baseColWidth="10" defaultColWidth="10.83203125" defaultRowHeight="16" x14ac:dyDescent="0.2"/>
  <cols>
    <col min="1" max="1" width="7.1640625" style="1" bestFit="1" customWidth="1"/>
    <col min="2" max="2" width="137.5" style="1" bestFit="1" customWidth="1"/>
    <col min="3" max="3" width="12.5" style="1" bestFit="1" customWidth="1"/>
    <col min="4" max="4" width="9.83203125" style="1" bestFit="1" customWidth="1"/>
    <col min="5" max="5" width="12.5" style="1" bestFit="1" customWidth="1"/>
    <col min="6" max="6" width="9.83203125" style="1" bestFit="1" customWidth="1"/>
    <col min="7" max="7" width="9" style="1" bestFit="1" customWidth="1"/>
    <col min="8" max="8" width="13.33203125" style="1" bestFit="1" customWidth="1"/>
    <col min="9" max="9" width="12.6640625" style="1" bestFit="1" customWidth="1"/>
    <col min="10" max="10" width="9" style="1" bestFit="1" customWidth="1"/>
    <col min="11" max="16384" width="10.83203125" style="1"/>
  </cols>
  <sheetData>
    <row r="1" spans="1:10" s="3" customFormat="1" x14ac:dyDescent="0.2">
      <c r="A1" s="59"/>
      <c r="B1" s="60"/>
      <c r="C1" s="61" t="s">
        <v>1047</v>
      </c>
      <c r="D1" s="60"/>
      <c r="E1" s="61" t="s">
        <v>1048</v>
      </c>
      <c r="F1" s="60"/>
      <c r="G1" s="59"/>
      <c r="H1" s="61"/>
      <c r="I1" s="61"/>
      <c r="J1" s="60"/>
    </row>
    <row r="2" spans="1:10" s="3" customFormat="1" x14ac:dyDescent="0.2">
      <c r="A2" s="43" t="s">
        <v>1</v>
      </c>
      <c r="B2" s="43" t="s">
        <v>1045</v>
      </c>
      <c r="C2" s="43" t="s">
        <v>0</v>
      </c>
      <c r="D2" s="43" t="s">
        <v>2</v>
      </c>
      <c r="E2" s="43" t="s">
        <v>0</v>
      </c>
      <c r="F2" s="43" t="s">
        <v>2</v>
      </c>
      <c r="G2" s="43" t="s">
        <v>874</v>
      </c>
      <c r="H2" s="43" t="s">
        <v>1046</v>
      </c>
      <c r="I2" s="43" t="s">
        <v>873</v>
      </c>
      <c r="J2" s="43" t="s">
        <v>875</v>
      </c>
    </row>
    <row r="3" spans="1:10" x14ac:dyDescent="0.2">
      <c r="A3" s="1">
        <v>1</v>
      </c>
      <c r="B3" s="1" t="s">
        <v>900</v>
      </c>
      <c r="C3" s="1" t="s">
        <v>8</v>
      </c>
      <c r="D3" s="1" t="s">
        <v>8</v>
      </c>
      <c r="E3" s="1" t="s">
        <v>720</v>
      </c>
      <c r="F3" s="1">
        <v>236</v>
      </c>
      <c r="G3" s="1" t="s">
        <v>8</v>
      </c>
      <c r="H3" s="1" t="s">
        <v>1059</v>
      </c>
      <c r="I3" s="1" t="s">
        <v>880</v>
      </c>
      <c r="J3" s="1" t="s">
        <v>881</v>
      </c>
    </row>
    <row r="4" spans="1:10" x14ac:dyDescent="0.2">
      <c r="A4" s="1">
        <v>2</v>
      </c>
      <c r="B4" s="1" t="s">
        <v>960</v>
      </c>
      <c r="C4" s="1" t="s">
        <v>8</v>
      </c>
      <c r="D4" s="1" t="s">
        <v>8</v>
      </c>
      <c r="E4" s="1" t="s">
        <v>720</v>
      </c>
      <c r="F4" s="1">
        <v>236</v>
      </c>
      <c r="G4" s="1" t="s">
        <v>8</v>
      </c>
      <c r="H4" s="1" t="s">
        <v>1059</v>
      </c>
      <c r="I4" s="1" t="s">
        <v>880</v>
      </c>
      <c r="J4" s="1" t="s">
        <v>881</v>
      </c>
    </row>
    <row r="5" spans="1:10" x14ac:dyDescent="0.2">
      <c r="A5" s="1">
        <v>3</v>
      </c>
      <c r="B5" s="1" t="s">
        <v>1016</v>
      </c>
      <c r="C5" s="1" t="s">
        <v>8</v>
      </c>
      <c r="D5" s="1" t="s">
        <v>8</v>
      </c>
      <c r="E5" s="1" t="s">
        <v>720</v>
      </c>
      <c r="F5" s="1">
        <v>236</v>
      </c>
      <c r="G5" s="1" t="s">
        <v>8</v>
      </c>
      <c r="H5" s="1" t="s">
        <v>1059</v>
      </c>
      <c r="I5" s="1" t="s">
        <v>880</v>
      </c>
      <c r="J5" s="1" t="s">
        <v>881</v>
      </c>
    </row>
    <row r="6" spans="1:10" x14ac:dyDescent="0.2">
      <c r="A6" s="1">
        <v>4</v>
      </c>
      <c r="B6" s="1" t="s">
        <v>892</v>
      </c>
      <c r="C6" s="1" t="s">
        <v>8</v>
      </c>
      <c r="D6" s="1" t="s">
        <v>8</v>
      </c>
      <c r="E6" s="1" t="s">
        <v>205</v>
      </c>
      <c r="F6" s="1">
        <v>955</v>
      </c>
      <c r="G6" s="1" t="s">
        <v>8</v>
      </c>
      <c r="H6" s="1" t="s">
        <v>1059</v>
      </c>
      <c r="I6" s="1" t="s">
        <v>880</v>
      </c>
      <c r="J6" s="1" t="s">
        <v>881</v>
      </c>
    </row>
    <row r="7" spans="1:10" x14ac:dyDescent="0.2">
      <c r="A7" s="1">
        <v>5</v>
      </c>
      <c r="B7" s="1" t="s">
        <v>1005</v>
      </c>
      <c r="C7" s="1" t="s">
        <v>528</v>
      </c>
      <c r="D7" s="1">
        <v>622</v>
      </c>
      <c r="E7" s="1" t="s">
        <v>525</v>
      </c>
      <c r="F7" s="1">
        <v>623</v>
      </c>
      <c r="G7" s="1">
        <v>0</v>
      </c>
      <c r="H7" s="1" t="s">
        <v>1059</v>
      </c>
      <c r="I7" s="1" t="s">
        <v>880</v>
      </c>
      <c r="J7" s="1" t="s">
        <v>881</v>
      </c>
    </row>
    <row r="8" spans="1:10" x14ac:dyDescent="0.2">
      <c r="A8" s="1">
        <v>6</v>
      </c>
      <c r="B8" s="1" t="s">
        <v>940</v>
      </c>
      <c r="C8" s="1" t="s">
        <v>528</v>
      </c>
      <c r="D8" s="1">
        <v>622</v>
      </c>
      <c r="E8" s="1" t="s">
        <v>525</v>
      </c>
      <c r="F8" s="1">
        <v>623</v>
      </c>
      <c r="G8" s="1">
        <v>0</v>
      </c>
      <c r="H8" s="1" t="s">
        <v>1059</v>
      </c>
      <c r="I8" s="1" t="s">
        <v>880</v>
      </c>
      <c r="J8" s="1" t="s">
        <v>881</v>
      </c>
    </row>
    <row r="9" spans="1:10" x14ac:dyDescent="0.2">
      <c r="A9" s="1">
        <v>7</v>
      </c>
      <c r="B9" s="1" t="s">
        <v>925</v>
      </c>
      <c r="C9" s="1" t="s">
        <v>528</v>
      </c>
      <c r="D9" s="1">
        <v>622</v>
      </c>
      <c r="E9" s="1" t="s">
        <v>525</v>
      </c>
      <c r="F9" s="1">
        <v>623</v>
      </c>
      <c r="G9" s="1">
        <v>0</v>
      </c>
      <c r="H9" s="1" t="s">
        <v>1059</v>
      </c>
      <c r="I9" s="1" t="s">
        <v>880</v>
      </c>
      <c r="J9" s="1" t="s">
        <v>881</v>
      </c>
    </row>
    <row r="10" spans="1:10" x14ac:dyDescent="0.2">
      <c r="A10" s="1">
        <v>8</v>
      </c>
      <c r="B10" s="1" t="s">
        <v>1018</v>
      </c>
      <c r="C10" s="1" t="s">
        <v>528</v>
      </c>
      <c r="D10" s="1">
        <v>622</v>
      </c>
      <c r="E10" s="1" t="s">
        <v>525</v>
      </c>
      <c r="F10" s="1">
        <v>623</v>
      </c>
      <c r="G10" s="1">
        <v>0</v>
      </c>
      <c r="H10" s="1" t="s">
        <v>1059</v>
      </c>
      <c r="I10" s="1" t="s">
        <v>880</v>
      </c>
      <c r="J10" s="1" t="s">
        <v>881</v>
      </c>
    </row>
    <row r="11" spans="1:10" x14ac:dyDescent="0.2">
      <c r="A11" s="1">
        <v>9</v>
      </c>
      <c r="B11" s="1" t="s">
        <v>963</v>
      </c>
      <c r="C11" s="1" t="s">
        <v>528</v>
      </c>
      <c r="D11" s="1">
        <v>622</v>
      </c>
      <c r="E11" s="1" t="s">
        <v>525</v>
      </c>
      <c r="F11" s="1">
        <v>623</v>
      </c>
      <c r="G11" s="1">
        <v>0</v>
      </c>
      <c r="H11" s="1" t="s">
        <v>1059</v>
      </c>
      <c r="I11" s="1" t="s">
        <v>880</v>
      </c>
      <c r="J11" s="1" t="s">
        <v>881</v>
      </c>
    </row>
    <row r="12" spans="1:10" x14ac:dyDescent="0.2">
      <c r="A12" s="1">
        <v>10</v>
      </c>
      <c r="B12" s="1" t="s">
        <v>973</v>
      </c>
      <c r="C12" s="1" t="s">
        <v>8</v>
      </c>
      <c r="D12" s="1" t="s">
        <v>8</v>
      </c>
      <c r="E12" s="1" t="s">
        <v>721</v>
      </c>
      <c r="F12" s="1">
        <v>236</v>
      </c>
      <c r="G12" s="1" t="s">
        <v>8</v>
      </c>
      <c r="H12" s="1" t="s">
        <v>1059</v>
      </c>
      <c r="I12" s="1" t="s">
        <v>880</v>
      </c>
      <c r="J12" s="1" t="s">
        <v>881</v>
      </c>
    </row>
    <row r="13" spans="1:10" x14ac:dyDescent="0.2">
      <c r="A13" s="1">
        <v>11</v>
      </c>
      <c r="B13" s="1" t="s">
        <v>883</v>
      </c>
      <c r="C13" s="1" t="s">
        <v>528</v>
      </c>
      <c r="D13" s="1">
        <v>622</v>
      </c>
      <c r="E13" s="1" t="s">
        <v>525</v>
      </c>
      <c r="F13" s="1">
        <v>623</v>
      </c>
      <c r="G13" s="1">
        <v>0</v>
      </c>
      <c r="H13" s="1" t="s">
        <v>1059</v>
      </c>
      <c r="I13" s="1" t="s">
        <v>880</v>
      </c>
      <c r="J13" s="1" t="s">
        <v>881</v>
      </c>
    </row>
    <row r="14" spans="1:10" x14ac:dyDescent="0.2">
      <c r="A14" s="1">
        <v>12</v>
      </c>
      <c r="B14" s="1" t="s">
        <v>967</v>
      </c>
      <c r="C14" s="1" t="s">
        <v>8</v>
      </c>
      <c r="D14" s="1" t="s">
        <v>8</v>
      </c>
      <c r="E14" s="1" t="s">
        <v>720</v>
      </c>
      <c r="F14" s="1">
        <v>236</v>
      </c>
      <c r="G14" s="1" t="s">
        <v>8</v>
      </c>
      <c r="H14" s="1" t="s">
        <v>1059</v>
      </c>
      <c r="I14" s="1" t="s">
        <v>880</v>
      </c>
      <c r="J14" s="1" t="s">
        <v>881</v>
      </c>
    </row>
    <row r="15" spans="1:10" x14ac:dyDescent="0.2">
      <c r="A15" s="1">
        <v>13</v>
      </c>
      <c r="B15" s="1" t="s">
        <v>1030</v>
      </c>
      <c r="C15" s="1" t="s">
        <v>8</v>
      </c>
      <c r="D15" s="1" t="s">
        <v>8</v>
      </c>
      <c r="E15" s="1" t="s">
        <v>8</v>
      </c>
      <c r="F15" s="1" t="s">
        <v>8</v>
      </c>
      <c r="G15" s="1" t="s">
        <v>8</v>
      </c>
      <c r="H15" s="1" t="s">
        <v>1059</v>
      </c>
      <c r="I15" s="1" t="s">
        <v>880</v>
      </c>
      <c r="J15" s="1" t="s">
        <v>881</v>
      </c>
    </row>
    <row r="16" spans="1:10" x14ac:dyDescent="0.2">
      <c r="A16" s="1">
        <v>14</v>
      </c>
      <c r="B16" s="1" t="s">
        <v>896</v>
      </c>
      <c r="C16" s="1" t="s">
        <v>8</v>
      </c>
      <c r="D16" s="1" t="s">
        <v>8</v>
      </c>
      <c r="E16" s="1" t="s">
        <v>8</v>
      </c>
      <c r="F16" s="1" t="s">
        <v>8</v>
      </c>
      <c r="G16" s="1" t="s">
        <v>8</v>
      </c>
      <c r="H16" s="1" t="s">
        <v>1059</v>
      </c>
      <c r="I16" s="1" t="s">
        <v>880</v>
      </c>
      <c r="J16" s="1" t="s">
        <v>881</v>
      </c>
    </row>
    <row r="17" spans="1:10" x14ac:dyDescent="0.2">
      <c r="A17" s="1">
        <v>15</v>
      </c>
      <c r="B17" s="1" t="s">
        <v>999</v>
      </c>
      <c r="C17" s="1" t="s">
        <v>8</v>
      </c>
      <c r="D17" s="1" t="s">
        <v>8</v>
      </c>
      <c r="E17" s="1" t="s">
        <v>8</v>
      </c>
      <c r="F17" s="1" t="s">
        <v>8</v>
      </c>
      <c r="G17" s="1" t="s">
        <v>8</v>
      </c>
      <c r="H17" s="1" t="s">
        <v>1059</v>
      </c>
      <c r="I17" s="1" t="s">
        <v>880</v>
      </c>
      <c r="J17" s="1" t="s">
        <v>881</v>
      </c>
    </row>
    <row r="18" spans="1:10" x14ac:dyDescent="0.2">
      <c r="A18" s="1">
        <v>16</v>
      </c>
      <c r="B18" s="1" t="s">
        <v>913</v>
      </c>
      <c r="C18" s="1" t="s">
        <v>8</v>
      </c>
      <c r="D18" s="1" t="s">
        <v>8</v>
      </c>
      <c r="E18" s="1" t="s">
        <v>8</v>
      </c>
      <c r="F18" s="1" t="s">
        <v>8</v>
      </c>
      <c r="G18" s="1" t="s">
        <v>8</v>
      </c>
      <c r="H18" s="1" t="s">
        <v>1059</v>
      </c>
      <c r="I18" s="1" t="s">
        <v>880</v>
      </c>
      <c r="J18" s="1" t="s">
        <v>881</v>
      </c>
    </row>
    <row r="19" spans="1:10" x14ac:dyDescent="0.2">
      <c r="A19" s="1">
        <v>17</v>
      </c>
      <c r="B19" s="1" t="s">
        <v>972</v>
      </c>
      <c r="C19" s="1" t="s">
        <v>8</v>
      </c>
      <c r="D19" s="1" t="s">
        <v>8</v>
      </c>
      <c r="E19" s="1" t="s">
        <v>8</v>
      </c>
      <c r="F19" s="1" t="s">
        <v>8</v>
      </c>
      <c r="G19" s="1" t="s">
        <v>8</v>
      </c>
      <c r="H19" s="1" t="s">
        <v>1059</v>
      </c>
      <c r="I19" s="1" t="s">
        <v>880</v>
      </c>
      <c r="J19" s="1" t="s">
        <v>881</v>
      </c>
    </row>
    <row r="20" spans="1:10" x14ac:dyDescent="0.2">
      <c r="A20" s="1">
        <v>18</v>
      </c>
      <c r="B20" s="1" t="s">
        <v>917</v>
      </c>
      <c r="C20" s="1" t="s">
        <v>8</v>
      </c>
      <c r="D20" s="1" t="s">
        <v>8</v>
      </c>
      <c r="E20" s="1" t="s">
        <v>8</v>
      </c>
      <c r="F20" s="1" t="s">
        <v>8</v>
      </c>
      <c r="G20" s="1" t="s">
        <v>8</v>
      </c>
      <c r="H20" s="1" t="s">
        <v>1059</v>
      </c>
      <c r="I20" s="1" t="s">
        <v>880</v>
      </c>
      <c r="J20" s="1" t="s">
        <v>881</v>
      </c>
    </row>
    <row r="21" spans="1:10" x14ac:dyDescent="0.2">
      <c r="A21" s="1">
        <v>19</v>
      </c>
      <c r="B21" s="1" t="s">
        <v>950</v>
      </c>
      <c r="C21" s="1" t="s">
        <v>8</v>
      </c>
      <c r="D21" s="1" t="s">
        <v>8</v>
      </c>
      <c r="E21" s="1" t="s">
        <v>8</v>
      </c>
      <c r="F21" s="1" t="s">
        <v>8</v>
      </c>
      <c r="G21" s="1" t="s">
        <v>8</v>
      </c>
      <c r="H21" s="1" t="s">
        <v>1059</v>
      </c>
      <c r="I21" s="1" t="s">
        <v>880</v>
      </c>
      <c r="J21" s="1" t="s">
        <v>881</v>
      </c>
    </row>
    <row r="22" spans="1:10" x14ac:dyDescent="0.2">
      <c r="A22" s="1">
        <v>20</v>
      </c>
      <c r="B22" s="1" t="s">
        <v>1175</v>
      </c>
      <c r="C22" s="1" t="s">
        <v>8</v>
      </c>
      <c r="D22" s="1" t="s">
        <v>8</v>
      </c>
      <c r="E22" s="1" t="s">
        <v>722</v>
      </c>
      <c r="F22" s="1">
        <v>236</v>
      </c>
      <c r="G22" s="1" t="s">
        <v>8</v>
      </c>
      <c r="H22" s="1" t="s">
        <v>1059</v>
      </c>
      <c r="I22" s="1" t="s">
        <v>880</v>
      </c>
      <c r="J22" s="1" t="s">
        <v>881</v>
      </c>
    </row>
    <row r="23" spans="1:10" x14ac:dyDescent="0.2">
      <c r="A23" s="1">
        <v>21</v>
      </c>
      <c r="B23" s="1" t="s">
        <v>993</v>
      </c>
      <c r="C23" s="1" t="s">
        <v>8</v>
      </c>
      <c r="D23" s="1" t="s">
        <v>8</v>
      </c>
      <c r="E23" s="1" t="s">
        <v>205</v>
      </c>
      <c r="F23" s="1">
        <v>955</v>
      </c>
      <c r="G23" s="1" t="s">
        <v>8</v>
      </c>
      <c r="H23" s="1" t="s">
        <v>1059</v>
      </c>
      <c r="I23" s="1" t="s">
        <v>880</v>
      </c>
      <c r="J23" s="1" t="s">
        <v>881</v>
      </c>
    </row>
    <row r="24" spans="1:10" x14ac:dyDescent="0.2">
      <c r="A24" s="1">
        <v>22</v>
      </c>
      <c r="B24" s="1" t="s">
        <v>1026</v>
      </c>
      <c r="C24" s="1" t="s">
        <v>8</v>
      </c>
      <c r="D24" s="1" t="s">
        <v>8</v>
      </c>
      <c r="E24" s="1" t="s">
        <v>205</v>
      </c>
      <c r="F24" s="1">
        <v>955</v>
      </c>
      <c r="G24" s="1" t="s">
        <v>8</v>
      </c>
      <c r="H24" s="1" t="s">
        <v>1059</v>
      </c>
      <c r="I24" s="1" t="s">
        <v>880</v>
      </c>
      <c r="J24" s="1" t="s">
        <v>881</v>
      </c>
    </row>
    <row r="25" spans="1:10" x14ac:dyDescent="0.2">
      <c r="A25" s="1">
        <v>23</v>
      </c>
      <c r="B25" s="1" t="s">
        <v>903</v>
      </c>
      <c r="C25" s="1" t="s">
        <v>8</v>
      </c>
      <c r="D25" s="1" t="s">
        <v>8</v>
      </c>
      <c r="E25" s="1" t="s">
        <v>205</v>
      </c>
      <c r="F25" s="1">
        <v>955</v>
      </c>
      <c r="G25" s="1" t="s">
        <v>8</v>
      </c>
      <c r="H25" s="1" t="s">
        <v>1059</v>
      </c>
      <c r="I25" s="1" t="s">
        <v>880</v>
      </c>
      <c r="J25" s="1" t="s">
        <v>881</v>
      </c>
    </row>
    <row r="26" spans="1:10" x14ac:dyDescent="0.2">
      <c r="A26" s="1">
        <v>24</v>
      </c>
      <c r="B26" s="1" t="s">
        <v>1014</v>
      </c>
      <c r="C26" s="1" t="s">
        <v>8</v>
      </c>
      <c r="D26" s="1" t="s">
        <v>8</v>
      </c>
      <c r="E26" s="1" t="s">
        <v>719</v>
      </c>
      <c r="F26" s="1">
        <v>236</v>
      </c>
      <c r="G26" s="1" t="s">
        <v>8</v>
      </c>
      <c r="H26" s="1" t="s">
        <v>1059</v>
      </c>
      <c r="I26" s="1" t="s">
        <v>880</v>
      </c>
      <c r="J26" s="1" t="s">
        <v>881</v>
      </c>
    </row>
    <row r="27" spans="1:10" x14ac:dyDescent="0.2">
      <c r="A27" s="1">
        <v>25</v>
      </c>
      <c r="B27" s="1" t="s">
        <v>996</v>
      </c>
      <c r="C27" s="1" t="s">
        <v>8</v>
      </c>
      <c r="D27" s="1" t="s">
        <v>8</v>
      </c>
      <c r="E27" s="1" t="s">
        <v>719</v>
      </c>
      <c r="F27" s="1">
        <v>236</v>
      </c>
      <c r="G27" s="1" t="s">
        <v>8</v>
      </c>
      <c r="H27" s="1" t="s">
        <v>1059</v>
      </c>
      <c r="I27" s="1" t="s">
        <v>880</v>
      </c>
      <c r="J27" s="1" t="s">
        <v>881</v>
      </c>
    </row>
    <row r="28" spans="1:10" x14ac:dyDescent="0.2">
      <c r="A28" s="1">
        <v>26</v>
      </c>
      <c r="B28" s="1" t="s">
        <v>1174</v>
      </c>
      <c r="C28" s="1" t="s">
        <v>8</v>
      </c>
      <c r="D28" s="1" t="s">
        <v>8</v>
      </c>
      <c r="E28" s="1" t="s">
        <v>722</v>
      </c>
      <c r="F28" s="1">
        <v>236</v>
      </c>
      <c r="G28" s="1" t="s">
        <v>8</v>
      </c>
      <c r="H28" s="1" t="s">
        <v>1059</v>
      </c>
      <c r="I28" s="1" t="s">
        <v>880</v>
      </c>
      <c r="J28" s="1" t="s">
        <v>881</v>
      </c>
    </row>
    <row r="29" spans="1:10" x14ac:dyDescent="0.2">
      <c r="A29" s="1">
        <v>27</v>
      </c>
      <c r="B29" s="1" t="s">
        <v>995</v>
      </c>
      <c r="C29" s="1" t="s">
        <v>8</v>
      </c>
      <c r="D29" s="1" t="s">
        <v>8</v>
      </c>
      <c r="E29" s="1" t="s">
        <v>720</v>
      </c>
      <c r="F29" s="1">
        <v>236</v>
      </c>
      <c r="G29" s="1" t="s">
        <v>8</v>
      </c>
      <c r="H29" s="1" t="s">
        <v>1059</v>
      </c>
      <c r="I29" s="1" t="s">
        <v>880</v>
      </c>
      <c r="J29" s="1" t="s">
        <v>881</v>
      </c>
    </row>
    <row r="30" spans="1:10" x14ac:dyDescent="0.2">
      <c r="A30" s="1">
        <v>28</v>
      </c>
      <c r="B30" s="1" t="s">
        <v>879</v>
      </c>
      <c r="C30" s="1" t="s">
        <v>519</v>
      </c>
      <c r="D30" s="1">
        <v>626</v>
      </c>
      <c r="E30" s="1" t="s">
        <v>518</v>
      </c>
      <c r="F30" s="1">
        <v>627</v>
      </c>
      <c r="G30" s="1">
        <v>0</v>
      </c>
      <c r="H30" s="1" t="s">
        <v>1059</v>
      </c>
      <c r="I30" s="1" t="s">
        <v>880</v>
      </c>
      <c r="J30" s="1" t="s">
        <v>881</v>
      </c>
    </row>
    <row r="31" spans="1:10" x14ac:dyDescent="0.2">
      <c r="A31" s="1">
        <v>29</v>
      </c>
      <c r="B31" s="1" t="s">
        <v>1023</v>
      </c>
      <c r="C31" s="1" t="s">
        <v>519</v>
      </c>
      <c r="D31" s="1">
        <v>626</v>
      </c>
      <c r="E31" s="1" t="s">
        <v>518</v>
      </c>
      <c r="F31" s="1">
        <v>627</v>
      </c>
      <c r="G31" s="1">
        <v>0</v>
      </c>
      <c r="H31" s="1" t="s">
        <v>1059</v>
      </c>
      <c r="I31" s="1" t="s">
        <v>880</v>
      </c>
      <c r="J31" s="1" t="s">
        <v>881</v>
      </c>
    </row>
    <row r="32" spans="1:10" x14ac:dyDescent="0.2">
      <c r="A32" s="1">
        <v>30</v>
      </c>
      <c r="B32" s="1" t="s">
        <v>890</v>
      </c>
      <c r="C32" s="1" t="s">
        <v>519</v>
      </c>
      <c r="D32" s="1">
        <v>626</v>
      </c>
      <c r="E32" s="1" t="s">
        <v>518</v>
      </c>
      <c r="F32" s="1">
        <v>627</v>
      </c>
      <c r="G32" s="1">
        <v>0</v>
      </c>
      <c r="H32" s="1" t="s">
        <v>1059</v>
      </c>
      <c r="I32" s="1" t="s">
        <v>880</v>
      </c>
      <c r="J32" s="1" t="s">
        <v>881</v>
      </c>
    </row>
    <row r="33" spans="1:10" x14ac:dyDescent="0.2">
      <c r="A33" s="1">
        <v>31</v>
      </c>
      <c r="B33" s="1" t="s">
        <v>924</v>
      </c>
      <c r="C33" s="1" t="s">
        <v>519</v>
      </c>
      <c r="D33" s="1">
        <v>626</v>
      </c>
      <c r="E33" s="1" t="s">
        <v>518</v>
      </c>
      <c r="F33" s="1">
        <v>627</v>
      </c>
      <c r="G33" s="1">
        <v>0</v>
      </c>
      <c r="H33" s="1" t="s">
        <v>1059</v>
      </c>
      <c r="I33" s="1" t="s">
        <v>880</v>
      </c>
      <c r="J33" s="1" t="s">
        <v>881</v>
      </c>
    </row>
    <row r="34" spans="1:10" x14ac:dyDescent="0.2">
      <c r="A34" s="1">
        <v>32</v>
      </c>
      <c r="B34" s="1" t="s">
        <v>989</v>
      </c>
      <c r="C34" s="1" t="s">
        <v>8</v>
      </c>
      <c r="D34" s="1" t="s">
        <v>8</v>
      </c>
      <c r="E34" s="1" t="s">
        <v>722</v>
      </c>
      <c r="F34" s="1">
        <v>236</v>
      </c>
      <c r="G34" s="1" t="s">
        <v>8</v>
      </c>
      <c r="H34" s="1" t="s">
        <v>1059</v>
      </c>
      <c r="I34" s="1" t="s">
        <v>880</v>
      </c>
      <c r="J34" s="1" t="s">
        <v>881</v>
      </c>
    </row>
    <row r="35" spans="1:10" x14ac:dyDescent="0.2">
      <c r="A35" s="1">
        <v>33</v>
      </c>
      <c r="B35" s="1" t="s">
        <v>983</v>
      </c>
      <c r="C35" s="1" t="s">
        <v>528</v>
      </c>
      <c r="D35" s="1">
        <v>622</v>
      </c>
      <c r="E35" s="1" t="s">
        <v>525</v>
      </c>
      <c r="F35" s="1">
        <v>623</v>
      </c>
      <c r="G35" s="1">
        <v>0</v>
      </c>
      <c r="H35" s="1" t="s">
        <v>1059</v>
      </c>
      <c r="I35" s="1" t="s">
        <v>880</v>
      </c>
      <c r="J35" s="1" t="s">
        <v>881</v>
      </c>
    </row>
    <row r="36" spans="1:10" x14ac:dyDescent="0.2">
      <c r="A36" s="1">
        <v>34</v>
      </c>
      <c r="B36" s="1" t="s">
        <v>1007</v>
      </c>
      <c r="C36" s="1" t="s">
        <v>8</v>
      </c>
      <c r="D36" s="1" t="s">
        <v>8</v>
      </c>
      <c r="E36" s="1" t="s">
        <v>720</v>
      </c>
      <c r="F36" s="1">
        <v>236</v>
      </c>
      <c r="G36" s="1" t="s">
        <v>8</v>
      </c>
      <c r="H36" s="1" t="s">
        <v>1059</v>
      </c>
      <c r="I36" s="1" t="s">
        <v>880</v>
      </c>
      <c r="J36" s="1" t="s">
        <v>881</v>
      </c>
    </row>
    <row r="37" spans="1:10" x14ac:dyDescent="0.2">
      <c r="A37" s="1">
        <v>35</v>
      </c>
      <c r="B37" s="1" t="s">
        <v>975</v>
      </c>
      <c r="C37" s="1" t="s">
        <v>747</v>
      </c>
      <c r="D37" s="1">
        <v>180</v>
      </c>
      <c r="E37" s="1" t="s">
        <v>720</v>
      </c>
      <c r="F37" s="1">
        <v>236</v>
      </c>
      <c r="G37" s="1">
        <v>56</v>
      </c>
      <c r="H37" s="1" t="s">
        <v>1059</v>
      </c>
      <c r="I37" s="1" t="s">
        <v>880</v>
      </c>
      <c r="J37" s="1" t="s">
        <v>881</v>
      </c>
    </row>
    <row r="38" spans="1:10" x14ac:dyDescent="0.2">
      <c r="A38" s="1">
        <v>36</v>
      </c>
      <c r="B38" s="1" t="s">
        <v>948</v>
      </c>
      <c r="C38" s="1" t="s">
        <v>528</v>
      </c>
      <c r="D38" s="1">
        <v>622</v>
      </c>
      <c r="E38" s="1" t="s">
        <v>525</v>
      </c>
      <c r="F38" s="1">
        <v>623</v>
      </c>
      <c r="G38" s="1">
        <v>0</v>
      </c>
      <c r="H38" s="1" t="s">
        <v>1059</v>
      </c>
      <c r="I38" s="1" t="s">
        <v>880</v>
      </c>
      <c r="J38" s="1" t="s">
        <v>881</v>
      </c>
    </row>
    <row r="39" spans="1:10" x14ac:dyDescent="0.2">
      <c r="A39" s="1">
        <v>37</v>
      </c>
      <c r="B39" s="1" t="s">
        <v>980</v>
      </c>
      <c r="C39" s="1" t="s">
        <v>8</v>
      </c>
      <c r="D39" s="1" t="s">
        <v>8</v>
      </c>
      <c r="E39" s="1" t="s">
        <v>8</v>
      </c>
      <c r="F39" s="1" t="s">
        <v>8</v>
      </c>
      <c r="G39" s="1" t="s">
        <v>8</v>
      </c>
      <c r="H39" s="1" t="s">
        <v>1059</v>
      </c>
      <c r="I39" s="1" t="s">
        <v>880</v>
      </c>
      <c r="J39" s="1" t="s">
        <v>881</v>
      </c>
    </row>
    <row r="40" spans="1:10" x14ac:dyDescent="0.2">
      <c r="A40" s="1">
        <v>38</v>
      </c>
      <c r="B40" s="1" t="s">
        <v>1033</v>
      </c>
      <c r="C40" s="1" t="s">
        <v>8</v>
      </c>
      <c r="D40" s="1" t="s">
        <v>8</v>
      </c>
      <c r="E40" s="1" t="s">
        <v>764</v>
      </c>
      <c r="F40" s="1">
        <v>157</v>
      </c>
      <c r="G40" s="1" t="s">
        <v>8</v>
      </c>
      <c r="H40" s="1" t="s">
        <v>1059</v>
      </c>
      <c r="I40" s="1" t="s">
        <v>880</v>
      </c>
      <c r="J40" s="1" t="s">
        <v>881</v>
      </c>
    </row>
    <row r="41" spans="1:10" x14ac:dyDescent="0.2">
      <c r="A41" s="1">
        <v>39</v>
      </c>
      <c r="B41" s="1" t="s">
        <v>1033</v>
      </c>
      <c r="C41" s="1" t="s">
        <v>348</v>
      </c>
      <c r="D41" s="1">
        <v>815</v>
      </c>
      <c r="E41" s="1" t="s">
        <v>8</v>
      </c>
      <c r="F41" s="1" t="s">
        <v>8</v>
      </c>
      <c r="G41" s="1" t="s">
        <v>8</v>
      </c>
      <c r="H41" s="1" t="s">
        <v>1059</v>
      </c>
      <c r="I41" s="1" t="s">
        <v>880</v>
      </c>
      <c r="J41" s="1" t="s">
        <v>881</v>
      </c>
    </row>
    <row r="42" spans="1:10" x14ac:dyDescent="0.2">
      <c r="A42" s="1">
        <v>40</v>
      </c>
      <c r="B42" s="1" t="s">
        <v>918</v>
      </c>
      <c r="C42" s="1" t="s">
        <v>8</v>
      </c>
      <c r="D42" s="1" t="s">
        <v>8</v>
      </c>
      <c r="E42" s="1" t="s">
        <v>720</v>
      </c>
      <c r="F42" s="1">
        <v>236</v>
      </c>
      <c r="G42" s="1" t="s">
        <v>8</v>
      </c>
      <c r="H42" s="1" t="s">
        <v>1059</v>
      </c>
      <c r="I42" s="1" t="s">
        <v>880</v>
      </c>
      <c r="J42" s="1" t="s">
        <v>881</v>
      </c>
    </row>
    <row r="43" spans="1:10" x14ac:dyDescent="0.2">
      <c r="A43" s="1">
        <v>41</v>
      </c>
      <c r="B43" s="1" t="s">
        <v>911</v>
      </c>
      <c r="C43" s="1" t="s">
        <v>8</v>
      </c>
      <c r="D43" s="1" t="s">
        <v>8</v>
      </c>
      <c r="E43" s="1" t="s">
        <v>8</v>
      </c>
      <c r="F43" s="1" t="s">
        <v>8</v>
      </c>
      <c r="G43" s="1" t="s">
        <v>8</v>
      </c>
      <c r="H43" s="1" t="s">
        <v>1059</v>
      </c>
      <c r="I43" s="1" t="s">
        <v>880</v>
      </c>
      <c r="J43" s="1" t="s">
        <v>878</v>
      </c>
    </row>
    <row r="44" spans="1:10" x14ac:dyDescent="0.2">
      <c r="A44" s="1">
        <v>42</v>
      </c>
      <c r="B44" s="1" t="s">
        <v>886</v>
      </c>
      <c r="C44" s="1" t="s">
        <v>672</v>
      </c>
      <c r="D44" s="1">
        <v>390</v>
      </c>
      <c r="E44" s="1" t="s">
        <v>656</v>
      </c>
      <c r="F44" s="1">
        <v>410</v>
      </c>
      <c r="G44" s="1">
        <v>19</v>
      </c>
      <c r="H44" s="1" t="s">
        <v>1059</v>
      </c>
      <c r="I44" s="1" t="s">
        <v>880</v>
      </c>
      <c r="J44" s="1" t="s">
        <v>881</v>
      </c>
    </row>
    <row r="45" spans="1:10" x14ac:dyDescent="0.2">
      <c r="A45" s="1">
        <v>43</v>
      </c>
      <c r="B45" s="1" t="s">
        <v>899</v>
      </c>
      <c r="C45" s="1" t="s">
        <v>672</v>
      </c>
      <c r="D45" s="1">
        <v>390</v>
      </c>
      <c r="E45" s="1" t="s">
        <v>656</v>
      </c>
      <c r="F45" s="1">
        <v>410</v>
      </c>
      <c r="G45" s="1">
        <v>19</v>
      </c>
      <c r="H45" s="1" t="s">
        <v>1059</v>
      </c>
      <c r="I45" s="1" t="s">
        <v>880</v>
      </c>
      <c r="J45" s="1" t="s">
        <v>881</v>
      </c>
    </row>
    <row r="46" spans="1:10" x14ac:dyDescent="0.2">
      <c r="A46" s="1">
        <v>44</v>
      </c>
      <c r="B46" s="1" t="s">
        <v>1009</v>
      </c>
      <c r="C46" s="1" t="s">
        <v>672</v>
      </c>
      <c r="D46" s="1">
        <v>390</v>
      </c>
      <c r="E46" s="1" t="s">
        <v>656</v>
      </c>
      <c r="F46" s="1">
        <v>410</v>
      </c>
      <c r="G46" s="1">
        <v>19</v>
      </c>
      <c r="H46" s="1" t="s">
        <v>1059</v>
      </c>
      <c r="I46" s="1" t="s">
        <v>880</v>
      </c>
      <c r="J46" s="1" t="s">
        <v>881</v>
      </c>
    </row>
    <row r="47" spans="1:10" x14ac:dyDescent="0.2">
      <c r="A47" s="1">
        <v>45</v>
      </c>
      <c r="B47" s="1" t="s">
        <v>1011</v>
      </c>
      <c r="C47" s="1" t="s">
        <v>495</v>
      </c>
      <c r="D47" s="1">
        <v>636</v>
      </c>
      <c r="E47" s="1" t="s">
        <v>8</v>
      </c>
      <c r="F47" s="1" t="s">
        <v>8</v>
      </c>
      <c r="G47" s="1" t="s">
        <v>8</v>
      </c>
      <c r="H47" s="1" t="s">
        <v>1059</v>
      </c>
      <c r="I47" s="1" t="s">
        <v>880</v>
      </c>
      <c r="J47" s="1" t="s">
        <v>881</v>
      </c>
    </row>
    <row r="48" spans="1:10" x14ac:dyDescent="0.2">
      <c r="A48" s="1">
        <v>46</v>
      </c>
      <c r="B48" s="1" t="s">
        <v>936</v>
      </c>
      <c r="C48" s="1" t="s">
        <v>528</v>
      </c>
      <c r="D48" s="1">
        <v>622</v>
      </c>
      <c r="E48" s="1" t="s">
        <v>525</v>
      </c>
      <c r="F48" s="1">
        <v>623</v>
      </c>
      <c r="G48" s="1">
        <v>0</v>
      </c>
      <c r="H48" s="1" t="s">
        <v>1059</v>
      </c>
      <c r="I48" s="1" t="s">
        <v>880</v>
      </c>
      <c r="J48" s="1" t="s">
        <v>881</v>
      </c>
    </row>
    <row r="49" spans="1:10" x14ac:dyDescent="0.2">
      <c r="A49" s="1">
        <v>47</v>
      </c>
      <c r="B49" s="1" t="s">
        <v>1012</v>
      </c>
      <c r="C49" s="1" t="s">
        <v>528</v>
      </c>
      <c r="D49" s="1">
        <v>622</v>
      </c>
      <c r="E49" s="1" t="s">
        <v>525</v>
      </c>
      <c r="F49" s="1">
        <v>623</v>
      </c>
      <c r="G49" s="1">
        <v>0</v>
      </c>
      <c r="H49" s="1" t="s">
        <v>1059</v>
      </c>
      <c r="I49" s="1" t="s">
        <v>880</v>
      </c>
      <c r="J49" s="1" t="s">
        <v>881</v>
      </c>
    </row>
    <row r="50" spans="1:10" x14ac:dyDescent="0.2">
      <c r="A50" s="1">
        <v>48</v>
      </c>
      <c r="B50" s="1" t="s">
        <v>958</v>
      </c>
      <c r="C50" s="1" t="s">
        <v>8</v>
      </c>
      <c r="D50" s="1" t="s">
        <v>8</v>
      </c>
      <c r="E50" s="1" t="s">
        <v>8</v>
      </c>
      <c r="F50" s="1" t="s">
        <v>8</v>
      </c>
      <c r="G50" s="1" t="s">
        <v>8</v>
      </c>
      <c r="H50" s="1" t="s">
        <v>877</v>
      </c>
      <c r="I50" s="1" t="s">
        <v>877</v>
      </c>
      <c r="J50" s="1" t="s">
        <v>878</v>
      </c>
    </row>
    <row r="51" spans="1:10" x14ac:dyDescent="0.2">
      <c r="A51" s="1">
        <v>49</v>
      </c>
      <c r="B51" s="1" t="s">
        <v>942</v>
      </c>
      <c r="C51" s="1" t="s">
        <v>8</v>
      </c>
      <c r="D51" s="1" t="s">
        <v>8</v>
      </c>
      <c r="E51" s="1" t="s">
        <v>672</v>
      </c>
      <c r="F51" s="1">
        <v>390</v>
      </c>
      <c r="G51" s="1" t="s">
        <v>8</v>
      </c>
      <c r="H51" s="1" t="s">
        <v>877</v>
      </c>
      <c r="I51" s="1" t="s">
        <v>877</v>
      </c>
      <c r="J51" s="1" t="s">
        <v>878</v>
      </c>
    </row>
    <row r="52" spans="1:10" x14ac:dyDescent="0.2">
      <c r="A52" s="1">
        <v>50</v>
      </c>
      <c r="B52" s="1" t="s">
        <v>1035</v>
      </c>
      <c r="C52" s="1" t="s">
        <v>8</v>
      </c>
      <c r="D52" s="1" t="s">
        <v>8</v>
      </c>
      <c r="E52" s="1" t="s">
        <v>8</v>
      </c>
      <c r="F52" s="1" t="s">
        <v>8</v>
      </c>
      <c r="G52" s="1" t="s">
        <v>8</v>
      </c>
      <c r="H52" s="1" t="s">
        <v>877</v>
      </c>
      <c r="I52" s="1" t="s">
        <v>877</v>
      </c>
      <c r="J52" s="1" t="s">
        <v>878</v>
      </c>
    </row>
    <row r="53" spans="1:10" x14ac:dyDescent="0.2">
      <c r="A53" s="1">
        <v>51</v>
      </c>
      <c r="B53" s="1" t="s">
        <v>895</v>
      </c>
      <c r="C53" s="1" t="s">
        <v>8</v>
      </c>
      <c r="D53" s="1" t="s">
        <v>8</v>
      </c>
      <c r="E53" s="1" t="s">
        <v>672</v>
      </c>
      <c r="F53" s="1">
        <v>390</v>
      </c>
      <c r="G53" s="1" t="s">
        <v>8</v>
      </c>
      <c r="H53" s="1" t="s">
        <v>877</v>
      </c>
      <c r="I53" s="1" t="s">
        <v>877</v>
      </c>
      <c r="J53" s="1" t="s">
        <v>878</v>
      </c>
    </row>
    <row r="54" spans="1:10" x14ac:dyDescent="0.2">
      <c r="A54" s="1">
        <v>52</v>
      </c>
      <c r="B54" s="1" t="s">
        <v>1128</v>
      </c>
      <c r="C54" s="1" t="s">
        <v>657</v>
      </c>
      <c r="D54" s="1">
        <v>410</v>
      </c>
      <c r="E54" s="1" t="s">
        <v>555</v>
      </c>
      <c r="F54" s="1">
        <v>551</v>
      </c>
      <c r="G54" s="1">
        <v>141</v>
      </c>
      <c r="H54" s="1" t="s">
        <v>877</v>
      </c>
      <c r="I54" s="1" t="s">
        <v>877</v>
      </c>
      <c r="J54" s="1" t="s">
        <v>878</v>
      </c>
    </row>
    <row r="55" spans="1:10" x14ac:dyDescent="0.2">
      <c r="A55" s="1">
        <v>53</v>
      </c>
      <c r="B55" s="1" t="s">
        <v>935</v>
      </c>
      <c r="C55" s="1" t="s">
        <v>8</v>
      </c>
      <c r="D55" s="1" t="s">
        <v>8</v>
      </c>
      <c r="E55" s="1" t="s">
        <v>8</v>
      </c>
      <c r="F55" s="1" t="s">
        <v>8</v>
      </c>
      <c r="G55" s="1" t="s">
        <v>8</v>
      </c>
      <c r="H55" s="1" t="s">
        <v>877</v>
      </c>
      <c r="I55" s="1" t="s">
        <v>877</v>
      </c>
      <c r="J55" s="1" t="s">
        <v>878</v>
      </c>
    </row>
    <row r="56" spans="1:10" x14ac:dyDescent="0.2">
      <c r="A56" s="1">
        <v>54</v>
      </c>
      <c r="B56" s="1" t="s">
        <v>952</v>
      </c>
      <c r="C56" s="1" t="s">
        <v>8</v>
      </c>
      <c r="D56" s="1" t="s">
        <v>8</v>
      </c>
      <c r="E56" s="1" t="s">
        <v>143</v>
      </c>
      <c r="F56" s="1">
        <v>1020</v>
      </c>
      <c r="G56" s="1" t="s">
        <v>8</v>
      </c>
      <c r="H56" s="1" t="s">
        <v>877</v>
      </c>
      <c r="I56" s="1" t="s">
        <v>877</v>
      </c>
      <c r="J56" s="1" t="s">
        <v>878</v>
      </c>
    </row>
    <row r="57" spans="1:10" x14ac:dyDescent="0.2">
      <c r="A57" s="1">
        <v>55</v>
      </c>
      <c r="B57" s="1" t="s">
        <v>997</v>
      </c>
      <c r="C57" s="1" t="s">
        <v>405</v>
      </c>
      <c r="D57" s="1">
        <v>751</v>
      </c>
      <c r="E57" s="1" t="s">
        <v>8</v>
      </c>
      <c r="F57" s="1" t="s">
        <v>8</v>
      </c>
      <c r="G57" s="1" t="s">
        <v>8</v>
      </c>
      <c r="H57" s="1" t="s">
        <v>877</v>
      </c>
      <c r="I57" s="1" t="s">
        <v>877</v>
      </c>
      <c r="J57" s="1" t="s">
        <v>878</v>
      </c>
    </row>
    <row r="58" spans="1:10" x14ac:dyDescent="0.2">
      <c r="A58" s="1">
        <v>56</v>
      </c>
      <c r="B58" s="1" t="s">
        <v>1024</v>
      </c>
      <c r="C58" s="1" t="s">
        <v>8</v>
      </c>
      <c r="D58" s="1" t="s">
        <v>8</v>
      </c>
      <c r="E58" s="1" t="s">
        <v>125</v>
      </c>
      <c r="F58" s="1">
        <v>1053</v>
      </c>
      <c r="G58" s="1" t="s">
        <v>8</v>
      </c>
      <c r="H58" s="1" t="s">
        <v>877</v>
      </c>
      <c r="I58" s="1" t="s">
        <v>877</v>
      </c>
      <c r="J58" s="1" t="s">
        <v>878</v>
      </c>
    </row>
    <row r="59" spans="1:10" x14ac:dyDescent="0.2">
      <c r="A59" s="1">
        <v>57</v>
      </c>
      <c r="B59" s="1" t="s">
        <v>1027</v>
      </c>
      <c r="C59" s="1" t="s">
        <v>8</v>
      </c>
      <c r="D59" s="1" t="s">
        <v>8</v>
      </c>
      <c r="E59" s="1" t="s">
        <v>8</v>
      </c>
      <c r="F59" s="1" t="s">
        <v>8</v>
      </c>
      <c r="G59" s="1" t="s">
        <v>8</v>
      </c>
      <c r="H59" s="1" t="s">
        <v>877</v>
      </c>
      <c r="I59" s="1" t="s">
        <v>877</v>
      </c>
      <c r="J59" s="1" t="s">
        <v>878</v>
      </c>
    </row>
    <row r="60" spans="1:10" x14ac:dyDescent="0.2">
      <c r="A60" s="1">
        <v>58</v>
      </c>
      <c r="B60" s="1" t="s">
        <v>908</v>
      </c>
      <c r="C60" s="1" t="s">
        <v>556</v>
      </c>
      <c r="D60" s="1">
        <v>551</v>
      </c>
      <c r="E60" s="1" t="s">
        <v>8</v>
      </c>
      <c r="F60" s="1" t="s">
        <v>8</v>
      </c>
      <c r="G60" s="1" t="s">
        <v>8</v>
      </c>
      <c r="H60" s="1" t="s">
        <v>877</v>
      </c>
      <c r="I60" s="1" t="s">
        <v>877</v>
      </c>
      <c r="J60" s="1" t="s">
        <v>878</v>
      </c>
    </row>
    <row r="61" spans="1:10" x14ac:dyDescent="0.2">
      <c r="A61" s="1">
        <v>59</v>
      </c>
      <c r="B61" s="1" t="s">
        <v>915</v>
      </c>
      <c r="C61" s="1" t="s">
        <v>555</v>
      </c>
      <c r="D61" s="1">
        <v>551</v>
      </c>
      <c r="E61" s="1" t="s">
        <v>8</v>
      </c>
      <c r="F61" s="1" t="s">
        <v>8</v>
      </c>
      <c r="G61" s="1" t="s">
        <v>8</v>
      </c>
      <c r="H61" s="1" t="s">
        <v>877</v>
      </c>
      <c r="I61" s="1" t="s">
        <v>877</v>
      </c>
      <c r="J61" s="1" t="s">
        <v>878</v>
      </c>
    </row>
    <row r="62" spans="1:10" x14ac:dyDescent="0.2">
      <c r="A62" s="1">
        <v>60</v>
      </c>
      <c r="B62" s="1" t="s">
        <v>938</v>
      </c>
      <c r="C62" s="1" t="s">
        <v>555</v>
      </c>
      <c r="D62" s="1">
        <v>551</v>
      </c>
      <c r="E62" s="1" t="s">
        <v>8</v>
      </c>
      <c r="F62" s="1" t="s">
        <v>8</v>
      </c>
      <c r="G62" s="1" t="s">
        <v>8</v>
      </c>
      <c r="H62" s="1" t="s">
        <v>877</v>
      </c>
      <c r="I62" s="1" t="s">
        <v>877</v>
      </c>
      <c r="J62" s="1" t="s">
        <v>878</v>
      </c>
    </row>
    <row r="63" spans="1:10" x14ac:dyDescent="0.2">
      <c r="A63" s="1">
        <v>61</v>
      </c>
      <c r="B63" s="1" t="s">
        <v>982</v>
      </c>
      <c r="C63" s="1" t="s">
        <v>525</v>
      </c>
      <c r="D63" s="1">
        <v>623</v>
      </c>
      <c r="E63" s="1" t="s">
        <v>310</v>
      </c>
      <c r="F63" s="1">
        <v>839</v>
      </c>
      <c r="G63" s="1">
        <v>216</v>
      </c>
      <c r="H63" s="1" t="s">
        <v>877</v>
      </c>
      <c r="I63" s="1" t="s">
        <v>877</v>
      </c>
      <c r="J63" s="1" t="s">
        <v>878</v>
      </c>
    </row>
    <row r="64" spans="1:10" x14ac:dyDescent="0.2">
      <c r="A64" s="1">
        <v>62</v>
      </c>
      <c r="B64" s="1" t="s">
        <v>902</v>
      </c>
      <c r="C64" s="1" t="s">
        <v>8</v>
      </c>
      <c r="D64" s="1" t="s">
        <v>8</v>
      </c>
      <c r="E64" s="1" t="s">
        <v>8</v>
      </c>
      <c r="F64" s="1" t="s">
        <v>8</v>
      </c>
      <c r="G64" s="1" t="s">
        <v>8</v>
      </c>
      <c r="H64" s="1" t="s">
        <v>877</v>
      </c>
      <c r="I64" s="1" t="s">
        <v>877</v>
      </c>
      <c r="J64" s="1" t="s">
        <v>878</v>
      </c>
    </row>
    <row r="65" spans="1:10" x14ac:dyDescent="0.2">
      <c r="A65" s="1">
        <v>63</v>
      </c>
      <c r="B65" s="1" t="s">
        <v>978</v>
      </c>
      <c r="C65" s="1" t="s">
        <v>8</v>
      </c>
      <c r="D65" s="1" t="s">
        <v>8</v>
      </c>
      <c r="E65" s="1" t="s">
        <v>8</v>
      </c>
      <c r="F65" s="1" t="s">
        <v>8</v>
      </c>
      <c r="G65" s="1" t="s">
        <v>8</v>
      </c>
      <c r="H65" s="1" t="s">
        <v>877</v>
      </c>
      <c r="I65" s="1" t="s">
        <v>877</v>
      </c>
      <c r="J65" s="1" t="s">
        <v>878</v>
      </c>
    </row>
    <row r="66" spans="1:10" x14ac:dyDescent="0.2">
      <c r="A66" s="1">
        <v>64</v>
      </c>
      <c r="B66" s="1" t="s">
        <v>998</v>
      </c>
      <c r="C66" s="1" t="s">
        <v>8</v>
      </c>
      <c r="D66" s="1" t="s">
        <v>8</v>
      </c>
      <c r="E66" s="1" t="s">
        <v>649</v>
      </c>
      <c r="F66" s="1">
        <v>453</v>
      </c>
      <c r="G66" s="1" t="s">
        <v>8</v>
      </c>
      <c r="H66" s="1" t="s">
        <v>877</v>
      </c>
      <c r="I66" s="1" t="s">
        <v>877</v>
      </c>
      <c r="J66" s="1" t="s">
        <v>881</v>
      </c>
    </row>
    <row r="67" spans="1:10" x14ac:dyDescent="0.2">
      <c r="A67" s="1">
        <v>65</v>
      </c>
      <c r="B67" s="1" t="s">
        <v>969</v>
      </c>
      <c r="C67" s="1" t="s">
        <v>8</v>
      </c>
      <c r="D67" s="1" t="s">
        <v>8</v>
      </c>
      <c r="E67" s="1" t="s">
        <v>649</v>
      </c>
      <c r="F67" s="1">
        <v>453</v>
      </c>
      <c r="G67" s="1" t="s">
        <v>8</v>
      </c>
      <c r="H67" s="1" t="s">
        <v>877</v>
      </c>
      <c r="I67" s="1" t="s">
        <v>877</v>
      </c>
      <c r="J67" s="1" t="s">
        <v>881</v>
      </c>
    </row>
    <row r="68" spans="1:10" x14ac:dyDescent="0.2">
      <c r="A68" s="1">
        <v>66</v>
      </c>
      <c r="B68" s="1" t="s">
        <v>974</v>
      </c>
      <c r="C68" s="1" t="s">
        <v>810</v>
      </c>
      <c r="D68" s="1">
        <v>33</v>
      </c>
      <c r="E68" s="1" t="s">
        <v>365</v>
      </c>
      <c r="F68" s="1">
        <v>803</v>
      </c>
      <c r="G68" s="1">
        <v>769</v>
      </c>
      <c r="H68" s="1" t="s">
        <v>877</v>
      </c>
      <c r="I68" s="1" t="s">
        <v>877</v>
      </c>
      <c r="J68" s="1" t="s">
        <v>881</v>
      </c>
    </row>
    <row r="69" spans="1:10" x14ac:dyDescent="0.2">
      <c r="A69" s="1">
        <v>67</v>
      </c>
      <c r="B69" s="1" t="s">
        <v>889</v>
      </c>
      <c r="C69" s="1" t="s">
        <v>40</v>
      </c>
      <c r="D69" s="1">
        <v>1109</v>
      </c>
      <c r="E69" s="1" t="s">
        <v>8</v>
      </c>
      <c r="F69" s="1" t="s">
        <v>8</v>
      </c>
      <c r="G69" s="1" t="s">
        <v>8</v>
      </c>
      <c r="H69" s="1" t="s">
        <v>877</v>
      </c>
      <c r="I69" s="1" t="s">
        <v>877</v>
      </c>
      <c r="J69" s="1" t="s">
        <v>878</v>
      </c>
    </row>
    <row r="70" spans="1:10" x14ac:dyDescent="0.2">
      <c r="A70" s="1">
        <v>68</v>
      </c>
      <c r="B70" s="1" t="s">
        <v>1017</v>
      </c>
      <c r="C70" s="1" t="s">
        <v>49</v>
      </c>
      <c r="D70" s="1">
        <v>1098</v>
      </c>
      <c r="E70" s="1" t="s">
        <v>40</v>
      </c>
      <c r="F70" s="1">
        <v>1109</v>
      </c>
      <c r="G70" s="1">
        <v>10</v>
      </c>
      <c r="H70" s="1" t="s">
        <v>877</v>
      </c>
      <c r="I70" s="1" t="s">
        <v>877</v>
      </c>
      <c r="J70" s="1" t="s">
        <v>878</v>
      </c>
    </row>
    <row r="71" spans="1:10" x14ac:dyDescent="0.2">
      <c r="A71" s="1">
        <v>69</v>
      </c>
      <c r="B71" s="1" t="s">
        <v>876</v>
      </c>
      <c r="C71" s="1" t="s">
        <v>49</v>
      </c>
      <c r="D71" s="1">
        <v>1098</v>
      </c>
      <c r="E71" s="1" t="s">
        <v>8</v>
      </c>
      <c r="F71" s="1" t="s">
        <v>8</v>
      </c>
      <c r="G71" s="1" t="s">
        <v>8</v>
      </c>
      <c r="H71" s="1" t="s">
        <v>877</v>
      </c>
      <c r="I71" s="1" t="s">
        <v>877</v>
      </c>
      <c r="J71" s="1" t="s">
        <v>878</v>
      </c>
    </row>
    <row r="72" spans="1:10" x14ac:dyDescent="0.2">
      <c r="A72" s="1">
        <v>70</v>
      </c>
      <c r="B72" s="1" t="s">
        <v>888</v>
      </c>
      <c r="C72" s="1" t="s">
        <v>49</v>
      </c>
      <c r="D72" s="1">
        <v>1098</v>
      </c>
      <c r="E72" s="1" t="s">
        <v>8</v>
      </c>
      <c r="F72" s="1" t="s">
        <v>8</v>
      </c>
      <c r="G72" s="1" t="s">
        <v>8</v>
      </c>
      <c r="H72" s="1" t="s">
        <v>877</v>
      </c>
      <c r="I72" s="1" t="s">
        <v>877</v>
      </c>
      <c r="J72" s="1" t="s">
        <v>878</v>
      </c>
    </row>
    <row r="73" spans="1:10" x14ac:dyDescent="0.2">
      <c r="A73" s="1">
        <v>71</v>
      </c>
      <c r="B73" s="1" t="s">
        <v>951</v>
      </c>
      <c r="C73" s="1" t="s">
        <v>49</v>
      </c>
      <c r="D73" s="1">
        <v>1098</v>
      </c>
      <c r="E73" s="1" t="s">
        <v>8</v>
      </c>
      <c r="F73" s="1" t="s">
        <v>8</v>
      </c>
      <c r="G73" s="1" t="s">
        <v>8</v>
      </c>
      <c r="H73" s="1" t="s">
        <v>877</v>
      </c>
      <c r="I73" s="1" t="s">
        <v>877</v>
      </c>
      <c r="J73" s="1" t="s">
        <v>878</v>
      </c>
    </row>
    <row r="74" spans="1:10" x14ac:dyDescent="0.2">
      <c r="A74" s="1">
        <v>72</v>
      </c>
      <c r="B74" s="1" t="s">
        <v>928</v>
      </c>
      <c r="C74" s="1" t="s">
        <v>8</v>
      </c>
      <c r="D74" s="1" t="s">
        <v>8</v>
      </c>
      <c r="E74" s="1" t="s">
        <v>495</v>
      </c>
      <c r="F74" s="1">
        <v>636</v>
      </c>
      <c r="G74" s="1" t="s">
        <v>8</v>
      </c>
      <c r="H74" s="1" t="s">
        <v>877</v>
      </c>
      <c r="I74" s="1" t="s">
        <v>877</v>
      </c>
      <c r="J74" s="1" t="s">
        <v>878</v>
      </c>
    </row>
    <row r="75" spans="1:10" x14ac:dyDescent="0.2">
      <c r="A75" s="1">
        <v>73</v>
      </c>
      <c r="B75" s="1" t="s">
        <v>894</v>
      </c>
      <c r="C75" s="1" t="s">
        <v>8</v>
      </c>
      <c r="D75" s="1" t="s">
        <v>8</v>
      </c>
      <c r="E75" s="1" t="s">
        <v>8</v>
      </c>
      <c r="F75" s="1" t="s">
        <v>8</v>
      </c>
      <c r="G75" s="1" t="s">
        <v>8</v>
      </c>
      <c r="H75" s="1" t="s">
        <v>877</v>
      </c>
      <c r="I75" s="1" t="s">
        <v>877</v>
      </c>
      <c r="J75" s="1" t="s">
        <v>878</v>
      </c>
    </row>
    <row r="76" spans="1:10" x14ac:dyDescent="0.2">
      <c r="A76" s="1">
        <v>74</v>
      </c>
      <c r="B76" s="1" t="s">
        <v>910</v>
      </c>
      <c r="C76" s="1" t="s">
        <v>143</v>
      </c>
      <c r="D76" s="1">
        <v>1020</v>
      </c>
      <c r="E76" s="1" t="s">
        <v>8</v>
      </c>
      <c r="F76" s="1" t="s">
        <v>8</v>
      </c>
      <c r="G76" s="1" t="s">
        <v>8</v>
      </c>
      <c r="H76" s="1" t="s">
        <v>877</v>
      </c>
      <c r="I76" s="1" t="s">
        <v>877</v>
      </c>
      <c r="J76" s="1" t="s">
        <v>878</v>
      </c>
    </row>
    <row r="77" spans="1:10" x14ac:dyDescent="0.2">
      <c r="A77" s="1">
        <v>75</v>
      </c>
      <c r="B77" s="1" t="s">
        <v>1001</v>
      </c>
      <c r="C77" s="1" t="s">
        <v>8</v>
      </c>
      <c r="D77" s="1" t="s">
        <v>8</v>
      </c>
      <c r="E77" s="1" t="s">
        <v>8</v>
      </c>
      <c r="F77" s="1" t="s">
        <v>8</v>
      </c>
      <c r="G77" s="1" t="s">
        <v>8</v>
      </c>
      <c r="H77" s="1" t="s">
        <v>877</v>
      </c>
      <c r="I77" s="1" t="s">
        <v>877</v>
      </c>
      <c r="J77" s="1" t="s">
        <v>878</v>
      </c>
    </row>
    <row r="78" spans="1:10" x14ac:dyDescent="0.2">
      <c r="A78" s="1">
        <v>76</v>
      </c>
      <c r="B78" s="1" t="s">
        <v>916</v>
      </c>
      <c r="C78" s="1" t="s">
        <v>8</v>
      </c>
      <c r="D78" s="1" t="s">
        <v>8</v>
      </c>
      <c r="E78" s="1" t="s">
        <v>528</v>
      </c>
      <c r="F78" s="1">
        <v>622</v>
      </c>
      <c r="G78" s="1" t="s">
        <v>8</v>
      </c>
      <c r="H78" s="1" t="s">
        <v>877</v>
      </c>
      <c r="I78" s="1" t="s">
        <v>877</v>
      </c>
      <c r="J78" s="1" t="s">
        <v>878</v>
      </c>
    </row>
    <row r="79" spans="1:10" x14ac:dyDescent="0.2">
      <c r="A79" s="1">
        <v>77</v>
      </c>
      <c r="B79" s="1" t="s">
        <v>1000</v>
      </c>
      <c r="C79" s="1" t="s">
        <v>8</v>
      </c>
      <c r="D79" s="1" t="s">
        <v>8</v>
      </c>
      <c r="E79" s="1" t="s">
        <v>8</v>
      </c>
      <c r="F79" s="1" t="s">
        <v>8</v>
      </c>
      <c r="G79" s="1" t="s">
        <v>8</v>
      </c>
      <c r="H79" s="1" t="s">
        <v>877</v>
      </c>
      <c r="I79" s="1" t="s">
        <v>877</v>
      </c>
      <c r="J79" s="1" t="s">
        <v>878</v>
      </c>
    </row>
    <row r="80" spans="1:10" x14ac:dyDescent="0.2">
      <c r="A80" s="1">
        <v>78</v>
      </c>
      <c r="B80" s="1" t="s">
        <v>1013</v>
      </c>
      <c r="C80" s="1" t="s">
        <v>8</v>
      </c>
      <c r="D80" s="1" t="s">
        <v>8</v>
      </c>
      <c r="E80" s="1" t="s">
        <v>528</v>
      </c>
      <c r="F80" s="1">
        <v>622</v>
      </c>
      <c r="G80" s="1" t="s">
        <v>8</v>
      </c>
      <c r="H80" s="1" t="s">
        <v>877</v>
      </c>
      <c r="I80" s="1" t="s">
        <v>877</v>
      </c>
      <c r="J80" s="1" t="s">
        <v>881</v>
      </c>
    </row>
    <row r="81" spans="1:10" x14ac:dyDescent="0.2">
      <c r="A81" s="1">
        <v>79</v>
      </c>
      <c r="B81" s="1" t="s">
        <v>1019</v>
      </c>
      <c r="C81" s="1" t="s">
        <v>404</v>
      </c>
      <c r="D81" s="1">
        <v>753</v>
      </c>
      <c r="E81" s="1" t="s">
        <v>172</v>
      </c>
      <c r="F81" s="1">
        <v>975</v>
      </c>
      <c r="G81" s="1">
        <v>222</v>
      </c>
      <c r="H81" s="1" t="s">
        <v>1179</v>
      </c>
      <c r="I81" s="1" t="s">
        <v>1180</v>
      </c>
      <c r="J81" s="1" t="s">
        <v>881</v>
      </c>
    </row>
    <row r="82" spans="1:10" x14ac:dyDescent="0.2">
      <c r="A82" s="1">
        <v>80</v>
      </c>
      <c r="B82" s="1" t="s">
        <v>1036</v>
      </c>
      <c r="C82" s="1" t="s">
        <v>8</v>
      </c>
      <c r="D82" s="1" t="s">
        <v>8</v>
      </c>
      <c r="E82" s="1" t="s">
        <v>34</v>
      </c>
      <c r="F82" s="1">
        <v>1124</v>
      </c>
      <c r="G82" s="1" t="s">
        <v>8</v>
      </c>
      <c r="H82" s="1" t="s">
        <v>1179</v>
      </c>
      <c r="I82" s="1" t="s">
        <v>1180</v>
      </c>
      <c r="J82" s="1" t="s">
        <v>878</v>
      </c>
    </row>
    <row r="83" spans="1:10" x14ac:dyDescent="0.2">
      <c r="A83" s="1">
        <v>81</v>
      </c>
      <c r="B83" s="1" t="s">
        <v>933</v>
      </c>
      <c r="C83" s="1" t="s">
        <v>405</v>
      </c>
      <c r="D83" s="1">
        <v>751</v>
      </c>
      <c r="E83" s="1" t="s">
        <v>152</v>
      </c>
      <c r="F83" s="1">
        <v>1005</v>
      </c>
      <c r="G83" s="1">
        <v>253</v>
      </c>
      <c r="H83" s="1" t="s">
        <v>1179</v>
      </c>
      <c r="I83" s="1" t="s">
        <v>1180</v>
      </c>
      <c r="J83" s="1" t="s">
        <v>878</v>
      </c>
    </row>
    <row r="84" spans="1:10" x14ac:dyDescent="0.2">
      <c r="A84" s="1">
        <v>82</v>
      </c>
      <c r="B84" s="1" t="s">
        <v>934</v>
      </c>
      <c r="C84" s="1" t="s">
        <v>8</v>
      </c>
      <c r="D84" s="1" t="s">
        <v>8</v>
      </c>
      <c r="E84" s="1" t="s">
        <v>8</v>
      </c>
      <c r="F84" s="1" t="s">
        <v>8</v>
      </c>
      <c r="G84" s="1" t="s">
        <v>8</v>
      </c>
      <c r="H84" s="1" t="s">
        <v>1179</v>
      </c>
      <c r="I84" s="1" t="s">
        <v>1180</v>
      </c>
      <c r="J84" s="1" t="s">
        <v>878</v>
      </c>
    </row>
    <row r="85" spans="1:10" x14ac:dyDescent="0.2">
      <c r="A85" s="1">
        <v>83</v>
      </c>
      <c r="B85" s="1" t="s">
        <v>987</v>
      </c>
      <c r="C85" s="1" t="s">
        <v>8</v>
      </c>
      <c r="D85" s="1" t="s">
        <v>8</v>
      </c>
      <c r="E85" s="1" t="s">
        <v>8</v>
      </c>
      <c r="F85" s="1" t="s">
        <v>8</v>
      </c>
      <c r="G85" s="1" t="s">
        <v>8</v>
      </c>
      <c r="H85" s="1" t="s">
        <v>1179</v>
      </c>
      <c r="I85" s="1" t="s">
        <v>1180</v>
      </c>
      <c r="J85" s="1" t="s">
        <v>878</v>
      </c>
    </row>
    <row r="86" spans="1:10" x14ac:dyDescent="0.2">
      <c r="A86" s="1">
        <v>84</v>
      </c>
      <c r="B86" s="1" t="s">
        <v>919</v>
      </c>
      <c r="C86" s="1" t="s">
        <v>177</v>
      </c>
      <c r="D86" s="1">
        <v>973</v>
      </c>
      <c r="E86" s="1" t="s">
        <v>172</v>
      </c>
      <c r="F86" s="1">
        <v>975</v>
      </c>
      <c r="G86" s="1">
        <v>2</v>
      </c>
      <c r="H86" s="1" t="s">
        <v>1179</v>
      </c>
      <c r="I86" s="1" t="s">
        <v>1180</v>
      </c>
      <c r="J86" s="1" t="s">
        <v>881</v>
      </c>
    </row>
    <row r="87" spans="1:10" x14ac:dyDescent="0.2">
      <c r="A87" s="1">
        <v>85</v>
      </c>
      <c r="B87" s="1" t="s">
        <v>897</v>
      </c>
      <c r="C87" s="1" t="s">
        <v>8</v>
      </c>
      <c r="D87" s="1" t="s">
        <v>8</v>
      </c>
      <c r="E87" s="1" t="s">
        <v>400</v>
      </c>
      <c r="F87" s="1">
        <v>762</v>
      </c>
      <c r="G87" s="1" t="s">
        <v>8</v>
      </c>
      <c r="H87" s="1" t="s">
        <v>898</v>
      </c>
      <c r="I87" s="1" t="s">
        <v>1057</v>
      </c>
      <c r="J87" s="1" t="s">
        <v>881</v>
      </c>
    </row>
    <row r="88" spans="1:10" x14ac:dyDescent="0.2">
      <c r="A88" s="1">
        <v>86</v>
      </c>
      <c r="B88" s="1" t="s">
        <v>954</v>
      </c>
      <c r="C88" s="1" t="s">
        <v>810</v>
      </c>
      <c r="D88" s="1">
        <v>33</v>
      </c>
      <c r="E88" s="1" t="s">
        <v>400</v>
      </c>
      <c r="F88" s="1">
        <v>762</v>
      </c>
      <c r="G88" s="1">
        <v>728</v>
      </c>
      <c r="H88" s="1" t="s">
        <v>898</v>
      </c>
      <c r="I88" s="1" t="s">
        <v>1057</v>
      </c>
      <c r="J88" s="1" t="s">
        <v>881</v>
      </c>
    </row>
    <row r="89" spans="1:10" x14ac:dyDescent="0.2">
      <c r="A89" s="1">
        <v>87</v>
      </c>
      <c r="B89" s="1" t="s">
        <v>921</v>
      </c>
      <c r="C89" s="1" t="s">
        <v>391</v>
      </c>
      <c r="D89" s="1">
        <v>768</v>
      </c>
      <c r="E89" s="1" t="s">
        <v>386</v>
      </c>
      <c r="F89" s="1">
        <v>774</v>
      </c>
      <c r="G89" s="1">
        <v>6</v>
      </c>
      <c r="H89" s="1" t="s">
        <v>898</v>
      </c>
      <c r="I89" s="1" t="s">
        <v>1057</v>
      </c>
      <c r="J89" s="1" t="s">
        <v>881</v>
      </c>
    </row>
    <row r="90" spans="1:10" x14ac:dyDescent="0.2">
      <c r="A90" s="1">
        <v>88</v>
      </c>
      <c r="B90" s="1" t="s">
        <v>922</v>
      </c>
      <c r="C90" s="1" t="s">
        <v>391</v>
      </c>
      <c r="D90" s="1">
        <v>768</v>
      </c>
      <c r="E90" s="1" t="s">
        <v>386</v>
      </c>
      <c r="F90" s="1">
        <v>774</v>
      </c>
      <c r="G90" s="1">
        <v>6</v>
      </c>
      <c r="H90" s="1" t="s">
        <v>898</v>
      </c>
      <c r="I90" s="1" t="s">
        <v>1057</v>
      </c>
      <c r="J90" s="1" t="s">
        <v>881</v>
      </c>
    </row>
    <row r="91" spans="1:10" x14ac:dyDescent="0.2">
      <c r="A91" s="1">
        <v>89</v>
      </c>
      <c r="B91" s="1" t="s">
        <v>904</v>
      </c>
      <c r="C91" s="1" t="s">
        <v>672</v>
      </c>
      <c r="D91" s="1">
        <v>390</v>
      </c>
      <c r="E91" s="1" t="s">
        <v>136</v>
      </c>
      <c r="F91" s="1">
        <v>1027</v>
      </c>
      <c r="G91" s="1">
        <v>636</v>
      </c>
      <c r="H91" s="1" t="s">
        <v>1179</v>
      </c>
      <c r="I91" s="1" t="s">
        <v>1058</v>
      </c>
      <c r="J91" s="1" t="s">
        <v>878</v>
      </c>
    </row>
    <row r="92" spans="1:10" x14ac:dyDescent="0.2">
      <c r="A92" s="1">
        <v>90</v>
      </c>
      <c r="B92" s="1" t="s">
        <v>1021</v>
      </c>
      <c r="C92" s="1" t="s">
        <v>672</v>
      </c>
      <c r="D92" s="1">
        <v>390</v>
      </c>
      <c r="E92" s="1" t="s">
        <v>136</v>
      </c>
      <c r="F92" s="1">
        <v>1027</v>
      </c>
      <c r="G92" s="1">
        <v>636</v>
      </c>
      <c r="H92" s="1" t="s">
        <v>1179</v>
      </c>
      <c r="I92" s="1" t="s">
        <v>1058</v>
      </c>
      <c r="J92" s="1" t="s">
        <v>878</v>
      </c>
    </row>
    <row r="93" spans="1:10" x14ac:dyDescent="0.2">
      <c r="A93" s="1">
        <v>91</v>
      </c>
      <c r="B93" s="1" t="s">
        <v>1003</v>
      </c>
      <c r="C93" s="1" t="s">
        <v>672</v>
      </c>
      <c r="D93" s="1">
        <v>390</v>
      </c>
      <c r="E93" s="1" t="s">
        <v>136</v>
      </c>
      <c r="F93" s="1">
        <v>1027</v>
      </c>
      <c r="G93" s="1">
        <v>636</v>
      </c>
      <c r="H93" s="1" t="s">
        <v>1179</v>
      </c>
      <c r="I93" s="1" t="s">
        <v>1058</v>
      </c>
      <c r="J93" s="1" t="s">
        <v>878</v>
      </c>
    </row>
    <row r="94" spans="1:10" x14ac:dyDescent="0.2">
      <c r="A94" s="1">
        <v>92</v>
      </c>
      <c r="B94" s="1" t="s">
        <v>1031</v>
      </c>
      <c r="C94" s="1" t="s">
        <v>672</v>
      </c>
      <c r="D94" s="1">
        <v>390</v>
      </c>
      <c r="E94" s="1" t="s">
        <v>136</v>
      </c>
      <c r="F94" s="1">
        <v>1027</v>
      </c>
      <c r="G94" s="1">
        <v>636</v>
      </c>
      <c r="H94" s="1" t="s">
        <v>1179</v>
      </c>
      <c r="I94" s="1" t="s">
        <v>1058</v>
      </c>
      <c r="J94" s="1" t="s">
        <v>881</v>
      </c>
    </row>
    <row r="95" spans="1:10" x14ac:dyDescent="0.2">
      <c r="A95" s="1">
        <v>93</v>
      </c>
      <c r="B95" s="1" t="s">
        <v>882</v>
      </c>
      <c r="C95" s="1" t="s">
        <v>240</v>
      </c>
      <c r="D95" s="1">
        <v>920</v>
      </c>
      <c r="E95" s="1" t="s">
        <v>143</v>
      </c>
      <c r="F95" s="1">
        <v>1020</v>
      </c>
      <c r="G95" s="1">
        <v>99</v>
      </c>
      <c r="H95" s="1" t="s">
        <v>1179</v>
      </c>
      <c r="I95" s="1" t="s">
        <v>1058</v>
      </c>
      <c r="J95" s="1" t="s">
        <v>878</v>
      </c>
    </row>
    <row r="96" spans="1:10" x14ac:dyDescent="0.2">
      <c r="A96" s="1">
        <v>94</v>
      </c>
      <c r="B96" s="1" t="s">
        <v>946</v>
      </c>
      <c r="C96" s="1" t="s">
        <v>143</v>
      </c>
      <c r="D96" s="1">
        <v>1020</v>
      </c>
      <c r="E96" s="1" t="s">
        <v>8</v>
      </c>
      <c r="F96" s="1" t="s">
        <v>8</v>
      </c>
      <c r="G96" s="1" t="s">
        <v>8</v>
      </c>
      <c r="H96" s="1" t="s">
        <v>1179</v>
      </c>
      <c r="I96" s="1" t="s">
        <v>1058</v>
      </c>
      <c r="J96" s="1" t="s">
        <v>878</v>
      </c>
    </row>
    <row r="97" spans="1:10" x14ac:dyDescent="0.2">
      <c r="A97" s="1">
        <v>95</v>
      </c>
      <c r="B97" s="1" t="s">
        <v>887</v>
      </c>
      <c r="C97" s="1" t="s">
        <v>672</v>
      </c>
      <c r="D97" s="1">
        <v>390</v>
      </c>
      <c r="E97" s="1" t="s">
        <v>136</v>
      </c>
      <c r="F97" s="1">
        <v>1027</v>
      </c>
      <c r="G97" s="1">
        <v>636</v>
      </c>
      <c r="H97" s="1" t="s">
        <v>1179</v>
      </c>
      <c r="I97" s="1" t="s">
        <v>1058</v>
      </c>
      <c r="J97" s="1" t="s">
        <v>881</v>
      </c>
    </row>
    <row r="98" spans="1:10" x14ac:dyDescent="0.2">
      <c r="A98" s="1">
        <v>96</v>
      </c>
      <c r="B98" s="1" t="s">
        <v>1006</v>
      </c>
      <c r="C98" s="1" t="s">
        <v>8</v>
      </c>
      <c r="D98" s="1" t="s">
        <v>8</v>
      </c>
      <c r="E98" s="1" t="s">
        <v>8</v>
      </c>
      <c r="F98" s="1" t="s">
        <v>8</v>
      </c>
      <c r="G98" s="1" t="s">
        <v>8</v>
      </c>
      <c r="H98" s="1" t="s">
        <v>1179</v>
      </c>
      <c r="I98" s="1" t="s">
        <v>1058</v>
      </c>
      <c r="J98" s="1" t="s">
        <v>881</v>
      </c>
    </row>
    <row r="99" spans="1:10" x14ac:dyDescent="0.2">
      <c r="A99" s="1">
        <v>97</v>
      </c>
      <c r="B99" s="1" t="s">
        <v>945</v>
      </c>
      <c r="C99" s="1" t="s">
        <v>8</v>
      </c>
      <c r="D99" s="1" t="s">
        <v>8</v>
      </c>
      <c r="E99" s="1" t="s">
        <v>8</v>
      </c>
      <c r="F99" s="1" t="s">
        <v>8</v>
      </c>
      <c r="G99" s="1" t="s">
        <v>8</v>
      </c>
      <c r="H99" s="1" t="s">
        <v>1179</v>
      </c>
      <c r="I99" s="1" t="s">
        <v>1058</v>
      </c>
      <c r="J99" s="1" t="s">
        <v>881</v>
      </c>
    </row>
    <row r="100" spans="1:10" x14ac:dyDescent="0.2">
      <c r="A100" s="1">
        <v>98</v>
      </c>
      <c r="B100" s="1" t="s">
        <v>962</v>
      </c>
      <c r="C100" s="1" t="s">
        <v>244</v>
      </c>
      <c r="D100" s="1">
        <v>917</v>
      </c>
      <c r="E100" s="1" t="s">
        <v>8</v>
      </c>
      <c r="F100" s="1" t="s">
        <v>8</v>
      </c>
      <c r="G100" s="1" t="s">
        <v>8</v>
      </c>
      <c r="H100" s="1" t="s">
        <v>1179</v>
      </c>
      <c r="I100" s="1" t="s">
        <v>1058</v>
      </c>
      <c r="J100" s="1" t="s">
        <v>878</v>
      </c>
    </row>
    <row r="101" spans="1:10" x14ac:dyDescent="0.2">
      <c r="A101" s="1">
        <v>99</v>
      </c>
      <c r="B101" s="1" t="s">
        <v>970</v>
      </c>
      <c r="C101" s="1" t="s">
        <v>8</v>
      </c>
      <c r="D101" s="1" t="s">
        <v>8</v>
      </c>
      <c r="E101" s="1" t="s">
        <v>711</v>
      </c>
      <c r="F101" s="1">
        <v>236</v>
      </c>
      <c r="G101" s="1" t="s">
        <v>8</v>
      </c>
      <c r="H101" s="1" t="s">
        <v>1179</v>
      </c>
      <c r="I101" s="1" t="s">
        <v>1058</v>
      </c>
      <c r="J101" s="1" t="s">
        <v>881</v>
      </c>
    </row>
    <row r="102" spans="1:10" x14ac:dyDescent="0.2">
      <c r="A102" s="1">
        <v>100</v>
      </c>
      <c r="B102" s="1" t="s">
        <v>956</v>
      </c>
      <c r="C102" s="1" t="s">
        <v>8</v>
      </c>
      <c r="D102" s="1" t="s">
        <v>8</v>
      </c>
      <c r="E102" s="1" t="s">
        <v>157</v>
      </c>
      <c r="F102" s="1">
        <v>1000</v>
      </c>
      <c r="G102" s="1" t="s">
        <v>8</v>
      </c>
      <c r="H102" s="1" t="s">
        <v>1179</v>
      </c>
      <c r="I102" s="1" t="s">
        <v>1058</v>
      </c>
      <c r="J102" s="1" t="s">
        <v>878</v>
      </c>
    </row>
    <row r="103" spans="1:10" x14ac:dyDescent="0.2">
      <c r="A103" s="1">
        <v>101</v>
      </c>
      <c r="B103" s="1" t="s">
        <v>956</v>
      </c>
      <c r="C103" s="1" t="s">
        <v>154</v>
      </c>
      <c r="D103" s="1">
        <v>1001</v>
      </c>
      <c r="E103" s="1" t="s">
        <v>8</v>
      </c>
      <c r="F103" s="1" t="s">
        <v>8</v>
      </c>
      <c r="G103" s="1" t="s">
        <v>8</v>
      </c>
      <c r="H103" s="1" t="s">
        <v>1179</v>
      </c>
      <c r="I103" s="1" t="s">
        <v>1058</v>
      </c>
      <c r="J103" s="1" t="s">
        <v>878</v>
      </c>
    </row>
    <row r="104" spans="1:10" x14ac:dyDescent="0.2">
      <c r="A104" s="1">
        <v>102</v>
      </c>
      <c r="B104" s="1" t="s">
        <v>957</v>
      </c>
      <c r="C104" s="1" t="s">
        <v>8</v>
      </c>
      <c r="D104" s="1" t="s">
        <v>8</v>
      </c>
      <c r="E104" s="1" t="s">
        <v>420</v>
      </c>
      <c r="F104" s="1">
        <v>728</v>
      </c>
      <c r="G104" s="1" t="s">
        <v>8</v>
      </c>
      <c r="H104" s="1" t="s">
        <v>1179</v>
      </c>
      <c r="I104" s="1" t="s">
        <v>1058</v>
      </c>
      <c r="J104" s="1" t="s">
        <v>881</v>
      </c>
    </row>
    <row r="105" spans="1:10" x14ac:dyDescent="0.2">
      <c r="A105" s="1">
        <v>103</v>
      </c>
      <c r="B105" s="1" t="s">
        <v>920</v>
      </c>
      <c r="C105" s="1" t="s">
        <v>672</v>
      </c>
      <c r="D105" s="1">
        <v>390</v>
      </c>
      <c r="E105" s="1" t="s">
        <v>136</v>
      </c>
      <c r="F105" s="1">
        <v>1027</v>
      </c>
      <c r="G105" s="1">
        <v>636</v>
      </c>
      <c r="H105" s="1" t="s">
        <v>1179</v>
      </c>
      <c r="I105" s="1" t="s">
        <v>1058</v>
      </c>
      <c r="J105" s="1" t="s">
        <v>881</v>
      </c>
    </row>
    <row r="106" spans="1:10" x14ac:dyDescent="0.2">
      <c r="A106" s="1">
        <v>104</v>
      </c>
      <c r="B106" s="1" t="s">
        <v>937</v>
      </c>
      <c r="C106" s="1" t="s">
        <v>672</v>
      </c>
      <c r="D106" s="1">
        <v>390</v>
      </c>
      <c r="E106" s="1" t="s">
        <v>136</v>
      </c>
      <c r="F106" s="1">
        <v>1027</v>
      </c>
      <c r="G106" s="1">
        <v>636</v>
      </c>
      <c r="H106" s="1" t="s">
        <v>1179</v>
      </c>
      <c r="I106" s="1" t="s">
        <v>1058</v>
      </c>
      <c r="J106" s="1" t="s">
        <v>878</v>
      </c>
    </row>
    <row r="107" spans="1:10" x14ac:dyDescent="0.2">
      <c r="A107" s="1">
        <v>105</v>
      </c>
      <c r="B107" s="1" t="s">
        <v>891</v>
      </c>
      <c r="C107" s="1" t="s">
        <v>672</v>
      </c>
      <c r="D107" s="1">
        <v>390</v>
      </c>
      <c r="E107" s="1" t="s">
        <v>136</v>
      </c>
      <c r="F107" s="1">
        <v>1027</v>
      </c>
      <c r="G107" s="1">
        <v>636</v>
      </c>
      <c r="H107" s="1" t="s">
        <v>1179</v>
      </c>
      <c r="I107" s="1" t="s">
        <v>1058</v>
      </c>
      <c r="J107" s="1" t="s">
        <v>881</v>
      </c>
    </row>
    <row r="108" spans="1:10" x14ac:dyDescent="0.2">
      <c r="A108" s="1">
        <v>106</v>
      </c>
      <c r="B108" s="1" t="s">
        <v>965</v>
      </c>
      <c r="C108" s="1" t="s">
        <v>8</v>
      </c>
      <c r="D108" s="1" t="s">
        <v>8</v>
      </c>
      <c r="E108" s="1" t="s">
        <v>711</v>
      </c>
      <c r="F108" s="1">
        <v>236</v>
      </c>
      <c r="G108" s="1" t="s">
        <v>8</v>
      </c>
      <c r="H108" s="1" t="s">
        <v>1179</v>
      </c>
      <c r="I108" s="1" t="s">
        <v>1058</v>
      </c>
      <c r="J108" s="1" t="s">
        <v>881</v>
      </c>
    </row>
    <row r="109" spans="1:10" x14ac:dyDescent="0.2">
      <c r="A109" s="1">
        <v>107</v>
      </c>
      <c r="B109" s="1" t="s">
        <v>912</v>
      </c>
      <c r="C109" s="1" t="s">
        <v>8</v>
      </c>
      <c r="D109" s="1" t="s">
        <v>8</v>
      </c>
      <c r="E109" s="1" t="s">
        <v>519</v>
      </c>
      <c r="F109" s="1">
        <v>626</v>
      </c>
      <c r="G109" s="1" t="s">
        <v>8</v>
      </c>
      <c r="H109" s="1" t="s">
        <v>1179</v>
      </c>
      <c r="I109" s="1" t="s">
        <v>1058</v>
      </c>
      <c r="J109" s="1" t="s">
        <v>881</v>
      </c>
    </row>
    <row r="110" spans="1:10" x14ac:dyDescent="0.2">
      <c r="A110" s="1">
        <v>108</v>
      </c>
      <c r="B110" s="1" t="s">
        <v>1015</v>
      </c>
      <c r="C110" s="1" t="s">
        <v>8</v>
      </c>
      <c r="D110" s="1" t="s">
        <v>8</v>
      </c>
      <c r="E110" s="1" t="s">
        <v>519</v>
      </c>
      <c r="F110" s="1">
        <v>626</v>
      </c>
      <c r="G110" s="1" t="s">
        <v>8</v>
      </c>
      <c r="H110" s="1" t="s">
        <v>1179</v>
      </c>
      <c r="I110" s="1" t="s">
        <v>1058</v>
      </c>
      <c r="J110" s="1" t="s">
        <v>881</v>
      </c>
    </row>
    <row r="111" spans="1:10" x14ac:dyDescent="0.2">
      <c r="A111" s="1">
        <v>109</v>
      </c>
      <c r="B111" s="1" t="s">
        <v>991</v>
      </c>
      <c r="C111" s="1" t="s">
        <v>8</v>
      </c>
      <c r="D111" s="1" t="s">
        <v>8</v>
      </c>
      <c r="E111" s="1" t="s">
        <v>511</v>
      </c>
      <c r="F111" s="1">
        <v>629</v>
      </c>
      <c r="G111" s="1" t="s">
        <v>8</v>
      </c>
      <c r="H111" s="1" t="s">
        <v>1179</v>
      </c>
      <c r="I111" s="1" t="s">
        <v>1058</v>
      </c>
      <c r="J111" s="1" t="s">
        <v>881</v>
      </c>
    </row>
    <row r="112" spans="1:10" x14ac:dyDescent="0.2">
      <c r="A112" s="1">
        <v>110</v>
      </c>
      <c r="B112" s="1" t="s">
        <v>1002</v>
      </c>
      <c r="C112" s="1" t="s">
        <v>701</v>
      </c>
      <c r="D112" s="1">
        <v>236</v>
      </c>
      <c r="E112" s="1" t="s">
        <v>8</v>
      </c>
      <c r="F112" s="1" t="s">
        <v>8</v>
      </c>
      <c r="G112" s="1" t="s">
        <v>8</v>
      </c>
      <c r="H112" s="1" t="s">
        <v>1179</v>
      </c>
      <c r="I112" s="1" t="s">
        <v>1058</v>
      </c>
      <c r="J112" s="1" t="s">
        <v>878</v>
      </c>
    </row>
    <row r="113" spans="1:10" x14ac:dyDescent="0.2">
      <c r="A113" s="1">
        <v>111</v>
      </c>
      <c r="B113" s="1" t="s">
        <v>964</v>
      </c>
      <c r="C113" s="1" t="s">
        <v>158</v>
      </c>
      <c r="D113" s="1">
        <v>1000</v>
      </c>
      <c r="E113" s="1" t="s">
        <v>136</v>
      </c>
      <c r="F113" s="1">
        <v>1027</v>
      </c>
      <c r="G113" s="1">
        <v>27</v>
      </c>
      <c r="H113" s="1" t="s">
        <v>1179</v>
      </c>
      <c r="I113" s="1" t="s">
        <v>1058</v>
      </c>
      <c r="J113" s="1" t="s">
        <v>878</v>
      </c>
    </row>
    <row r="114" spans="1:10" x14ac:dyDescent="0.2">
      <c r="A114" s="1">
        <v>112</v>
      </c>
      <c r="B114" s="1" t="s">
        <v>885</v>
      </c>
      <c r="C114" s="1" t="s">
        <v>140</v>
      </c>
      <c r="D114" s="1">
        <v>1026</v>
      </c>
      <c r="E114" s="1" t="s">
        <v>8</v>
      </c>
      <c r="F114" s="1" t="s">
        <v>8</v>
      </c>
      <c r="G114" s="1" t="s">
        <v>8</v>
      </c>
      <c r="H114" s="1" t="s">
        <v>1179</v>
      </c>
      <c r="I114" s="1" t="s">
        <v>1058</v>
      </c>
      <c r="J114" s="1" t="s">
        <v>878</v>
      </c>
    </row>
    <row r="115" spans="1:10" x14ac:dyDescent="0.2">
      <c r="A115" s="1">
        <v>113</v>
      </c>
      <c r="B115" s="1" t="s">
        <v>944</v>
      </c>
      <c r="C115" s="1" t="s">
        <v>140</v>
      </c>
      <c r="D115" s="1">
        <v>1026</v>
      </c>
      <c r="E115" s="1" t="s">
        <v>8</v>
      </c>
      <c r="F115" s="1" t="s">
        <v>8</v>
      </c>
      <c r="G115" s="1" t="s">
        <v>8</v>
      </c>
      <c r="H115" s="1" t="s">
        <v>1179</v>
      </c>
      <c r="I115" s="1" t="s">
        <v>1058</v>
      </c>
      <c r="J115" s="1" t="s">
        <v>878</v>
      </c>
    </row>
    <row r="116" spans="1:10" x14ac:dyDescent="0.2">
      <c r="A116" s="1">
        <v>114</v>
      </c>
      <c r="B116" s="1" t="s">
        <v>976</v>
      </c>
      <c r="C116" s="1" t="s">
        <v>140</v>
      </c>
      <c r="D116" s="1">
        <v>1026</v>
      </c>
      <c r="E116" s="1" t="s">
        <v>8</v>
      </c>
      <c r="F116" s="1" t="s">
        <v>8</v>
      </c>
      <c r="G116" s="1" t="s">
        <v>8</v>
      </c>
      <c r="H116" s="1" t="s">
        <v>1179</v>
      </c>
      <c r="I116" s="1" t="s">
        <v>1058</v>
      </c>
      <c r="J116" s="1" t="s">
        <v>878</v>
      </c>
    </row>
    <row r="117" spans="1:10" x14ac:dyDescent="0.2">
      <c r="A117" s="1">
        <v>115</v>
      </c>
      <c r="B117" s="1" t="s">
        <v>1004</v>
      </c>
      <c r="C117" s="1" t="s">
        <v>391</v>
      </c>
      <c r="D117" s="1">
        <v>768</v>
      </c>
      <c r="E117" s="1" t="s">
        <v>8</v>
      </c>
      <c r="F117" s="1" t="s">
        <v>8</v>
      </c>
      <c r="G117" s="1" t="s">
        <v>8</v>
      </c>
      <c r="H117" s="1" t="s">
        <v>1179</v>
      </c>
      <c r="I117" s="1" t="s">
        <v>1058</v>
      </c>
      <c r="J117" s="1" t="s">
        <v>878</v>
      </c>
    </row>
    <row r="118" spans="1:10" x14ac:dyDescent="0.2">
      <c r="A118" s="1">
        <v>116</v>
      </c>
      <c r="B118" s="1" t="s">
        <v>1028</v>
      </c>
      <c r="C118" s="1" t="s">
        <v>8</v>
      </c>
      <c r="D118" s="1" t="s">
        <v>8</v>
      </c>
      <c r="E118" s="1" t="s">
        <v>8</v>
      </c>
      <c r="F118" s="1" t="s">
        <v>8</v>
      </c>
      <c r="G118" s="1" t="s">
        <v>8</v>
      </c>
      <c r="H118" s="1" t="s">
        <v>1179</v>
      </c>
      <c r="I118" s="1" t="s">
        <v>1058</v>
      </c>
      <c r="J118" s="1" t="s">
        <v>878</v>
      </c>
    </row>
    <row r="119" spans="1:10" x14ac:dyDescent="0.2">
      <c r="A119" s="1">
        <v>117</v>
      </c>
      <c r="B119" s="1" t="s">
        <v>906</v>
      </c>
      <c r="C119" s="1" t="s">
        <v>143</v>
      </c>
      <c r="D119" s="1">
        <v>1020</v>
      </c>
      <c r="E119" s="1" t="s">
        <v>8</v>
      </c>
      <c r="F119" s="1" t="s">
        <v>8</v>
      </c>
      <c r="G119" s="1" t="s">
        <v>8</v>
      </c>
      <c r="H119" s="1" t="s">
        <v>1179</v>
      </c>
      <c r="I119" s="1" t="s">
        <v>1058</v>
      </c>
      <c r="J119" s="1" t="s">
        <v>878</v>
      </c>
    </row>
    <row r="120" spans="1:10" x14ac:dyDescent="0.2">
      <c r="A120" s="1">
        <v>118</v>
      </c>
      <c r="B120" s="1" t="s">
        <v>1022</v>
      </c>
      <c r="C120" s="1" t="s">
        <v>863</v>
      </c>
      <c r="D120" s="1">
        <v>26</v>
      </c>
      <c r="E120" s="1" t="s">
        <v>511</v>
      </c>
      <c r="F120" s="1">
        <v>629</v>
      </c>
      <c r="G120" s="1">
        <v>603</v>
      </c>
      <c r="H120" s="1" t="s">
        <v>1179</v>
      </c>
      <c r="I120" s="1" t="s">
        <v>1058</v>
      </c>
      <c r="J120" s="1" t="s">
        <v>881</v>
      </c>
    </row>
    <row r="121" spans="1:10" x14ac:dyDescent="0.2">
      <c r="A121" s="1">
        <v>119</v>
      </c>
      <c r="B121" s="1" t="s">
        <v>949</v>
      </c>
      <c r="C121" s="1" t="s">
        <v>8</v>
      </c>
      <c r="D121" s="1" t="s">
        <v>8</v>
      </c>
      <c r="E121" s="1" t="s">
        <v>511</v>
      </c>
      <c r="F121" s="1">
        <v>629</v>
      </c>
      <c r="G121" s="1" t="s">
        <v>8</v>
      </c>
      <c r="H121" s="1" t="s">
        <v>1179</v>
      </c>
      <c r="I121" s="1" t="s">
        <v>1058</v>
      </c>
      <c r="J121" s="1" t="s">
        <v>881</v>
      </c>
    </row>
    <row r="122" spans="1:10" x14ac:dyDescent="0.2">
      <c r="A122" s="1">
        <v>120</v>
      </c>
      <c r="B122" s="1" t="s">
        <v>939</v>
      </c>
      <c r="C122" s="1" t="s">
        <v>8</v>
      </c>
      <c r="D122" s="1" t="s">
        <v>8</v>
      </c>
      <c r="E122" s="1" t="s">
        <v>511</v>
      </c>
      <c r="F122" s="1">
        <v>629</v>
      </c>
      <c r="G122" s="1" t="s">
        <v>8</v>
      </c>
      <c r="H122" s="1" t="s">
        <v>1179</v>
      </c>
      <c r="I122" s="1" t="s">
        <v>1058</v>
      </c>
      <c r="J122" s="1" t="s">
        <v>881</v>
      </c>
    </row>
    <row r="123" spans="1:10" x14ac:dyDescent="0.2">
      <c r="A123" s="1">
        <v>121</v>
      </c>
      <c r="B123" s="1" t="s">
        <v>923</v>
      </c>
      <c r="C123" s="1" t="s">
        <v>8</v>
      </c>
      <c r="D123" s="1" t="s">
        <v>8</v>
      </c>
      <c r="E123" s="1" t="s">
        <v>511</v>
      </c>
      <c r="F123" s="1">
        <v>629</v>
      </c>
      <c r="G123" s="1" t="s">
        <v>8</v>
      </c>
      <c r="H123" s="1" t="s">
        <v>1179</v>
      </c>
      <c r="I123" s="1" t="s">
        <v>1058</v>
      </c>
      <c r="J123" s="1" t="s">
        <v>881</v>
      </c>
    </row>
    <row r="124" spans="1:10" x14ac:dyDescent="0.2">
      <c r="A124" s="1">
        <v>122</v>
      </c>
      <c r="B124" s="1" t="s">
        <v>901</v>
      </c>
      <c r="C124" s="1" t="s">
        <v>8</v>
      </c>
      <c r="D124" s="1" t="s">
        <v>8</v>
      </c>
      <c r="E124" s="1" t="s">
        <v>519</v>
      </c>
      <c r="F124" s="1">
        <v>626</v>
      </c>
      <c r="G124" s="1" t="s">
        <v>8</v>
      </c>
      <c r="H124" s="1" t="s">
        <v>1179</v>
      </c>
      <c r="I124" s="1" t="s">
        <v>1058</v>
      </c>
      <c r="J124" s="1" t="s">
        <v>881</v>
      </c>
    </row>
    <row r="125" spans="1:10" x14ac:dyDescent="0.2">
      <c r="A125" s="1">
        <v>123</v>
      </c>
      <c r="B125" s="1" t="s">
        <v>929</v>
      </c>
      <c r="C125" s="1" t="s">
        <v>664</v>
      </c>
      <c r="D125" s="1">
        <v>405</v>
      </c>
      <c r="E125" s="1" t="s">
        <v>656</v>
      </c>
      <c r="F125" s="1">
        <v>410</v>
      </c>
      <c r="G125" s="1">
        <v>4</v>
      </c>
      <c r="H125" s="1" t="s">
        <v>1179</v>
      </c>
      <c r="I125" s="1" t="s">
        <v>1058</v>
      </c>
      <c r="J125" s="1" t="s">
        <v>881</v>
      </c>
    </row>
    <row r="126" spans="1:10" x14ac:dyDescent="0.2">
      <c r="A126" s="1">
        <v>124</v>
      </c>
      <c r="B126" s="1" t="s">
        <v>953</v>
      </c>
      <c r="C126" s="1" t="s">
        <v>8</v>
      </c>
      <c r="D126" s="1" t="s">
        <v>8</v>
      </c>
      <c r="E126" s="1" t="s">
        <v>321</v>
      </c>
      <c r="F126" s="1">
        <v>836</v>
      </c>
      <c r="G126" s="1" t="s">
        <v>8</v>
      </c>
      <c r="H126" s="1" t="s">
        <v>1179</v>
      </c>
      <c r="I126" s="1" t="s">
        <v>1058</v>
      </c>
      <c r="J126" s="1" t="s">
        <v>881</v>
      </c>
    </row>
    <row r="127" spans="1:10" x14ac:dyDescent="0.2">
      <c r="A127" s="1">
        <v>125</v>
      </c>
      <c r="B127" s="1" t="s">
        <v>1025</v>
      </c>
      <c r="C127" s="1" t="s">
        <v>672</v>
      </c>
      <c r="D127" s="1">
        <v>390</v>
      </c>
      <c r="E127" s="1" t="s">
        <v>136</v>
      </c>
      <c r="F127" s="1">
        <v>1027</v>
      </c>
      <c r="G127" s="1">
        <v>636</v>
      </c>
      <c r="H127" s="1" t="s">
        <v>1179</v>
      </c>
      <c r="I127" s="1" t="s">
        <v>1058</v>
      </c>
      <c r="J127" s="1" t="s">
        <v>878</v>
      </c>
    </row>
    <row r="128" spans="1:10" x14ac:dyDescent="0.2">
      <c r="A128" s="1">
        <v>126</v>
      </c>
      <c r="B128" s="1" t="s">
        <v>1032</v>
      </c>
      <c r="C128" s="1" t="s">
        <v>8</v>
      </c>
      <c r="D128" s="1" t="s">
        <v>8</v>
      </c>
      <c r="E128" s="1" t="s">
        <v>321</v>
      </c>
      <c r="F128" s="1">
        <v>836</v>
      </c>
      <c r="G128" s="1" t="s">
        <v>8</v>
      </c>
      <c r="H128" s="1" t="s">
        <v>1179</v>
      </c>
      <c r="I128" s="1" t="s">
        <v>1058</v>
      </c>
      <c r="J128" s="1" t="s">
        <v>881</v>
      </c>
    </row>
    <row r="129" spans="1:10" x14ac:dyDescent="0.2">
      <c r="A129" s="1">
        <v>127</v>
      </c>
      <c r="B129" s="1" t="s">
        <v>893</v>
      </c>
      <c r="C129" s="1" t="s">
        <v>240</v>
      </c>
      <c r="D129" s="1">
        <v>920</v>
      </c>
      <c r="E129" s="1" t="s">
        <v>230</v>
      </c>
      <c r="F129" s="1">
        <v>936</v>
      </c>
      <c r="G129" s="1">
        <v>15</v>
      </c>
      <c r="H129" s="1" t="s">
        <v>1059</v>
      </c>
      <c r="I129" s="1" t="s">
        <v>884</v>
      </c>
      <c r="J129" s="1" t="s">
        <v>881</v>
      </c>
    </row>
    <row r="130" spans="1:10" x14ac:dyDescent="0.2">
      <c r="A130" s="1">
        <v>128</v>
      </c>
      <c r="B130" s="1" t="s">
        <v>943</v>
      </c>
      <c r="C130" s="1" t="s">
        <v>746</v>
      </c>
      <c r="D130" s="1">
        <v>201</v>
      </c>
      <c r="E130" s="1" t="s">
        <v>443</v>
      </c>
      <c r="F130" s="1">
        <v>675</v>
      </c>
      <c r="G130" s="1">
        <v>474</v>
      </c>
      <c r="H130" s="1" t="s">
        <v>1059</v>
      </c>
      <c r="I130" s="1" t="s">
        <v>884</v>
      </c>
      <c r="J130" s="1" t="s">
        <v>878</v>
      </c>
    </row>
    <row r="131" spans="1:10" x14ac:dyDescent="0.2">
      <c r="A131" s="1">
        <v>129</v>
      </c>
      <c r="B131" s="1" t="s">
        <v>932</v>
      </c>
      <c r="C131" s="1" t="s">
        <v>8</v>
      </c>
      <c r="D131" s="1" t="s">
        <v>8</v>
      </c>
      <c r="E131" s="1" t="s">
        <v>8</v>
      </c>
      <c r="F131" s="1" t="s">
        <v>8</v>
      </c>
      <c r="G131" s="1" t="s">
        <v>8</v>
      </c>
      <c r="H131" s="1" t="s">
        <v>1059</v>
      </c>
      <c r="I131" s="1" t="s">
        <v>884</v>
      </c>
      <c r="J131" s="1" t="s">
        <v>881</v>
      </c>
    </row>
    <row r="132" spans="1:10" x14ac:dyDescent="0.2">
      <c r="A132" s="1">
        <v>130</v>
      </c>
      <c r="B132" s="1" t="s">
        <v>971</v>
      </c>
      <c r="C132" s="1" t="s">
        <v>437</v>
      </c>
      <c r="D132" s="1">
        <v>698</v>
      </c>
      <c r="E132" s="1" t="s">
        <v>429</v>
      </c>
      <c r="F132" s="1">
        <v>720</v>
      </c>
      <c r="G132" s="1">
        <v>22</v>
      </c>
      <c r="H132" s="1" t="s">
        <v>1059</v>
      </c>
      <c r="I132" s="1" t="s">
        <v>884</v>
      </c>
      <c r="J132" s="1" t="s">
        <v>878</v>
      </c>
    </row>
    <row r="133" spans="1:10" x14ac:dyDescent="0.2">
      <c r="A133" s="1">
        <v>131</v>
      </c>
      <c r="B133" s="1" t="s">
        <v>986</v>
      </c>
      <c r="C133" s="1" t="s">
        <v>437</v>
      </c>
      <c r="D133" s="1">
        <v>698</v>
      </c>
      <c r="E133" s="1" t="s">
        <v>429</v>
      </c>
      <c r="F133" s="1">
        <v>720</v>
      </c>
      <c r="G133" s="1">
        <v>22</v>
      </c>
      <c r="H133" s="1" t="s">
        <v>1059</v>
      </c>
      <c r="I133" s="1" t="s">
        <v>884</v>
      </c>
      <c r="J133" s="1" t="s">
        <v>878</v>
      </c>
    </row>
    <row r="134" spans="1:10" x14ac:dyDescent="0.2">
      <c r="A134" s="1">
        <v>132</v>
      </c>
      <c r="B134" s="1" t="s">
        <v>994</v>
      </c>
      <c r="C134" s="1" t="s">
        <v>437</v>
      </c>
      <c r="D134" s="1">
        <v>698</v>
      </c>
      <c r="E134" s="1" t="s">
        <v>429</v>
      </c>
      <c r="F134" s="1">
        <v>720</v>
      </c>
      <c r="G134" s="1">
        <v>22</v>
      </c>
      <c r="H134" s="1" t="s">
        <v>1059</v>
      </c>
      <c r="I134" s="1" t="s">
        <v>884</v>
      </c>
      <c r="J134" s="1" t="s">
        <v>878</v>
      </c>
    </row>
    <row r="135" spans="1:10" x14ac:dyDescent="0.2">
      <c r="A135" s="1">
        <v>133</v>
      </c>
      <c r="B135" s="1" t="s">
        <v>968</v>
      </c>
      <c r="C135" s="1" t="s">
        <v>437</v>
      </c>
      <c r="D135" s="1">
        <v>698</v>
      </c>
      <c r="E135" s="1" t="s">
        <v>429</v>
      </c>
      <c r="F135" s="1">
        <v>720</v>
      </c>
      <c r="G135" s="1">
        <v>22</v>
      </c>
      <c r="H135" s="1" t="s">
        <v>1059</v>
      </c>
      <c r="I135" s="1" t="s">
        <v>884</v>
      </c>
      <c r="J135" s="1" t="s">
        <v>878</v>
      </c>
    </row>
    <row r="136" spans="1:10" x14ac:dyDescent="0.2">
      <c r="A136" s="1">
        <v>134</v>
      </c>
      <c r="B136" s="1" t="s">
        <v>907</v>
      </c>
      <c r="C136" s="1" t="s">
        <v>437</v>
      </c>
      <c r="D136" s="1">
        <v>698</v>
      </c>
      <c r="E136" s="1" t="s">
        <v>429</v>
      </c>
      <c r="F136" s="1">
        <v>720</v>
      </c>
      <c r="G136" s="1">
        <v>22</v>
      </c>
      <c r="H136" s="1" t="s">
        <v>1059</v>
      </c>
      <c r="I136" s="1" t="s">
        <v>884</v>
      </c>
      <c r="J136" s="1" t="s">
        <v>878</v>
      </c>
    </row>
    <row r="137" spans="1:10" x14ac:dyDescent="0.2">
      <c r="A137" s="1">
        <v>135</v>
      </c>
      <c r="B137" s="1" t="s">
        <v>985</v>
      </c>
      <c r="C137" s="1" t="s">
        <v>437</v>
      </c>
      <c r="D137" s="1">
        <v>698</v>
      </c>
      <c r="E137" s="1" t="s">
        <v>429</v>
      </c>
      <c r="F137" s="1">
        <v>720</v>
      </c>
      <c r="G137" s="1">
        <v>22</v>
      </c>
      <c r="H137" s="1" t="s">
        <v>1059</v>
      </c>
      <c r="I137" s="1" t="s">
        <v>884</v>
      </c>
      <c r="J137" s="1" t="s">
        <v>878</v>
      </c>
    </row>
    <row r="138" spans="1:10" x14ac:dyDescent="0.2">
      <c r="A138" s="1">
        <v>136</v>
      </c>
      <c r="B138" s="1" t="s">
        <v>1020</v>
      </c>
      <c r="C138" s="1" t="s">
        <v>437</v>
      </c>
      <c r="D138" s="1">
        <v>698</v>
      </c>
      <c r="E138" s="1" t="s">
        <v>429</v>
      </c>
      <c r="F138" s="1">
        <v>720</v>
      </c>
      <c r="G138" s="1">
        <v>22</v>
      </c>
      <c r="H138" s="1" t="s">
        <v>1059</v>
      </c>
      <c r="I138" s="1" t="s">
        <v>884</v>
      </c>
      <c r="J138" s="1" t="s">
        <v>878</v>
      </c>
    </row>
    <row r="139" spans="1:10" x14ac:dyDescent="0.2">
      <c r="A139" s="1">
        <v>137</v>
      </c>
      <c r="B139" s="1" t="s">
        <v>947</v>
      </c>
      <c r="C139" s="1" t="s">
        <v>437</v>
      </c>
      <c r="D139" s="1">
        <v>698</v>
      </c>
      <c r="E139" s="1" t="s">
        <v>429</v>
      </c>
      <c r="F139" s="1">
        <v>720</v>
      </c>
      <c r="G139" s="1">
        <v>22</v>
      </c>
      <c r="H139" s="1" t="s">
        <v>1059</v>
      </c>
      <c r="I139" s="1" t="s">
        <v>884</v>
      </c>
      <c r="J139" s="1" t="s">
        <v>878</v>
      </c>
    </row>
    <row r="140" spans="1:10" x14ac:dyDescent="0.2">
      <c r="A140" s="1">
        <v>138</v>
      </c>
      <c r="B140" s="1" t="s">
        <v>931</v>
      </c>
      <c r="C140" s="1" t="s">
        <v>143</v>
      </c>
      <c r="D140" s="1">
        <v>1020</v>
      </c>
      <c r="E140" s="1" t="s">
        <v>140</v>
      </c>
      <c r="F140" s="1">
        <v>1026</v>
      </c>
      <c r="G140" s="1">
        <v>5</v>
      </c>
      <c r="H140" s="1" t="s">
        <v>1059</v>
      </c>
      <c r="I140" s="1" t="s">
        <v>884</v>
      </c>
      <c r="J140" s="1" t="s">
        <v>881</v>
      </c>
    </row>
    <row r="141" spans="1:10" x14ac:dyDescent="0.2">
      <c r="A141" s="1">
        <v>139</v>
      </c>
      <c r="B141" s="1" t="s">
        <v>1034</v>
      </c>
      <c r="C141" s="1" t="s">
        <v>143</v>
      </c>
      <c r="D141" s="1">
        <v>1020</v>
      </c>
      <c r="E141" s="1" t="s">
        <v>140</v>
      </c>
      <c r="F141" s="1">
        <v>1026</v>
      </c>
      <c r="G141" s="1">
        <v>5</v>
      </c>
      <c r="H141" s="1" t="s">
        <v>1059</v>
      </c>
      <c r="I141" s="1" t="s">
        <v>884</v>
      </c>
      <c r="J141" s="1" t="s">
        <v>881</v>
      </c>
    </row>
    <row r="142" spans="1:10" x14ac:dyDescent="0.2">
      <c r="A142" s="1">
        <v>140</v>
      </c>
      <c r="B142" s="1" t="s">
        <v>992</v>
      </c>
      <c r="C142" s="1" t="s">
        <v>143</v>
      </c>
      <c r="D142" s="1">
        <v>1020</v>
      </c>
      <c r="E142" s="1" t="s">
        <v>140</v>
      </c>
      <c r="F142" s="1">
        <v>1026</v>
      </c>
      <c r="G142" s="1">
        <v>5</v>
      </c>
      <c r="H142" s="1" t="s">
        <v>1059</v>
      </c>
      <c r="I142" s="1" t="s">
        <v>884</v>
      </c>
      <c r="J142" s="1" t="s">
        <v>881</v>
      </c>
    </row>
    <row r="143" spans="1:10" x14ac:dyDescent="0.2">
      <c r="A143" s="1">
        <v>141</v>
      </c>
      <c r="B143" s="1" t="s">
        <v>927</v>
      </c>
      <c r="C143" s="1" t="s">
        <v>217</v>
      </c>
      <c r="D143" s="1">
        <v>942</v>
      </c>
      <c r="E143" s="1" t="s">
        <v>8</v>
      </c>
      <c r="F143" s="1" t="s">
        <v>8</v>
      </c>
      <c r="G143" s="1" t="s">
        <v>8</v>
      </c>
      <c r="H143" s="1" t="s">
        <v>1059</v>
      </c>
      <c r="I143" s="1" t="s">
        <v>884</v>
      </c>
      <c r="J143" s="1" t="s">
        <v>878</v>
      </c>
    </row>
    <row r="144" spans="1:10" x14ac:dyDescent="0.2">
      <c r="A144" s="1">
        <v>142</v>
      </c>
      <c r="B144" s="1" t="s">
        <v>1008</v>
      </c>
      <c r="C144" s="1" t="s">
        <v>863</v>
      </c>
      <c r="D144" s="1">
        <v>26</v>
      </c>
      <c r="E144" s="1" t="s">
        <v>746</v>
      </c>
      <c r="F144" s="1">
        <v>201</v>
      </c>
      <c r="G144" s="1">
        <v>174</v>
      </c>
      <c r="H144" s="1" t="s">
        <v>1059</v>
      </c>
      <c r="I144" s="1" t="s">
        <v>884</v>
      </c>
      <c r="J144" s="1" t="s">
        <v>878</v>
      </c>
    </row>
    <row r="145" spans="1:10" x14ac:dyDescent="0.2">
      <c r="A145" s="1">
        <v>143</v>
      </c>
      <c r="B145" s="1" t="s">
        <v>966</v>
      </c>
      <c r="C145" s="1" t="s">
        <v>240</v>
      </c>
      <c r="D145" s="1">
        <v>920</v>
      </c>
      <c r="E145" s="1" t="s">
        <v>230</v>
      </c>
      <c r="F145" s="1">
        <v>936</v>
      </c>
      <c r="G145" s="1">
        <v>15</v>
      </c>
      <c r="H145" s="1" t="s">
        <v>1059</v>
      </c>
      <c r="I145" s="1" t="s">
        <v>884</v>
      </c>
      <c r="J145" s="1" t="s">
        <v>881</v>
      </c>
    </row>
    <row r="146" spans="1:10" x14ac:dyDescent="0.2">
      <c r="A146" s="1">
        <v>144</v>
      </c>
      <c r="B146" s="1" t="s">
        <v>914</v>
      </c>
      <c r="C146" s="1" t="s">
        <v>746</v>
      </c>
      <c r="D146" s="1">
        <v>201</v>
      </c>
      <c r="E146" s="1" t="s">
        <v>666</v>
      </c>
      <c r="F146" s="1">
        <v>404</v>
      </c>
      <c r="G146" s="1">
        <v>203</v>
      </c>
      <c r="H146" s="1" t="s">
        <v>1059</v>
      </c>
      <c r="I146" s="1" t="s">
        <v>884</v>
      </c>
      <c r="J146" s="1" t="s">
        <v>881</v>
      </c>
    </row>
    <row r="147" spans="1:10" x14ac:dyDescent="0.2">
      <c r="A147" s="1">
        <v>145</v>
      </c>
      <c r="B147" s="1" t="s">
        <v>1029</v>
      </c>
      <c r="C147" s="1" t="s">
        <v>746</v>
      </c>
      <c r="D147" s="1">
        <v>201</v>
      </c>
      <c r="E147" s="1" t="s">
        <v>666</v>
      </c>
      <c r="F147" s="1">
        <v>404</v>
      </c>
      <c r="G147" s="1">
        <v>203</v>
      </c>
      <c r="H147" s="1" t="s">
        <v>1059</v>
      </c>
      <c r="I147" s="1" t="s">
        <v>884</v>
      </c>
      <c r="J147" s="1" t="s">
        <v>881</v>
      </c>
    </row>
    <row r="148" spans="1:10" x14ac:dyDescent="0.2">
      <c r="A148" s="1">
        <v>146</v>
      </c>
      <c r="B148" s="1" t="s">
        <v>961</v>
      </c>
      <c r="C148" s="1" t="s">
        <v>868</v>
      </c>
      <c r="D148" s="1">
        <v>11</v>
      </c>
      <c r="E148" s="1" t="s">
        <v>835</v>
      </c>
      <c r="F148" s="1">
        <v>26</v>
      </c>
      <c r="G148" s="1">
        <v>14</v>
      </c>
      <c r="H148" s="1" t="s">
        <v>1059</v>
      </c>
      <c r="I148" s="1" t="s">
        <v>884</v>
      </c>
      <c r="J148" s="1" t="s">
        <v>878</v>
      </c>
    </row>
    <row r="149" spans="1:10" x14ac:dyDescent="0.2">
      <c r="A149" s="1">
        <v>147</v>
      </c>
      <c r="B149" s="1" t="s">
        <v>988</v>
      </c>
      <c r="C149" s="1" t="s">
        <v>8</v>
      </c>
      <c r="D149" s="1" t="s">
        <v>8</v>
      </c>
      <c r="E149" s="1" t="s">
        <v>8</v>
      </c>
      <c r="F149" s="1" t="s">
        <v>8</v>
      </c>
      <c r="G149" s="1" t="s">
        <v>8</v>
      </c>
      <c r="H149" s="1" t="s">
        <v>1059</v>
      </c>
      <c r="I149" s="1" t="s">
        <v>884</v>
      </c>
      <c r="J149" s="1" t="s">
        <v>881</v>
      </c>
    </row>
    <row r="150" spans="1:10" x14ac:dyDescent="0.2">
      <c r="A150" s="1">
        <v>148</v>
      </c>
      <c r="B150" s="1" t="s">
        <v>984</v>
      </c>
      <c r="C150" s="1" t="s">
        <v>8</v>
      </c>
      <c r="D150" s="1" t="s">
        <v>8</v>
      </c>
      <c r="E150" s="1" t="s">
        <v>701</v>
      </c>
      <c r="F150" s="1">
        <v>236</v>
      </c>
      <c r="G150" s="1" t="s">
        <v>8</v>
      </c>
      <c r="H150" s="1" t="s">
        <v>1059</v>
      </c>
      <c r="I150" s="1" t="s">
        <v>884</v>
      </c>
      <c r="J150" s="1" t="s">
        <v>881</v>
      </c>
    </row>
    <row r="151" spans="1:10" x14ac:dyDescent="0.2">
      <c r="A151" s="1">
        <v>149</v>
      </c>
      <c r="B151" s="1" t="s">
        <v>979</v>
      </c>
      <c r="C151" s="1" t="s">
        <v>8</v>
      </c>
      <c r="D151" s="1" t="s">
        <v>8</v>
      </c>
      <c r="E151" s="1" t="s">
        <v>723</v>
      </c>
      <c r="F151" s="1">
        <v>236</v>
      </c>
      <c r="G151" s="1" t="s">
        <v>8</v>
      </c>
      <c r="H151" s="1" t="s">
        <v>1059</v>
      </c>
      <c r="I151" s="1" t="s">
        <v>884</v>
      </c>
      <c r="J151" s="1" t="s">
        <v>881</v>
      </c>
    </row>
    <row r="152" spans="1:10" x14ac:dyDescent="0.2">
      <c r="A152" s="1">
        <v>150</v>
      </c>
      <c r="B152" s="1" t="s">
        <v>905</v>
      </c>
      <c r="C152" s="1" t="s">
        <v>382</v>
      </c>
      <c r="D152" s="1">
        <v>787</v>
      </c>
      <c r="E152" s="1" t="s">
        <v>381</v>
      </c>
      <c r="F152" s="1">
        <v>787</v>
      </c>
      <c r="G152" s="1">
        <v>0</v>
      </c>
      <c r="H152" s="1" t="s">
        <v>1059</v>
      </c>
      <c r="I152" s="1" t="s">
        <v>884</v>
      </c>
      <c r="J152" s="1" t="s">
        <v>881</v>
      </c>
    </row>
    <row r="153" spans="1:10" x14ac:dyDescent="0.2">
      <c r="A153" s="1">
        <v>151</v>
      </c>
      <c r="B153" s="1" t="s">
        <v>930</v>
      </c>
      <c r="C153" s="1" t="s">
        <v>8</v>
      </c>
      <c r="D153" s="1" t="s">
        <v>8</v>
      </c>
      <c r="E153" s="1" t="s">
        <v>747</v>
      </c>
      <c r="F153" s="1">
        <v>180</v>
      </c>
      <c r="G153" s="1" t="s">
        <v>8</v>
      </c>
      <c r="H153" s="1" t="s">
        <v>1059</v>
      </c>
      <c r="I153" s="1" t="s">
        <v>884</v>
      </c>
      <c r="J153" s="1" t="s">
        <v>881</v>
      </c>
    </row>
    <row r="154" spans="1:10" x14ac:dyDescent="0.2">
      <c r="A154" s="1">
        <v>152</v>
      </c>
      <c r="B154" s="1" t="s">
        <v>977</v>
      </c>
      <c r="C154" s="1" t="s">
        <v>8</v>
      </c>
      <c r="D154" s="1" t="s">
        <v>8</v>
      </c>
      <c r="E154" s="1" t="s">
        <v>34</v>
      </c>
      <c r="F154" s="1">
        <v>1124</v>
      </c>
      <c r="G154" s="1" t="s">
        <v>8</v>
      </c>
      <c r="H154" s="1" t="s">
        <v>1059</v>
      </c>
      <c r="I154" s="1" t="s">
        <v>884</v>
      </c>
      <c r="J154" s="1" t="s">
        <v>878</v>
      </c>
    </row>
    <row r="155" spans="1:10" x14ac:dyDescent="0.2">
      <c r="A155" s="1">
        <v>153</v>
      </c>
      <c r="B155" s="1" t="s">
        <v>959</v>
      </c>
      <c r="C155" s="1" t="s">
        <v>8</v>
      </c>
      <c r="D155" s="1" t="s">
        <v>8</v>
      </c>
      <c r="E155" s="1" t="s">
        <v>34</v>
      </c>
      <c r="F155" s="1">
        <v>1124</v>
      </c>
      <c r="G155" s="1" t="s">
        <v>8</v>
      </c>
      <c r="H155" s="1" t="s">
        <v>1059</v>
      </c>
      <c r="I155" s="1" t="s">
        <v>884</v>
      </c>
      <c r="J155" s="1" t="s">
        <v>878</v>
      </c>
    </row>
    <row r="156" spans="1:10" x14ac:dyDescent="0.2">
      <c r="A156" s="1">
        <v>154</v>
      </c>
      <c r="B156" s="1" t="s">
        <v>926</v>
      </c>
      <c r="C156" s="1" t="s">
        <v>528</v>
      </c>
      <c r="D156" s="1">
        <v>622</v>
      </c>
      <c r="E156" s="1" t="s">
        <v>335</v>
      </c>
      <c r="F156" s="1">
        <v>831</v>
      </c>
      <c r="G156" s="1">
        <v>208</v>
      </c>
      <c r="H156" s="1" t="s">
        <v>1059</v>
      </c>
      <c r="I156" s="1" t="s">
        <v>884</v>
      </c>
      <c r="J156" s="1" t="s">
        <v>881</v>
      </c>
    </row>
    <row r="157" spans="1:10" x14ac:dyDescent="0.2">
      <c r="A157" s="1">
        <v>155</v>
      </c>
      <c r="B157" s="1" t="s">
        <v>990</v>
      </c>
      <c r="C157" s="1" t="s">
        <v>528</v>
      </c>
      <c r="D157" s="1">
        <v>622</v>
      </c>
      <c r="E157" s="1" t="s">
        <v>335</v>
      </c>
      <c r="F157" s="1">
        <v>831</v>
      </c>
      <c r="G157" s="1">
        <v>208</v>
      </c>
      <c r="H157" s="1" t="s">
        <v>1059</v>
      </c>
      <c r="I157" s="1" t="s">
        <v>884</v>
      </c>
      <c r="J157" s="1" t="s">
        <v>881</v>
      </c>
    </row>
    <row r="158" spans="1:10" x14ac:dyDescent="0.2">
      <c r="A158" s="1">
        <v>156</v>
      </c>
      <c r="B158" s="1" t="s">
        <v>909</v>
      </c>
      <c r="C158" s="1" t="s">
        <v>528</v>
      </c>
      <c r="D158" s="1">
        <v>622</v>
      </c>
      <c r="E158" s="1" t="s">
        <v>335</v>
      </c>
      <c r="F158" s="1">
        <v>831</v>
      </c>
      <c r="G158" s="1">
        <v>208</v>
      </c>
      <c r="H158" s="1" t="s">
        <v>1059</v>
      </c>
      <c r="I158" s="1" t="s">
        <v>884</v>
      </c>
      <c r="J158" s="1" t="s">
        <v>881</v>
      </c>
    </row>
    <row r="159" spans="1:10" x14ac:dyDescent="0.2">
      <c r="A159" s="1">
        <v>157</v>
      </c>
      <c r="B159" s="1" t="s">
        <v>1010</v>
      </c>
      <c r="C159" s="1" t="s">
        <v>528</v>
      </c>
      <c r="D159" s="1">
        <v>622</v>
      </c>
      <c r="E159" s="1" t="s">
        <v>335</v>
      </c>
      <c r="F159" s="1">
        <v>831</v>
      </c>
      <c r="G159" s="1">
        <v>208</v>
      </c>
      <c r="H159" s="1" t="s">
        <v>1059</v>
      </c>
      <c r="I159" s="1" t="s">
        <v>884</v>
      </c>
      <c r="J159" s="1" t="s">
        <v>881</v>
      </c>
    </row>
  </sheetData>
  <autoFilter ref="A2:J199" xr:uid="{8BD22A28-1BB4-324F-8F99-00305FFC94F4}"/>
  <mergeCells count="4">
    <mergeCell ref="C1:D1"/>
    <mergeCell ref="E1:F1"/>
    <mergeCell ref="G1:J1"/>
    <mergeCell ref="A1:B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0C6-23AE-B44D-92BE-FF18A2E9428E}">
  <dimension ref="A1:P866"/>
  <sheetViews>
    <sheetView zoomScale="75" workbookViewId="0">
      <selection activeCell="R25" sqref="R25"/>
    </sheetView>
  </sheetViews>
  <sheetFormatPr baseColWidth="10" defaultRowHeight="16" x14ac:dyDescent="0.2"/>
  <cols>
    <col min="1" max="1" width="7.1640625" bestFit="1" customWidth="1"/>
    <col min="2" max="2" width="42.1640625" bestFit="1" customWidth="1"/>
    <col min="3" max="3" width="7.1640625" bestFit="1" customWidth="1"/>
    <col min="4" max="4" width="6.83203125" bestFit="1" customWidth="1"/>
    <col min="5" max="5" width="8.1640625" bestFit="1" customWidth="1"/>
    <col min="6" max="6" width="10" bestFit="1" customWidth="1"/>
    <col min="7" max="7" width="10.5" bestFit="1" customWidth="1"/>
    <col min="8" max="8" width="10.6640625" bestFit="1" customWidth="1"/>
    <col min="9" max="9" width="8.6640625" bestFit="1" customWidth="1"/>
    <col min="10" max="10" width="10.83203125" bestFit="1" customWidth="1"/>
    <col min="11" max="11" width="12.5" bestFit="1" customWidth="1"/>
    <col min="12" max="12" width="8.83203125" bestFit="1" customWidth="1"/>
    <col min="13" max="13" width="8.1640625" bestFit="1" customWidth="1"/>
    <col min="14" max="14" width="10.1640625" bestFit="1" customWidth="1"/>
    <col min="15" max="15" width="11.1640625" bestFit="1" customWidth="1"/>
    <col min="16" max="16" width="8.1640625" bestFit="1" customWidth="1"/>
  </cols>
  <sheetData>
    <row r="1" spans="1:16" x14ac:dyDescent="0.2">
      <c r="A1" s="65"/>
      <c r="B1" s="66"/>
      <c r="C1" s="69" t="s">
        <v>3</v>
      </c>
      <c r="D1" s="69"/>
      <c r="E1" s="69"/>
      <c r="F1" s="67"/>
      <c r="G1" s="68"/>
      <c r="H1" s="69" t="s">
        <v>1051</v>
      </c>
      <c r="I1" s="69"/>
      <c r="J1" s="69"/>
      <c r="K1" s="69"/>
      <c r="L1" s="69" t="s">
        <v>1041</v>
      </c>
      <c r="M1" s="69"/>
      <c r="N1" s="69" t="s">
        <v>1040</v>
      </c>
      <c r="O1" s="69"/>
      <c r="P1" s="69"/>
    </row>
    <row r="2" spans="1:16" x14ac:dyDescent="0.2">
      <c r="A2" s="44" t="s">
        <v>1</v>
      </c>
      <c r="B2" s="44" t="s">
        <v>6</v>
      </c>
      <c r="C2" s="44" t="s">
        <v>7</v>
      </c>
      <c r="D2" s="44" t="s">
        <v>8</v>
      </c>
      <c r="E2" s="44" t="s">
        <v>1037</v>
      </c>
      <c r="F2" s="11" t="s">
        <v>1049</v>
      </c>
      <c r="G2" s="44" t="s">
        <v>1039</v>
      </c>
      <c r="H2" s="44" t="s">
        <v>4</v>
      </c>
      <c r="I2" s="44" t="s">
        <v>1038</v>
      </c>
      <c r="J2" s="44" t="s">
        <v>1052</v>
      </c>
      <c r="K2" s="44" t="s">
        <v>5</v>
      </c>
      <c r="L2" s="44" t="s">
        <v>1042</v>
      </c>
      <c r="M2" s="44" t="s">
        <v>1037</v>
      </c>
      <c r="N2" s="44" t="s">
        <v>1043</v>
      </c>
      <c r="O2" s="44" t="s">
        <v>1044</v>
      </c>
      <c r="P2" s="44" t="s">
        <v>1037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115</v>
      </c>
      <c r="F3" s="1">
        <v>0</v>
      </c>
      <c r="G3" s="1">
        <v>202006</v>
      </c>
      <c r="H3" s="1">
        <v>7827</v>
      </c>
      <c r="I3" s="1">
        <v>187</v>
      </c>
      <c r="J3" s="1">
        <v>540</v>
      </c>
      <c r="K3" s="1">
        <v>64188</v>
      </c>
      <c r="L3" s="1">
        <v>1360</v>
      </c>
      <c r="M3" s="1">
        <v>1491</v>
      </c>
      <c r="N3" s="1">
        <v>53862</v>
      </c>
      <c r="O3" s="1">
        <v>4832</v>
      </c>
      <c r="P3" s="1">
        <v>58694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115</v>
      </c>
      <c r="F4" s="1">
        <v>5</v>
      </c>
      <c r="G4" s="1">
        <v>202006</v>
      </c>
      <c r="H4" s="1">
        <v>7191</v>
      </c>
      <c r="I4" s="1">
        <v>133</v>
      </c>
      <c r="J4" s="1">
        <v>489</v>
      </c>
      <c r="K4" s="1">
        <v>62758</v>
      </c>
      <c r="L4" s="1">
        <v>1360</v>
      </c>
      <c r="M4" s="1">
        <v>1491</v>
      </c>
      <c r="N4" s="1">
        <v>53862</v>
      </c>
      <c r="O4" s="1">
        <v>4832</v>
      </c>
      <c r="P4" s="1">
        <v>58694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115</v>
      </c>
      <c r="F5" s="1">
        <v>11</v>
      </c>
      <c r="G5" s="1">
        <v>202594</v>
      </c>
      <c r="H5" s="1">
        <v>7298</v>
      </c>
      <c r="I5" s="1">
        <v>155</v>
      </c>
      <c r="J5" s="1">
        <v>555</v>
      </c>
      <c r="K5" s="1">
        <v>62965</v>
      </c>
      <c r="L5" s="1">
        <v>1360</v>
      </c>
      <c r="M5" s="1">
        <v>1491</v>
      </c>
      <c r="N5" s="1">
        <v>53768</v>
      </c>
      <c r="O5" s="1">
        <v>4826</v>
      </c>
      <c r="P5" s="1">
        <v>58594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115</v>
      </c>
      <c r="F6" s="1">
        <v>11</v>
      </c>
      <c r="G6" s="1">
        <v>202594</v>
      </c>
      <c r="H6" s="1">
        <v>7159</v>
      </c>
      <c r="I6" s="1">
        <v>131</v>
      </c>
      <c r="J6" s="1">
        <v>532</v>
      </c>
      <c r="K6" s="1">
        <v>61981</v>
      </c>
      <c r="L6" s="1">
        <v>1360</v>
      </c>
      <c r="M6" s="1">
        <v>1491</v>
      </c>
      <c r="N6" s="1">
        <v>53768</v>
      </c>
      <c r="O6" s="1">
        <v>4826</v>
      </c>
      <c r="P6" s="1">
        <v>58594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116</v>
      </c>
      <c r="F7" s="1">
        <v>11</v>
      </c>
      <c r="G7" s="1">
        <v>199919</v>
      </c>
      <c r="H7" s="1">
        <v>7664</v>
      </c>
      <c r="I7" s="1">
        <v>130</v>
      </c>
      <c r="J7" s="1">
        <v>481</v>
      </c>
      <c r="K7" s="1">
        <v>60106</v>
      </c>
      <c r="L7" s="1">
        <v>1360</v>
      </c>
      <c r="M7" s="1">
        <v>1491</v>
      </c>
      <c r="N7" s="1">
        <v>53752</v>
      </c>
      <c r="O7" s="1">
        <v>4825</v>
      </c>
      <c r="P7" s="1">
        <v>58577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116</v>
      </c>
      <c r="F8" s="1">
        <v>12</v>
      </c>
      <c r="G8" s="1">
        <v>199024</v>
      </c>
      <c r="H8" s="1">
        <v>7730</v>
      </c>
      <c r="I8" s="1">
        <v>179</v>
      </c>
      <c r="J8" s="1">
        <v>535</v>
      </c>
      <c r="K8" s="1">
        <v>61890</v>
      </c>
      <c r="L8" s="1">
        <v>1360</v>
      </c>
      <c r="M8" s="1">
        <v>1491</v>
      </c>
      <c r="N8" s="1">
        <v>53764</v>
      </c>
      <c r="O8" s="1">
        <v>4827</v>
      </c>
      <c r="P8" s="1">
        <v>58591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116</v>
      </c>
      <c r="F9" s="1">
        <v>14</v>
      </c>
      <c r="G9" s="1">
        <v>202412</v>
      </c>
      <c r="H9" s="1">
        <v>7261</v>
      </c>
      <c r="I9" s="1">
        <v>156</v>
      </c>
      <c r="J9" s="1">
        <v>506</v>
      </c>
      <c r="K9" s="1">
        <v>60597</v>
      </c>
      <c r="L9" s="1">
        <v>1360</v>
      </c>
      <c r="M9" s="1">
        <v>1491</v>
      </c>
      <c r="N9" s="1">
        <v>53966</v>
      </c>
      <c r="O9" s="1">
        <v>4833</v>
      </c>
      <c r="P9" s="1">
        <v>58799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116</v>
      </c>
      <c r="F10" s="1">
        <v>18</v>
      </c>
      <c r="G10" s="1">
        <v>202412</v>
      </c>
      <c r="H10" s="1">
        <v>7637</v>
      </c>
      <c r="I10" s="1">
        <v>148</v>
      </c>
      <c r="J10" s="1">
        <v>484</v>
      </c>
      <c r="K10" s="1">
        <v>61685</v>
      </c>
      <c r="L10" s="1">
        <v>1360</v>
      </c>
      <c r="M10" s="1">
        <v>1491</v>
      </c>
      <c r="N10" s="1">
        <v>53966</v>
      </c>
      <c r="O10" s="1">
        <v>4833</v>
      </c>
      <c r="P10" s="1">
        <v>58799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116</v>
      </c>
      <c r="F11" s="1">
        <v>20</v>
      </c>
      <c r="G11" s="1">
        <v>202412</v>
      </c>
      <c r="H11" s="1">
        <v>7047</v>
      </c>
      <c r="I11" s="1">
        <v>129</v>
      </c>
      <c r="J11" s="1">
        <v>492</v>
      </c>
      <c r="K11" s="1">
        <v>58878</v>
      </c>
      <c r="L11" s="1">
        <v>1360</v>
      </c>
      <c r="M11" s="1">
        <v>1491</v>
      </c>
      <c r="N11" s="1">
        <v>53966</v>
      </c>
      <c r="O11" s="1">
        <v>4833</v>
      </c>
      <c r="P11" s="1">
        <v>58799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118</v>
      </c>
      <c r="F12" s="1">
        <v>26</v>
      </c>
      <c r="G12" s="1">
        <v>215266</v>
      </c>
      <c r="H12" s="1">
        <v>7434</v>
      </c>
      <c r="I12" s="1">
        <v>129</v>
      </c>
      <c r="J12" s="1">
        <v>513</v>
      </c>
      <c r="K12" s="1">
        <v>68907</v>
      </c>
      <c r="L12" s="1">
        <v>1404</v>
      </c>
      <c r="M12" s="1">
        <v>1523</v>
      </c>
      <c r="N12" s="1">
        <v>56289</v>
      </c>
      <c r="O12" s="1">
        <v>5040</v>
      </c>
      <c r="P12" s="1">
        <v>61329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118</v>
      </c>
      <c r="F13" s="1">
        <v>26</v>
      </c>
      <c r="G13" s="1">
        <v>215266</v>
      </c>
      <c r="H13" s="1">
        <v>7746</v>
      </c>
      <c r="I13" s="1">
        <v>186</v>
      </c>
      <c r="J13" s="1">
        <v>575</v>
      </c>
      <c r="K13" s="1">
        <v>69812</v>
      </c>
      <c r="L13" s="1">
        <v>1404</v>
      </c>
      <c r="M13" s="1">
        <v>1523</v>
      </c>
      <c r="N13" s="1">
        <v>56289</v>
      </c>
      <c r="O13" s="1">
        <v>5040</v>
      </c>
      <c r="P13" s="1">
        <v>61329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118</v>
      </c>
      <c r="F14" s="1">
        <v>26</v>
      </c>
      <c r="G14" s="1">
        <v>215266</v>
      </c>
      <c r="H14" s="1">
        <v>7300</v>
      </c>
      <c r="I14" s="1">
        <v>137</v>
      </c>
      <c r="J14" s="1">
        <v>539</v>
      </c>
      <c r="K14" s="1">
        <v>68106</v>
      </c>
      <c r="L14" s="1">
        <v>1404</v>
      </c>
      <c r="M14" s="1">
        <v>1523</v>
      </c>
      <c r="N14" s="1">
        <v>56289</v>
      </c>
      <c r="O14" s="1">
        <v>5040</v>
      </c>
      <c r="P14" s="1">
        <v>61329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118</v>
      </c>
      <c r="F15" s="1">
        <v>26</v>
      </c>
      <c r="G15" s="1">
        <v>215266</v>
      </c>
      <c r="H15" s="1">
        <v>7419</v>
      </c>
      <c r="I15" s="1">
        <v>155</v>
      </c>
      <c r="J15" s="1">
        <v>502</v>
      </c>
      <c r="K15" s="1">
        <v>69072</v>
      </c>
      <c r="L15" s="1">
        <v>1404</v>
      </c>
      <c r="M15" s="1">
        <v>1523</v>
      </c>
      <c r="N15" s="1">
        <v>56289</v>
      </c>
      <c r="O15" s="1">
        <v>5040</v>
      </c>
      <c r="P15" s="1">
        <v>61329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118</v>
      </c>
      <c r="F16" s="1">
        <v>26</v>
      </c>
      <c r="G16" s="1">
        <v>215266</v>
      </c>
      <c r="H16" s="1">
        <v>6871</v>
      </c>
      <c r="I16" s="1">
        <v>126</v>
      </c>
      <c r="J16" s="1">
        <v>532</v>
      </c>
      <c r="K16" s="1">
        <v>67357</v>
      </c>
      <c r="L16" s="1">
        <v>1404</v>
      </c>
      <c r="M16" s="1">
        <v>1523</v>
      </c>
      <c r="N16" s="1">
        <v>56289</v>
      </c>
      <c r="O16" s="1">
        <v>5040</v>
      </c>
      <c r="P16" s="1">
        <v>61329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118</v>
      </c>
      <c r="F17" s="1">
        <v>26</v>
      </c>
      <c r="G17" s="1">
        <v>216297</v>
      </c>
      <c r="H17" s="1">
        <v>7297</v>
      </c>
      <c r="I17" s="1">
        <v>129</v>
      </c>
      <c r="J17" s="1">
        <v>556</v>
      </c>
      <c r="K17" s="1">
        <v>69361</v>
      </c>
      <c r="L17" s="1">
        <v>1404</v>
      </c>
      <c r="M17" s="1">
        <v>1523</v>
      </c>
      <c r="N17" s="1">
        <v>56330</v>
      </c>
      <c r="O17" s="1">
        <v>5043</v>
      </c>
      <c r="P17" s="1">
        <v>61373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118</v>
      </c>
      <c r="F18" s="1">
        <v>26</v>
      </c>
      <c r="G18" s="1">
        <v>216297</v>
      </c>
      <c r="H18" s="1">
        <v>7804</v>
      </c>
      <c r="I18" s="1">
        <v>175</v>
      </c>
      <c r="J18" s="1">
        <v>515</v>
      </c>
      <c r="K18" s="1">
        <v>69847</v>
      </c>
      <c r="L18" s="1">
        <v>1404</v>
      </c>
      <c r="M18" s="1">
        <v>1523</v>
      </c>
      <c r="N18" s="1">
        <v>56330</v>
      </c>
      <c r="O18" s="1">
        <v>5043</v>
      </c>
      <c r="P18" s="1">
        <v>61373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118</v>
      </c>
      <c r="F19" s="1">
        <v>26</v>
      </c>
      <c r="G19" s="1">
        <v>216297</v>
      </c>
      <c r="H19" s="1">
        <v>7197</v>
      </c>
      <c r="I19" s="1">
        <v>133</v>
      </c>
      <c r="J19" s="1">
        <v>506</v>
      </c>
      <c r="K19" s="1">
        <v>68548</v>
      </c>
      <c r="L19" s="1">
        <v>1404</v>
      </c>
      <c r="M19" s="1">
        <v>1523</v>
      </c>
      <c r="N19" s="1">
        <v>56330</v>
      </c>
      <c r="O19" s="1">
        <v>5043</v>
      </c>
      <c r="P19" s="1">
        <v>61373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118</v>
      </c>
      <c r="F20" s="1">
        <v>26</v>
      </c>
      <c r="G20" s="1">
        <v>216297</v>
      </c>
      <c r="H20" s="1">
        <v>7472</v>
      </c>
      <c r="I20" s="1">
        <v>134</v>
      </c>
      <c r="J20" s="1">
        <v>538</v>
      </c>
      <c r="K20" s="1">
        <v>68560</v>
      </c>
      <c r="L20" s="1">
        <v>1404</v>
      </c>
      <c r="M20" s="1">
        <v>1523</v>
      </c>
      <c r="N20" s="1">
        <v>56330</v>
      </c>
      <c r="O20" s="1">
        <v>5043</v>
      </c>
      <c r="P20" s="1">
        <v>61373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118</v>
      </c>
      <c r="F21" s="1">
        <v>26</v>
      </c>
      <c r="G21" s="1">
        <v>216297</v>
      </c>
      <c r="H21" s="1">
        <v>6825</v>
      </c>
      <c r="I21" s="1">
        <v>133</v>
      </c>
      <c r="J21" s="1">
        <v>502</v>
      </c>
      <c r="K21" s="1">
        <v>67159</v>
      </c>
      <c r="L21" s="1">
        <v>1404</v>
      </c>
      <c r="M21" s="1">
        <v>1523</v>
      </c>
      <c r="N21" s="1">
        <v>56330</v>
      </c>
      <c r="O21" s="1">
        <v>5043</v>
      </c>
      <c r="P21" s="1">
        <v>61373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118</v>
      </c>
      <c r="F22" s="1">
        <v>26</v>
      </c>
      <c r="G22" s="1">
        <v>216297</v>
      </c>
      <c r="H22" s="1">
        <v>7379</v>
      </c>
      <c r="I22" s="1">
        <v>135</v>
      </c>
      <c r="J22" s="1">
        <v>524</v>
      </c>
      <c r="K22" s="1">
        <v>67734</v>
      </c>
      <c r="L22" s="1">
        <v>1404</v>
      </c>
      <c r="M22" s="1">
        <v>1523</v>
      </c>
      <c r="N22" s="1">
        <v>56330</v>
      </c>
      <c r="O22" s="1">
        <v>5043</v>
      </c>
      <c r="P22" s="1">
        <v>61373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118</v>
      </c>
      <c r="F23" s="1">
        <v>26</v>
      </c>
      <c r="G23" s="1">
        <v>216297</v>
      </c>
      <c r="H23" s="1">
        <v>7658</v>
      </c>
      <c r="I23" s="1">
        <v>182</v>
      </c>
      <c r="J23" s="1">
        <v>564</v>
      </c>
      <c r="K23" s="1">
        <v>69887</v>
      </c>
      <c r="L23" s="1">
        <v>1404</v>
      </c>
      <c r="M23" s="1">
        <v>1523</v>
      </c>
      <c r="N23" s="1">
        <v>56330</v>
      </c>
      <c r="O23" s="1">
        <v>5043</v>
      </c>
      <c r="P23" s="1">
        <v>61373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118</v>
      </c>
      <c r="F24" s="1">
        <v>26</v>
      </c>
      <c r="G24" s="1">
        <v>216297</v>
      </c>
      <c r="H24" s="1">
        <v>7340</v>
      </c>
      <c r="I24" s="1">
        <v>128</v>
      </c>
      <c r="J24" s="1">
        <v>516</v>
      </c>
      <c r="K24" s="1">
        <v>68742</v>
      </c>
      <c r="L24" s="1">
        <v>1404</v>
      </c>
      <c r="M24" s="1">
        <v>1523</v>
      </c>
      <c r="N24" s="1">
        <v>56330</v>
      </c>
      <c r="O24" s="1">
        <v>5043</v>
      </c>
      <c r="P24" s="1">
        <v>61373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118</v>
      </c>
      <c r="F25" s="1">
        <v>26</v>
      </c>
      <c r="G25" s="1">
        <v>217128</v>
      </c>
      <c r="H25" s="1">
        <v>7429</v>
      </c>
      <c r="I25" s="1">
        <v>136</v>
      </c>
      <c r="J25" s="1">
        <v>519</v>
      </c>
      <c r="K25" s="1">
        <v>67635</v>
      </c>
      <c r="L25" s="1">
        <v>1404</v>
      </c>
      <c r="M25" s="1">
        <v>1523</v>
      </c>
      <c r="N25" s="1">
        <v>56423</v>
      </c>
      <c r="O25" s="1">
        <v>5044</v>
      </c>
      <c r="P25" s="1">
        <v>61467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118</v>
      </c>
      <c r="F26" s="1">
        <v>26</v>
      </c>
      <c r="G26" s="1">
        <v>217128</v>
      </c>
      <c r="H26" s="1">
        <v>7057</v>
      </c>
      <c r="I26" s="1">
        <v>131</v>
      </c>
      <c r="J26" s="1">
        <v>550</v>
      </c>
      <c r="K26" s="1">
        <v>66816</v>
      </c>
      <c r="L26" s="1">
        <v>1404</v>
      </c>
      <c r="M26" s="1">
        <v>1523</v>
      </c>
      <c r="N26" s="1">
        <v>56423</v>
      </c>
      <c r="O26" s="1">
        <v>5044</v>
      </c>
      <c r="P26" s="1">
        <v>61467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118</v>
      </c>
      <c r="F27" s="1">
        <v>26</v>
      </c>
      <c r="G27" s="1">
        <v>217128</v>
      </c>
      <c r="H27" s="1">
        <v>7386</v>
      </c>
      <c r="I27" s="1">
        <v>131</v>
      </c>
      <c r="J27" s="1">
        <v>514</v>
      </c>
      <c r="K27" s="1">
        <v>67618</v>
      </c>
      <c r="L27" s="1">
        <v>1404</v>
      </c>
      <c r="M27" s="1">
        <v>1523</v>
      </c>
      <c r="N27" s="1">
        <v>56423</v>
      </c>
      <c r="O27" s="1">
        <v>5044</v>
      </c>
      <c r="P27" s="1">
        <v>61467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118</v>
      </c>
      <c r="F28" s="1">
        <v>26</v>
      </c>
      <c r="G28" s="1">
        <v>217128</v>
      </c>
      <c r="H28" s="1">
        <v>7917</v>
      </c>
      <c r="I28" s="1">
        <v>135</v>
      </c>
      <c r="J28" s="1">
        <v>546</v>
      </c>
      <c r="K28" s="1">
        <v>69788</v>
      </c>
      <c r="L28" s="1">
        <v>1404</v>
      </c>
      <c r="M28" s="1">
        <v>1523</v>
      </c>
      <c r="N28" s="1">
        <v>56423</v>
      </c>
      <c r="O28" s="1">
        <v>5044</v>
      </c>
      <c r="P28" s="1">
        <v>61467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118</v>
      </c>
      <c r="F29" s="1">
        <v>26</v>
      </c>
      <c r="G29" s="1">
        <v>217128</v>
      </c>
      <c r="H29" s="1">
        <v>7250</v>
      </c>
      <c r="I29" s="1">
        <v>165</v>
      </c>
      <c r="J29" s="1">
        <v>488</v>
      </c>
      <c r="K29" s="1">
        <v>68414</v>
      </c>
      <c r="L29" s="1">
        <v>1404</v>
      </c>
      <c r="M29" s="1">
        <v>1523</v>
      </c>
      <c r="N29" s="1">
        <v>56423</v>
      </c>
      <c r="O29" s="1">
        <v>5044</v>
      </c>
      <c r="P29" s="1">
        <v>61467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118</v>
      </c>
      <c r="F30" s="1">
        <v>26</v>
      </c>
      <c r="G30" s="1">
        <v>217128</v>
      </c>
      <c r="H30" s="1">
        <v>7311</v>
      </c>
      <c r="I30" s="1">
        <v>137</v>
      </c>
      <c r="J30" s="1">
        <v>526</v>
      </c>
      <c r="K30" s="1">
        <v>67811</v>
      </c>
      <c r="L30" s="1">
        <v>1404</v>
      </c>
      <c r="M30" s="1">
        <v>1523</v>
      </c>
      <c r="N30" s="1">
        <v>56423</v>
      </c>
      <c r="O30" s="1">
        <v>5044</v>
      </c>
      <c r="P30" s="1">
        <v>61467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118</v>
      </c>
      <c r="F31" s="1">
        <v>26</v>
      </c>
      <c r="G31" s="1">
        <v>217128</v>
      </c>
      <c r="H31" s="1">
        <v>7265</v>
      </c>
      <c r="I31" s="1">
        <v>133</v>
      </c>
      <c r="J31" s="1">
        <v>541</v>
      </c>
      <c r="K31" s="1">
        <v>67274</v>
      </c>
      <c r="L31" s="1">
        <v>1404</v>
      </c>
      <c r="M31" s="1">
        <v>1523</v>
      </c>
      <c r="N31" s="1">
        <v>56423</v>
      </c>
      <c r="O31" s="1">
        <v>5044</v>
      </c>
      <c r="P31" s="1">
        <v>61467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118</v>
      </c>
      <c r="F32" s="1">
        <v>26</v>
      </c>
      <c r="G32" s="1">
        <v>217128</v>
      </c>
      <c r="H32" s="1">
        <v>7404</v>
      </c>
      <c r="I32" s="1">
        <v>134</v>
      </c>
      <c r="J32" s="1">
        <v>510</v>
      </c>
      <c r="K32" s="1">
        <v>68331</v>
      </c>
      <c r="L32" s="1">
        <v>1404</v>
      </c>
      <c r="M32" s="1">
        <v>1523</v>
      </c>
      <c r="N32" s="1">
        <v>56423</v>
      </c>
      <c r="O32" s="1">
        <v>5044</v>
      </c>
      <c r="P32" s="1">
        <v>61467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118</v>
      </c>
      <c r="F33" s="1">
        <v>26</v>
      </c>
      <c r="G33" s="1">
        <v>217128</v>
      </c>
      <c r="H33" s="1">
        <v>7772</v>
      </c>
      <c r="I33" s="1">
        <v>208</v>
      </c>
      <c r="J33" s="1">
        <v>550</v>
      </c>
      <c r="K33" s="1">
        <v>70424</v>
      </c>
      <c r="L33" s="1">
        <v>1404</v>
      </c>
      <c r="M33" s="1">
        <v>1523</v>
      </c>
      <c r="N33" s="1">
        <v>56423</v>
      </c>
      <c r="O33" s="1">
        <v>5044</v>
      </c>
      <c r="P33" s="1">
        <v>61467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118</v>
      </c>
      <c r="F34" s="1">
        <v>26</v>
      </c>
      <c r="G34" s="1">
        <v>217128</v>
      </c>
      <c r="H34" s="1">
        <v>7302</v>
      </c>
      <c r="I34" s="1">
        <v>147</v>
      </c>
      <c r="J34" s="1">
        <v>534</v>
      </c>
      <c r="K34" s="1">
        <v>67733</v>
      </c>
      <c r="L34" s="1">
        <v>1404</v>
      </c>
      <c r="M34" s="1">
        <v>1523</v>
      </c>
      <c r="N34" s="1">
        <v>56423</v>
      </c>
      <c r="O34" s="1">
        <v>5044</v>
      </c>
      <c r="P34" s="1">
        <v>61467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118</v>
      </c>
      <c r="F35" s="1">
        <v>26</v>
      </c>
      <c r="G35" s="1">
        <v>217128</v>
      </c>
      <c r="H35" s="1">
        <v>7319</v>
      </c>
      <c r="I35" s="1">
        <v>153</v>
      </c>
      <c r="J35" s="1">
        <v>558</v>
      </c>
      <c r="K35" s="1">
        <v>70339</v>
      </c>
      <c r="L35" s="1">
        <v>1404</v>
      </c>
      <c r="M35" s="1">
        <v>1523</v>
      </c>
      <c r="N35" s="1">
        <v>56423</v>
      </c>
      <c r="O35" s="1">
        <v>5044</v>
      </c>
      <c r="P35" s="1">
        <v>61467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118</v>
      </c>
      <c r="F36" s="1">
        <v>26</v>
      </c>
      <c r="G36" s="1">
        <v>217128</v>
      </c>
      <c r="H36" s="1">
        <v>7094</v>
      </c>
      <c r="I36" s="1">
        <v>126</v>
      </c>
      <c r="J36" s="1">
        <v>530</v>
      </c>
      <c r="K36" s="1">
        <v>67361</v>
      </c>
      <c r="L36" s="1">
        <v>1404</v>
      </c>
      <c r="M36" s="1">
        <v>1523</v>
      </c>
      <c r="N36" s="1">
        <v>56423</v>
      </c>
      <c r="O36" s="1">
        <v>5044</v>
      </c>
      <c r="P36" s="1">
        <v>61467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118</v>
      </c>
      <c r="F37" s="1">
        <v>26</v>
      </c>
      <c r="G37" s="1">
        <v>217128</v>
      </c>
      <c r="H37" s="1">
        <v>7399</v>
      </c>
      <c r="I37" s="1">
        <v>158</v>
      </c>
      <c r="J37" s="1">
        <v>507</v>
      </c>
      <c r="K37" s="1">
        <v>68031</v>
      </c>
      <c r="L37" s="1">
        <v>1404</v>
      </c>
      <c r="M37" s="1">
        <v>1523</v>
      </c>
      <c r="N37" s="1">
        <v>56423</v>
      </c>
      <c r="O37" s="1">
        <v>5044</v>
      </c>
      <c r="P37" s="1">
        <v>61467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118</v>
      </c>
      <c r="F38" s="1">
        <v>26</v>
      </c>
      <c r="G38" s="1">
        <v>217128</v>
      </c>
      <c r="H38" s="1">
        <v>7604</v>
      </c>
      <c r="I38" s="1">
        <v>161</v>
      </c>
      <c r="J38" s="1">
        <v>529</v>
      </c>
      <c r="K38" s="1">
        <v>69035</v>
      </c>
      <c r="L38" s="1">
        <v>1404</v>
      </c>
      <c r="M38" s="1">
        <v>1523</v>
      </c>
      <c r="N38" s="1">
        <v>56423</v>
      </c>
      <c r="O38" s="1">
        <v>5044</v>
      </c>
      <c r="P38" s="1">
        <v>61467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118</v>
      </c>
      <c r="F39" s="1">
        <v>26</v>
      </c>
      <c r="G39" s="1">
        <v>217128</v>
      </c>
      <c r="H39" s="1">
        <v>7263</v>
      </c>
      <c r="I39" s="1">
        <v>146</v>
      </c>
      <c r="J39" s="1">
        <v>544</v>
      </c>
      <c r="K39" s="1">
        <v>68643</v>
      </c>
      <c r="L39" s="1">
        <v>1404</v>
      </c>
      <c r="M39" s="1">
        <v>1523</v>
      </c>
      <c r="N39" s="1">
        <v>56423</v>
      </c>
      <c r="O39" s="1">
        <v>5044</v>
      </c>
      <c r="P39" s="1">
        <v>61467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117</v>
      </c>
      <c r="F40" s="1">
        <v>26</v>
      </c>
      <c r="G40" s="1">
        <v>216384</v>
      </c>
      <c r="H40" s="1">
        <v>7438</v>
      </c>
      <c r="I40" s="1">
        <v>132</v>
      </c>
      <c r="J40" s="1">
        <v>522</v>
      </c>
      <c r="K40" s="1">
        <v>67668</v>
      </c>
      <c r="L40" s="1">
        <v>1405</v>
      </c>
      <c r="M40" s="1">
        <v>1525</v>
      </c>
      <c r="N40" s="1">
        <v>56351</v>
      </c>
      <c r="O40" s="1">
        <v>5048</v>
      </c>
      <c r="P40" s="1">
        <v>61399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117</v>
      </c>
      <c r="F41" s="1">
        <v>26</v>
      </c>
      <c r="G41" s="1">
        <v>216384</v>
      </c>
      <c r="H41" s="1">
        <v>7440</v>
      </c>
      <c r="I41" s="1">
        <v>130</v>
      </c>
      <c r="J41" s="1">
        <v>518</v>
      </c>
      <c r="K41" s="1">
        <v>66949</v>
      </c>
      <c r="L41" s="1">
        <v>1405</v>
      </c>
      <c r="M41" s="1">
        <v>1525</v>
      </c>
      <c r="N41" s="1">
        <v>56351</v>
      </c>
      <c r="O41" s="1">
        <v>5048</v>
      </c>
      <c r="P41" s="1">
        <v>61399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117</v>
      </c>
      <c r="F42" s="1">
        <v>26</v>
      </c>
      <c r="G42" s="1">
        <v>216384</v>
      </c>
      <c r="H42" s="1">
        <v>7542</v>
      </c>
      <c r="I42" s="1">
        <v>125</v>
      </c>
      <c r="J42" s="1">
        <v>537</v>
      </c>
      <c r="K42" s="1">
        <v>68472</v>
      </c>
      <c r="L42" s="1">
        <v>1405</v>
      </c>
      <c r="M42" s="1">
        <v>1525</v>
      </c>
      <c r="N42" s="1">
        <v>56351</v>
      </c>
      <c r="O42" s="1">
        <v>5048</v>
      </c>
      <c r="P42" s="1">
        <v>61399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117</v>
      </c>
      <c r="F43" s="1">
        <v>26</v>
      </c>
      <c r="G43" s="1">
        <v>216384</v>
      </c>
      <c r="H43" s="1">
        <v>7758</v>
      </c>
      <c r="I43" s="1">
        <v>131</v>
      </c>
      <c r="J43" s="1">
        <v>533</v>
      </c>
      <c r="K43" s="1">
        <v>69520</v>
      </c>
      <c r="L43" s="1">
        <v>1405</v>
      </c>
      <c r="M43" s="1">
        <v>1525</v>
      </c>
      <c r="N43" s="1">
        <v>56351</v>
      </c>
      <c r="O43" s="1">
        <v>5048</v>
      </c>
      <c r="P43" s="1">
        <v>61399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117</v>
      </c>
      <c r="F44" s="1">
        <v>26</v>
      </c>
      <c r="G44" s="1">
        <v>216384</v>
      </c>
      <c r="H44" s="1">
        <v>7261</v>
      </c>
      <c r="I44" s="1">
        <v>133</v>
      </c>
      <c r="J44" s="1">
        <v>556</v>
      </c>
      <c r="K44" s="1">
        <v>67682</v>
      </c>
      <c r="L44" s="1">
        <v>1405</v>
      </c>
      <c r="M44" s="1">
        <v>1525</v>
      </c>
      <c r="N44" s="1">
        <v>56351</v>
      </c>
      <c r="O44" s="1">
        <v>5048</v>
      </c>
      <c r="P44" s="1">
        <v>61399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117</v>
      </c>
      <c r="F45" s="1">
        <v>26</v>
      </c>
      <c r="G45" s="1">
        <v>216384</v>
      </c>
      <c r="H45" s="1">
        <v>7464</v>
      </c>
      <c r="I45" s="1">
        <v>132</v>
      </c>
      <c r="J45" s="1">
        <v>556</v>
      </c>
      <c r="K45" s="1">
        <v>70328</v>
      </c>
      <c r="L45" s="1">
        <v>1405</v>
      </c>
      <c r="M45" s="1">
        <v>1525</v>
      </c>
      <c r="N45" s="1">
        <v>56351</v>
      </c>
      <c r="O45" s="1">
        <v>5048</v>
      </c>
      <c r="P45" s="1">
        <v>61399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117</v>
      </c>
      <c r="F46" s="1">
        <v>26</v>
      </c>
      <c r="G46" s="1">
        <v>216384</v>
      </c>
      <c r="H46" s="1">
        <v>7172</v>
      </c>
      <c r="I46" s="1">
        <v>134</v>
      </c>
      <c r="J46" s="1">
        <v>492</v>
      </c>
      <c r="K46" s="1">
        <v>66947</v>
      </c>
      <c r="L46" s="1">
        <v>1405</v>
      </c>
      <c r="M46" s="1">
        <v>1525</v>
      </c>
      <c r="N46" s="1">
        <v>56351</v>
      </c>
      <c r="O46" s="1">
        <v>5048</v>
      </c>
      <c r="P46" s="1">
        <v>61399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117</v>
      </c>
      <c r="F47" s="1">
        <v>26</v>
      </c>
      <c r="G47" s="1">
        <v>216384</v>
      </c>
      <c r="H47" s="1">
        <v>7365</v>
      </c>
      <c r="I47" s="1">
        <v>133</v>
      </c>
      <c r="J47" s="1">
        <v>511</v>
      </c>
      <c r="K47" s="1">
        <v>67858</v>
      </c>
      <c r="L47" s="1">
        <v>1405</v>
      </c>
      <c r="M47" s="1">
        <v>1525</v>
      </c>
      <c r="N47" s="1">
        <v>56351</v>
      </c>
      <c r="O47" s="1">
        <v>5048</v>
      </c>
      <c r="P47" s="1">
        <v>61399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117</v>
      </c>
      <c r="F48" s="1">
        <v>26</v>
      </c>
      <c r="G48" s="1">
        <v>216384</v>
      </c>
      <c r="H48" s="1">
        <v>7671</v>
      </c>
      <c r="I48" s="1">
        <v>201</v>
      </c>
      <c r="J48" s="1">
        <v>547</v>
      </c>
      <c r="K48" s="1">
        <v>69393</v>
      </c>
      <c r="L48" s="1">
        <v>1405</v>
      </c>
      <c r="M48" s="1">
        <v>1525</v>
      </c>
      <c r="N48" s="1">
        <v>56351</v>
      </c>
      <c r="O48" s="1">
        <v>5048</v>
      </c>
      <c r="P48" s="1">
        <v>61399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117</v>
      </c>
      <c r="F49" s="1">
        <v>26</v>
      </c>
      <c r="G49" s="1">
        <v>216384</v>
      </c>
      <c r="H49" s="1">
        <v>7270</v>
      </c>
      <c r="I49" s="1">
        <v>135</v>
      </c>
      <c r="J49" s="1">
        <v>519</v>
      </c>
      <c r="K49" s="1">
        <v>69648</v>
      </c>
      <c r="L49" s="1">
        <v>1405</v>
      </c>
      <c r="M49" s="1">
        <v>1525</v>
      </c>
      <c r="N49" s="1">
        <v>56351</v>
      </c>
      <c r="O49" s="1">
        <v>5048</v>
      </c>
      <c r="P49" s="1">
        <v>61399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117</v>
      </c>
      <c r="F50" s="1">
        <v>26</v>
      </c>
      <c r="G50" s="1">
        <v>216384</v>
      </c>
      <c r="H50" s="1">
        <v>7273</v>
      </c>
      <c r="I50" s="1">
        <v>140</v>
      </c>
      <c r="J50" s="1">
        <v>517</v>
      </c>
      <c r="K50" s="1">
        <v>68007</v>
      </c>
      <c r="L50" s="1">
        <v>1405</v>
      </c>
      <c r="M50" s="1">
        <v>1525</v>
      </c>
      <c r="N50" s="1">
        <v>56351</v>
      </c>
      <c r="O50" s="1">
        <v>5048</v>
      </c>
      <c r="P50" s="1">
        <v>61399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117</v>
      </c>
      <c r="F51" s="1">
        <v>26</v>
      </c>
      <c r="G51" s="1">
        <v>216384</v>
      </c>
      <c r="H51" s="1">
        <v>7076</v>
      </c>
      <c r="I51" s="1">
        <v>127</v>
      </c>
      <c r="J51" s="1">
        <v>557</v>
      </c>
      <c r="K51" s="1">
        <v>66993</v>
      </c>
      <c r="L51" s="1">
        <v>1405</v>
      </c>
      <c r="M51" s="1">
        <v>1525</v>
      </c>
      <c r="N51" s="1">
        <v>56351</v>
      </c>
      <c r="O51" s="1">
        <v>5048</v>
      </c>
      <c r="P51" s="1">
        <v>61399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117</v>
      </c>
      <c r="F52" s="1">
        <v>26</v>
      </c>
      <c r="G52" s="1">
        <v>216384</v>
      </c>
      <c r="H52" s="1">
        <v>7436</v>
      </c>
      <c r="I52" s="1">
        <v>133</v>
      </c>
      <c r="J52" s="1">
        <v>510</v>
      </c>
      <c r="K52" s="1">
        <v>68412</v>
      </c>
      <c r="L52" s="1">
        <v>1405</v>
      </c>
      <c r="M52" s="1">
        <v>1525</v>
      </c>
      <c r="N52" s="1">
        <v>56351</v>
      </c>
      <c r="O52" s="1">
        <v>5048</v>
      </c>
      <c r="P52" s="1">
        <v>61399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117</v>
      </c>
      <c r="F53" s="1">
        <v>26</v>
      </c>
      <c r="G53" s="1">
        <v>216384</v>
      </c>
      <c r="H53" s="1">
        <v>7806</v>
      </c>
      <c r="I53" s="1">
        <v>147</v>
      </c>
      <c r="J53" s="1">
        <v>530</v>
      </c>
      <c r="K53" s="1">
        <v>69083</v>
      </c>
      <c r="L53" s="1">
        <v>1405</v>
      </c>
      <c r="M53" s="1">
        <v>1525</v>
      </c>
      <c r="N53" s="1">
        <v>56351</v>
      </c>
      <c r="O53" s="1">
        <v>5048</v>
      </c>
      <c r="P53" s="1">
        <v>61399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117</v>
      </c>
      <c r="F54" s="1">
        <v>26</v>
      </c>
      <c r="G54" s="1">
        <v>217694</v>
      </c>
      <c r="H54" s="1">
        <v>7212</v>
      </c>
      <c r="I54" s="1">
        <v>132</v>
      </c>
      <c r="J54" s="1">
        <v>510</v>
      </c>
      <c r="K54" s="1">
        <v>68417</v>
      </c>
      <c r="L54" s="1">
        <v>1405</v>
      </c>
      <c r="M54" s="1">
        <v>1525</v>
      </c>
      <c r="N54" s="1">
        <v>56594</v>
      </c>
      <c r="O54" s="1">
        <v>5057</v>
      </c>
      <c r="P54" s="1">
        <v>61651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117</v>
      </c>
      <c r="F55" s="1">
        <v>26</v>
      </c>
      <c r="G55" s="1">
        <v>217694</v>
      </c>
      <c r="H55" s="1">
        <v>7207</v>
      </c>
      <c r="I55" s="1">
        <v>136</v>
      </c>
      <c r="J55" s="1">
        <v>499</v>
      </c>
      <c r="K55" s="1">
        <v>67372</v>
      </c>
      <c r="L55" s="1">
        <v>1405</v>
      </c>
      <c r="M55" s="1">
        <v>1525</v>
      </c>
      <c r="N55" s="1">
        <v>56594</v>
      </c>
      <c r="O55" s="1">
        <v>5057</v>
      </c>
      <c r="P55" s="1">
        <v>61651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117</v>
      </c>
      <c r="F56" s="1">
        <v>26</v>
      </c>
      <c r="G56" s="1">
        <v>217694</v>
      </c>
      <c r="H56" s="1">
        <v>7018</v>
      </c>
      <c r="I56" s="1">
        <v>133</v>
      </c>
      <c r="J56" s="1">
        <v>515</v>
      </c>
      <c r="K56" s="1">
        <v>67030</v>
      </c>
      <c r="L56" s="1">
        <v>1405</v>
      </c>
      <c r="M56" s="1">
        <v>1525</v>
      </c>
      <c r="N56" s="1">
        <v>56594</v>
      </c>
      <c r="O56" s="1">
        <v>5057</v>
      </c>
      <c r="P56" s="1">
        <v>61651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117</v>
      </c>
      <c r="F57" s="1">
        <v>26</v>
      </c>
      <c r="G57" s="1">
        <v>217694</v>
      </c>
      <c r="H57" s="1">
        <v>7299</v>
      </c>
      <c r="I57" s="1">
        <v>136</v>
      </c>
      <c r="J57" s="1">
        <v>545</v>
      </c>
      <c r="K57" s="1">
        <v>68701</v>
      </c>
      <c r="L57" s="1">
        <v>1405</v>
      </c>
      <c r="M57" s="1">
        <v>1525</v>
      </c>
      <c r="N57" s="1">
        <v>56594</v>
      </c>
      <c r="O57" s="1">
        <v>5057</v>
      </c>
      <c r="P57" s="1">
        <v>61651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117</v>
      </c>
      <c r="F58" s="1">
        <v>26</v>
      </c>
      <c r="G58" s="1">
        <v>217694</v>
      </c>
      <c r="H58" s="1">
        <v>8017</v>
      </c>
      <c r="I58" s="1">
        <v>189</v>
      </c>
      <c r="J58" s="1">
        <v>549</v>
      </c>
      <c r="K58" s="1">
        <v>69397</v>
      </c>
      <c r="L58" s="1">
        <v>1405</v>
      </c>
      <c r="M58" s="1">
        <v>1525</v>
      </c>
      <c r="N58" s="1">
        <v>56594</v>
      </c>
      <c r="O58" s="1">
        <v>5057</v>
      </c>
      <c r="P58" s="1">
        <v>61651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117</v>
      </c>
      <c r="F59" s="1">
        <v>26</v>
      </c>
      <c r="G59" s="1">
        <v>217694</v>
      </c>
      <c r="H59" s="1">
        <v>7442</v>
      </c>
      <c r="I59" s="1">
        <v>134</v>
      </c>
      <c r="J59" s="1">
        <v>505</v>
      </c>
      <c r="K59" s="1">
        <v>67221</v>
      </c>
      <c r="L59" s="1">
        <v>1405</v>
      </c>
      <c r="M59" s="1">
        <v>1525</v>
      </c>
      <c r="N59" s="1">
        <v>56594</v>
      </c>
      <c r="O59" s="1">
        <v>5057</v>
      </c>
      <c r="P59" s="1">
        <v>61651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117</v>
      </c>
      <c r="F60" s="1">
        <v>26</v>
      </c>
      <c r="G60" s="1">
        <v>217694</v>
      </c>
      <c r="H60" s="1">
        <v>7318</v>
      </c>
      <c r="I60" s="1">
        <v>128</v>
      </c>
      <c r="J60" s="1">
        <v>534</v>
      </c>
      <c r="K60" s="1">
        <v>68473</v>
      </c>
      <c r="L60" s="1">
        <v>1405</v>
      </c>
      <c r="M60" s="1">
        <v>1525</v>
      </c>
      <c r="N60" s="1">
        <v>56594</v>
      </c>
      <c r="O60" s="1">
        <v>5057</v>
      </c>
      <c r="P60" s="1">
        <v>61651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117</v>
      </c>
      <c r="F61" s="1">
        <v>31</v>
      </c>
      <c r="G61" s="1">
        <v>219897</v>
      </c>
      <c r="H61" s="1">
        <v>7309</v>
      </c>
      <c r="I61" s="1">
        <v>141</v>
      </c>
      <c r="J61" s="1">
        <v>581</v>
      </c>
      <c r="K61" s="1">
        <v>70013</v>
      </c>
      <c r="L61" s="1">
        <v>1416</v>
      </c>
      <c r="M61" s="1">
        <v>1537</v>
      </c>
      <c r="N61" s="1">
        <v>56880</v>
      </c>
      <c r="O61" s="1">
        <v>5081</v>
      </c>
      <c r="P61" s="1">
        <v>61961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117</v>
      </c>
      <c r="F62" s="1">
        <v>31</v>
      </c>
      <c r="G62" s="1">
        <v>233698</v>
      </c>
      <c r="H62" s="1">
        <v>7325</v>
      </c>
      <c r="I62" s="1">
        <v>133</v>
      </c>
      <c r="J62" s="1">
        <v>633</v>
      </c>
      <c r="K62" s="1">
        <v>80248</v>
      </c>
      <c r="L62" s="1">
        <v>1417</v>
      </c>
      <c r="M62" s="1">
        <v>1537</v>
      </c>
      <c r="N62" s="1">
        <v>55890</v>
      </c>
      <c r="O62" s="1">
        <v>5031</v>
      </c>
      <c r="P62" s="1">
        <v>60921</v>
      </c>
    </row>
    <row r="63" spans="1:16" x14ac:dyDescent="0.2">
      <c r="A63" s="1">
        <v>61</v>
      </c>
      <c r="B63" s="1" t="s">
        <v>812</v>
      </c>
      <c r="C63" s="1">
        <v>0</v>
      </c>
      <c r="D63" s="1">
        <v>0</v>
      </c>
      <c r="E63" s="1">
        <v>117</v>
      </c>
      <c r="F63" s="1">
        <v>32</v>
      </c>
      <c r="G63" s="1">
        <v>211453</v>
      </c>
      <c r="H63" s="1">
        <v>7754</v>
      </c>
      <c r="I63" s="1">
        <v>137</v>
      </c>
      <c r="J63" s="1">
        <v>520</v>
      </c>
      <c r="K63" s="1">
        <v>66397</v>
      </c>
      <c r="L63" s="1">
        <v>1417</v>
      </c>
      <c r="M63" s="1">
        <v>1537</v>
      </c>
      <c r="N63" s="1">
        <v>59085</v>
      </c>
      <c r="O63" s="1">
        <v>5317</v>
      </c>
      <c r="P63" s="1">
        <v>64402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117</v>
      </c>
      <c r="F64" s="1">
        <v>32</v>
      </c>
      <c r="G64" s="1">
        <v>211453</v>
      </c>
      <c r="H64" s="1">
        <v>7512</v>
      </c>
      <c r="I64" s="1">
        <v>128</v>
      </c>
      <c r="J64" s="1">
        <v>537</v>
      </c>
      <c r="K64" s="1">
        <v>65027</v>
      </c>
      <c r="L64" s="1">
        <v>1417</v>
      </c>
      <c r="M64" s="1">
        <v>1537</v>
      </c>
      <c r="N64" s="1">
        <v>59085</v>
      </c>
      <c r="O64" s="1">
        <v>5317</v>
      </c>
      <c r="P64" s="1">
        <v>64402</v>
      </c>
    </row>
    <row r="65" spans="1:16" x14ac:dyDescent="0.2">
      <c r="A65" s="1">
        <v>63</v>
      </c>
      <c r="B65" s="1" t="s">
        <v>810</v>
      </c>
      <c r="C65" s="1">
        <v>2</v>
      </c>
      <c r="D65" s="1">
        <v>0</v>
      </c>
      <c r="E65" s="1">
        <v>119</v>
      </c>
      <c r="F65" s="1">
        <v>33</v>
      </c>
      <c r="G65" s="1">
        <v>230140</v>
      </c>
      <c r="H65" s="1">
        <v>7471</v>
      </c>
      <c r="I65" s="1">
        <v>147</v>
      </c>
      <c r="J65" s="1">
        <v>543</v>
      </c>
      <c r="K65" s="1">
        <v>75877</v>
      </c>
      <c r="L65" s="1">
        <v>1455</v>
      </c>
      <c r="M65" s="1">
        <v>1578</v>
      </c>
      <c r="N65" s="1">
        <v>67979</v>
      </c>
      <c r="O65" s="1">
        <v>5967</v>
      </c>
      <c r="P65" s="1">
        <v>73946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119</v>
      </c>
      <c r="F66" s="1">
        <v>34</v>
      </c>
      <c r="G66" s="1">
        <v>271901</v>
      </c>
      <c r="H66" s="1">
        <v>7268</v>
      </c>
      <c r="I66" s="1">
        <v>191</v>
      </c>
      <c r="J66" s="1">
        <v>688</v>
      </c>
      <c r="K66" s="1">
        <v>100014</v>
      </c>
      <c r="L66" s="1">
        <v>1455</v>
      </c>
      <c r="M66" s="1">
        <v>1578</v>
      </c>
      <c r="N66" s="1">
        <v>66903</v>
      </c>
      <c r="O66" s="1">
        <v>5909</v>
      </c>
      <c r="P66" s="1">
        <v>72812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119</v>
      </c>
      <c r="F67" s="1">
        <v>34</v>
      </c>
      <c r="G67" s="1">
        <v>271901</v>
      </c>
      <c r="H67" s="1">
        <v>7595</v>
      </c>
      <c r="I67" s="1">
        <v>154</v>
      </c>
      <c r="J67" s="1">
        <v>722</v>
      </c>
      <c r="K67" s="1">
        <v>103161</v>
      </c>
      <c r="L67" s="1">
        <v>1455</v>
      </c>
      <c r="M67" s="1">
        <v>1578</v>
      </c>
      <c r="N67" s="1">
        <v>66903</v>
      </c>
      <c r="O67" s="1">
        <v>5909</v>
      </c>
      <c r="P67" s="1">
        <v>72812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119</v>
      </c>
      <c r="F68" s="1">
        <v>34</v>
      </c>
      <c r="G68" s="1">
        <v>271901</v>
      </c>
      <c r="H68" s="1">
        <v>7828</v>
      </c>
      <c r="I68" s="1">
        <v>188</v>
      </c>
      <c r="J68" s="1">
        <v>786</v>
      </c>
      <c r="K68" s="1">
        <v>103700</v>
      </c>
      <c r="L68" s="1">
        <v>1455</v>
      </c>
      <c r="M68" s="1">
        <v>1578</v>
      </c>
      <c r="N68" s="1">
        <v>66903</v>
      </c>
      <c r="O68" s="1">
        <v>5909</v>
      </c>
      <c r="P68" s="1">
        <v>72812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119</v>
      </c>
      <c r="F69" s="1">
        <v>34</v>
      </c>
      <c r="G69" s="1">
        <v>271901</v>
      </c>
      <c r="H69" s="1">
        <v>7533</v>
      </c>
      <c r="I69" s="1">
        <v>138</v>
      </c>
      <c r="J69" s="1">
        <v>709</v>
      </c>
      <c r="K69" s="1">
        <v>101388</v>
      </c>
      <c r="L69" s="1">
        <v>1455</v>
      </c>
      <c r="M69" s="1">
        <v>1578</v>
      </c>
      <c r="N69" s="1">
        <v>66903</v>
      </c>
      <c r="O69" s="1">
        <v>5909</v>
      </c>
      <c r="P69" s="1">
        <v>72812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119</v>
      </c>
      <c r="F70" s="1">
        <v>40</v>
      </c>
      <c r="G70" s="1">
        <v>271901</v>
      </c>
      <c r="H70" s="1">
        <v>7593</v>
      </c>
      <c r="I70" s="1">
        <v>131</v>
      </c>
      <c r="J70" s="1">
        <v>715</v>
      </c>
      <c r="K70" s="1">
        <v>103973</v>
      </c>
      <c r="L70" s="1">
        <v>1455</v>
      </c>
      <c r="M70" s="1">
        <v>1578</v>
      </c>
      <c r="N70" s="1">
        <v>66903</v>
      </c>
      <c r="O70" s="1">
        <v>5909</v>
      </c>
      <c r="P70" s="1">
        <v>72812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119</v>
      </c>
      <c r="F71" s="1">
        <v>66</v>
      </c>
      <c r="G71" s="1">
        <v>271901</v>
      </c>
      <c r="H71" s="1">
        <v>7266</v>
      </c>
      <c r="I71" s="1">
        <v>129</v>
      </c>
      <c r="J71" s="1">
        <v>716</v>
      </c>
      <c r="K71" s="1">
        <v>98563</v>
      </c>
      <c r="L71" s="1">
        <v>1455</v>
      </c>
      <c r="M71" s="1">
        <v>1578</v>
      </c>
      <c r="N71" s="1">
        <v>66903</v>
      </c>
      <c r="O71" s="1">
        <v>5909</v>
      </c>
      <c r="P71" s="1">
        <v>72812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119</v>
      </c>
      <c r="F72" s="1">
        <v>66</v>
      </c>
      <c r="G72" s="1">
        <v>271901</v>
      </c>
      <c r="H72" s="1">
        <v>7487</v>
      </c>
      <c r="I72" s="1">
        <v>142</v>
      </c>
      <c r="J72" s="1">
        <v>695</v>
      </c>
      <c r="K72" s="1">
        <v>101201</v>
      </c>
      <c r="L72" s="1">
        <v>1455</v>
      </c>
      <c r="M72" s="1">
        <v>1578</v>
      </c>
      <c r="N72" s="1">
        <v>66903</v>
      </c>
      <c r="O72" s="1">
        <v>5909</v>
      </c>
      <c r="P72" s="1">
        <v>72812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119</v>
      </c>
      <c r="F73" s="1">
        <v>67</v>
      </c>
      <c r="G73" s="1">
        <v>279256</v>
      </c>
      <c r="H73" s="1">
        <v>7908</v>
      </c>
      <c r="I73" s="1">
        <v>180</v>
      </c>
      <c r="J73" s="1">
        <v>717</v>
      </c>
      <c r="K73" s="1">
        <v>105545</v>
      </c>
      <c r="L73" s="1">
        <v>1455</v>
      </c>
      <c r="M73" s="1">
        <v>1578</v>
      </c>
      <c r="N73" s="1">
        <v>68703</v>
      </c>
      <c r="O73" s="1">
        <v>6014</v>
      </c>
      <c r="P73" s="1">
        <v>74717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119</v>
      </c>
      <c r="F74" s="1">
        <v>89</v>
      </c>
      <c r="G74" s="1">
        <v>279256</v>
      </c>
      <c r="H74" s="1">
        <v>7424</v>
      </c>
      <c r="I74" s="1">
        <v>133</v>
      </c>
      <c r="J74" s="1">
        <v>721</v>
      </c>
      <c r="K74" s="1">
        <v>105207</v>
      </c>
      <c r="L74" s="1">
        <v>1455</v>
      </c>
      <c r="M74" s="1">
        <v>1578</v>
      </c>
      <c r="N74" s="1">
        <v>68703</v>
      </c>
      <c r="O74" s="1">
        <v>6014</v>
      </c>
      <c r="P74" s="1">
        <v>74717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119</v>
      </c>
      <c r="F75" s="1">
        <v>95</v>
      </c>
      <c r="G75" s="1">
        <v>279256</v>
      </c>
      <c r="H75" s="1">
        <v>7618</v>
      </c>
      <c r="I75" s="1">
        <v>139</v>
      </c>
      <c r="J75" s="1">
        <v>739</v>
      </c>
      <c r="K75" s="1">
        <v>102475</v>
      </c>
      <c r="L75" s="1">
        <v>1455</v>
      </c>
      <c r="M75" s="1">
        <v>1578</v>
      </c>
      <c r="N75" s="1">
        <v>68703</v>
      </c>
      <c r="O75" s="1">
        <v>6014</v>
      </c>
      <c r="P75" s="1">
        <v>74717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119</v>
      </c>
      <c r="F76" s="1">
        <v>97</v>
      </c>
      <c r="G76" s="1">
        <v>301884</v>
      </c>
      <c r="H76" s="1">
        <v>7373</v>
      </c>
      <c r="I76" s="1">
        <v>133</v>
      </c>
      <c r="J76" s="1">
        <v>729</v>
      </c>
      <c r="K76" s="1">
        <v>109441</v>
      </c>
      <c r="L76" s="1">
        <v>1455</v>
      </c>
      <c r="M76" s="1">
        <v>1578</v>
      </c>
      <c r="N76" s="1">
        <v>71710</v>
      </c>
      <c r="O76" s="1">
        <v>6203</v>
      </c>
      <c r="P76" s="1">
        <v>77913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119</v>
      </c>
      <c r="F77" s="1">
        <v>97</v>
      </c>
      <c r="G77" s="1">
        <v>301884</v>
      </c>
      <c r="H77" s="1">
        <v>7538</v>
      </c>
      <c r="I77" s="1">
        <v>147</v>
      </c>
      <c r="J77" s="1">
        <v>747</v>
      </c>
      <c r="K77" s="1">
        <v>112614</v>
      </c>
      <c r="L77" s="1">
        <v>1455</v>
      </c>
      <c r="M77" s="1">
        <v>1578</v>
      </c>
      <c r="N77" s="1">
        <v>71710</v>
      </c>
      <c r="O77" s="1">
        <v>6203</v>
      </c>
      <c r="P77" s="1">
        <v>77913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119</v>
      </c>
      <c r="F78" s="1">
        <v>97</v>
      </c>
      <c r="G78" s="1">
        <v>301884</v>
      </c>
      <c r="H78" s="1">
        <v>8071</v>
      </c>
      <c r="I78" s="1">
        <v>141</v>
      </c>
      <c r="J78" s="1">
        <v>814</v>
      </c>
      <c r="K78" s="1">
        <v>115715</v>
      </c>
      <c r="L78" s="1">
        <v>1455</v>
      </c>
      <c r="M78" s="1">
        <v>1578</v>
      </c>
      <c r="N78" s="1">
        <v>71710</v>
      </c>
      <c r="O78" s="1">
        <v>6203</v>
      </c>
      <c r="P78" s="1">
        <v>77913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119</v>
      </c>
      <c r="F79" s="1">
        <v>97</v>
      </c>
      <c r="G79" s="1">
        <v>217547</v>
      </c>
      <c r="H79" s="1">
        <v>7419</v>
      </c>
      <c r="I79" s="1">
        <v>131</v>
      </c>
      <c r="J79" s="1">
        <v>528</v>
      </c>
      <c r="K79" s="1">
        <v>64079</v>
      </c>
      <c r="L79" s="1">
        <v>1456</v>
      </c>
      <c r="M79" s="1">
        <v>1579</v>
      </c>
      <c r="N79" s="1">
        <v>61291</v>
      </c>
      <c r="O79" s="1">
        <v>5483</v>
      </c>
      <c r="P79" s="1">
        <v>66774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119</v>
      </c>
      <c r="F80" s="1">
        <v>97</v>
      </c>
      <c r="G80" s="1">
        <v>217547</v>
      </c>
      <c r="H80" s="1">
        <v>7737</v>
      </c>
      <c r="I80" s="1">
        <v>142</v>
      </c>
      <c r="J80" s="1">
        <v>515</v>
      </c>
      <c r="K80" s="1">
        <v>67275</v>
      </c>
      <c r="L80" s="1">
        <v>1456</v>
      </c>
      <c r="M80" s="1">
        <v>1579</v>
      </c>
      <c r="N80" s="1">
        <v>61291</v>
      </c>
      <c r="O80" s="1">
        <v>5483</v>
      </c>
      <c r="P80" s="1">
        <v>66774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119</v>
      </c>
      <c r="F81" s="1">
        <v>97</v>
      </c>
      <c r="G81" s="1">
        <v>217547</v>
      </c>
      <c r="H81" s="1">
        <v>7207</v>
      </c>
      <c r="I81" s="1">
        <v>160</v>
      </c>
      <c r="J81" s="1">
        <v>529</v>
      </c>
      <c r="K81" s="1">
        <v>65907</v>
      </c>
      <c r="L81" s="1">
        <v>1456</v>
      </c>
      <c r="M81" s="1">
        <v>1579</v>
      </c>
      <c r="N81" s="1">
        <v>61291</v>
      </c>
      <c r="O81" s="1">
        <v>5483</v>
      </c>
      <c r="P81" s="1">
        <v>66774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119</v>
      </c>
      <c r="F82" s="1">
        <v>97</v>
      </c>
      <c r="G82" s="1">
        <v>219420</v>
      </c>
      <c r="H82" s="1">
        <v>7466</v>
      </c>
      <c r="I82" s="1">
        <v>134</v>
      </c>
      <c r="J82" s="1">
        <v>475</v>
      </c>
      <c r="K82" s="1">
        <v>67191</v>
      </c>
      <c r="L82" s="1">
        <v>1456</v>
      </c>
      <c r="M82" s="1">
        <v>1579</v>
      </c>
      <c r="N82" s="1">
        <v>61951</v>
      </c>
      <c r="O82" s="1">
        <v>5524</v>
      </c>
      <c r="P82" s="1">
        <v>67475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119</v>
      </c>
      <c r="F83" s="1">
        <v>100</v>
      </c>
      <c r="G83" s="1">
        <v>219420</v>
      </c>
      <c r="H83" s="1">
        <v>7997</v>
      </c>
      <c r="I83" s="1">
        <v>200</v>
      </c>
      <c r="J83" s="1">
        <v>512</v>
      </c>
      <c r="K83" s="1">
        <v>67593</v>
      </c>
      <c r="L83" s="1">
        <v>1456</v>
      </c>
      <c r="M83" s="1">
        <v>1579</v>
      </c>
      <c r="N83" s="1">
        <v>61951</v>
      </c>
      <c r="O83" s="1">
        <v>5524</v>
      </c>
      <c r="P83" s="1">
        <v>67475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119</v>
      </c>
      <c r="F84" s="1">
        <v>122</v>
      </c>
      <c r="G84" s="1">
        <v>219420</v>
      </c>
      <c r="H84" s="1">
        <v>7600</v>
      </c>
      <c r="I84" s="1">
        <v>131</v>
      </c>
      <c r="J84" s="1">
        <v>526</v>
      </c>
      <c r="K84" s="1">
        <v>67269</v>
      </c>
      <c r="L84" s="1">
        <v>1456</v>
      </c>
      <c r="M84" s="1">
        <v>1579</v>
      </c>
      <c r="N84" s="1">
        <v>61951</v>
      </c>
      <c r="O84" s="1">
        <v>5524</v>
      </c>
      <c r="P84" s="1">
        <v>67475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119</v>
      </c>
      <c r="F85" s="1">
        <v>122</v>
      </c>
      <c r="G85" s="1">
        <v>219420</v>
      </c>
      <c r="H85" s="1">
        <v>7542</v>
      </c>
      <c r="I85" s="1">
        <v>137</v>
      </c>
      <c r="J85" s="1">
        <v>537</v>
      </c>
      <c r="K85" s="1">
        <v>66400</v>
      </c>
      <c r="L85" s="1">
        <v>1456</v>
      </c>
      <c r="M85" s="1">
        <v>1579</v>
      </c>
      <c r="N85" s="1">
        <v>61951</v>
      </c>
      <c r="O85" s="1">
        <v>5524</v>
      </c>
      <c r="P85" s="1">
        <v>67475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119</v>
      </c>
      <c r="F86" s="1">
        <v>122</v>
      </c>
      <c r="G86" s="1">
        <v>219420</v>
      </c>
      <c r="H86" s="1">
        <v>7063</v>
      </c>
      <c r="I86" s="1">
        <v>174</v>
      </c>
      <c r="J86" s="1">
        <v>514</v>
      </c>
      <c r="K86" s="1">
        <v>67576</v>
      </c>
      <c r="L86" s="1">
        <v>1456</v>
      </c>
      <c r="M86" s="1">
        <v>1579</v>
      </c>
      <c r="N86" s="1">
        <v>61951</v>
      </c>
      <c r="O86" s="1">
        <v>5524</v>
      </c>
      <c r="P86" s="1">
        <v>67475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119</v>
      </c>
      <c r="F87" s="1">
        <v>125</v>
      </c>
      <c r="G87" s="1">
        <v>219420</v>
      </c>
      <c r="H87" s="1">
        <v>7523</v>
      </c>
      <c r="I87" s="1">
        <v>140</v>
      </c>
      <c r="J87" s="1">
        <v>503</v>
      </c>
      <c r="K87" s="1">
        <v>68367</v>
      </c>
      <c r="L87" s="1">
        <v>1456</v>
      </c>
      <c r="M87" s="1">
        <v>1579</v>
      </c>
      <c r="N87" s="1">
        <v>61951</v>
      </c>
      <c r="O87" s="1">
        <v>5524</v>
      </c>
      <c r="P87" s="1">
        <v>67475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119</v>
      </c>
      <c r="F88" s="1">
        <v>125</v>
      </c>
      <c r="G88" s="1">
        <v>219420</v>
      </c>
      <c r="H88" s="1">
        <v>8134</v>
      </c>
      <c r="I88" s="1">
        <v>142</v>
      </c>
      <c r="J88" s="1">
        <v>536</v>
      </c>
      <c r="K88" s="1">
        <v>68394</v>
      </c>
      <c r="L88" s="1">
        <v>1456</v>
      </c>
      <c r="M88" s="1">
        <v>1579</v>
      </c>
      <c r="N88" s="1">
        <v>61951</v>
      </c>
      <c r="O88" s="1">
        <v>5524</v>
      </c>
      <c r="P88" s="1">
        <v>67475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119</v>
      </c>
      <c r="F89" s="1">
        <v>125</v>
      </c>
      <c r="G89" s="1">
        <v>219420</v>
      </c>
      <c r="H89" s="1">
        <v>7587</v>
      </c>
      <c r="I89" s="1">
        <v>137</v>
      </c>
      <c r="J89" s="1">
        <v>516</v>
      </c>
      <c r="K89" s="1">
        <v>65356</v>
      </c>
      <c r="L89" s="1">
        <v>1456</v>
      </c>
      <c r="M89" s="1">
        <v>1579</v>
      </c>
      <c r="N89" s="1">
        <v>61951</v>
      </c>
      <c r="O89" s="1">
        <v>5524</v>
      </c>
      <c r="P89" s="1">
        <v>67475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119</v>
      </c>
      <c r="F90" s="1">
        <v>126</v>
      </c>
      <c r="G90" s="1">
        <v>219420</v>
      </c>
      <c r="H90" s="1">
        <v>7437</v>
      </c>
      <c r="I90" s="1">
        <v>163</v>
      </c>
      <c r="J90" s="1">
        <v>527</v>
      </c>
      <c r="K90" s="1">
        <v>68710</v>
      </c>
      <c r="L90" s="1">
        <v>1456</v>
      </c>
      <c r="M90" s="1">
        <v>1579</v>
      </c>
      <c r="N90" s="1">
        <v>61951</v>
      </c>
      <c r="O90" s="1">
        <v>5524</v>
      </c>
      <c r="P90" s="1">
        <v>67475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119</v>
      </c>
      <c r="F91" s="1">
        <v>142</v>
      </c>
      <c r="G91" s="1">
        <v>219420</v>
      </c>
      <c r="H91" s="1">
        <v>7236</v>
      </c>
      <c r="I91" s="1">
        <v>163</v>
      </c>
      <c r="J91" s="1">
        <v>500</v>
      </c>
      <c r="K91" s="1">
        <v>66837</v>
      </c>
      <c r="L91" s="1">
        <v>1456</v>
      </c>
      <c r="M91" s="1">
        <v>1579</v>
      </c>
      <c r="N91" s="1">
        <v>61951</v>
      </c>
      <c r="O91" s="1">
        <v>5524</v>
      </c>
      <c r="P91" s="1">
        <v>67475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119</v>
      </c>
      <c r="F92" s="1">
        <v>137</v>
      </c>
      <c r="G92" s="1">
        <v>219420</v>
      </c>
      <c r="H92" s="1">
        <v>7393</v>
      </c>
      <c r="I92" s="1">
        <v>133</v>
      </c>
      <c r="J92" s="1">
        <v>484</v>
      </c>
      <c r="K92" s="1">
        <v>66127</v>
      </c>
      <c r="L92" s="1">
        <v>1456</v>
      </c>
      <c r="M92" s="1">
        <v>1579</v>
      </c>
      <c r="N92" s="1">
        <v>61951</v>
      </c>
      <c r="O92" s="1">
        <v>5524</v>
      </c>
      <c r="P92" s="1">
        <v>67475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119</v>
      </c>
      <c r="F93" s="1">
        <v>142</v>
      </c>
      <c r="G93" s="1">
        <v>219420</v>
      </c>
      <c r="H93" s="1">
        <v>7879</v>
      </c>
      <c r="I93" s="1">
        <v>198</v>
      </c>
      <c r="J93" s="1">
        <v>547</v>
      </c>
      <c r="K93" s="1">
        <v>66351</v>
      </c>
      <c r="L93" s="1">
        <v>1456</v>
      </c>
      <c r="M93" s="1">
        <v>1579</v>
      </c>
      <c r="N93" s="1">
        <v>61951</v>
      </c>
      <c r="O93" s="1">
        <v>5524</v>
      </c>
      <c r="P93" s="1">
        <v>67475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119</v>
      </c>
      <c r="F94" s="1">
        <v>83</v>
      </c>
      <c r="G94" s="1">
        <v>219420</v>
      </c>
      <c r="H94" s="1">
        <v>7430</v>
      </c>
      <c r="I94" s="1">
        <v>161</v>
      </c>
      <c r="J94" s="1">
        <v>495</v>
      </c>
      <c r="K94" s="1">
        <v>67575</v>
      </c>
      <c r="L94" s="1">
        <v>1456</v>
      </c>
      <c r="M94" s="1">
        <v>1579</v>
      </c>
      <c r="N94" s="1">
        <v>61951</v>
      </c>
      <c r="O94" s="1">
        <v>5524</v>
      </c>
      <c r="P94" s="1">
        <v>67475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119</v>
      </c>
      <c r="F95" s="1">
        <v>130</v>
      </c>
      <c r="G95" s="1">
        <v>219420</v>
      </c>
      <c r="H95" s="1">
        <v>7725</v>
      </c>
      <c r="I95" s="1">
        <v>136</v>
      </c>
      <c r="J95" s="1">
        <v>497</v>
      </c>
      <c r="K95" s="1">
        <v>68485</v>
      </c>
      <c r="L95" s="1">
        <v>1456</v>
      </c>
      <c r="M95" s="1">
        <v>1579</v>
      </c>
      <c r="N95" s="1">
        <v>61951</v>
      </c>
      <c r="O95" s="1">
        <v>5524</v>
      </c>
      <c r="P95" s="1">
        <v>67475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119</v>
      </c>
      <c r="F96" s="1">
        <v>67</v>
      </c>
      <c r="G96" s="1">
        <v>219420</v>
      </c>
      <c r="H96" s="1">
        <v>7202</v>
      </c>
      <c r="I96" s="1">
        <v>189</v>
      </c>
      <c r="J96" s="1">
        <v>532</v>
      </c>
      <c r="K96" s="1">
        <v>67205</v>
      </c>
      <c r="L96" s="1">
        <v>1456</v>
      </c>
      <c r="M96" s="1">
        <v>1579</v>
      </c>
      <c r="N96" s="1">
        <v>61951</v>
      </c>
      <c r="O96" s="1">
        <v>5524</v>
      </c>
      <c r="P96" s="1">
        <v>67475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119</v>
      </c>
      <c r="F97" s="1">
        <v>67</v>
      </c>
      <c r="G97" s="1">
        <v>219420</v>
      </c>
      <c r="H97" s="1">
        <v>7599</v>
      </c>
      <c r="I97" s="1">
        <v>150</v>
      </c>
      <c r="J97" s="1">
        <v>508</v>
      </c>
      <c r="K97" s="1">
        <v>67015</v>
      </c>
      <c r="L97" s="1">
        <v>1456</v>
      </c>
      <c r="M97" s="1">
        <v>1579</v>
      </c>
      <c r="N97" s="1">
        <v>61951</v>
      </c>
      <c r="O97" s="1">
        <v>5524</v>
      </c>
      <c r="P97" s="1">
        <v>67475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119</v>
      </c>
      <c r="F98" s="1">
        <v>67</v>
      </c>
      <c r="G98" s="1">
        <v>219420</v>
      </c>
      <c r="H98" s="1">
        <v>7817</v>
      </c>
      <c r="I98" s="1">
        <v>182</v>
      </c>
      <c r="J98" s="1">
        <v>502</v>
      </c>
      <c r="K98" s="1">
        <v>66985</v>
      </c>
      <c r="L98" s="1">
        <v>1456</v>
      </c>
      <c r="M98" s="1">
        <v>1579</v>
      </c>
      <c r="N98" s="1">
        <v>61951</v>
      </c>
      <c r="O98" s="1">
        <v>5524</v>
      </c>
      <c r="P98" s="1">
        <v>67475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119</v>
      </c>
      <c r="F99" s="1">
        <v>67</v>
      </c>
      <c r="G99" s="1">
        <v>219420</v>
      </c>
      <c r="H99" s="1">
        <v>7461</v>
      </c>
      <c r="I99" s="1">
        <v>142</v>
      </c>
      <c r="J99" s="1">
        <v>525</v>
      </c>
      <c r="K99" s="1">
        <v>67787</v>
      </c>
      <c r="L99" s="1">
        <v>1456</v>
      </c>
      <c r="M99" s="1">
        <v>1579</v>
      </c>
      <c r="N99" s="1">
        <v>61951</v>
      </c>
      <c r="O99" s="1">
        <v>5524</v>
      </c>
      <c r="P99" s="1">
        <v>67475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119</v>
      </c>
      <c r="F100" s="1">
        <v>67</v>
      </c>
      <c r="G100" s="1">
        <v>219420</v>
      </c>
      <c r="H100" s="1">
        <v>7656</v>
      </c>
      <c r="I100" s="1">
        <v>146</v>
      </c>
      <c r="J100" s="1">
        <v>490</v>
      </c>
      <c r="K100" s="1">
        <v>66367</v>
      </c>
      <c r="L100" s="1">
        <v>1456</v>
      </c>
      <c r="M100" s="1">
        <v>1579</v>
      </c>
      <c r="N100" s="1">
        <v>61951</v>
      </c>
      <c r="O100" s="1">
        <v>5524</v>
      </c>
      <c r="P100" s="1">
        <v>67475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119</v>
      </c>
      <c r="F101" s="1">
        <v>67</v>
      </c>
      <c r="G101" s="1">
        <v>219420</v>
      </c>
      <c r="H101" s="1">
        <v>7332</v>
      </c>
      <c r="I101" s="1">
        <v>135</v>
      </c>
      <c r="J101" s="1">
        <v>503</v>
      </c>
      <c r="K101" s="1">
        <v>65510</v>
      </c>
      <c r="L101" s="1">
        <v>1456</v>
      </c>
      <c r="M101" s="1">
        <v>1579</v>
      </c>
      <c r="N101" s="1">
        <v>61951</v>
      </c>
      <c r="O101" s="1">
        <v>5524</v>
      </c>
      <c r="P101" s="1">
        <v>67475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119</v>
      </c>
      <c r="F102" s="1">
        <v>67</v>
      </c>
      <c r="G102" s="1">
        <v>219420</v>
      </c>
      <c r="H102" s="1">
        <v>7647</v>
      </c>
      <c r="I102" s="1">
        <v>140</v>
      </c>
      <c r="J102" s="1">
        <v>522</v>
      </c>
      <c r="K102" s="1">
        <v>68798</v>
      </c>
      <c r="L102" s="1">
        <v>1456</v>
      </c>
      <c r="M102" s="1">
        <v>1579</v>
      </c>
      <c r="N102" s="1">
        <v>61951</v>
      </c>
      <c r="O102" s="1">
        <v>5524</v>
      </c>
      <c r="P102" s="1">
        <v>67475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119</v>
      </c>
      <c r="F103" s="1">
        <v>152</v>
      </c>
      <c r="G103" s="1">
        <v>219420</v>
      </c>
      <c r="H103" s="1">
        <v>7835</v>
      </c>
      <c r="I103" s="1">
        <v>158</v>
      </c>
      <c r="J103" s="1">
        <v>575</v>
      </c>
      <c r="K103" s="1">
        <v>67841</v>
      </c>
      <c r="L103" s="1">
        <v>1456</v>
      </c>
      <c r="M103" s="1">
        <v>1579</v>
      </c>
      <c r="N103" s="1">
        <v>61951</v>
      </c>
      <c r="O103" s="1">
        <v>5524</v>
      </c>
      <c r="P103" s="1">
        <v>67475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119</v>
      </c>
      <c r="F104" s="1">
        <v>152</v>
      </c>
      <c r="G104" s="1">
        <v>219420</v>
      </c>
      <c r="H104" s="1">
        <v>7527</v>
      </c>
      <c r="I104" s="1">
        <v>155</v>
      </c>
      <c r="J104" s="1">
        <v>494</v>
      </c>
      <c r="K104" s="1">
        <v>66927</v>
      </c>
      <c r="L104" s="1">
        <v>1456</v>
      </c>
      <c r="M104" s="1">
        <v>1579</v>
      </c>
      <c r="N104" s="1">
        <v>61951</v>
      </c>
      <c r="O104" s="1">
        <v>5524</v>
      </c>
      <c r="P104" s="1">
        <v>67475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119</v>
      </c>
      <c r="F105" s="1">
        <v>152</v>
      </c>
      <c r="G105" s="1">
        <v>220265</v>
      </c>
      <c r="H105" s="1">
        <v>7564</v>
      </c>
      <c r="I105" s="1">
        <v>139</v>
      </c>
      <c r="J105" s="1">
        <v>559</v>
      </c>
      <c r="K105" s="1">
        <v>66307</v>
      </c>
      <c r="L105" s="1">
        <v>1456</v>
      </c>
      <c r="M105" s="1">
        <v>1579</v>
      </c>
      <c r="N105" s="1">
        <v>61913</v>
      </c>
      <c r="O105" s="1">
        <v>5522</v>
      </c>
      <c r="P105" s="1">
        <v>67435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119</v>
      </c>
      <c r="F106" s="1">
        <v>152</v>
      </c>
      <c r="G106" s="1">
        <v>220265</v>
      </c>
      <c r="H106" s="1">
        <v>7390</v>
      </c>
      <c r="I106" s="1">
        <v>142</v>
      </c>
      <c r="J106" s="1">
        <v>565</v>
      </c>
      <c r="K106" s="1">
        <v>66168</v>
      </c>
      <c r="L106" s="1">
        <v>1456</v>
      </c>
      <c r="M106" s="1">
        <v>1579</v>
      </c>
      <c r="N106" s="1">
        <v>61913</v>
      </c>
      <c r="O106" s="1">
        <v>5522</v>
      </c>
      <c r="P106" s="1">
        <v>67435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119</v>
      </c>
      <c r="F107" s="1">
        <v>152</v>
      </c>
      <c r="G107" s="1">
        <v>220265</v>
      </c>
      <c r="H107" s="1">
        <v>7430</v>
      </c>
      <c r="I107" s="1">
        <v>140</v>
      </c>
      <c r="J107" s="1">
        <v>529</v>
      </c>
      <c r="K107" s="1">
        <v>68311</v>
      </c>
      <c r="L107" s="1">
        <v>1456</v>
      </c>
      <c r="M107" s="1">
        <v>1579</v>
      </c>
      <c r="N107" s="1">
        <v>61913</v>
      </c>
      <c r="O107" s="1">
        <v>5522</v>
      </c>
      <c r="P107" s="1">
        <v>67435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119</v>
      </c>
      <c r="F108" s="1">
        <v>154</v>
      </c>
      <c r="G108" s="1">
        <v>220265</v>
      </c>
      <c r="H108" s="1">
        <v>8138</v>
      </c>
      <c r="I108" s="1">
        <v>162</v>
      </c>
      <c r="J108" s="1">
        <v>576</v>
      </c>
      <c r="K108" s="1">
        <v>70329</v>
      </c>
      <c r="L108" s="1">
        <v>1456</v>
      </c>
      <c r="M108" s="1">
        <v>1579</v>
      </c>
      <c r="N108" s="1">
        <v>61913</v>
      </c>
      <c r="O108" s="1">
        <v>5522</v>
      </c>
      <c r="P108" s="1">
        <v>67435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119</v>
      </c>
      <c r="F109" s="1">
        <v>157</v>
      </c>
      <c r="G109" s="1">
        <v>220265</v>
      </c>
      <c r="H109" s="1">
        <v>7439</v>
      </c>
      <c r="I109" s="1">
        <v>142</v>
      </c>
      <c r="J109" s="1">
        <v>519</v>
      </c>
      <c r="K109" s="1">
        <v>67684</v>
      </c>
      <c r="L109" s="1">
        <v>1456</v>
      </c>
      <c r="M109" s="1">
        <v>1579</v>
      </c>
      <c r="N109" s="1">
        <v>61913</v>
      </c>
      <c r="O109" s="1">
        <v>5522</v>
      </c>
      <c r="P109" s="1">
        <v>67435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119</v>
      </c>
      <c r="F110" s="1">
        <v>157</v>
      </c>
      <c r="G110" s="1">
        <v>220265</v>
      </c>
      <c r="H110" s="1">
        <v>7521</v>
      </c>
      <c r="I110" s="1">
        <v>160</v>
      </c>
      <c r="J110" s="1">
        <v>552</v>
      </c>
      <c r="K110" s="1">
        <v>66158</v>
      </c>
      <c r="L110" s="1">
        <v>1456</v>
      </c>
      <c r="M110" s="1">
        <v>1579</v>
      </c>
      <c r="N110" s="1">
        <v>61913</v>
      </c>
      <c r="O110" s="1">
        <v>5522</v>
      </c>
      <c r="P110" s="1">
        <v>67435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118</v>
      </c>
      <c r="F111" s="1">
        <v>157</v>
      </c>
      <c r="G111" s="1">
        <v>220265</v>
      </c>
      <c r="H111" s="1">
        <v>7385</v>
      </c>
      <c r="I111" s="1">
        <v>138</v>
      </c>
      <c r="J111" s="1">
        <v>519</v>
      </c>
      <c r="K111" s="1">
        <v>66851</v>
      </c>
      <c r="L111" s="1">
        <v>1456</v>
      </c>
      <c r="M111" s="1">
        <v>1579</v>
      </c>
      <c r="N111" s="1">
        <v>61913</v>
      </c>
      <c r="O111" s="1">
        <v>5522</v>
      </c>
      <c r="P111" s="1">
        <v>67435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118</v>
      </c>
      <c r="F112" s="1">
        <v>166</v>
      </c>
      <c r="G112" s="1">
        <v>220265</v>
      </c>
      <c r="H112" s="1">
        <v>7476</v>
      </c>
      <c r="I112" s="1">
        <v>137</v>
      </c>
      <c r="J112" s="1">
        <v>545</v>
      </c>
      <c r="K112" s="1">
        <v>68869</v>
      </c>
      <c r="L112" s="1">
        <v>1456</v>
      </c>
      <c r="M112" s="1">
        <v>1579</v>
      </c>
      <c r="N112" s="1">
        <v>61913</v>
      </c>
      <c r="O112" s="1">
        <v>5522</v>
      </c>
      <c r="P112" s="1">
        <v>67435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118</v>
      </c>
      <c r="F113" s="1">
        <v>166</v>
      </c>
      <c r="G113" s="1">
        <v>220265</v>
      </c>
      <c r="H113" s="1">
        <v>7980</v>
      </c>
      <c r="I113" s="1">
        <v>163</v>
      </c>
      <c r="J113" s="1">
        <v>522</v>
      </c>
      <c r="K113" s="1">
        <v>68338</v>
      </c>
      <c r="L113" s="1">
        <v>1456</v>
      </c>
      <c r="M113" s="1">
        <v>1579</v>
      </c>
      <c r="N113" s="1">
        <v>61913</v>
      </c>
      <c r="O113" s="1">
        <v>5522</v>
      </c>
      <c r="P113" s="1">
        <v>67435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118</v>
      </c>
      <c r="F114" s="1">
        <v>166</v>
      </c>
      <c r="G114" s="1">
        <v>220265</v>
      </c>
      <c r="H114" s="1">
        <v>7637</v>
      </c>
      <c r="I114" s="1">
        <v>129</v>
      </c>
      <c r="J114" s="1">
        <v>565</v>
      </c>
      <c r="K114" s="1">
        <v>67175</v>
      </c>
      <c r="L114" s="1">
        <v>1456</v>
      </c>
      <c r="M114" s="1">
        <v>1579</v>
      </c>
      <c r="N114" s="1">
        <v>61913</v>
      </c>
      <c r="O114" s="1">
        <v>5522</v>
      </c>
      <c r="P114" s="1">
        <v>67435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118</v>
      </c>
      <c r="F115" s="1">
        <v>177</v>
      </c>
      <c r="G115" s="1">
        <v>220265</v>
      </c>
      <c r="H115" s="1">
        <v>7602</v>
      </c>
      <c r="I115" s="1">
        <v>156</v>
      </c>
      <c r="J115" s="1">
        <v>532</v>
      </c>
      <c r="K115" s="1">
        <v>66220</v>
      </c>
      <c r="L115" s="1">
        <v>1456</v>
      </c>
      <c r="M115" s="1">
        <v>1579</v>
      </c>
      <c r="N115" s="1">
        <v>61913</v>
      </c>
      <c r="O115" s="1">
        <v>5522</v>
      </c>
      <c r="P115" s="1">
        <v>67435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118</v>
      </c>
      <c r="F116" s="1">
        <v>177</v>
      </c>
      <c r="G116" s="1">
        <v>220265</v>
      </c>
      <c r="H116" s="1">
        <v>7418</v>
      </c>
      <c r="I116" s="1">
        <v>158</v>
      </c>
      <c r="J116" s="1">
        <v>561</v>
      </c>
      <c r="K116" s="1">
        <v>64135</v>
      </c>
      <c r="L116" s="1">
        <v>1456</v>
      </c>
      <c r="M116" s="1">
        <v>1579</v>
      </c>
      <c r="N116" s="1">
        <v>61913</v>
      </c>
      <c r="O116" s="1">
        <v>5522</v>
      </c>
      <c r="P116" s="1">
        <v>67435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118</v>
      </c>
      <c r="F117" s="1">
        <v>177</v>
      </c>
      <c r="G117" s="1">
        <v>219546</v>
      </c>
      <c r="H117" s="1">
        <v>7623</v>
      </c>
      <c r="I117" s="1">
        <v>138</v>
      </c>
      <c r="J117" s="1">
        <v>538</v>
      </c>
      <c r="K117" s="1">
        <v>67771</v>
      </c>
      <c r="L117" s="1">
        <v>1456</v>
      </c>
      <c r="M117" s="1">
        <v>1579</v>
      </c>
      <c r="N117" s="1">
        <v>61951</v>
      </c>
      <c r="O117" s="1">
        <v>5524</v>
      </c>
      <c r="P117" s="1">
        <v>67475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118</v>
      </c>
      <c r="F118" s="1">
        <v>179</v>
      </c>
      <c r="G118" s="1">
        <v>219546</v>
      </c>
      <c r="H118" s="1">
        <v>8099</v>
      </c>
      <c r="I118" s="1">
        <v>144</v>
      </c>
      <c r="J118" s="1">
        <v>540</v>
      </c>
      <c r="K118" s="1">
        <v>68713</v>
      </c>
      <c r="L118" s="1">
        <v>1456</v>
      </c>
      <c r="M118" s="1">
        <v>1579</v>
      </c>
      <c r="N118" s="1">
        <v>61951</v>
      </c>
      <c r="O118" s="1">
        <v>5524</v>
      </c>
      <c r="P118" s="1">
        <v>67475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118</v>
      </c>
      <c r="F119" s="1">
        <v>-292</v>
      </c>
      <c r="G119" s="1">
        <v>255340</v>
      </c>
      <c r="H119" s="1">
        <v>7610</v>
      </c>
      <c r="I119" s="1">
        <v>142</v>
      </c>
      <c r="J119" s="1">
        <v>630</v>
      </c>
      <c r="K119" s="1">
        <v>94151</v>
      </c>
      <c r="L119" s="1">
        <v>1456</v>
      </c>
      <c r="M119" s="1">
        <v>1579</v>
      </c>
      <c r="N119" s="1">
        <v>65291</v>
      </c>
      <c r="O119" s="1">
        <v>5745</v>
      </c>
      <c r="P119" s="1">
        <v>71036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118</v>
      </c>
      <c r="F120" s="1">
        <v>-276</v>
      </c>
      <c r="G120" s="1">
        <v>255340</v>
      </c>
      <c r="H120" s="1">
        <v>7501</v>
      </c>
      <c r="I120" s="1">
        <v>140</v>
      </c>
      <c r="J120" s="1">
        <v>642</v>
      </c>
      <c r="K120" s="1">
        <v>92635</v>
      </c>
      <c r="L120" s="1">
        <v>1456</v>
      </c>
      <c r="M120" s="1">
        <v>1579</v>
      </c>
      <c r="N120" s="1">
        <v>65291</v>
      </c>
      <c r="O120" s="1">
        <v>5745</v>
      </c>
      <c r="P120" s="1">
        <v>71036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118</v>
      </c>
      <c r="F121" s="1">
        <v>-113</v>
      </c>
      <c r="G121" s="1">
        <v>255340</v>
      </c>
      <c r="H121" s="1">
        <v>7271</v>
      </c>
      <c r="I121" s="1">
        <v>141</v>
      </c>
      <c r="J121" s="1">
        <v>634</v>
      </c>
      <c r="K121" s="1">
        <v>91469</v>
      </c>
      <c r="L121" s="1">
        <v>1456</v>
      </c>
      <c r="M121" s="1">
        <v>1579</v>
      </c>
      <c r="N121" s="1">
        <v>65291</v>
      </c>
      <c r="O121" s="1">
        <v>5745</v>
      </c>
      <c r="P121" s="1">
        <v>71036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118</v>
      </c>
      <c r="F122" s="1">
        <v>-73</v>
      </c>
      <c r="G122" s="1">
        <v>255310</v>
      </c>
      <c r="H122" s="1">
        <v>7348</v>
      </c>
      <c r="I122" s="1">
        <v>129</v>
      </c>
      <c r="J122" s="1">
        <v>647</v>
      </c>
      <c r="K122" s="1">
        <v>94970</v>
      </c>
      <c r="L122" s="1">
        <v>1456</v>
      </c>
      <c r="M122" s="1">
        <v>1579</v>
      </c>
      <c r="N122" s="1">
        <v>65300</v>
      </c>
      <c r="O122" s="1">
        <v>5746</v>
      </c>
      <c r="P122" s="1">
        <v>71046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118</v>
      </c>
      <c r="F123" s="1">
        <v>98</v>
      </c>
      <c r="G123" s="1">
        <v>222268</v>
      </c>
      <c r="H123" s="1">
        <v>8024</v>
      </c>
      <c r="I123" s="1">
        <v>169</v>
      </c>
      <c r="J123" s="1">
        <v>599</v>
      </c>
      <c r="K123" s="1">
        <v>69203</v>
      </c>
      <c r="L123" s="1">
        <v>1456</v>
      </c>
      <c r="M123" s="1">
        <v>1579</v>
      </c>
      <c r="N123" s="1">
        <v>59231</v>
      </c>
      <c r="O123" s="1">
        <v>5250</v>
      </c>
      <c r="P123" s="1">
        <v>64481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118</v>
      </c>
      <c r="F124" s="1">
        <v>102</v>
      </c>
      <c r="G124" s="1">
        <v>250974</v>
      </c>
      <c r="H124" s="1">
        <v>7343</v>
      </c>
      <c r="I124" s="1">
        <v>134</v>
      </c>
      <c r="J124" s="1">
        <v>671</v>
      </c>
      <c r="K124" s="1">
        <v>88515</v>
      </c>
      <c r="L124" s="1">
        <v>1457</v>
      </c>
      <c r="M124" s="1">
        <v>1580</v>
      </c>
      <c r="N124" s="1">
        <v>61788</v>
      </c>
      <c r="O124" s="1">
        <v>5470</v>
      </c>
      <c r="P124" s="1">
        <v>67258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118</v>
      </c>
      <c r="F125" s="1">
        <v>115</v>
      </c>
      <c r="G125" s="1">
        <v>250974</v>
      </c>
      <c r="H125" s="1">
        <v>7586</v>
      </c>
      <c r="I125" s="1">
        <v>167</v>
      </c>
      <c r="J125" s="1">
        <v>650</v>
      </c>
      <c r="K125" s="1">
        <v>89715</v>
      </c>
      <c r="L125" s="1">
        <v>1457</v>
      </c>
      <c r="M125" s="1">
        <v>1580</v>
      </c>
      <c r="N125" s="1">
        <v>61788</v>
      </c>
      <c r="O125" s="1">
        <v>5470</v>
      </c>
      <c r="P125" s="1">
        <v>67258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1</v>
      </c>
      <c r="E126" s="1">
        <v>117</v>
      </c>
      <c r="F126" s="1">
        <v>132</v>
      </c>
      <c r="G126" s="1">
        <v>230905</v>
      </c>
      <c r="H126" s="1">
        <v>7274</v>
      </c>
      <c r="I126" s="1">
        <v>144</v>
      </c>
      <c r="J126" s="1">
        <v>570</v>
      </c>
      <c r="K126" s="1">
        <v>72675</v>
      </c>
      <c r="L126" s="1">
        <v>1457</v>
      </c>
      <c r="M126" s="1">
        <v>1580</v>
      </c>
      <c r="N126" s="1">
        <v>61491</v>
      </c>
      <c r="O126" s="1">
        <v>5436</v>
      </c>
      <c r="P126" s="1">
        <v>66927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117</v>
      </c>
      <c r="F127" s="1">
        <v>180</v>
      </c>
      <c r="G127" s="1">
        <v>230982</v>
      </c>
      <c r="H127" s="1">
        <v>7586</v>
      </c>
      <c r="I127" s="1">
        <v>138</v>
      </c>
      <c r="J127" s="1">
        <v>608</v>
      </c>
      <c r="K127" s="1">
        <v>75461</v>
      </c>
      <c r="L127" s="1">
        <v>1457</v>
      </c>
      <c r="M127" s="1">
        <v>1580</v>
      </c>
      <c r="N127" s="1">
        <v>61449</v>
      </c>
      <c r="O127" s="1">
        <v>5434</v>
      </c>
      <c r="P127" s="1">
        <v>66883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117</v>
      </c>
      <c r="F128" s="1">
        <v>180</v>
      </c>
      <c r="G128" s="1">
        <v>230995</v>
      </c>
      <c r="H128" s="1">
        <v>7889</v>
      </c>
      <c r="I128" s="1">
        <v>157</v>
      </c>
      <c r="J128" s="1">
        <v>637</v>
      </c>
      <c r="K128" s="1">
        <v>80767</v>
      </c>
      <c r="L128" s="1">
        <v>1457</v>
      </c>
      <c r="M128" s="1">
        <v>1580</v>
      </c>
      <c r="N128" s="1">
        <v>61450</v>
      </c>
      <c r="O128" s="1">
        <v>5434</v>
      </c>
      <c r="P128" s="1">
        <v>66884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119</v>
      </c>
      <c r="F129" s="1">
        <v>201</v>
      </c>
      <c r="G129" s="1">
        <v>230840</v>
      </c>
      <c r="H129" s="1">
        <v>7425</v>
      </c>
      <c r="I129" s="1">
        <v>147</v>
      </c>
      <c r="J129" s="1">
        <v>602</v>
      </c>
      <c r="K129" s="1">
        <v>74458</v>
      </c>
      <c r="L129" s="1">
        <v>1459</v>
      </c>
      <c r="M129" s="1">
        <v>1580</v>
      </c>
      <c r="N129" s="1">
        <v>61474</v>
      </c>
      <c r="O129" s="1">
        <v>5434</v>
      </c>
      <c r="P129" s="1">
        <v>66908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119</v>
      </c>
      <c r="F130" s="1">
        <v>200</v>
      </c>
      <c r="G130" s="1">
        <v>230840</v>
      </c>
      <c r="H130" s="1">
        <v>7508</v>
      </c>
      <c r="I130" s="1">
        <v>132</v>
      </c>
      <c r="J130" s="1">
        <v>531</v>
      </c>
      <c r="K130" s="1">
        <v>72989</v>
      </c>
      <c r="L130" s="1">
        <v>1459</v>
      </c>
      <c r="M130" s="1">
        <v>1580</v>
      </c>
      <c r="N130" s="1">
        <v>61474</v>
      </c>
      <c r="O130" s="1">
        <v>5434</v>
      </c>
      <c r="P130" s="1">
        <v>66908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119</v>
      </c>
      <c r="F131" s="1">
        <v>201</v>
      </c>
      <c r="G131" s="1">
        <v>230840</v>
      </c>
      <c r="H131" s="1">
        <v>7172</v>
      </c>
      <c r="I131" s="1">
        <v>163</v>
      </c>
      <c r="J131" s="1">
        <v>560</v>
      </c>
      <c r="K131" s="1">
        <v>73267</v>
      </c>
      <c r="L131" s="1">
        <v>1459</v>
      </c>
      <c r="M131" s="1">
        <v>1580</v>
      </c>
      <c r="N131" s="1">
        <v>61474</v>
      </c>
      <c r="O131" s="1">
        <v>5434</v>
      </c>
      <c r="P131" s="1">
        <v>66908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119</v>
      </c>
      <c r="F132" s="1">
        <v>201</v>
      </c>
      <c r="G132" s="1">
        <v>230840</v>
      </c>
      <c r="H132" s="1">
        <v>7364</v>
      </c>
      <c r="I132" s="1">
        <v>136</v>
      </c>
      <c r="J132" s="1">
        <v>578</v>
      </c>
      <c r="K132" s="1">
        <v>74973</v>
      </c>
      <c r="L132" s="1">
        <v>1459</v>
      </c>
      <c r="M132" s="1">
        <v>1580</v>
      </c>
      <c r="N132" s="1">
        <v>61474</v>
      </c>
      <c r="O132" s="1">
        <v>5434</v>
      </c>
      <c r="P132" s="1">
        <v>66908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119</v>
      </c>
      <c r="F133" s="1">
        <v>201</v>
      </c>
      <c r="G133" s="1">
        <v>230840</v>
      </c>
      <c r="H133" s="1">
        <v>7992</v>
      </c>
      <c r="I133" s="1">
        <v>139</v>
      </c>
      <c r="J133" s="1">
        <v>579</v>
      </c>
      <c r="K133" s="1">
        <v>77603</v>
      </c>
      <c r="L133" s="1">
        <v>1459</v>
      </c>
      <c r="M133" s="1">
        <v>1580</v>
      </c>
      <c r="N133" s="1">
        <v>61474</v>
      </c>
      <c r="O133" s="1">
        <v>5434</v>
      </c>
      <c r="P133" s="1">
        <v>66908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119</v>
      </c>
      <c r="F134" s="1">
        <v>201</v>
      </c>
      <c r="G134" s="1">
        <v>230840</v>
      </c>
      <c r="H134" s="1">
        <v>7413</v>
      </c>
      <c r="I134" s="1">
        <v>130</v>
      </c>
      <c r="J134" s="1">
        <v>543</v>
      </c>
      <c r="K134" s="1">
        <v>74402</v>
      </c>
      <c r="L134" s="1">
        <v>1459</v>
      </c>
      <c r="M134" s="1">
        <v>1580</v>
      </c>
      <c r="N134" s="1">
        <v>61474</v>
      </c>
      <c r="O134" s="1">
        <v>5434</v>
      </c>
      <c r="P134" s="1">
        <v>66908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119</v>
      </c>
      <c r="F135" s="1">
        <v>202</v>
      </c>
      <c r="G135" s="1">
        <v>230840</v>
      </c>
      <c r="H135" s="1">
        <v>7609</v>
      </c>
      <c r="I135" s="1">
        <v>135</v>
      </c>
      <c r="J135" s="1">
        <v>523</v>
      </c>
      <c r="K135" s="1">
        <v>73450</v>
      </c>
      <c r="L135" s="1">
        <v>1459</v>
      </c>
      <c r="M135" s="1">
        <v>1580</v>
      </c>
      <c r="N135" s="1">
        <v>61474</v>
      </c>
      <c r="O135" s="1">
        <v>5434</v>
      </c>
      <c r="P135" s="1">
        <v>66908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119</v>
      </c>
      <c r="F136" s="1">
        <v>202</v>
      </c>
      <c r="G136" s="1">
        <v>230840</v>
      </c>
      <c r="H136" s="1">
        <v>7523</v>
      </c>
      <c r="I136" s="1">
        <v>138</v>
      </c>
      <c r="J136" s="1">
        <v>584</v>
      </c>
      <c r="K136" s="1">
        <v>72224</v>
      </c>
      <c r="L136" s="1">
        <v>1459</v>
      </c>
      <c r="M136" s="1">
        <v>1580</v>
      </c>
      <c r="N136" s="1">
        <v>61474</v>
      </c>
      <c r="O136" s="1">
        <v>5434</v>
      </c>
      <c r="P136" s="1">
        <v>66908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119</v>
      </c>
      <c r="F137" s="1">
        <v>203</v>
      </c>
      <c r="G137" s="1">
        <v>230840</v>
      </c>
      <c r="H137" s="1">
        <v>7639</v>
      </c>
      <c r="I137" s="1">
        <v>138</v>
      </c>
      <c r="J137" s="1">
        <v>563</v>
      </c>
      <c r="K137" s="1">
        <v>75420</v>
      </c>
      <c r="L137" s="1">
        <v>1459</v>
      </c>
      <c r="M137" s="1">
        <v>1580</v>
      </c>
      <c r="N137" s="1">
        <v>61474</v>
      </c>
      <c r="O137" s="1">
        <v>5434</v>
      </c>
      <c r="P137" s="1">
        <v>66908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119</v>
      </c>
      <c r="F138" s="1">
        <v>209</v>
      </c>
      <c r="G138" s="1">
        <v>230840</v>
      </c>
      <c r="H138" s="1">
        <v>8055</v>
      </c>
      <c r="I138" s="1">
        <v>139</v>
      </c>
      <c r="J138" s="1">
        <v>567</v>
      </c>
      <c r="K138" s="1">
        <v>79944</v>
      </c>
      <c r="L138" s="1">
        <v>1459</v>
      </c>
      <c r="M138" s="1">
        <v>1580</v>
      </c>
      <c r="N138" s="1">
        <v>61474</v>
      </c>
      <c r="O138" s="1">
        <v>5434</v>
      </c>
      <c r="P138" s="1">
        <v>66908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119</v>
      </c>
      <c r="F139" s="1">
        <v>209</v>
      </c>
      <c r="G139" s="1">
        <v>230840</v>
      </c>
      <c r="H139" s="1">
        <v>7397</v>
      </c>
      <c r="I139" s="1">
        <v>134</v>
      </c>
      <c r="J139" s="1">
        <v>599</v>
      </c>
      <c r="K139" s="1">
        <v>72680</v>
      </c>
      <c r="L139" s="1">
        <v>1459</v>
      </c>
      <c r="M139" s="1">
        <v>1580</v>
      </c>
      <c r="N139" s="1">
        <v>61474</v>
      </c>
      <c r="O139" s="1">
        <v>5434</v>
      </c>
      <c r="P139" s="1">
        <v>66908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119</v>
      </c>
      <c r="F140" s="1">
        <v>209</v>
      </c>
      <c r="G140" s="1">
        <v>230840</v>
      </c>
      <c r="H140" s="1">
        <v>7538</v>
      </c>
      <c r="I140" s="1">
        <v>141</v>
      </c>
      <c r="J140" s="1">
        <v>531</v>
      </c>
      <c r="K140" s="1">
        <v>73676</v>
      </c>
      <c r="L140" s="1">
        <v>1459</v>
      </c>
      <c r="M140" s="1">
        <v>1580</v>
      </c>
      <c r="N140" s="1">
        <v>61474</v>
      </c>
      <c r="O140" s="1">
        <v>5434</v>
      </c>
      <c r="P140" s="1">
        <v>66908</v>
      </c>
    </row>
    <row r="141" spans="1:16" x14ac:dyDescent="0.2">
      <c r="A141" s="1">
        <v>139</v>
      </c>
      <c r="B141" s="1" t="s">
        <v>734</v>
      </c>
      <c r="C141" s="1">
        <v>1</v>
      </c>
      <c r="D141" s="1">
        <v>0</v>
      </c>
      <c r="E141" s="1">
        <v>120</v>
      </c>
      <c r="F141" s="1">
        <v>209</v>
      </c>
      <c r="G141" s="1">
        <v>262472</v>
      </c>
      <c r="H141" s="1">
        <v>7454</v>
      </c>
      <c r="I141" s="1">
        <v>177</v>
      </c>
      <c r="J141" s="1">
        <v>649</v>
      </c>
      <c r="K141" s="1">
        <v>95256</v>
      </c>
      <c r="L141" s="1">
        <v>1459</v>
      </c>
      <c r="M141" s="1">
        <v>1580</v>
      </c>
      <c r="N141" s="1">
        <v>64114</v>
      </c>
      <c r="O141" s="1">
        <v>5637</v>
      </c>
      <c r="P141" s="1">
        <v>69751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120</v>
      </c>
      <c r="F142" s="1">
        <v>209</v>
      </c>
      <c r="G142" s="1">
        <v>262472</v>
      </c>
      <c r="H142" s="1">
        <v>7766</v>
      </c>
      <c r="I142" s="1">
        <v>150</v>
      </c>
      <c r="J142" s="1">
        <v>712</v>
      </c>
      <c r="K142" s="1">
        <v>96602</v>
      </c>
      <c r="L142" s="1">
        <v>1459</v>
      </c>
      <c r="M142" s="1">
        <v>1580</v>
      </c>
      <c r="N142" s="1">
        <v>64114</v>
      </c>
      <c r="O142" s="1">
        <v>5637</v>
      </c>
      <c r="P142" s="1">
        <v>69751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120</v>
      </c>
      <c r="F143" s="1">
        <v>215</v>
      </c>
      <c r="G143" s="1">
        <v>262472</v>
      </c>
      <c r="H143" s="1">
        <v>7830</v>
      </c>
      <c r="I143" s="1">
        <v>140</v>
      </c>
      <c r="J143" s="1">
        <v>664</v>
      </c>
      <c r="K143" s="1">
        <v>96466</v>
      </c>
      <c r="L143" s="1">
        <v>1459</v>
      </c>
      <c r="M143" s="1">
        <v>1580</v>
      </c>
      <c r="N143" s="1">
        <v>64114</v>
      </c>
      <c r="O143" s="1">
        <v>5637</v>
      </c>
      <c r="P143" s="1">
        <v>69751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120</v>
      </c>
      <c r="F144" s="1">
        <v>215</v>
      </c>
      <c r="G144" s="1">
        <v>266714</v>
      </c>
      <c r="H144" s="1">
        <v>7499</v>
      </c>
      <c r="I144" s="1">
        <v>135</v>
      </c>
      <c r="J144" s="1">
        <v>672</v>
      </c>
      <c r="K144" s="1">
        <v>102516</v>
      </c>
      <c r="L144" s="1">
        <v>1459</v>
      </c>
      <c r="M144" s="1">
        <v>1580</v>
      </c>
      <c r="N144" s="1">
        <v>65251</v>
      </c>
      <c r="O144" s="1">
        <v>5722</v>
      </c>
      <c r="P144" s="1">
        <v>70973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120</v>
      </c>
      <c r="F145" s="1">
        <v>223</v>
      </c>
      <c r="G145" s="1">
        <v>266714</v>
      </c>
      <c r="H145" s="1">
        <v>7638</v>
      </c>
      <c r="I145" s="1">
        <v>139</v>
      </c>
      <c r="J145" s="1">
        <v>701</v>
      </c>
      <c r="K145" s="1">
        <v>100239</v>
      </c>
      <c r="L145" s="1">
        <v>1459</v>
      </c>
      <c r="M145" s="1">
        <v>1580</v>
      </c>
      <c r="N145" s="1">
        <v>65251</v>
      </c>
      <c r="O145" s="1">
        <v>5722</v>
      </c>
      <c r="P145" s="1">
        <v>70973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120</v>
      </c>
      <c r="F146" s="1">
        <v>223</v>
      </c>
      <c r="G146" s="1">
        <v>267904</v>
      </c>
      <c r="H146" s="1">
        <v>7273</v>
      </c>
      <c r="I146" s="1">
        <v>141</v>
      </c>
      <c r="J146" s="1">
        <v>649</v>
      </c>
      <c r="K146" s="1">
        <v>96368</v>
      </c>
      <c r="L146" s="1">
        <v>1459</v>
      </c>
      <c r="M146" s="1">
        <v>1580</v>
      </c>
      <c r="N146" s="1">
        <v>65251</v>
      </c>
      <c r="O146" s="1">
        <v>5722</v>
      </c>
      <c r="P146" s="1">
        <v>70973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120</v>
      </c>
      <c r="F147" s="1">
        <v>236</v>
      </c>
      <c r="G147" s="1">
        <v>267751</v>
      </c>
      <c r="H147" s="1">
        <v>7372</v>
      </c>
      <c r="I147" s="1">
        <v>135</v>
      </c>
      <c r="J147" s="1">
        <v>726</v>
      </c>
      <c r="K147" s="1">
        <v>100847</v>
      </c>
      <c r="L147" s="1">
        <v>1459</v>
      </c>
      <c r="M147" s="1">
        <v>1581</v>
      </c>
      <c r="N147" s="1">
        <v>65256</v>
      </c>
      <c r="O147" s="1">
        <v>5723</v>
      </c>
      <c r="P147" s="1">
        <v>70979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120</v>
      </c>
      <c r="F148" s="1">
        <v>236</v>
      </c>
      <c r="G148" s="1">
        <v>267751</v>
      </c>
      <c r="H148" s="1">
        <v>8080</v>
      </c>
      <c r="I148" s="1">
        <v>141</v>
      </c>
      <c r="J148" s="1">
        <v>699</v>
      </c>
      <c r="K148" s="1">
        <v>102011</v>
      </c>
      <c r="L148" s="1">
        <v>1459</v>
      </c>
      <c r="M148" s="1">
        <v>1581</v>
      </c>
      <c r="N148" s="1">
        <v>65256</v>
      </c>
      <c r="O148" s="1">
        <v>5723</v>
      </c>
      <c r="P148" s="1">
        <v>70979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120</v>
      </c>
      <c r="F149" s="1">
        <v>236</v>
      </c>
      <c r="G149" s="1">
        <v>267751</v>
      </c>
      <c r="H149" s="1">
        <v>7368</v>
      </c>
      <c r="I149" s="1">
        <v>137</v>
      </c>
      <c r="J149" s="1">
        <v>652</v>
      </c>
      <c r="K149" s="1">
        <v>99772</v>
      </c>
      <c r="L149" s="1">
        <v>1459</v>
      </c>
      <c r="M149" s="1">
        <v>1581</v>
      </c>
      <c r="N149" s="1">
        <v>65256</v>
      </c>
      <c r="O149" s="1">
        <v>5723</v>
      </c>
      <c r="P149" s="1">
        <v>70979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120</v>
      </c>
      <c r="F150" s="1">
        <v>236</v>
      </c>
      <c r="G150" s="1">
        <v>267751</v>
      </c>
      <c r="H150" s="1">
        <v>7545</v>
      </c>
      <c r="I150" s="1">
        <v>141</v>
      </c>
      <c r="J150" s="1">
        <v>686</v>
      </c>
      <c r="K150" s="1">
        <v>104357</v>
      </c>
      <c r="L150" s="1">
        <v>1459</v>
      </c>
      <c r="M150" s="1">
        <v>1581</v>
      </c>
      <c r="N150" s="1">
        <v>65256</v>
      </c>
      <c r="O150" s="1">
        <v>5723</v>
      </c>
      <c r="P150" s="1">
        <v>70979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120</v>
      </c>
      <c r="F151" s="1">
        <v>236</v>
      </c>
      <c r="G151" s="1">
        <v>267751</v>
      </c>
      <c r="H151" s="1">
        <v>7514</v>
      </c>
      <c r="I151" s="1">
        <v>134</v>
      </c>
      <c r="J151" s="1">
        <v>672</v>
      </c>
      <c r="K151" s="1">
        <v>98408</v>
      </c>
      <c r="L151" s="1">
        <v>1459</v>
      </c>
      <c r="M151" s="1">
        <v>1581</v>
      </c>
      <c r="N151" s="1">
        <v>65256</v>
      </c>
      <c r="O151" s="1">
        <v>5723</v>
      </c>
      <c r="P151" s="1">
        <v>70979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119</v>
      </c>
      <c r="F152" s="1">
        <v>236</v>
      </c>
      <c r="G152" s="1">
        <v>268511</v>
      </c>
      <c r="H152" s="1">
        <v>7364</v>
      </c>
      <c r="I152" s="1">
        <v>138</v>
      </c>
      <c r="J152" s="1">
        <v>736</v>
      </c>
      <c r="K152" s="1">
        <v>97706</v>
      </c>
      <c r="L152" s="1">
        <v>1460</v>
      </c>
      <c r="M152" s="1">
        <v>1583</v>
      </c>
      <c r="N152" s="1">
        <v>65255</v>
      </c>
      <c r="O152" s="1">
        <v>5725</v>
      </c>
      <c r="P152" s="1">
        <v>70980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3</v>
      </c>
      <c r="E153" s="1">
        <v>116</v>
      </c>
      <c r="F153" s="1">
        <v>236</v>
      </c>
      <c r="G153" s="1">
        <v>268511</v>
      </c>
      <c r="H153" s="1">
        <v>7974</v>
      </c>
      <c r="I153" s="1">
        <v>191</v>
      </c>
      <c r="J153" s="1">
        <v>720</v>
      </c>
      <c r="K153" s="1">
        <v>102823</v>
      </c>
      <c r="L153" s="1">
        <v>1460</v>
      </c>
      <c r="M153" s="1">
        <v>1583</v>
      </c>
      <c r="N153" s="1">
        <v>65255</v>
      </c>
      <c r="O153" s="1">
        <v>5725</v>
      </c>
      <c r="P153" s="1">
        <v>70980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115</v>
      </c>
      <c r="F154" s="1">
        <v>236</v>
      </c>
      <c r="G154" s="1">
        <v>268511</v>
      </c>
      <c r="H154" s="1">
        <v>7547</v>
      </c>
      <c r="I154" s="1">
        <v>133</v>
      </c>
      <c r="J154" s="1">
        <v>738</v>
      </c>
      <c r="K154" s="1">
        <v>97519</v>
      </c>
      <c r="L154" s="1">
        <v>1460</v>
      </c>
      <c r="M154" s="1">
        <v>1583</v>
      </c>
      <c r="N154" s="1">
        <v>65255</v>
      </c>
      <c r="O154" s="1">
        <v>5725</v>
      </c>
      <c r="P154" s="1">
        <v>70980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107</v>
      </c>
      <c r="F155" s="1">
        <v>236</v>
      </c>
      <c r="G155" s="1">
        <v>268511</v>
      </c>
      <c r="H155" s="1">
        <v>7737</v>
      </c>
      <c r="I155" s="1">
        <v>132</v>
      </c>
      <c r="J155" s="1">
        <v>681</v>
      </c>
      <c r="K155" s="1">
        <v>100000</v>
      </c>
      <c r="L155" s="1">
        <v>1460</v>
      </c>
      <c r="M155" s="1">
        <v>1583</v>
      </c>
      <c r="N155" s="1">
        <v>65255</v>
      </c>
      <c r="O155" s="1">
        <v>5725</v>
      </c>
      <c r="P155" s="1">
        <v>70980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105</v>
      </c>
      <c r="F156" s="1">
        <v>236</v>
      </c>
      <c r="G156" s="1">
        <v>268511</v>
      </c>
      <c r="H156" s="1">
        <v>7340</v>
      </c>
      <c r="I156" s="1">
        <v>141</v>
      </c>
      <c r="J156" s="1">
        <v>623</v>
      </c>
      <c r="K156" s="1">
        <v>97701</v>
      </c>
      <c r="L156" s="1">
        <v>1460</v>
      </c>
      <c r="M156" s="1">
        <v>1583</v>
      </c>
      <c r="N156" s="1">
        <v>65255</v>
      </c>
      <c r="O156" s="1">
        <v>5725</v>
      </c>
      <c r="P156" s="1">
        <v>70980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105</v>
      </c>
      <c r="F157" s="1">
        <v>236</v>
      </c>
      <c r="G157" s="1">
        <v>268511</v>
      </c>
      <c r="H157" s="1">
        <v>7372</v>
      </c>
      <c r="I157" s="1">
        <v>137</v>
      </c>
      <c r="J157" s="1">
        <v>685</v>
      </c>
      <c r="K157" s="1">
        <v>97997</v>
      </c>
      <c r="L157" s="1">
        <v>1460</v>
      </c>
      <c r="M157" s="1">
        <v>1583</v>
      </c>
      <c r="N157" s="1">
        <v>65255</v>
      </c>
      <c r="O157" s="1">
        <v>5725</v>
      </c>
      <c r="P157" s="1">
        <v>70980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105</v>
      </c>
      <c r="F158" s="1">
        <v>236</v>
      </c>
      <c r="G158" s="1">
        <v>268511</v>
      </c>
      <c r="H158" s="1">
        <v>8299</v>
      </c>
      <c r="I158" s="1">
        <v>183</v>
      </c>
      <c r="J158" s="1">
        <v>709</v>
      </c>
      <c r="K158" s="1">
        <v>100235</v>
      </c>
      <c r="L158" s="1">
        <v>1460</v>
      </c>
      <c r="M158" s="1">
        <v>1583</v>
      </c>
      <c r="N158" s="1">
        <v>65255</v>
      </c>
      <c r="O158" s="1">
        <v>5725</v>
      </c>
      <c r="P158" s="1">
        <v>70980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1</v>
      </c>
      <c r="E159" s="1">
        <v>104</v>
      </c>
      <c r="F159" s="1">
        <v>236</v>
      </c>
      <c r="G159" s="1">
        <v>228070</v>
      </c>
      <c r="H159" s="1">
        <v>7329</v>
      </c>
      <c r="I159" s="1">
        <v>132</v>
      </c>
      <c r="J159" s="1">
        <v>547</v>
      </c>
      <c r="K159" s="1">
        <v>74643</v>
      </c>
      <c r="L159" s="1">
        <v>1462</v>
      </c>
      <c r="M159" s="1">
        <v>1583</v>
      </c>
      <c r="N159" s="1">
        <v>60662</v>
      </c>
      <c r="O159" s="1">
        <v>5375</v>
      </c>
      <c r="P159" s="1">
        <v>66037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104</v>
      </c>
      <c r="F160" s="1">
        <v>236</v>
      </c>
      <c r="G160" s="1">
        <v>228070</v>
      </c>
      <c r="H160" s="1">
        <v>7479</v>
      </c>
      <c r="I160" s="1">
        <v>170</v>
      </c>
      <c r="J160" s="1">
        <v>564</v>
      </c>
      <c r="K160" s="1">
        <v>74129</v>
      </c>
      <c r="L160" s="1">
        <v>1462</v>
      </c>
      <c r="M160" s="1">
        <v>1583</v>
      </c>
      <c r="N160" s="1">
        <v>60662</v>
      </c>
      <c r="O160" s="1">
        <v>5375</v>
      </c>
      <c r="P160" s="1">
        <v>66037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104</v>
      </c>
      <c r="F161" s="1">
        <v>236</v>
      </c>
      <c r="G161" s="1">
        <v>228070</v>
      </c>
      <c r="H161" s="1">
        <v>7500</v>
      </c>
      <c r="I161" s="1">
        <v>148</v>
      </c>
      <c r="J161" s="1">
        <v>545</v>
      </c>
      <c r="K161" s="1">
        <v>73446</v>
      </c>
      <c r="L161" s="1">
        <v>1462</v>
      </c>
      <c r="M161" s="1">
        <v>1583</v>
      </c>
      <c r="N161" s="1">
        <v>60662</v>
      </c>
      <c r="O161" s="1">
        <v>5375</v>
      </c>
      <c r="P161" s="1">
        <v>66037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3</v>
      </c>
      <c r="E162" s="1">
        <v>101</v>
      </c>
      <c r="F162" s="1">
        <v>236</v>
      </c>
      <c r="G162" s="1">
        <v>228057</v>
      </c>
      <c r="H162" s="1">
        <v>7440</v>
      </c>
      <c r="I162" s="1">
        <v>139</v>
      </c>
      <c r="J162" s="1">
        <v>562</v>
      </c>
      <c r="K162" s="1">
        <v>74011</v>
      </c>
      <c r="L162" s="1">
        <v>1462</v>
      </c>
      <c r="M162" s="1">
        <v>1583</v>
      </c>
      <c r="N162" s="1">
        <v>60660</v>
      </c>
      <c r="O162" s="1">
        <v>5375</v>
      </c>
      <c r="P162" s="1">
        <v>66035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101</v>
      </c>
      <c r="F163" s="1">
        <v>236</v>
      </c>
      <c r="G163" s="1">
        <v>229993</v>
      </c>
      <c r="H163" s="1">
        <v>7859</v>
      </c>
      <c r="I163" s="1">
        <v>170</v>
      </c>
      <c r="J163" s="1">
        <v>535</v>
      </c>
      <c r="K163" s="1">
        <v>77116</v>
      </c>
      <c r="L163" s="1">
        <v>1462</v>
      </c>
      <c r="M163" s="1">
        <v>1583</v>
      </c>
      <c r="N163" s="1">
        <v>60637</v>
      </c>
      <c r="O163" s="1">
        <v>5376</v>
      </c>
      <c r="P163" s="1">
        <v>66013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99</v>
      </c>
      <c r="F164" s="1">
        <v>236</v>
      </c>
      <c r="G164" s="1">
        <v>229993</v>
      </c>
      <c r="H164" s="1">
        <v>7368</v>
      </c>
      <c r="I164" s="1">
        <v>136</v>
      </c>
      <c r="J164" s="1">
        <v>563</v>
      </c>
      <c r="K164" s="1">
        <v>75169</v>
      </c>
      <c r="L164" s="1">
        <v>1462</v>
      </c>
      <c r="M164" s="1">
        <v>1583</v>
      </c>
      <c r="N164" s="1">
        <v>60637</v>
      </c>
      <c r="O164" s="1">
        <v>5376</v>
      </c>
      <c r="P164" s="1">
        <v>66013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99</v>
      </c>
      <c r="F165" s="1">
        <v>236</v>
      </c>
      <c r="G165" s="1">
        <v>229993</v>
      </c>
      <c r="H165" s="1">
        <v>7518</v>
      </c>
      <c r="I165" s="1">
        <v>138</v>
      </c>
      <c r="J165" s="1">
        <v>522</v>
      </c>
      <c r="K165" s="1">
        <v>74678</v>
      </c>
      <c r="L165" s="1">
        <v>1462</v>
      </c>
      <c r="M165" s="1">
        <v>1583</v>
      </c>
      <c r="N165" s="1">
        <v>60637</v>
      </c>
      <c r="O165" s="1">
        <v>5376</v>
      </c>
      <c r="P165" s="1">
        <v>66013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99</v>
      </c>
      <c r="F166" s="1">
        <v>236</v>
      </c>
      <c r="G166" s="1">
        <v>229993</v>
      </c>
      <c r="H166" s="1">
        <v>7183</v>
      </c>
      <c r="I166" s="1">
        <v>148</v>
      </c>
      <c r="J166" s="1">
        <v>604</v>
      </c>
      <c r="K166" s="1">
        <v>73458</v>
      </c>
      <c r="L166" s="1">
        <v>1462</v>
      </c>
      <c r="M166" s="1">
        <v>1583</v>
      </c>
      <c r="N166" s="1">
        <v>60637</v>
      </c>
      <c r="O166" s="1">
        <v>5376</v>
      </c>
      <c r="P166" s="1">
        <v>66013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99</v>
      </c>
      <c r="F167" s="1">
        <v>236</v>
      </c>
      <c r="G167" s="1">
        <v>229993</v>
      </c>
      <c r="H167" s="1">
        <v>7645</v>
      </c>
      <c r="I167" s="1">
        <v>137</v>
      </c>
      <c r="J167" s="1">
        <v>556</v>
      </c>
      <c r="K167" s="1">
        <v>74017</v>
      </c>
      <c r="L167" s="1">
        <v>1462</v>
      </c>
      <c r="M167" s="1">
        <v>1583</v>
      </c>
      <c r="N167" s="1">
        <v>60637</v>
      </c>
      <c r="O167" s="1">
        <v>5376</v>
      </c>
      <c r="P167" s="1">
        <v>66013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99</v>
      </c>
      <c r="F168" s="1">
        <v>236</v>
      </c>
      <c r="G168" s="1">
        <v>229993</v>
      </c>
      <c r="H168" s="1">
        <v>8011</v>
      </c>
      <c r="I168" s="1">
        <v>143</v>
      </c>
      <c r="J168" s="1">
        <v>611</v>
      </c>
      <c r="K168" s="1">
        <v>74377</v>
      </c>
      <c r="L168" s="1">
        <v>1462</v>
      </c>
      <c r="M168" s="1">
        <v>1583</v>
      </c>
      <c r="N168" s="1">
        <v>60637</v>
      </c>
      <c r="O168" s="1">
        <v>5376</v>
      </c>
      <c r="P168" s="1">
        <v>66013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99</v>
      </c>
      <c r="F169" s="1">
        <v>236</v>
      </c>
      <c r="G169" s="1">
        <v>229993</v>
      </c>
      <c r="H169" s="1">
        <v>7512</v>
      </c>
      <c r="I169" s="1">
        <v>138</v>
      </c>
      <c r="J169" s="1">
        <v>575</v>
      </c>
      <c r="K169" s="1">
        <v>73339</v>
      </c>
      <c r="L169" s="1">
        <v>1462</v>
      </c>
      <c r="M169" s="1">
        <v>1583</v>
      </c>
      <c r="N169" s="1">
        <v>60637</v>
      </c>
      <c r="O169" s="1">
        <v>5376</v>
      </c>
      <c r="P169" s="1">
        <v>66013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99</v>
      </c>
      <c r="F170" s="1">
        <v>236</v>
      </c>
      <c r="G170" s="1">
        <v>229993</v>
      </c>
      <c r="H170" s="1">
        <v>7642</v>
      </c>
      <c r="I170" s="1">
        <v>141</v>
      </c>
      <c r="J170" s="1">
        <v>573</v>
      </c>
      <c r="K170" s="1">
        <v>75557</v>
      </c>
      <c r="L170" s="1">
        <v>1462</v>
      </c>
      <c r="M170" s="1">
        <v>1583</v>
      </c>
      <c r="N170" s="1">
        <v>60637</v>
      </c>
      <c r="O170" s="1">
        <v>5376</v>
      </c>
      <c r="P170" s="1">
        <v>66013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99</v>
      </c>
      <c r="F171" s="1">
        <v>236</v>
      </c>
      <c r="G171" s="1">
        <v>229993</v>
      </c>
      <c r="H171" s="1">
        <v>7229</v>
      </c>
      <c r="I171" s="1">
        <v>134</v>
      </c>
      <c r="J171" s="1">
        <v>665</v>
      </c>
      <c r="K171" s="1">
        <v>74233</v>
      </c>
      <c r="L171" s="1">
        <v>1462</v>
      </c>
      <c r="M171" s="1">
        <v>1583</v>
      </c>
      <c r="N171" s="1">
        <v>60637</v>
      </c>
      <c r="O171" s="1">
        <v>5376</v>
      </c>
      <c r="P171" s="1">
        <v>66013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99</v>
      </c>
      <c r="F172" s="1">
        <v>236</v>
      </c>
      <c r="G172" s="1">
        <v>229993</v>
      </c>
      <c r="H172" s="1">
        <v>7430</v>
      </c>
      <c r="I172" s="1">
        <v>148</v>
      </c>
      <c r="J172" s="1">
        <v>571</v>
      </c>
      <c r="K172" s="1">
        <v>75766</v>
      </c>
      <c r="L172" s="1">
        <v>1462</v>
      </c>
      <c r="M172" s="1">
        <v>1583</v>
      </c>
      <c r="N172" s="1">
        <v>60637</v>
      </c>
      <c r="O172" s="1">
        <v>5376</v>
      </c>
      <c r="P172" s="1">
        <v>66013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99</v>
      </c>
      <c r="F173" s="1">
        <v>236</v>
      </c>
      <c r="G173" s="1">
        <v>229993</v>
      </c>
      <c r="H173" s="1">
        <v>7781</v>
      </c>
      <c r="I173" s="1">
        <v>158</v>
      </c>
      <c r="J173" s="1">
        <v>585</v>
      </c>
      <c r="K173" s="1">
        <v>75794</v>
      </c>
      <c r="L173" s="1">
        <v>1462</v>
      </c>
      <c r="M173" s="1">
        <v>1583</v>
      </c>
      <c r="N173" s="1">
        <v>60637</v>
      </c>
      <c r="O173" s="1">
        <v>5376</v>
      </c>
      <c r="P173" s="1">
        <v>66013</v>
      </c>
    </row>
    <row r="174" spans="1:16" x14ac:dyDescent="0.2">
      <c r="A174" s="1">
        <v>172</v>
      </c>
      <c r="B174" s="1" t="s">
        <v>701</v>
      </c>
      <c r="C174" s="1">
        <v>1</v>
      </c>
      <c r="D174" s="1">
        <v>1</v>
      </c>
      <c r="E174" s="1">
        <v>99</v>
      </c>
      <c r="F174" s="1">
        <v>236</v>
      </c>
      <c r="G174" s="1">
        <v>231381</v>
      </c>
      <c r="H174" s="1">
        <v>7418</v>
      </c>
      <c r="I174" s="1">
        <v>142</v>
      </c>
      <c r="J174" s="1">
        <v>547</v>
      </c>
      <c r="K174" s="1">
        <v>76144</v>
      </c>
      <c r="L174" s="1">
        <v>1464</v>
      </c>
      <c r="M174" s="1">
        <v>1585</v>
      </c>
      <c r="N174" s="1">
        <v>60821</v>
      </c>
      <c r="O174" s="1">
        <v>5378</v>
      </c>
      <c r="P174" s="1">
        <v>66199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99</v>
      </c>
      <c r="F175" s="1">
        <v>236</v>
      </c>
      <c r="G175" s="1">
        <v>231381</v>
      </c>
      <c r="H175" s="1">
        <v>7448</v>
      </c>
      <c r="I175" s="1">
        <v>133</v>
      </c>
      <c r="J175" s="1">
        <v>585</v>
      </c>
      <c r="K175" s="1">
        <v>77538</v>
      </c>
      <c r="L175" s="1">
        <v>1464</v>
      </c>
      <c r="M175" s="1">
        <v>1585</v>
      </c>
      <c r="N175" s="1">
        <v>60821</v>
      </c>
      <c r="O175" s="1">
        <v>5378</v>
      </c>
      <c r="P175" s="1">
        <v>66199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99</v>
      </c>
      <c r="F176" s="1">
        <v>236</v>
      </c>
      <c r="G176" s="1">
        <v>231381</v>
      </c>
      <c r="H176" s="1">
        <v>7192</v>
      </c>
      <c r="I176" s="1">
        <v>178</v>
      </c>
      <c r="J176" s="1">
        <v>626</v>
      </c>
      <c r="K176" s="1">
        <v>73072</v>
      </c>
      <c r="L176" s="1">
        <v>1464</v>
      </c>
      <c r="M176" s="1">
        <v>1585</v>
      </c>
      <c r="N176" s="1">
        <v>60821</v>
      </c>
      <c r="O176" s="1">
        <v>5378</v>
      </c>
      <c r="P176" s="1">
        <v>66199</v>
      </c>
    </row>
    <row r="177" spans="1:16" x14ac:dyDescent="0.2">
      <c r="A177" s="1">
        <v>175</v>
      </c>
      <c r="B177" s="1" t="s">
        <v>698</v>
      </c>
      <c r="C177" s="1">
        <v>0</v>
      </c>
      <c r="D177" s="1">
        <v>0</v>
      </c>
      <c r="E177" s="1">
        <v>99</v>
      </c>
      <c r="F177" s="1">
        <v>236</v>
      </c>
      <c r="G177" s="1">
        <v>231381</v>
      </c>
      <c r="H177" s="1">
        <v>7787</v>
      </c>
      <c r="I177" s="1">
        <v>138</v>
      </c>
      <c r="J177" s="1">
        <v>544</v>
      </c>
      <c r="K177" s="1">
        <v>73361</v>
      </c>
      <c r="L177" s="1">
        <v>1464</v>
      </c>
      <c r="M177" s="1">
        <v>1585</v>
      </c>
      <c r="N177" s="1">
        <v>60821</v>
      </c>
      <c r="O177" s="1">
        <v>5378</v>
      </c>
      <c r="P177" s="1">
        <v>66199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99</v>
      </c>
      <c r="F178" s="1">
        <v>236</v>
      </c>
      <c r="G178" s="1">
        <v>231381</v>
      </c>
      <c r="H178" s="1">
        <v>7841</v>
      </c>
      <c r="I178" s="1">
        <v>193</v>
      </c>
      <c r="J178" s="1">
        <v>587</v>
      </c>
      <c r="K178" s="1">
        <v>76233</v>
      </c>
      <c r="L178" s="1">
        <v>1464</v>
      </c>
      <c r="M178" s="1">
        <v>1585</v>
      </c>
      <c r="N178" s="1">
        <v>60821</v>
      </c>
      <c r="O178" s="1">
        <v>5378</v>
      </c>
      <c r="P178" s="1">
        <v>66199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99</v>
      </c>
      <c r="F179" s="1">
        <v>236</v>
      </c>
      <c r="G179" s="1">
        <v>231381</v>
      </c>
      <c r="H179" s="1">
        <v>7572</v>
      </c>
      <c r="I179" s="1">
        <v>139</v>
      </c>
      <c r="J179" s="1">
        <v>580</v>
      </c>
      <c r="K179" s="1">
        <v>75717</v>
      </c>
      <c r="L179" s="1">
        <v>1464</v>
      </c>
      <c r="M179" s="1">
        <v>1585</v>
      </c>
      <c r="N179" s="1">
        <v>60821</v>
      </c>
      <c r="O179" s="1">
        <v>5378</v>
      </c>
      <c r="P179" s="1">
        <v>66199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99</v>
      </c>
      <c r="F180" s="1">
        <v>236</v>
      </c>
      <c r="G180" s="1">
        <v>231830</v>
      </c>
      <c r="H180" s="1">
        <v>7584</v>
      </c>
      <c r="I180" s="1">
        <v>151</v>
      </c>
      <c r="J180" s="1">
        <v>557</v>
      </c>
      <c r="K180" s="1">
        <v>74305</v>
      </c>
      <c r="L180" s="1">
        <v>1464</v>
      </c>
      <c r="M180" s="1">
        <v>1585</v>
      </c>
      <c r="N180" s="1">
        <v>60812</v>
      </c>
      <c r="O180" s="1">
        <v>5377</v>
      </c>
      <c r="P180" s="1">
        <v>66189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99</v>
      </c>
      <c r="F181" s="1">
        <v>236</v>
      </c>
      <c r="G181" s="1">
        <v>229295</v>
      </c>
      <c r="H181" s="1">
        <v>7391</v>
      </c>
      <c r="I181" s="1">
        <v>190</v>
      </c>
      <c r="J181" s="1">
        <v>511</v>
      </c>
      <c r="K181" s="1">
        <v>70877</v>
      </c>
      <c r="L181" s="1">
        <v>1464</v>
      </c>
      <c r="M181" s="1">
        <v>1585</v>
      </c>
      <c r="N181" s="1">
        <v>60823</v>
      </c>
      <c r="O181" s="1">
        <v>5373</v>
      </c>
      <c r="P181" s="1">
        <v>66196</v>
      </c>
    </row>
    <row r="182" spans="1:16" x14ac:dyDescent="0.2">
      <c r="A182" s="1">
        <v>180</v>
      </c>
      <c r="B182" s="1" t="s">
        <v>693</v>
      </c>
      <c r="C182" s="1">
        <v>1</v>
      </c>
      <c r="D182" s="1">
        <v>0</v>
      </c>
      <c r="E182" s="1">
        <v>100</v>
      </c>
      <c r="F182" s="1">
        <v>236</v>
      </c>
      <c r="G182" s="1">
        <v>267349</v>
      </c>
      <c r="H182" s="1">
        <v>7550</v>
      </c>
      <c r="I182" s="1">
        <v>146</v>
      </c>
      <c r="J182" s="1">
        <v>690</v>
      </c>
      <c r="K182" s="1">
        <v>104809</v>
      </c>
      <c r="L182" s="1">
        <v>1464</v>
      </c>
      <c r="M182" s="1">
        <v>1585</v>
      </c>
      <c r="N182" s="1">
        <v>65409</v>
      </c>
      <c r="O182" s="1">
        <v>5775</v>
      </c>
      <c r="P182" s="1">
        <v>71184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100</v>
      </c>
      <c r="F183" s="1">
        <v>242</v>
      </c>
      <c r="G183" s="1">
        <v>267349</v>
      </c>
      <c r="H183" s="1">
        <v>7824</v>
      </c>
      <c r="I183" s="1">
        <v>193</v>
      </c>
      <c r="J183" s="1">
        <v>718</v>
      </c>
      <c r="K183" s="1">
        <v>99358</v>
      </c>
      <c r="L183" s="1">
        <v>1464</v>
      </c>
      <c r="M183" s="1">
        <v>1585</v>
      </c>
      <c r="N183" s="1">
        <v>65409</v>
      </c>
      <c r="O183" s="1">
        <v>5775</v>
      </c>
      <c r="P183" s="1">
        <v>71184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100</v>
      </c>
      <c r="F184" s="1">
        <v>249</v>
      </c>
      <c r="G184" s="1">
        <v>267349</v>
      </c>
      <c r="H184" s="1">
        <v>7399</v>
      </c>
      <c r="I184" s="1">
        <v>133</v>
      </c>
      <c r="J184" s="1">
        <v>686</v>
      </c>
      <c r="K184" s="1">
        <v>96526</v>
      </c>
      <c r="L184" s="1">
        <v>1464</v>
      </c>
      <c r="M184" s="1">
        <v>1585</v>
      </c>
      <c r="N184" s="1">
        <v>65409</v>
      </c>
      <c r="O184" s="1">
        <v>5775</v>
      </c>
      <c r="P184" s="1">
        <v>71184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100</v>
      </c>
      <c r="F185" s="1">
        <v>266</v>
      </c>
      <c r="G185" s="1">
        <v>253094</v>
      </c>
      <c r="H185" s="1">
        <v>7435</v>
      </c>
      <c r="I185" s="1">
        <v>151</v>
      </c>
      <c r="J185" s="1">
        <v>631</v>
      </c>
      <c r="K185" s="1">
        <v>85941</v>
      </c>
      <c r="L185" s="1">
        <v>1464</v>
      </c>
      <c r="M185" s="1">
        <v>1585</v>
      </c>
      <c r="N185" s="1">
        <v>64619</v>
      </c>
      <c r="O185" s="1">
        <v>5678</v>
      </c>
      <c r="P185" s="1">
        <v>70297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100</v>
      </c>
      <c r="F186" s="1">
        <v>284</v>
      </c>
      <c r="G186" s="1">
        <v>253094</v>
      </c>
      <c r="H186" s="1">
        <v>7584</v>
      </c>
      <c r="I186" s="1">
        <v>142</v>
      </c>
      <c r="J186" s="1">
        <v>680</v>
      </c>
      <c r="K186" s="1">
        <v>85315</v>
      </c>
      <c r="L186" s="1">
        <v>1464</v>
      </c>
      <c r="M186" s="1">
        <v>1585</v>
      </c>
      <c r="N186" s="1">
        <v>64619</v>
      </c>
      <c r="O186" s="1">
        <v>5678</v>
      </c>
      <c r="P186" s="1">
        <v>70297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100</v>
      </c>
      <c r="F187" s="1">
        <v>284</v>
      </c>
      <c r="G187" s="1">
        <v>253094</v>
      </c>
      <c r="H187" s="1">
        <v>7470</v>
      </c>
      <c r="I187" s="1">
        <v>135</v>
      </c>
      <c r="J187" s="1">
        <v>617</v>
      </c>
      <c r="K187" s="1">
        <v>88392</v>
      </c>
      <c r="L187" s="1">
        <v>1464</v>
      </c>
      <c r="M187" s="1">
        <v>1585</v>
      </c>
      <c r="N187" s="1">
        <v>64619</v>
      </c>
      <c r="O187" s="1">
        <v>5678</v>
      </c>
      <c r="P187" s="1">
        <v>70297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100</v>
      </c>
      <c r="F188" s="1">
        <v>284</v>
      </c>
      <c r="G188" s="1">
        <v>253094</v>
      </c>
      <c r="H188" s="1">
        <v>7789</v>
      </c>
      <c r="I188" s="1">
        <v>186</v>
      </c>
      <c r="J188" s="1">
        <v>656</v>
      </c>
      <c r="K188" s="1">
        <v>87858</v>
      </c>
      <c r="L188" s="1">
        <v>1464</v>
      </c>
      <c r="M188" s="1">
        <v>1585</v>
      </c>
      <c r="N188" s="1">
        <v>64619</v>
      </c>
      <c r="O188" s="1">
        <v>5678</v>
      </c>
      <c r="P188" s="1">
        <v>70297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100</v>
      </c>
      <c r="F189" s="1">
        <v>293</v>
      </c>
      <c r="G189" s="1">
        <v>253094</v>
      </c>
      <c r="H189" s="1">
        <v>7558</v>
      </c>
      <c r="I189" s="1">
        <v>140</v>
      </c>
      <c r="J189" s="1">
        <v>713</v>
      </c>
      <c r="K189" s="1">
        <v>87409</v>
      </c>
      <c r="L189" s="1">
        <v>1464</v>
      </c>
      <c r="M189" s="1">
        <v>1585</v>
      </c>
      <c r="N189" s="1">
        <v>64619</v>
      </c>
      <c r="O189" s="1">
        <v>5678</v>
      </c>
      <c r="P189" s="1">
        <v>70297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100</v>
      </c>
      <c r="F190" s="1">
        <v>299</v>
      </c>
      <c r="G190" s="1">
        <v>253094</v>
      </c>
      <c r="H190" s="1">
        <v>7542</v>
      </c>
      <c r="I190" s="1">
        <v>154</v>
      </c>
      <c r="J190" s="1">
        <v>657</v>
      </c>
      <c r="K190" s="1">
        <v>89276</v>
      </c>
      <c r="L190" s="1">
        <v>1464</v>
      </c>
      <c r="M190" s="1">
        <v>1585</v>
      </c>
      <c r="N190" s="1">
        <v>64619</v>
      </c>
      <c r="O190" s="1">
        <v>5678</v>
      </c>
      <c r="P190" s="1">
        <v>70297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100</v>
      </c>
      <c r="F191" s="1">
        <v>354</v>
      </c>
      <c r="G191" s="1">
        <v>253094</v>
      </c>
      <c r="H191" s="1">
        <v>7040</v>
      </c>
      <c r="I191" s="1">
        <v>143</v>
      </c>
      <c r="J191" s="1">
        <v>622</v>
      </c>
      <c r="K191" s="1">
        <v>83123</v>
      </c>
      <c r="L191" s="1">
        <v>1464</v>
      </c>
      <c r="M191" s="1">
        <v>1585</v>
      </c>
      <c r="N191" s="1">
        <v>64619</v>
      </c>
      <c r="O191" s="1">
        <v>5678</v>
      </c>
      <c r="P191" s="1">
        <v>70297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100</v>
      </c>
      <c r="F192" s="1">
        <v>367</v>
      </c>
      <c r="G192" s="1">
        <v>253094</v>
      </c>
      <c r="H192" s="1">
        <v>7337</v>
      </c>
      <c r="I192" s="1">
        <v>142</v>
      </c>
      <c r="J192" s="1">
        <v>619</v>
      </c>
      <c r="K192" s="1">
        <v>85678</v>
      </c>
      <c r="L192" s="1">
        <v>1464</v>
      </c>
      <c r="M192" s="1">
        <v>1585</v>
      </c>
      <c r="N192" s="1">
        <v>64619</v>
      </c>
      <c r="O192" s="1">
        <v>5678</v>
      </c>
      <c r="P192" s="1">
        <v>70297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100</v>
      </c>
      <c r="F193" s="1">
        <v>366</v>
      </c>
      <c r="G193" s="1">
        <v>253094</v>
      </c>
      <c r="H193" s="1">
        <v>7813</v>
      </c>
      <c r="I193" s="1">
        <v>163</v>
      </c>
      <c r="J193" s="1">
        <v>708</v>
      </c>
      <c r="K193" s="1">
        <v>88696</v>
      </c>
      <c r="L193" s="1">
        <v>1464</v>
      </c>
      <c r="M193" s="1">
        <v>1585</v>
      </c>
      <c r="N193" s="1">
        <v>64619</v>
      </c>
      <c r="O193" s="1">
        <v>5678</v>
      </c>
      <c r="P193" s="1">
        <v>70297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100</v>
      </c>
      <c r="F194" s="1">
        <v>368</v>
      </c>
      <c r="G194" s="1">
        <v>252887</v>
      </c>
      <c r="H194" s="1">
        <v>7396</v>
      </c>
      <c r="I194" s="1">
        <v>136</v>
      </c>
      <c r="J194" s="1">
        <v>668</v>
      </c>
      <c r="K194" s="1">
        <v>87287</v>
      </c>
      <c r="L194" s="1">
        <v>1464</v>
      </c>
      <c r="M194" s="1">
        <v>1585</v>
      </c>
      <c r="N194" s="1">
        <v>64661</v>
      </c>
      <c r="O194" s="1">
        <v>5682</v>
      </c>
      <c r="P194" s="1">
        <v>70343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1</v>
      </c>
      <c r="E195" s="1">
        <v>99</v>
      </c>
      <c r="F195" s="1">
        <v>367</v>
      </c>
      <c r="G195" s="1">
        <v>261445</v>
      </c>
      <c r="H195" s="1">
        <v>7519</v>
      </c>
      <c r="I195" s="1">
        <v>142</v>
      </c>
      <c r="J195" s="1">
        <v>698</v>
      </c>
      <c r="K195" s="1">
        <v>98571</v>
      </c>
      <c r="L195" s="1">
        <v>1464</v>
      </c>
      <c r="M195" s="1">
        <v>1585</v>
      </c>
      <c r="N195" s="1">
        <v>61377</v>
      </c>
      <c r="O195" s="1">
        <v>5405</v>
      </c>
      <c r="P195" s="1">
        <v>66782</v>
      </c>
    </row>
    <row r="196" spans="1:16" x14ac:dyDescent="0.2">
      <c r="A196" s="1">
        <v>194</v>
      </c>
      <c r="B196" s="1" t="s">
        <v>679</v>
      </c>
      <c r="C196" s="1">
        <v>1</v>
      </c>
      <c r="D196" s="1">
        <v>0</v>
      </c>
      <c r="E196" s="1">
        <v>100</v>
      </c>
      <c r="F196" s="1">
        <v>368</v>
      </c>
      <c r="G196" s="1">
        <v>252878</v>
      </c>
      <c r="H196" s="1">
        <v>7360</v>
      </c>
      <c r="I196" s="1">
        <v>139</v>
      </c>
      <c r="J196" s="1">
        <v>633</v>
      </c>
      <c r="K196" s="1">
        <v>86505</v>
      </c>
      <c r="L196" s="1">
        <v>1464</v>
      </c>
      <c r="M196" s="1">
        <v>1585</v>
      </c>
      <c r="N196" s="1">
        <v>64661</v>
      </c>
      <c r="O196" s="1">
        <v>5682</v>
      </c>
      <c r="P196" s="1">
        <v>70343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100</v>
      </c>
      <c r="F197" s="1">
        <v>271</v>
      </c>
      <c r="G197" s="1">
        <v>252878</v>
      </c>
      <c r="H197" s="1">
        <v>7575</v>
      </c>
      <c r="I197" s="1">
        <v>133</v>
      </c>
      <c r="J197" s="1">
        <v>618</v>
      </c>
      <c r="K197" s="1">
        <v>86321</v>
      </c>
      <c r="L197" s="1">
        <v>1464</v>
      </c>
      <c r="M197" s="1">
        <v>1585</v>
      </c>
      <c r="N197" s="1">
        <v>64661</v>
      </c>
      <c r="O197" s="1">
        <v>5682</v>
      </c>
      <c r="P197" s="1">
        <v>70343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100</v>
      </c>
      <c r="F198" s="1">
        <v>367</v>
      </c>
      <c r="G198" s="1">
        <v>251913</v>
      </c>
      <c r="H198" s="1">
        <v>7940</v>
      </c>
      <c r="I198" s="1">
        <v>237</v>
      </c>
      <c r="J198" s="1">
        <v>609</v>
      </c>
      <c r="K198" s="1">
        <v>87959</v>
      </c>
      <c r="L198" s="1">
        <v>1464</v>
      </c>
      <c r="M198" s="1">
        <v>1585</v>
      </c>
      <c r="N198" s="1">
        <v>64590</v>
      </c>
      <c r="O198" s="1">
        <v>5679</v>
      </c>
      <c r="P198" s="1">
        <v>70269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100</v>
      </c>
      <c r="F199" s="1">
        <v>381</v>
      </c>
      <c r="G199" s="1">
        <v>251913</v>
      </c>
      <c r="H199" s="1">
        <v>7481</v>
      </c>
      <c r="I199" s="1">
        <v>138</v>
      </c>
      <c r="J199" s="1">
        <v>612</v>
      </c>
      <c r="K199" s="1">
        <v>85525</v>
      </c>
      <c r="L199" s="1">
        <v>1464</v>
      </c>
      <c r="M199" s="1">
        <v>1585</v>
      </c>
      <c r="N199" s="1">
        <v>64590</v>
      </c>
      <c r="O199" s="1">
        <v>5679</v>
      </c>
      <c r="P199" s="1">
        <v>70269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100</v>
      </c>
      <c r="F200" s="1">
        <v>381</v>
      </c>
      <c r="G200" s="1">
        <v>251913</v>
      </c>
      <c r="H200" s="1">
        <v>7640</v>
      </c>
      <c r="I200" s="1">
        <v>137</v>
      </c>
      <c r="J200" s="1">
        <v>632</v>
      </c>
      <c r="K200" s="1">
        <v>86313</v>
      </c>
      <c r="L200" s="1">
        <v>1464</v>
      </c>
      <c r="M200" s="1">
        <v>1585</v>
      </c>
      <c r="N200" s="1">
        <v>64590</v>
      </c>
      <c r="O200" s="1">
        <v>5679</v>
      </c>
      <c r="P200" s="1">
        <v>70269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100</v>
      </c>
      <c r="F201" s="1">
        <v>390</v>
      </c>
      <c r="G201" s="1">
        <v>251913</v>
      </c>
      <c r="H201" s="1">
        <v>7213</v>
      </c>
      <c r="I201" s="1">
        <v>133</v>
      </c>
      <c r="J201" s="1">
        <v>670</v>
      </c>
      <c r="K201" s="1">
        <v>87388</v>
      </c>
      <c r="L201" s="1">
        <v>1464</v>
      </c>
      <c r="M201" s="1">
        <v>1585</v>
      </c>
      <c r="N201" s="1">
        <v>64590</v>
      </c>
      <c r="O201" s="1">
        <v>5679</v>
      </c>
      <c r="P201" s="1">
        <v>70269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100</v>
      </c>
      <c r="F202" s="1">
        <v>390</v>
      </c>
      <c r="G202" s="1">
        <v>251913</v>
      </c>
      <c r="H202" s="1">
        <v>7425</v>
      </c>
      <c r="I202" s="1">
        <v>155</v>
      </c>
      <c r="J202" s="1">
        <v>659</v>
      </c>
      <c r="K202" s="1">
        <v>85682</v>
      </c>
      <c r="L202" s="1">
        <v>1464</v>
      </c>
      <c r="M202" s="1">
        <v>1585</v>
      </c>
      <c r="N202" s="1">
        <v>64590</v>
      </c>
      <c r="O202" s="1">
        <v>5679</v>
      </c>
      <c r="P202" s="1">
        <v>70269</v>
      </c>
    </row>
    <row r="203" spans="1:16" x14ac:dyDescent="0.2">
      <c r="A203" s="1">
        <v>201</v>
      </c>
      <c r="B203" s="1" t="s">
        <v>672</v>
      </c>
      <c r="C203" s="1">
        <v>5</v>
      </c>
      <c r="D203" s="1">
        <v>2</v>
      </c>
      <c r="E203" s="1">
        <v>103</v>
      </c>
      <c r="F203" s="1">
        <v>390</v>
      </c>
      <c r="G203" s="1">
        <v>216009</v>
      </c>
      <c r="H203" s="1">
        <v>8071</v>
      </c>
      <c r="I203" s="1">
        <v>167</v>
      </c>
      <c r="J203" s="1">
        <v>589</v>
      </c>
      <c r="K203" s="1">
        <v>70310</v>
      </c>
      <c r="L203" s="1">
        <v>1469</v>
      </c>
      <c r="M203" s="1">
        <v>1588</v>
      </c>
      <c r="N203" s="1">
        <v>58421</v>
      </c>
      <c r="O203" s="1">
        <v>5149</v>
      </c>
      <c r="P203" s="1">
        <v>63570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103</v>
      </c>
      <c r="F204" s="1">
        <v>390</v>
      </c>
      <c r="G204" s="1">
        <v>216009</v>
      </c>
      <c r="H204" s="1">
        <v>7551</v>
      </c>
      <c r="I204" s="1">
        <v>128</v>
      </c>
      <c r="J204" s="1">
        <v>561</v>
      </c>
      <c r="K204" s="1">
        <v>68145</v>
      </c>
      <c r="L204" s="1">
        <v>1469</v>
      </c>
      <c r="M204" s="1">
        <v>1588</v>
      </c>
      <c r="N204" s="1">
        <v>58421</v>
      </c>
      <c r="O204" s="1">
        <v>5149</v>
      </c>
      <c r="P204" s="1">
        <v>63570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103</v>
      </c>
      <c r="F205" s="1">
        <v>399</v>
      </c>
      <c r="G205" s="1">
        <v>216009</v>
      </c>
      <c r="H205" s="1">
        <v>7598</v>
      </c>
      <c r="I205" s="1">
        <v>137</v>
      </c>
      <c r="J205" s="1">
        <v>598</v>
      </c>
      <c r="K205" s="1">
        <v>69882</v>
      </c>
      <c r="L205" s="1">
        <v>1469</v>
      </c>
      <c r="M205" s="1">
        <v>1588</v>
      </c>
      <c r="N205" s="1">
        <v>58421</v>
      </c>
      <c r="O205" s="1">
        <v>5149</v>
      </c>
      <c r="P205" s="1">
        <v>63570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103</v>
      </c>
      <c r="F206" s="1">
        <v>404</v>
      </c>
      <c r="G206" s="1">
        <v>216141</v>
      </c>
      <c r="H206" s="1">
        <v>7057</v>
      </c>
      <c r="I206" s="1">
        <v>138</v>
      </c>
      <c r="J206" s="1">
        <v>546</v>
      </c>
      <c r="K206" s="1">
        <v>69088</v>
      </c>
      <c r="L206" s="1">
        <v>1469</v>
      </c>
      <c r="M206" s="1">
        <v>1588</v>
      </c>
      <c r="N206" s="1">
        <v>58444</v>
      </c>
      <c r="O206" s="1">
        <v>5152</v>
      </c>
      <c r="P206" s="1">
        <v>63596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103</v>
      </c>
      <c r="F207" s="1">
        <v>404</v>
      </c>
      <c r="G207" s="1">
        <v>216141</v>
      </c>
      <c r="H207" s="1">
        <v>7674</v>
      </c>
      <c r="I207" s="1">
        <v>140</v>
      </c>
      <c r="J207" s="1">
        <v>532</v>
      </c>
      <c r="K207" s="1">
        <v>69285</v>
      </c>
      <c r="L207" s="1">
        <v>1469</v>
      </c>
      <c r="M207" s="1">
        <v>1588</v>
      </c>
      <c r="N207" s="1">
        <v>58444</v>
      </c>
      <c r="O207" s="1">
        <v>5152</v>
      </c>
      <c r="P207" s="1">
        <v>63596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103</v>
      </c>
      <c r="F208" s="1">
        <v>404</v>
      </c>
      <c r="G208" s="1">
        <v>218529</v>
      </c>
      <c r="H208" s="1">
        <v>8025</v>
      </c>
      <c r="I208" s="1">
        <v>184</v>
      </c>
      <c r="J208" s="1">
        <v>584</v>
      </c>
      <c r="K208" s="1">
        <v>72153</v>
      </c>
      <c r="L208" s="1">
        <v>1472</v>
      </c>
      <c r="M208" s="1">
        <v>1591</v>
      </c>
      <c r="N208" s="1">
        <v>58705</v>
      </c>
      <c r="O208" s="1">
        <v>5170</v>
      </c>
      <c r="P208" s="1">
        <v>63875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101</v>
      </c>
      <c r="F209" s="1">
        <v>404</v>
      </c>
      <c r="G209" s="1">
        <v>218551</v>
      </c>
      <c r="H209" s="1">
        <v>7303</v>
      </c>
      <c r="I209" s="1">
        <v>139</v>
      </c>
      <c r="J209" s="1">
        <v>592</v>
      </c>
      <c r="K209" s="1">
        <v>69712</v>
      </c>
      <c r="L209" s="1">
        <v>1472</v>
      </c>
      <c r="M209" s="1">
        <v>1591</v>
      </c>
      <c r="N209" s="1">
        <v>58705</v>
      </c>
      <c r="O209" s="1">
        <v>5170</v>
      </c>
      <c r="P209" s="1">
        <v>63875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101</v>
      </c>
      <c r="F210" s="1">
        <v>404</v>
      </c>
      <c r="G210" s="1">
        <v>218511</v>
      </c>
      <c r="H210" s="1">
        <v>7432</v>
      </c>
      <c r="I210" s="1">
        <v>147</v>
      </c>
      <c r="J210" s="1">
        <v>545</v>
      </c>
      <c r="K210" s="1">
        <v>70722</v>
      </c>
      <c r="L210" s="1">
        <v>1472</v>
      </c>
      <c r="M210" s="1">
        <v>1591</v>
      </c>
      <c r="N210" s="1">
        <v>58695</v>
      </c>
      <c r="O210" s="1">
        <v>5170</v>
      </c>
      <c r="P210" s="1">
        <v>63865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102</v>
      </c>
      <c r="F211" s="1">
        <v>405</v>
      </c>
      <c r="G211" s="1">
        <v>211612</v>
      </c>
      <c r="H211" s="1">
        <v>7226</v>
      </c>
      <c r="I211" s="1">
        <v>133</v>
      </c>
      <c r="J211" s="1">
        <v>500</v>
      </c>
      <c r="K211" s="1">
        <v>66169</v>
      </c>
      <c r="L211" s="1">
        <v>1472</v>
      </c>
      <c r="M211" s="1">
        <v>1591</v>
      </c>
      <c r="N211" s="1">
        <v>58385</v>
      </c>
      <c r="O211" s="1">
        <v>5150</v>
      </c>
      <c r="P211" s="1">
        <v>63535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102</v>
      </c>
      <c r="F212" s="1">
        <v>409</v>
      </c>
      <c r="G212" s="1">
        <v>211612</v>
      </c>
      <c r="H212" s="1">
        <v>7532</v>
      </c>
      <c r="I212" s="1">
        <v>138</v>
      </c>
      <c r="J212" s="1">
        <v>548</v>
      </c>
      <c r="K212" s="1">
        <v>66863</v>
      </c>
      <c r="L212" s="1">
        <v>1472</v>
      </c>
      <c r="M212" s="1">
        <v>1591</v>
      </c>
      <c r="N212" s="1">
        <v>58385</v>
      </c>
      <c r="O212" s="1">
        <v>5150</v>
      </c>
      <c r="P212" s="1">
        <v>63535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102</v>
      </c>
      <c r="F213" s="1">
        <v>409</v>
      </c>
      <c r="G213" s="1">
        <v>211612</v>
      </c>
      <c r="H213" s="1">
        <v>7950</v>
      </c>
      <c r="I213" s="1">
        <v>159</v>
      </c>
      <c r="J213" s="1">
        <v>526</v>
      </c>
      <c r="K213" s="1">
        <v>67584</v>
      </c>
      <c r="L213" s="1">
        <v>1472</v>
      </c>
      <c r="M213" s="1">
        <v>1591</v>
      </c>
      <c r="N213" s="1">
        <v>58385</v>
      </c>
      <c r="O213" s="1">
        <v>5150</v>
      </c>
      <c r="P213" s="1">
        <v>63535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102</v>
      </c>
      <c r="F214" s="1">
        <v>409</v>
      </c>
      <c r="G214" s="1">
        <v>211612</v>
      </c>
      <c r="H214" s="1">
        <v>7317</v>
      </c>
      <c r="I214" s="1">
        <v>139</v>
      </c>
      <c r="J214" s="1">
        <v>609</v>
      </c>
      <c r="K214" s="1">
        <v>66591</v>
      </c>
      <c r="L214" s="1">
        <v>1472</v>
      </c>
      <c r="M214" s="1">
        <v>1591</v>
      </c>
      <c r="N214" s="1">
        <v>58385</v>
      </c>
      <c r="O214" s="1">
        <v>5150</v>
      </c>
      <c r="P214" s="1">
        <v>63535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102</v>
      </c>
      <c r="F215" s="1">
        <v>410</v>
      </c>
      <c r="G215" s="1">
        <v>211008</v>
      </c>
      <c r="H215" s="1">
        <v>7597</v>
      </c>
      <c r="I215" s="1">
        <v>133</v>
      </c>
      <c r="J215" s="1">
        <v>488</v>
      </c>
      <c r="K215" s="1">
        <v>69292</v>
      </c>
      <c r="L215" s="1">
        <v>1472</v>
      </c>
      <c r="M215" s="1">
        <v>1591</v>
      </c>
      <c r="N215" s="1">
        <v>57380</v>
      </c>
      <c r="O215" s="1">
        <v>5075</v>
      </c>
      <c r="P215" s="1">
        <v>62455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102</v>
      </c>
      <c r="F216" s="1">
        <v>410</v>
      </c>
      <c r="G216" s="1">
        <v>211028</v>
      </c>
      <c r="H216" s="1">
        <v>7381</v>
      </c>
      <c r="I216" s="1">
        <v>145</v>
      </c>
      <c r="J216" s="1">
        <v>568</v>
      </c>
      <c r="K216" s="1">
        <v>68913</v>
      </c>
      <c r="L216" s="1">
        <v>1472</v>
      </c>
      <c r="M216" s="1">
        <v>1591</v>
      </c>
      <c r="N216" s="1">
        <v>57400</v>
      </c>
      <c r="O216" s="1">
        <v>5075</v>
      </c>
      <c r="P216" s="1">
        <v>62475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102</v>
      </c>
      <c r="F217" s="1">
        <v>410</v>
      </c>
      <c r="G217" s="1">
        <v>211028</v>
      </c>
      <c r="H217" s="1">
        <v>7404</v>
      </c>
      <c r="I217" s="1">
        <v>147</v>
      </c>
      <c r="J217" s="1">
        <v>575</v>
      </c>
      <c r="K217" s="1">
        <v>70606</v>
      </c>
      <c r="L217" s="1">
        <v>1472</v>
      </c>
      <c r="M217" s="1">
        <v>1591</v>
      </c>
      <c r="N217" s="1">
        <v>57400</v>
      </c>
      <c r="O217" s="1">
        <v>5075</v>
      </c>
      <c r="P217" s="1">
        <v>62475</v>
      </c>
    </row>
    <row r="218" spans="1:16" x14ac:dyDescent="0.2">
      <c r="A218" s="1">
        <v>216</v>
      </c>
      <c r="B218" s="1" t="s">
        <v>657</v>
      </c>
      <c r="C218" s="1">
        <v>1</v>
      </c>
      <c r="D218" s="1">
        <v>0</v>
      </c>
      <c r="E218" s="1">
        <v>103</v>
      </c>
      <c r="F218" s="1">
        <v>410</v>
      </c>
      <c r="G218" s="1">
        <v>210696</v>
      </c>
      <c r="H218" s="1">
        <v>8292</v>
      </c>
      <c r="I218" s="1">
        <v>152</v>
      </c>
      <c r="J218" s="1">
        <v>537</v>
      </c>
      <c r="K218" s="1">
        <v>70832</v>
      </c>
      <c r="L218" s="1">
        <v>1475</v>
      </c>
      <c r="M218" s="1">
        <v>1594</v>
      </c>
      <c r="N218" s="1">
        <v>57567</v>
      </c>
      <c r="O218" s="1">
        <v>5087</v>
      </c>
      <c r="P218" s="1">
        <v>62654</v>
      </c>
    </row>
    <row r="219" spans="1:16" x14ac:dyDescent="0.2">
      <c r="A219" s="1">
        <v>217</v>
      </c>
      <c r="B219" s="1" t="s">
        <v>656</v>
      </c>
      <c r="C219" s="1">
        <v>0</v>
      </c>
      <c r="D219" s="1">
        <v>3</v>
      </c>
      <c r="E219" s="1">
        <v>100</v>
      </c>
      <c r="F219" s="1">
        <v>410</v>
      </c>
      <c r="G219" s="1">
        <v>211475</v>
      </c>
      <c r="H219" s="1">
        <v>7539</v>
      </c>
      <c r="I219" s="1">
        <v>131</v>
      </c>
      <c r="J219" s="1">
        <v>510</v>
      </c>
      <c r="K219" s="1">
        <v>69645</v>
      </c>
      <c r="L219" s="1">
        <v>1477</v>
      </c>
      <c r="M219" s="1">
        <v>1596</v>
      </c>
      <c r="N219" s="1">
        <v>57635</v>
      </c>
      <c r="O219" s="1">
        <v>5086</v>
      </c>
      <c r="P219" s="1">
        <v>62721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100</v>
      </c>
      <c r="F220" s="1">
        <v>410</v>
      </c>
      <c r="G220" s="1">
        <v>211968</v>
      </c>
      <c r="H220" s="1">
        <v>7683</v>
      </c>
      <c r="I220" s="1">
        <v>136</v>
      </c>
      <c r="J220" s="1">
        <v>520</v>
      </c>
      <c r="K220" s="1">
        <v>69047</v>
      </c>
      <c r="L220" s="1">
        <v>1477</v>
      </c>
      <c r="M220" s="1">
        <v>1596</v>
      </c>
      <c r="N220" s="1">
        <v>57633</v>
      </c>
      <c r="O220" s="1">
        <v>5086</v>
      </c>
      <c r="P220" s="1">
        <v>62719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100</v>
      </c>
      <c r="F221" s="1">
        <v>410</v>
      </c>
      <c r="G221" s="1">
        <v>211994</v>
      </c>
      <c r="H221" s="1">
        <v>7355</v>
      </c>
      <c r="I221" s="1">
        <v>130</v>
      </c>
      <c r="J221" s="1">
        <v>577</v>
      </c>
      <c r="K221" s="1">
        <v>69486</v>
      </c>
      <c r="L221" s="1">
        <v>1477</v>
      </c>
      <c r="M221" s="1">
        <v>1596</v>
      </c>
      <c r="N221" s="1">
        <v>57634</v>
      </c>
      <c r="O221" s="1">
        <v>5086</v>
      </c>
      <c r="P221" s="1">
        <v>62720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100</v>
      </c>
      <c r="F222" s="1">
        <v>412</v>
      </c>
      <c r="G222" s="1">
        <v>211994</v>
      </c>
      <c r="H222" s="1">
        <v>7512</v>
      </c>
      <c r="I222" s="1">
        <v>137</v>
      </c>
      <c r="J222" s="1">
        <v>487</v>
      </c>
      <c r="K222" s="1">
        <v>69212</v>
      </c>
      <c r="L222" s="1">
        <v>1477</v>
      </c>
      <c r="M222" s="1">
        <v>1596</v>
      </c>
      <c r="N222" s="1">
        <v>57634</v>
      </c>
      <c r="O222" s="1">
        <v>5086</v>
      </c>
      <c r="P222" s="1">
        <v>62720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100</v>
      </c>
      <c r="F223" s="1">
        <v>412</v>
      </c>
      <c r="G223" s="1">
        <v>211994</v>
      </c>
      <c r="H223" s="1">
        <v>8178</v>
      </c>
      <c r="I223" s="1">
        <v>203</v>
      </c>
      <c r="J223" s="1">
        <v>519</v>
      </c>
      <c r="K223" s="1">
        <v>71540</v>
      </c>
      <c r="L223" s="1">
        <v>1477</v>
      </c>
      <c r="M223" s="1">
        <v>1596</v>
      </c>
      <c r="N223" s="1">
        <v>57634</v>
      </c>
      <c r="O223" s="1">
        <v>5086</v>
      </c>
      <c r="P223" s="1">
        <v>62720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100</v>
      </c>
      <c r="F224" s="1">
        <v>412</v>
      </c>
      <c r="G224" s="1">
        <v>211994</v>
      </c>
      <c r="H224" s="1">
        <v>7544</v>
      </c>
      <c r="I224" s="1">
        <v>134</v>
      </c>
      <c r="J224" s="1">
        <v>506</v>
      </c>
      <c r="K224" s="1">
        <v>68643</v>
      </c>
      <c r="L224" s="1">
        <v>1477</v>
      </c>
      <c r="M224" s="1">
        <v>1596</v>
      </c>
      <c r="N224" s="1">
        <v>57634</v>
      </c>
      <c r="O224" s="1">
        <v>5086</v>
      </c>
      <c r="P224" s="1">
        <v>62720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100</v>
      </c>
      <c r="F225" s="1">
        <v>412</v>
      </c>
      <c r="G225" s="1">
        <v>211994</v>
      </c>
      <c r="H225" s="1">
        <v>7625</v>
      </c>
      <c r="I225" s="1">
        <v>156</v>
      </c>
      <c r="J225" s="1">
        <v>486</v>
      </c>
      <c r="K225" s="1">
        <v>69501</v>
      </c>
      <c r="L225" s="1">
        <v>1477</v>
      </c>
      <c r="M225" s="1">
        <v>1596</v>
      </c>
      <c r="N225" s="1">
        <v>57634</v>
      </c>
      <c r="O225" s="1">
        <v>5086</v>
      </c>
      <c r="P225" s="1">
        <v>62720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98</v>
      </c>
      <c r="F226" s="1">
        <v>453</v>
      </c>
      <c r="G226" s="1">
        <v>212680</v>
      </c>
      <c r="H226" s="1">
        <v>7370</v>
      </c>
      <c r="I226" s="1">
        <v>131</v>
      </c>
      <c r="J226" s="1">
        <v>523</v>
      </c>
      <c r="K226" s="1">
        <v>68566</v>
      </c>
      <c r="L226" s="1">
        <v>1477</v>
      </c>
      <c r="M226" s="1">
        <v>1596</v>
      </c>
      <c r="N226" s="1">
        <v>57642</v>
      </c>
      <c r="O226" s="1">
        <v>5086</v>
      </c>
      <c r="P226" s="1">
        <v>62728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98</v>
      </c>
      <c r="F227" s="1">
        <v>453</v>
      </c>
      <c r="G227" s="1">
        <v>212252</v>
      </c>
      <c r="H227" s="1">
        <v>7491</v>
      </c>
      <c r="I227" s="1">
        <v>138</v>
      </c>
      <c r="J227" s="1">
        <v>505</v>
      </c>
      <c r="K227" s="1">
        <v>69289</v>
      </c>
      <c r="L227" s="1">
        <v>1477</v>
      </c>
      <c r="M227" s="1">
        <v>1596</v>
      </c>
      <c r="N227" s="1">
        <v>57644</v>
      </c>
      <c r="O227" s="1">
        <v>5086</v>
      </c>
      <c r="P227" s="1">
        <v>62730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98</v>
      </c>
      <c r="F228" s="1">
        <v>453</v>
      </c>
      <c r="G228" s="1">
        <v>212252</v>
      </c>
      <c r="H228" s="1">
        <v>8344</v>
      </c>
      <c r="I228" s="1">
        <v>165</v>
      </c>
      <c r="J228" s="1">
        <v>527</v>
      </c>
      <c r="K228" s="1">
        <v>70661</v>
      </c>
      <c r="L228" s="1">
        <v>1477</v>
      </c>
      <c r="M228" s="1">
        <v>1596</v>
      </c>
      <c r="N228" s="1">
        <v>57644</v>
      </c>
      <c r="O228" s="1">
        <v>5086</v>
      </c>
      <c r="P228" s="1">
        <v>62730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98</v>
      </c>
      <c r="F229" s="1">
        <v>453</v>
      </c>
      <c r="G229" s="1">
        <v>212252</v>
      </c>
      <c r="H229" s="1">
        <v>7632</v>
      </c>
      <c r="I229" s="1">
        <v>141</v>
      </c>
      <c r="J229" s="1">
        <v>490</v>
      </c>
      <c r="K229" s="1">
        <v>69348</v>
      </c>
      <c r="L229" s="1">
        <v>1477</v>
      </c>
      <c r="M229" s="1">
        <v>1596</v>
      </c>
      <c r="N229" s="1">
        <v>57644</v>
      </c>
      <c r="O229" s="1">
        <v>5086</v>
      </c>
      <c r="P229" s="1">
        <v>62730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98</v>
      </c>
      <c r="F230" s="1">
        <v>453</v>
      </c>
      <c r="G230" s="1">
        <v>212260</v>
      </c>
      <c r="H230" s="1">
        <v>7668</v>
      </c>
      <c r="I230" s="1">
        <v>145</v>
      </c>
      <c r="J230" s="1">
        <v>532</v>
      </c>
      <c r="K230" s="1">
        <v>69607</v>
      </c>
      <c r="L230" s="1">
        <v>1477</v>
      </c>
      <c r="M230" s="1">
        <v>1596</v>
      </c>
      <c r="N230" s="1">
        <v>57645</v>
      </c>
      <c r="O230" s="1">
        <v>5086</v>
      </c>
      <c r="P230" s="1">
        <v>62731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98</v>
      </c>
      <c r="F231" s="1">
        <v>453</v>
      </c>
      <c r="G231" s="1">
        <v>253677</v>
      </c>
      <c r="H231" s="1">
        <v>7519</v>
      </c>
      <c r="I231" s="1">
        <v>185</v>
      </c>
      <c r="J231" s="1">
        <v>631</v>
      </c>
      <c r="K231" s="1">
        <v>85602</v>
      </c>
      <c r="L231" s="1">
        <v>1477</v>
      </c>
      <c r="M231" s="1">
        <v>1596</v>
      </c>
      <c r="N231" s="1">
        <v>62135</v>
      </c>
      <c r="O231" s="1">
        <v>5445</v>
      </c>
      <c r="P231" s="1">
        <v>67580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98</v>
      </c>
      <c r="F232" s="1">
        <v>453</v>
      </c>
      <c r="G232" s="1">
        <v>254268</v>
      </c>
      <c r="H232" s="1">
        <v>7548</v>
      </c>
      <c r="I232" s="1">
        <v>138</v>
      </c>
      <c r="J232" s="1">
        <v>665</v>
      </c>
      <c r="K232" s="1">
        <v>88958</v>
      </c>
      <c r="L232" s="1">
        <v>1477</v>
      </c>
      <c r="M232" s="1">
        <v>1596</v>
      </c>
      <c r="N232" s="1">
        <v>62193</v>
      </c>
      <c r="O232" s="1">
        <v>5448</v>
      </c>
      <c r="P232" s="1">
        <v>67641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98</v>
      </c>
      <c r="F233" s="1">
        <v>453</v>
      </c>
      <c r="G233" s="1">
        <v>254268</v>
      </c>
      <c r="H233" s="1">
        <v>7822</v>
      </c>
      <c r="I233" s="1">
        <v>138</v>
      </c>
      <c r="J233" s="1">
        <v>669</v>
      </c>
      <c r="K233" s="1">
        <v>90594</v>
      </c>
      <c r="L233" s="1">
        <v>1477</v>
      </c>
      <c r="M233" s="1">
        <v>1596</v>
      </c>
      <c r="N233" s="1">
        <v>62193</v>
      </c>
      <c r="O233" s="1">
        <v>5448</v>
      </c>
      <c r="P233" s="1">
        <v>67641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2</v>
      </c>
      <c r="E234" s="1">
        <v>96</v>
      </c>
      <c r="F234" s="1">
        <v>453</v>
      </c>
      <c r="G234" s="1">
        <v>211987</v>
      </c>
      <c r="H234" s="1">
        <v>7432</v>
      </c>
      <c r="I234" s="1">
        <v>134</v>
      </c>
      <c r="J234" s="1">
        <v>511</v>
      </c>
      <c r="K234" s="1">
        <v>67204</v>
      </c>
      <c r="L234" s="1">
        <v>1474</v>
      </c>
      <c r="M234" s="1">
        <v>1594</v>
      </c>
      <c r="N234" s="1">
        <v>59402</v>
      </c>
      <c r="O234" s="1">
        <v>5248</v>
      </c>
      <c r="P234" s="1">
        <v>64650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96</v>
      </c>
      <c r="F235" s="1">
        <v>453</v>
      </c>
      <c r="G235" s="1">
        <v>211987</v>
      </c>
      <c r="H235" s="1">
        <v>7474</v>
      </c>
      <c r="I235" s="1">
        <v>131</v>
      </c>
      <c r="J235" s="1">
        <v>516</v>
      </c>
      <c r="K235" s="1">
        <v>66338</v>
      </c>
      <c r="L235" s="1">
        <v>1474</v>
      </c>
      <c r="M235" s="1">
        <v>1594</v>
      </c>
      <c r="N235" s="1">
        <v>59402</v>
      </c>
      <c r="O235" s="1">
        <v>5248</v>
      </c>
      <c r="P235" s="1">
        <v>64650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96</v>
      </c>
      <c r="F236" s="1">
        <v>453</v>
      </c>
      <c r="G236" s="1">
        <v>211987</v>
      </c>
      <c r="H236" s="1">
        <v>7154</v>
      </c>
      <c r="I236" s="1">
        <v>146</v>
      </c>
      <c r="J236" s="1">
        <v>509</v>
      </c>
      <c r="K236" s="1">
        <v>67463</v>
      </c>
      <c r="L236" s="1">
        <v>1474</v>
      </c>
      <c r="M236" s="1">
        <v>1594</v>
      </c>
      <c r="N236" s="1">
        <v>59402</v>
      </c>
      <c r="O236" s="1">
        <v>5248</v>
      </c>
      <c r="P236" s="1">
        <v>64650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96</v>
      </c>
      <c r="F237" s="1">
        <v>453</v>
      </c>
      <c r="G237" s="1">
        <v>211987</v>
      </c>
      <c r="H237" s="1">
        <v>7451</v>
      </c>
      <c r="I237" s="1">
        <v>148</v>
      </c>
      <c r="J237" s="1">
        <v>558</v>
      </c>
      <c r="K237" s="1">
        <v>67604</v>
      </c>
      <c r="L237" s="1">
        <v>1474</v>
      </c>
      <c r="M237" s="1">
        <v>1594</v>
      </c>
      <c r="N237" s="1">
        <v>59402</v>
      </c>
      <c r="O237" s="1">
        <v>5248</v>
      </c>
      <c r="P237" s="1">
        <v>64650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96</v>
      </c>
      <c r="F238" s="1">
        <v>453</v>
      </c>
      <c r="G238" s="1">
        <v>211987</v>
      </c>
      <c r="H238" s="1">
        <v>8007</v>
      </c>
      <c r="I238" s="1">
        <v>158</v>
      </c>
      <c r="J238" s="1">
        <v>486</v>
      </c>
      <c r="K238" s="1">
        <v>68720</v>
      </c>
      <c r="L238" s="1">
        <v>1474</v>
      </c>
      <c r="M238" s="1">
        <v>1594</v>
      </c>
      <c r="N238" s="1">
        <v>59402</v>
      </c>
      <c r="O238" s="1">
        <v>5248</v>
      </c>
      <c r="P238" s="1">
        <v>64650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96</v>
      </c>
      <c r="F239" s="1">
        <v>453</v>
      </c>
      <c r="G239" s="1">
        <v>211987</v>
      </c>
      <c r="H239" s="1">
        <v>7901</v>
      </c>
      <c r="I239" s="1">
        <v>159</v>
      </c>
      <c r="J239" s="1">
        <v>505</v>
      </c>
      <c r="K239" s="1">
        <v>66581</v>
      </c>
      <c r="L239" s="1">
        <v>1474</v>
      </c>
      <c r="M239" s="1">
        <v>1594</v>
      </c>
      <c r="N239" s="1">
        <v>59402</v>
      </c>
      <c r="O239" s="1">
        <v>5248</v>
      </c>
      <c r="P239" s="1">
        <v>64650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96</v>
      </c>
      <c r="F240" s="1">
        <v>453</v>
      </c>
      <c r="G240" s="1">
        <v>214515</v>
      </c>
      <c r="H240" s="1">
        <v>7681</v>
      </c>
      <c r="I240" s="1">
        <v>144</v>
      </c>
      <c r="J240" s="1">
        <v>527</v>
      </c>
      <c r="K240" s="1">
        <v>69452</v>
      </c>
      <c r="L240" s="1">
        <v>1475</v>
      </c>
      <c r="M240" s="1">
        <v>1595</v>
      </c>
      <c r="N240" s="1">
        <v>59777</v>
      </c>
      <c r="O240" s="1">
        <v>5287</v>
      </c>
      <c r="P240" s="1">
        <v>65064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96</v>
      </c>
      <c r="F241" s="1">
        <v>453</v>
      </c>
      <c r="G241" s="1">
        <v>214515</v>
      </c>
      <c r="H241" s="1">
        <v>7588</v>
      </c>
      <c r="I241" s="1">
        <v>151</v>
      </c>
      <c r="J241" s="1">
        <v>528</v>
      </c>
      <c r="K241" s="1">
        <v>64649</v>
      </c>
      <c r="L241" s="1">
        <v>1475</v>
      </c>
      <c r="M241" s="1">
        <v>1595</v>
      </c>
      <c r="N241" s="1">
        <v>59777</v>
      </c>
      <c r="O241" s="1">
        <v>5287</v>
      </c>
      <c r="P241" s="1">
        <v>65064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96</v>
      </c>
      <c r="F242" s="1">
        <v>453</v>
      </c>
      <c r="G242" s="1">
        <v>217372</v>
      </c>
      <c r="H242" s="1">
        <v>7485</v>
      </c>
      <c r="I242" s="1">
        <v>165</v>
      </c>
      <c r="J242" s="1">
        <v>524</v>
      </c>
      <c r="K242" s="1">
        <v>70218</v>
      </c>
      <c r="L242" s="1">
        <v>1475</v>
      </c>
      <c r="M242" s="1">
        <v>1595</v>
      </c>
      <c r="N242" s="1">
        <v>59376</v>
      </c>
      <c r="O242" s="1">
        <v>5249</v>
      </c>
      <c r="P242" s="1">
        <v>64625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96</v>
      </c>
      <c r="F243" s="1">
        <v>453</v>
      </c>
      <c r="G243" s="1">
        <v>217372</v>
      </c>
      <c r="H243" s="1">
        <v>8086</v>
      </c>
      <c r="I243" s="1">
        <v>141</v>
      </c>
      <c r="J243" s="1">
        <v>538</v>
      </c>
      <c r="K243" s="1">
        <v>72367</v>
      </c>
      <c r="L243" s="1">
        <v>1475</v>
      </c>
      <c r="M243" s="1">
        <v>1595</v>
      </c>
      <c r="N243" s="1">
        <v>59376</v>
      </c>
      <c r="O243" s="1">
        <v>5249</v>
      </c>
      <c r="P243" s="1">
        <v>64625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96</v>
      </c>
      <c r="F244" s="1">
        <v>453</v>
      </c>
      <c r="G244" s="1">
        <v>217372</v>
      </c>
      <c r="H244" s="1">
        <v>7496</v>
      </c>
      <c r="I244" s="1">
        <v>147</v>
      </c>
      <c r="J244" s="1">
        <v>564</v>
      </c>
      <c r="K244" s="1">
        <v>69882</v>
      </c>
      <c r="L244" s="1">
        <v>1475</v>
      </c>
      <c r="M244" s="1">
        <v>1595</v>
      </c>
      <c r="N244" s="1">
        <v>59376</v>
      </c>
      <c r="O244" s="1">
        <v>5249</v>
      </c>
      <c r="P244" s="1">
        <v>64625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96</v>
      </c>
      <c r="F245" s="1">
        <v>455</v>
      </c>
      <c r="G245" s="1">
        <v>217372</v>
      </c>
      <c r="H245" s="1">
        <v>7592</v>
      </c>
      <c r="I245" s="1">
        <v>163</v>
      </c>
      <c r="J245" s="1">
        <v>537</v>
      </c>
      <c r="K245" s="1">
        <v>71311</v>
      </c>
      <c r="L245" s="1">
        <v>1475</v>
      </c>
      <c r="M245" s="1">
        <v>1595</v>
      </c>
      <c r="N245" s="1">
        <v>59376</v>
      </c>
      <c r="O245" s="1">
        <v>5249</v>
      </c>
      <c r="P245" s="1">
        <v>64625</v>
      </c>
    </row>
    <row r="246" spans="1:16" x14ac:dyDescent="0.2">
      <c r="A246" s="1">
        <v>244</v>
      </c>
      <c r="B246" s="1" t="s">
        <v>629</v>
      </c>
      <c r="C246" s="1">
        <v>1</v>
      </c>
      <c r="D246" s="1">
        <v>0</v>
      </c>
      <c r="E246" s="1">
        <v>97</v>
      </c>
      <c r="F246" s="1">
        <v>455</v>
      </c>
      <c r="G246" s="1">
        <v>218424</v>
      </c>
      <c r="H246" s="1">
        <v>7138</v>
      </c>
      <c r="I246" s="1">
        <v>139</v>
      </c>
      <c r="J246" s="1">
        <v>473</v>
      </c>
      <c r="K246" s="1">
        <v>71953</v>
      </c>
      <c r="L246" s="1">
        <v>1476</v>
      </c>
      <c r="M246" s="1">
        <v>1598</v>
      </c>
      <c r="N246" s="1">
        <v>59671</v>
      </c>
      <c r="O246" s="1">
        <v>5276</v>
      </c>
      <c r="P246" s="1">
        <v>64947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97</v>
      </c>
      <c r="F247" s="1">
        <v>455</v>
      </c>
      <c r="G247" s="1">
        <v>218424</v>
      </c>
      <c r="H247" s="1">
        <v>7511</v>
      </c>
      <c r="I247" s="1">
        <v>135</v>
      </c>
      <c r="J247" s="1">
        <v>604</v>
      </c>
      <c r="K247" s="1">
        <v>71834</v>
      </c>
      <c r="L247" s="1">
        <v>1476</v>
      </c>
      <c r="M247" s="1">
        <v>1598</v>
      </c>
      <c r="N247" s="1">
        <v>59671</v>
      </c>
      <c r="O247" s="1">
        <v>5276</v>
      </c>
      <c r="P247" s="1">
        <v>64947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97</v>
      </c>
      <c r="F248" s="1">
        <v>455</v>
      </c>
      <c r="G248" s="1">
        <v>217332</v>
      </c>
      <c r="H248" s="1">
        <v>8094</v>
      </c>
      <c r="I248" s="1">
        <v>141</v>
      </c>
      <c r="J248" s="1">
        <v>540</v>
      </c>
      <c r="K248" s="1">
        <v>71647</v>
      </c>
      <c r="L248" s="1">
        <v>1478</v>
      </c>
      <c r="M248" s="1">
        <v>1599</v>
      </c>
      <c r="N248" s="1">
        <v>59684</v>
      </c>
      <c r="O248" s="1">
        <v>5279</v>
      </c>
      <c r="P248" s="1">
        <v>64963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97</v>
      </c>
      <c r="F249" s="1">
        <v>460</v>
      </c>
      <c r="G249" s="1">
        <v>217335</v>
      </c>
      <c r="H249" s="1">
        <v>7516</v>
      </c>
      <c r="I249" s="1">
        <v>129</v>
      </c>
      <c r="J249" s="1">
        <v>559</v>
      </c>
      <c r="K249" s="1">
        <v>72580</v>
      </c>
      <c r="L249" s="1">
        <v>1478</v>
      </c>
      <c r="M249" s="1">
        <v>1599</v>
      </c>
      <c r="N249" s="1">
        <v>59687</v>
      </c>
      <c r="O249" s="1">
        <v>5279</v>
      </c>
      <c r="P249" s="1">
        <v>64966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97</v>
      </c>
      <c r="F250" s="1">
        <v>460</v>
      </c>
      <c r="G250" s="1">
        <v>217335</v>
      </c>
      <c r="H250" s="1">
        <v>7694</v>
      </c>
      <c r="I250" s="1">
        <v>128</v>
      </c>
      <c r="J250" s="1">
        <v>505</v>
      </c>
      <c r="K250" s="1">
        <v>69677</v>
      </c>
      <c r="L250" s="1">
        <v>1478</v>
      </c>
      <c r="M250" s="1">
        <v>1599</v>
      </c>
      <c r="N250" s="1">
        <v>59687</v>
      </c>
      <c r="O250" s="1">
        <v>5279</v>
      </c>
      <c r="P250" s="1">
        <v>64966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97</v>
      </c>
      <c r="F251" s="1">
        <v>466</v>
      </c>
      <c r="G251" s="1">
        <v>218560</v>
      </c>
      <c r="H251" s="1">
        <v>7599</v>
      </c>
      <c r="I251" s="1">
        <v>157</v>
      </c>
      <c r="J251" s="1">
        <v>566</v>
      </c>
      <c r="K251" s="1">
        <v>71197</v>
      </c>
      <c r="L251" s="1">
        <v>1478</v>
      </c>
      <c r="M251" s="1">
        <v>1599</v>
      </c>
      <c r="N251" s="1">
        <v>59759</v>
      </c>
      <c r="O251" s="1">
        <v>5283</v>
      </c>
      <c r="P251" s="1">
        <v>65042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97</v>
      </c>
      <c r="F252" s="1">
        <v>466</v>
      </c>
      <c r="G252" s="1">
        <v>218560</v>
      </c>
      <c r="H252" s="1">
        <v>7459</v>
      </c>
      <c r="I252" s="1">
        <v>138</v>
      </c>
      <c r="J252" s="1">
        <v>576</v>
      </c>
      <c r="K252" s="1">
        <v>72601</v>
      </c>
      <c r="L252" s="1">
        <v>1478</v>
      </c>
      <c r="M252" s="1">
        <v>1599</v>
      </c>
      <c r="N252" s="1">
        <v>59759</v>
      </c>
      <c r="O252" s="1">
        <v>5283</v>
      </c>
      <c r="P252" s="1">
        <v>65042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97</v>
      </c>
      <c r="F253" s="1">
        <v>466</v>
      </c>
      <c r="G253" s="1">
        <v>217019</v>
      </c>
      <c r="H253" s="1">
        <v>8054</v>
      </c>
      <c r="I253" s="1">
        <v>169</v>
      </c>
      <c r="J253" s="1">
        <v>535</v>
      </c>
      <c r="K253" s="1">
        <v>71444</v>
      </c>
      <c r="L253" s="1">
        <v>1478</v>
      </c>
      <c r="M253" s="1">
        <v>1599</v>
      </c>
      <c r="N253" s="1">
        <v>59802</v>
      </c>
      <c r="O253" s="1">
        <v>5284</v>
      </c>
      <c r="P253" s="1">
        <v>65086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97</v>
      </c>
      <c r="F254" s="1">
        <v>468</v>
      </c>
      <c r="G254" s="1">
        <v>218234</v>
      </c>
      <c r="H254" s="1">
        <v>7402</v>
      </c>
      <c r="I254" s="1">
        <v>140</v>
      </c>
      <c r="J254" s="1">
        <v>550</v>
      </c>
      <c r="K254" s="1">
        <v>72052</v>
      </c>
      <c r="L254" s="1">
        <v>1478</v>
      </c>
      <c r="M254" s="1">
        <v>1599</v>
      </c>
      <c r="N254" s="1">
        <v>59854</v>
      </c>
      <c r="O254" s="1">
        <v>5284</v>
      </c>
      <c r="P254" s="1">
        <v>65138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97</v>
      </c>
      <c r="F255" s="1">
        <v>468</v>
      </c>
      <c r="G255" s="1">
        <v>282607</v>
      </c>
      <c r="H255" s="1">
        <v>7598</v>
      </c>
      <c r="I255" s="1">
        <v>156</v>
      </c>
      <c r="J255" s="1">
        <v>746</v>
      </c>
      <c r="K255" s="1">
        <v>105986</v>
      </c>
      <c r="L255" s="1">
        <v>1478</v>
      </c>
      <c r="M255" s="1">
        <v>1599</v>
      </c>
      <c r="N255" s="1">
        <v>67583</v>
      </c>
      <c r="O255" s="1">
        <v>5858</v>
      </c>
      <c r="P255" s="1">
        <v>73441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97</v>
      </c>
      <c r="F256" s="1">
        <v>468</v>
      </c>
      <c r="G256" s="1">
        <v>282607</v>
      </c>
      <c r="H256" s="1">
        <v>7382</v>
      </c>
      <c r="I256" s="1">
        <v>135</v>
      </c>
      <c r="J256" s="1">
        <v>699</v>
      </c>
      <c r="K256" s="1">
        <v>103251</v>
      </c>
      <c r="L256" s="1">
        <v>1478</v>
      </c>
      <c r="M256" s="1">
        <v>1599</v>
      </c>
      <c r="N256" s="1">
        <v>67583</v>
      </c>
      <c r="O256" s="1">
        <v>5858</v>
      </c>
      <c r="P256" s="1">
        <v>73441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97</v>
      </c>
      <c r="F257" s="1">
        <v>468</v>
      </c>
      <c r="G257" s="1">
        <v>282607</v>
      </c>
      <c r="H257" s="1">
        <v>7584</v>
      </c>
      <c r="I257" s="1">
        <v>136</v>
      </c>
      <c r="J257" s="1">
        <v>761</v>
      </c>
      <c r="K257" s="1">
        <v>105538</v>
      </c>
      <c r="L257" s="1">
        <v>1478</v>
      </c>
      <c r="M257" s="1">
        <v>1599</v>
      </c>
      <c r="N257" s="1">
        <v>67583</v>
      </c>
      <c r="O257" s="1">
        <v>5858</v>
      </c>
      <c r="P257" s="1">
        <v>73441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97</v>
      </c>
      <c r="F258" s="1">
        <v>468</v>
      </c>
      <c r="G258" s="1">
        <v>282894</v>
      </c>
      <c r="H258" s="1">
        <v>8031</v>
      </c>
      <c r="I258" s="1">
        <v>163</v>
      </c>
      <c r="J258" s="1">
        <v>754</v>
      </c>
      <c r="K258" s="1">
        <v>106328</v>
      </c>
      <c r="L258" s="1">
        <v>1478</v>
      </c>
      <c r="M258" s="1">
        <v>1599</v>
      </c>
      <c r="N258" s="1">
        <v>67649</v>
      </c>
      <c r="O258" s="1">
        <v>5862</v>
      </c>
      <c r="P258" s="1">
        <v>73511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97</v>
      </c>
      <c r="F259" s="1">
        <v>474</v>
      </c>
      <c r="G259" s="1">
        <v>282894</v>
      </c>
      <c r="H259" s="1">
        <v>7630</v>
      </c>
      <c r="I259" s="1">
        <v>169</v>
      </c>
      <c r="J259" s="1">
        <v>780</v>
      </c>
      <c r="K259" s="1">
        <v>104537</v>
      </c>
      <c r="L259" s="1">
        <v>1478</v>
      </c>
      <c r="M259" s="1">
        <v>1599</v>
      </c>
      <c r="N259" s="1">
        <v>67649</v>
      </c>
      <c r="O259" s="1">
        <v>5862</v>
      </c>
      <c r="P259" s="1">
        <v>73511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97</v>
      </c>
      <c r="F260" s="1">
        <v>474</v>
      </c>
      <c r="G260" s="1">
        <v>282894</v>
      </c>
      <c r="H260" s="1">
        <v>7740</v>
      </c>
      <c r="I260" s="1">
        <v>136</v>
      </c>
      <c r="J260" s="1">
        <v>762</v>
      </c>
      <c r="K260" s="1">
        <v>105798</v>
      </c>
      <c r="L260" s="1">
        <v>1478</v>
      </c>
      <c r="M260" s="1">
        <v>1599</v>
      </c>
      <c r="N260" s="1">
        <v>67649</v>
      </c>
      <c r="O260" s="1">
        <v>5862</v>
      </c>
      <c r="P260" s="1">
        <v>73511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97</v>
      </c>
      <c r="F261" s="1">
        <v>474</v>
      </c>
      <c r="G261" s="1">
        <v>281206</v>
      </c>
      <c r="H261" s="1">
        <v>7571</v>
      </c>
      <c r="I261" s="1">
        <v>163</v>
      </c>
      <c r="J261" s="1">
        <v>735</v>
      </c>
      <c r="K261" s="1">
        <v>104777</v>
      </c>
      <c r="L261" s="1">
        <v>1478</v>
      </c>
      <c r="M261" s="1">
        <v>1599</v>
      </c>
      <c r="N261" s="1">
        <v>67642</v>
      </c>
      <c r="O261" s="1">
        <v>5860</v>
      </c>
      <c r="P261" s="1">
        <v>73502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97</v>
      </c>
      <c r="F262" s="1">
        <v>474</v>
      </c>
      <c r="G262" s="1">
        <v>281206</v>
      </c>
      <c r="H262" s="1">
        <v>7592</v>
      </c>
      <c r="I262" s="1">
        <v>138</v>
      </c>
      <c r="J262" s="1">
        <v>714</v>
      </c>
      <c r="K262" s="1">
        <v>107040</v>
      </c>
      <c r="L262" s="1">
        <v>1478</v>
      </c>
      <c r="M262" s="1">
        <v>1599</v>
      </c>
      <c r="N262" s="1">
        <v>67642</v>
      </c>
      <c r="O262" s="1">
        <v>5860</v>
      </c>
      <c r="P262" s="1">
        <v>73502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97</v>
      </c>
      <c r="F263" s="1">
        <v>474</v>
      </c>
      <c r="G263" s="1">
        <v>281206</v>
      </c>
      <c r="H263" s="1">
        <v>8244</v>
      </c>
      <c r="I263" s="1">
        <v>151</v>
      </c>
      <c r="J263" s="1">
        <v>677</v>
      </c>
      <c r="K263" s="1">
        <v>106941</v>
      </c>
      <c r="L263" s="1">
        <v>1478</v>
      </c>
      <c r="M263" s="1">
        <v>1599</v>
      </c>
      <c r="N263" s="1">
        <v>67642</v>
      </c>
      <c r="O263" s="1">
        <v>5860</v>
      </c>
      <c r="P263" s="1">
        <v>73502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97</v>
      </c>
      <c r="F264" s="1">
        <v>474</v>
      </c>
      <c r="G264" s="1">
        <v>281206</v>
      </c>
      <c r="H264" s="1">
        <v>7795</v>
      </c>
      <c r="I264" s="1">
        <v>128</v>
      </c>
      <c r="J264" s="1">
        <v>799</v>
      </c>
      <c r="K264" s="1">
        <v>105188</v>
      </c>
      <c r="L264" s="1">
        <v>1478</v>
      </c>
      <c r="M264" s="1">
        <v>1599</v>
      </c>
      <c r="N264" s="1">
        <v>67642</v>
      </c>
      <c r="O264" s="1">
        <v>5860</v>
      </c>
      <c r="P264" s="1">
        <v>73502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97</v>
      </c>
      <c r="F265" s="1">
        <v>474</v>
      </c>
      <c r="G265" s="1">
        <v>281206</v>
      </c>
      <c r="H265" s="1">
        <v>7723</v>
      </c>
      <c r="I265" s="1">
        <v>141</v>
      </c>
      <c r="J265" s="1">
        <v>712</v>
      </c>
      <c r="K265" s="1">
        <v>109240</v>
      </c>
      <c r="L265" s="1">
        <v>1478</v>
      </c>
      <c r="M265" s="1">
        <v>1599</v>
      </c>
      <c r="N265" s="1">
        <v>67642</v>
      </c>
      <c r="O265" s="1">
        <v>5860</v>
      </c>
      <c r="P265" s="1">
        <v>73502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97</v>
      </c>
      <c r="F266" s="1">
        <v>474</v>
      </c>
      <c r="G266" s="1">
        <v>281206</v>
      </c>
      <c r="H266" s="1">
        <v>7450</v>
      </c>
      <c r="I266" s="1">
        <v>134</v>
      </c>
      <c r="J266" s="1">
        <v>706</v>
      </c>
      <c r="K266" s="1">
        <v>101913</v>
      </c>
      <c r="L266" s="1">
        <v>1478</v>
      </c>
      <c r="M266" s="1">
        <v>1599</v>
      </c>
      <c r="N266" s="1">
        <v>67642</v>
      </c>
      <c r="O266" s="1">
        <v>5860</v>
      </c>
      <c r="P266" s="1">
        <v>73502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97</v>
      </c>
      <c r="F267" s="1">
        <v>474</v>
      </c>
      <c r="G267" s="1">
        <v>281206</v>
      </c>
      <c r="H267" s="1">
        <v>7801</v>
      </c>
      <c r="I267" s="1">
        <v>146</v>
      </c>
      <c r="J267" s="1">
        <v>798</v>
      </c>
      <c r="K267" s="1">
        <v>108296</v>
      </c>
      <c r="L267" s="1">
        <v>1478</v>
      </c>
      <c r="M267" s="1">
        <v>1599</v>
      </c>
      <c r="N267" s="1">
        <v>67642</v>
      </c>
      <c r="O267" s="1">
        <v>5860</v>
      </c>
      <c r="P267" s="1">
        <v>73502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97</v>
      </c>
      <c r="F268" s="1">
        <v>474</v>
      </c>
      <c r="G268" s="1">
        <v>281206</v>
      </c>
      <c r="H268" s="1">
        <v>8005</v>
      </c>
      <c r="I268" s="1">
        <v>216</v>
      </c>
      <c r="J268" s="1">
        <v>808</v>
      </c>
      <c r="K268" s="1">
        <v>107243</v>
      </c>
      <c r="L268" s="1">
        <v>1478</v>
      </c>
      <c r="M268" s="1">
        <v>1599</v>
      </c>
      <c r="N268" s="1">
        <v>67642</v>
      </c>
      <c r="O268" s="1">
        <v>5860</v>
      </c>
      <c r="P268" s="1">
        <v>73502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97</v>
      </c>
      <c r="F269" s="1">
        <v>490</v>
      </c>
      <c r="G269" s="1">
        <v>281206</v>
      </c>
      <c r="H269" s="1">
        <v>7585</v>
      </c>
      <c r="I269" s="1">
        <v>136</v>
      </c>
      <c r="J269" s="1">
        <v>777</v>
      </c>
      <c r="K269" s="1">
        <v>105320</v>
      </c>
      <c r="L269" s="1">
        <v>1478</v>
      </c>
      <c r="M269" s="1">
        <v>1599</v>
      </c>
      <c r="N269" s="1">
        <v>67642</v>
      </c>
      <c r="O269" s="1">
        <v>5860</v>
      </c>
      <c r="P269" s="1">
        <v>73502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97</v>
      </c>
      <c r="F270" s="1">
        <v>490</v>
      </c>
      <c r="G270" s="1">
        <v>281206</v>
      </c>
      <c r="H270" s="1">
        <v>7821</v>
      </c>
      <c r="I270" s="1">
        <v>149</v>
      </c>
      <c r="J270" s="1">
        <v>730</v>
      </c>
      <c r="K270" s="1">
        <v>104552</v>
      </c>
      <c r="L270" s="1">
        <v>1478</v>
      </c>
      <c r="M270" s="1">
        <v>1599</v>
      </c>
      <c r="N270" s="1">
        <v>67642</v>
      </c>
      <c r="O270" s="1">
        <v>5860</v>
      </c>
      <c r="P270" s="1">
        <v>73502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97</v>
      </c>
      <c r="F271" s="1">
        <v>490</v>
      </c>
      <c r="G271" s="1">
        <v>281206</v>
      </c>
      <c r="H271" s="1">
        <v>7301</v>
      </c>
      <c r="I271" s="1">
        <v>134</v>
      </c>
      <c r="J271" s="1">
        <v>774</v>
      </c>
      <c r="K271" s="1">
        <v>103208</v>
      </c>
      <c r="L271" s="1">
        <v>1478</v>
      </c>
      <c r="M271" s="1">
        <v>1599</v>
      </c>
      <c r="N271" s="1">
        <v>67642</v>
      </c>
      <c r="O271" s="1">
        <v>5860</v>
      </c>
      <c r="P271" s="1">
        <v>73502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97</v>
      </c>
      <c r="F272" s="1">
        <v>505</v>
      </c>
      <c r="G272" s="1">
        <v>256159</v>
      </c>
      <c r="H272" s="1">
        <v>7565</v>
      </c>
      <c r="I272" s="1">
        <v>140</v>
      </c>
      <c r="J272" s="1">
        <v>637</v>
      </c>
      <c r="K272" s="1">
        <v>92132</v>
      </c>
      <c r="L272" s="1">
        <v>1478</v>
      </c>
      <c r="M272" s="1">
        <v>1599</v>
      </c>
      <c r="N272" s="1">
        <v>62596</v>
      </c>
      <c r="O272" s="1">
        <v>5484</v>
      </c>
      <c r="P272" s="1">
        <v>68080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97</v>
      </c>
      <c r="F273" s="1">
        <v>505</v>
      </c>
      <c r="G273" s="1">
        <v>256159</v>
      </c>
      <c r="H273" s="1">
        <v>7858</v>
      </c>
      <c r="I273" s="1">
        <v>169</v>
      </c>
      <c r="J273" s="1">
        <v>656</v>
      </c>
      <c r="K273" s="1">
        <v>91677</v>
      </c>
      <c r="L273" s="1">
        <v>1478</v>
      </c>
      <c r="M273" s="1">
        <v>1599</v>
      </c>
      <c r="N273" s="1">
        <v>62596</v>
      </c>
      <c r="O273" s="1">
        <v>5484</v>
      </c>
      <c r="P273" s="1">
        <v>68080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97</v>
      </c>
      <c r="F274" s="1">
        <v>505</v>
      </c>
      <c r="G274" s="1">
        <v>257741</v>
      </c>
      <c r="H274" s="1">
        <v>8058</v>
      </c>
      <c r="I274" s="1">
        <v>140</v>
      </c>
      <c r="J274" s="1">
        <v>609</v>
      </c>
      <c r="K274" s="1">
        <v>91355</v>
      </c>
      <c r="L274" s="1">
        <v>1478</v>
      </c>
      <c r="M274" s="1">
        <v>1599</v>
      </c>
      <c r="N274" s="1">
        <v>62564</v>
      </c>
      <c r="O274" s="1">
        <v>5484</v>
      </c>
      <c r="P274" s="1">
        <v>68048</v>
      </c>
    </row>
    <row r="275" spans="1:16" x14ac:dyDescent="0.2">
      <c r="A275" s="1">
        <v>273</v>
      </c>
      <c r="B275" s="1" t="s">
        <v>600</v>
      </c>
      <c r="C275" s="1">
        <v>6</v>
      </c>
      <c r="D275" s="1">
        <v>1</v>
      </c>
      <c r="E275" s="1">
        <v>102</v>
      </c>
      <c r="F275" s="1">
        <v>505</v>
      </c>
      <c r="G275" s="1">
        <v>249146</v>
      </c>
      <c r="H275" s="1">
        <v>7466</v>
      </c>
      <c r="I275" s="1">
        <v>133</v>
      </c>
      <c r="J275" s="1">
        <v>684</v>
      </c>
      <c r="K275" s="1">
        <v>88623</v>
      </c>
      <c r="L275" s="1">
        <v>1479</v>
      </c>
      <c r="M275" s="1">
        <v>1599</v>
      </c>
      <c r="N275" s="1">
        <v>64429</v>
      </c>
      <c r="O275" s="1">
        <v>5669</v>
      </c>
      <c r="P275" s="1">
        <v>70098</v>
      </c>
    </row>
    <row r="276" spans="1:16" x14ac:dyDescent="0.2">
      <c r="A276" s="1">
        <v>274</v>
      </c>
      <c r="B276" s="1" t="s">
        <v>599</v>
      </c>
      <c r="C276" s="1">
        <v>1</v>
      </c>
      <c r="D276" s="1">
        <v>0</v>
      </c>
      <c r="E276" s="1">
        <v>103</v>
      </c>
      <c r="F276" s="1">
        <v>505</v>
      </c>
      <c r="G276" s="1">
        <v>271770</v>
      </c>
      <c r="H276" s="1">
        <v>7377</v>
      </c>
      <c r="I276" s="1">
        <v>148</v>
      </c>
      <c r="J276" s="1">
        <v>686</v>
      </c>
      <c r="K276" s="1">
        <v>92964</v>
      </c>
      <c r="L276" s="1">
        <v>1479</v>
      </c>
      <c r="M276" s="1">
        <v>1599</v>
      </c>
      <c r="N276" s="1">
        <v>68027</v>
      </c>
      <c r="O276" s="1">
        <v>5909</v>
      </c>
      <c r="P276" s="1">
        <v>73936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103</v>
      </c>
      <c r="F277" s="1">
        <v>505</v>
      </c>
      <c r="G277" s="1">
        <v>271770</v>
      </c>
      <c r="H277" s="1">
        <v>7679</v>
      </c>
      <c r="I277" s="1">
        <v>138</v>
      </c>
      <c r="J277" s="1">
        <v>692</v>
      </c>
      <c r="K277" s="1">
        <v>96518</v>
      </c>
      <c r="L277" s="1">
        <v>1479</v>
      </c>
      <c r="M277" s="1">
        <v>1599</v>
      </c>
      <c r="N277" s="1">
        <v>68027</v>
      </c>
      <c r="O277" s="1">
        <v>5909</v>
      </c>
      <c r="P277" s="1">
        <v>73936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103</v>
      </c>
      <c r="F278" s="1">
        <v>505</v>
      </c>
      <c r="G278" s="1">
        <v>271770</v>
      </c>
      <c r="H278" s="1">
        <v>8029</v>
      </c>
      <c r="I278" s="1">
        <v>170</v>
      </c>
      <c r="J278" s="1">
        <v>687</v>
      </c>
      <c r="K278" s="1">
        <v>97613</v>
      </c>
      <c r="L278" s="1">
        <v>1479</v>
      </c>
      <c r="M278" s="1">
        <v>1599</v>
      </c>
      <c r="N278" s="1">
        <v>68027</v>
      </c>
      <c r="O278" s="1">
        <v>5909</v>
      </c>
      <c r="P278" s="1">
        <v>73936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103</v>
      </c>
      <c r="F279" s="1">
        <v>505</v>
      </c>
      <c r="G279" s="1">
        <v>271770</v>
      </c>
      <c r="H279" s="1">
        <v>7443</v>
      </c>
      <c r="I279" s="1">
        <v>133</v>
      </c>
      <c r="J279" s="1">
        <v>686</v>
      </c>
      <c r="K279" s="1">
        <v>94764</v>
      </c>
      <c r="L279" s="1">
        <v>1479</v>
      </c>
      <c r="M279" s="1">
        <v>1599</v>
      </c>
      <c r="N279" s="1">
        <v>68027</v>
      </c>
      <c r="O279" s="1">
        <v>5909</v>
      </c>
      <c r="P279" s="1">
        <v>73936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103</v>
      </c>
      <c r="F280" s="1">
        <v>505</v>
      </c>
      <c r="G280" s="1">
        <v>271770</v>
      </c>
      <c r="H280" s="1">
        <v>7674</v>
      </c>
      <c r="I280" s="1">
        <v>140</v>
      </c>
      <c r="J280" s="1">
        <v>682</v>
      </c>
      <c r="K280" s="1">
        <v>95818</v>
      </c>
      <c r="L280" s="1">
        <v>1479</v>
      </c>
      <c r="M280" s="1">
        <v>1599</v>
      </c>
      <c r="N280" s="1">
        <v>68027</v>
      </c>
      <c r="O280" s="1">
        <v>5909</v>
      </c>
      <c r="P280" s="1">
        <v>73936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103</v>
      </c>
      <c r="F281" s="1">
        <v>505</v>
      </c>
      <c r="G281" s="1">
        <v>271770</v>
      </c>
      <c r="H281" s="1">
        <v>7369</v>
      </c>
      <c r="I281" s="1">
        <v>153</v>
      </c>
      <c r="J281" s="1">
        <v>718</v>
      </c>
      <c r="K281" s="1">
        <v>94465</v>
      </c>
      <c r="L281" s="1">
        <v>1479</v>
      </c>
      <c r="M281" s="1">
        <v>1599</v>
      </c>
      <c r="N281" s="1">
        <v>68027</v>
      </c>
      <c r="O281" s="1">
        <v>5909</v>
      </c>
      <c r="P281" s="1">
        <v>73936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103</v>
      </c>
      <c r="F282" s="1">
        <v>505</v>
      </c>
      <c r="G282" s="1">
        <v>303975</v>
      </c>
      <c r="H282" s="1">
        <v>7746</v>
      </c>
      <c r="I282" s="1">
        <v>140</v>
      </c>
      <c r="J282" s="1">
        <v>720</v>
      </c>
      <c r="K282" s="1">
        <v>110124</v>
      </c>
      <c r="L282" s="1">
        <v>1479</v>
      </c>
      <c r="M282" s="1">
        <v>1599</v>
      </c>
      <c r="N282" s="1">
        <v>76108</v>
      </c>
      <c r="O282" s="1">
        <v>6521</v>
      </c>
      <c r="P282" s="1">
        <v>82629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103</v>
      </c>
      <c r="F283" s="1">
        <v>507</v>
      </c>
      <c r="G283" s="1">
        <v>303975</v>
      </c>
      <c r="H283" s="1">
        <v>8089</v>
      </c>
      <c r="I283" s="1">
        <v>184</v>
      </c>
      <c r="J283" s="1">
        <v>799</v>
      </c>
      <c r="K283" s="1">
        <v>111567</v>
      </c>
      <c r="L283" s="1">
        <v>1479</v>
      </c>
      <c r="M283" s="1">
        <v>1599</v>
      </c>
      <c r="N283" s="1">
        <v>76108</v>
      </c>
      <c r="O283" s="1">
        <v>6521</v>
      </c>
      <c r="P283" s="1">
        <v>82629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103</v>
      </c>
      <c r="F284" s="1">
        <v>508</v>
      </c>
      <c r="G284" s="1">
        <v>328068</v>
      </c>
      <c r="H284" s="1">
        <v>7401</v>
      </c>
      <c r="I284" s="1">
        <v>154</v>
      </c>
      <c r="J284" s="1">
        <v>820</v>
      </c>
      <c r="K284" s="1">
        <v>123090</v>
      </c>
      <c r="L284" s="1">
        <v>1479</v>
      </c>
      <c r="M284" s="1">
        <v>1599</v>
      </c>
      <c r="N284" s="1">
        <v>76492</v>
      </c>
      <c r="O284" s="1">
        <v>6557</v>
      </c>
      <c r="P284" s="1">
        <v>83049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103</v>
      </c>
      <c r="F285" s="1">
        <v>517</v>
      </c>
      <c r="G285" s="1">
        <v>328068</v>
      </c>
      <c r="H285" s="1">
        <v>7652</v>
      </c>
      <c r="I285" s="1">
        <v>139</v>
      </c>
      <c r="J285" s="1">
        <v>862</v>
      </c>
      <c r="K285" s="1">
        <v>125025</v>
      </c>
      <c r="L285" s="1">
        <v>1479</v>
      </c>
      <c r="M285" s="1">
        <v>1599</v>
      </c>
      <c r="N285" s="1">
        <v>76492</v>
      </c>
      <c r="O285" s="1">
        <v>6557</v>
      </c>
      <c r="P285" s="1">
        <v>83049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103</v>
      </c>
      <c r="F286" s="1">
        <v>519</v>
      </c>
      <c r="G286" s="1">
        <v>328068</v>
      </c>
      <c r="H286" s="1">
        <v>7328</v>
      </c>
      <c r="I286" s="1">
        <v>190</v>
      </c>
      <c r="J286" s="1">
        <v>878</v>
      </c>
      <c r="K286" s="1">
        <v>121438</v>
      </c>
      <c r="L286" s="1">
        <v>1479</v>
      </c>
      <c r="M286" s="1">
        <v>1599</v>
      </c>
      <c r="N286" s="1">
        <v>76492</v>
      </c>
      <c r="O286" s="1">
        <v>6557</v>
      </c>
      <c r="P286" s="1">
        <v>83049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103</v>
      </c>
      <c r="F287" s="1">
        <v>519</v>
      </c>
      <c r="G287" s="1">
        <v>327102</v>
      </c>
      <c r="H287" s="1">
        <v>7574</v>
      </c>
      <c r="I287" s="1">
        <v>133</v>
      </c>
      <c r="J287" s="1">
        <v>818</v>
      </c>
      <c r="K287" s="1">
        <v>121506</v>
      </c>
      <c r="L287" s="1">
        <v>1479</v>
      </c>
      <c r="M287" s="1">
        <v>1599</v>
      </c>
      <c r="N287" s="1">
        <v>76458</v>
      </c>
      <c r="O287" s="1">
        <v>6556</v>
      </c>
      <c r="P287" s="1">
        <v>83014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103</v>
      </c>
      <c r="F288" s="1">
        <v>519</v>
      </c>
      <c r="G288" s="1">
        <v>331127</v>
      </c>
      <c r="H288" s="1">
        <v>8350</v>
      </c>
      <c r="I288" s="1">
        <v>195</v>
      </c>
      <c r="J288" s="1">
        <v>889</v>
      </c>
      <c r="K288" s="1">
        <v>135615</v>
      </c>
      <c r="L288" s="1">
        <v>1482</v>
      </c>
      <c r="M288" s="1">
        <v>1603</v>
      </c>
      <c r="N288" s="1">
        <v>76793</v>
      </c>
      <c r="O288" s="1">
        <v>6481</v>
      </c>
      <c r="P288" s="1">
        <v>83274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103</v>
      </c>
      <c r="F289" s="1">
        <v>519</v>
      </c>
      <c r="G289" s="1">
        <v>337339</v>
      </c>
      <c r="H289" s="1">
        <v>7823</v>
      </c>
      <c r="I289" s="1">
        <v>137</v>
      </c>
      <c r="J289" s="1">
        <v>869</v>
      </c>
      <c r="K289" s="1">
        <v>138187</v>
      </c>
      <c r="L289" s="1">
        <v>1482</v>
      </c>
      <c r="M289" s="1">
        <v>1603</v>
      </c>
      <c r="N289" s="1">
        <v>77239</v>
      </c>
      <c r="O289" s="1">
        <v>6517</v>
      </c>
      <c r="P289" s="1">
        <v>83756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103</v>
      </c>
      <c r="F290" s="1">
        <v>519</v>
      </c>
      <c r="G290" s="1">
        <v>336903</v>
      </c>
      <c r="H290" s="1">
        <v>7730</v>
      </c>
      <c r="I290" s="1">
        <v>142</v>
      </c>
      <c r="J290" s="1">
        <v>903</v>
      </c>
      <c r="K290" s="1">
        <v>134153</v>
      </c>
      <c r="L290" s="1">
        <v>1482</v>
      </c>
      <c r="M290" s="1">
        <v>1603</v>
      </c>
      <c r="N290" s="1">
        <v>77239</v>
      </c>
      <c r="O290" s="1">
        <v>6517</v>
      </c>
      <c r="P290" s="1">
        <v>83756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103</v>
      </c>
      <c r="F291" s="1">
        <v>519</v>
      </c>
      <c r="G291" s="1">
        <v>336903</v>
      </c>
      <c r="H291" s="1">
        <v>7256</v>
      </c>
      <c r="I291" s="1">
        <v>138</v>
      </c>
      <c r="J291" s="1">
        <v>857</v>
      </c>
      <c r="K291" s="1">
        <v>132002</v>
      </c>
      <c r="L291" s="1">
        <v>1482</v>
      </c>
      <c r="M291" s="1">
        <v>1603</v>
      </c>
      <c r="N291" s="1">
        <v>77239</v>
      </c>
      <c r="O291" s="1">
        <v>6517</v>
      </c>
      <c r="P291" s="1">
        <v>83756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103</v>
      </c>
      <c r="F292" s="1">
        <v>520</v>
      </c>
      <c r="G292" s="1">
        <v>246713</v>
      </c>
      <c r="H292" s="1">
        <v>7609</v>
      </c>
      <c r="I292" s="1">
        <v>139</v>
      </c>
      <c r="J292" s="1">
        <v>669</v>
      </c>
      <c r="K292" s="1">
        <v>87494</v>
      </c>
      <c r="L292" s="1">
        <v>1482</v>
      </c>
      <c r="M292" s="1">
        <v>1603</v>
      </c>
      <c r="N292" s="1">
        <v>59760</v>
      </c>
      <c r="O292" s="1">
        <v>5249</v>
      </c>
      <c r="P292" s="1">
        <v>65009</v>
      </c>
    </row>
    <row r="293" spans="1:16" x14ac:dyDescent="0.2">
      <c r="A293" s="1">
        <v>291</v>
      </c>
      <c r="B293" s="1" t="s">
        <v>582</v>
      </c>
      <c r="C293" s="1">
        <v>0</v>
      </c>
      <c r="D293" s="1">
        <v>0</v>
      </c>
      <c r="E293" s="1">
        <v>103</v>
      </c>
      <c r="F293" s="1">
        <v>520</v>
      </c>
      <c r="G293" s="1">
        <v>236335</v>
      </c>
      <c r="H293" s="1">
        <v>8153</v>
      </c>
      <c r="I293" s="1">
        <v>161</v>
      </c>
      <c r="J293" s="1">
        <v>550</v>
      </c>
      <c r="K293" s="1">
        <v>81770</v>
      </c>
      <c r="L293" s="1">
        <v>1483</v>
      </c>
      <c r="M293" s="1">
        <v>1604</v>
      </c>
      <c r="N293" s="1">
        <v>57997</v>
      </c>
      <c r="O293" s="1">
        <v>5139</v>
      </c>
      <c r="P293" s="1">
        <v>63136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103</v>
      </c>
      <c r="F294" s="1">
        <v>520</v>
      </c>
      <c r="G294" s="1">
        <v>236335</v>
      </c>
      <c r="H294" s="1">
        <v>7708</v>
      </c>
      <c r="I294" s="1">
        <v>136</v>
      </c>
      <c r="J294" s="1">
        <v>592</v>
      </c>
      <c r="K294" s="1">
        <v>79685</v>
      </c>
      <c r="L294" s="1">
        <v>1483</v>
      </c>
      <c r="M294" s="1">
        <v>1604</v>
      </c>
      <c r="N294" s="1">
        <v>57997</v>
      </c>
      <c r="O294" s="1">
        <v>5139</v>
      </c>
      <c r="P294" s="1">
        <v>63136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103</v>
      </c>
      <c r="F295" s="1">
        <v>523</v>
      </c>
      <c r="G295" s="1">
        <v>236293</v>
      </c>
      <c r="H295" s="1">
        <v>7631</v>
      </c>
      <c r="I295" s="1">
        <v>139</v>
      </c>
      <c r="J295" s="1">
        <v>573</v>
      </c>
      <c r="K295" s="1">
        <v>80039</v>
      </c>
      <c r="L295" s="1">
        <v>1483</v>
      </c>
      <c r="M295" s="1">
        <v>1604</v>
      </c>
      <c r="N295" s="1">
        <v>57962</v>
      </c>
      <c r="O295" s="1">
        <v>5137</v>
      </c>
      <c r="P295" s="1">
        <v>63099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103</v>
      </c>
      <c r="F296" s="1">
        <v>523</v>
      </c>
      <c r="G296" s="1">
        <v>236293</v>
      </c>
      <c r="H296" s="1">
        <v>7324</v>
      </c>
      <c r="I296" s="1">
        <v>129</v>
      </c>
      <c r="J296" s="1">
        <v>554</v>
      </c>
      <c r="K296" s="1">
        <v>78527</v>
      </c>
      <c r="L296" s="1">
        <v>1483</v>
      </c>
      <c r="M296" s="1">
        <v>1604</v>
      </c>
      <c r="N296" s="1">
        <v>57962</v>
      </c>
      <c r="O296" s="1">
        <v>5137</v>
      </c>
      <c r="P296" s="1">
        <v>63099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103</v>
      </c>
      <c r="F297" s="1">
        <v>523</v>
      </c>
      <c r="G297" s="1">
        <v>235896</v>
      </c>
      <c r="H297" s="1">
        <v>7524</v>
      </c>
      <c r="I297" s="1">
        <v>134</v>
      </c>
      <c r="J297" s="1">
        <v>578</v>
      </c>
      <c r="K297" s="1">
        <v>80878</v>
      </c>
      <c r="L297" s="1">
        <v>1487</v>
      </c>
      <c r="M297" s="1">
        <v>1604</v>
      </c>
      <c r="N297" s="1">
        <v>57977</v>
      </c>
      <c r="O297" s="1">
        <v>5141</v>
      </c>
      <c r="P297" s="1">
        <v>63118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103</v>
      </c>
      <c r="F298" s="1">
        <v>537</v>
      </c>
      <c r="G298" s="1">
        <v>233229</v>
      </c>
      <c r="H298" s="1">
        <v>7992</v>
      </c>
      <c r="I298" s="1">
        <v>144</v>
      </c>
      <c r="J298" s="1">
        <v>527</v>
      </c>
      <c r="K298" s="1">
        <v>78870</v>
      </c>
      <c r="L298" s="1">
        <v>1487</v>
      </c>
      <c r="M298" s="1">
        <v>1604</v>
      </c>
      <c r="N298" s="1">
        <v>57925</v>
      </c>
      <c r="O298" s="1">
        <v>5143</v>
      </c>
      <c r="P298" s="1">
        <v>63068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103</v>
      </c>
      <c r="F299" s="1">
        <v>537</v>
      </c>
      <c r="G299" s="1">
        <v>233229</v>
      </c>
      <c r="H299" s="1">
        <v>7735</v>
      </c>
      <c r="I299" s="1">
        <v>161</v>
      </c>
      <c r="J299" s="1">
        <v>551</v>
      </c>
      <c r="K299" s="1">
        <v>78607</v>
      </c>
      <c r="L299" s="1">
        <v>1487</v>
      </c>
      <c r="M299" s="1">
        <v>1604</v>
      </c>
      <c r="N299" s="1">
        <v>57925</v>
      </c>
      <c r="O299" s="1">
        <v>5143</v>
      </c>
      <c r="P299" s="1">
        <v>63068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103</v>
      </c>
      <c r="F300" s="1">
        <v>547</v>
      </c>
      <c r="G300" s="1">
        <v>233229</v>
      </c>
      <c r="H300" s="1">
        <v>7645</v>
      </c>
      <c r="I300" s="1">
        <v>145</v>
      </c>
      <c r="J300" s="1">
        <v>527</v>
      </c>
      <c r="K300" s="1">
        <v>77993</v>
      </c>
      <c r="L300" s="1">
        <v>1487</v>
      </c>
      <c r="M300" s="1">
        <v>1604</v>
      </c>
      <c r="N300" s="1">
        <v>57925</v>
      </c>
      <c r="O300" s="1">
        <v>5143</v>
      </c>
      <c r="P300" s="1">
        <v>63068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103</v>
      </c>
      <c r="F301" s="1">
        <v>547</v>
      </c>
      <c r="G301" s="1">
        <v>233481</v>
      </c>
      <c r="H301" s="1">
        <v>7377</v>
      </c>
      <c r="I301" s="1">
        <v>145</v>
      </c>
      <c r="J301" s="1">
        <v>571</v>
      </c>
      <c r="K301" s="1">
        <v>78647</v>
      </c>
      <c r="L301" s="1">
        <v>1487</v>
      </c>
      <c r="M301" s="1">
        <v>1604</v>
      </c>
      <c r="N301" s="1">
        <v>57920</v>
      </c>
      <c r="O301" s="1">
        <v>5142</v>
      </c>
      <c r="P301" s="1">
        <v>63062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103</v>
      </c>
      <c r="F302" s="1">
        <v>547</v>
      </c>
      <c r="G302" s="1">
        <v>233481</v>
      </c>
      <c r="H302" s="1">
        <v>7744</v>
      </c>
      <c r="I302" s="1">
        <v>139</v>
      </c>
      <c r="J302" s="1">
        <v>578</v>
      </c>
      <c r="K302" s="1">
        <v>77623</v>
      </c>
      <c r="L302" s="1">
        <v>1487</v>
      </c>
      <c r="M302" s="1">
        <v>1604</v>
      </c>
      <c r="N302" s="1">
        <v>57920</v>
      </c>
      <c r="O302" s="1">
        <v>5142</v>
      </c>
      <c r="P302" s="1">
        <v>63062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103</v>
      </c>
      <c r="F303" s="1">
        <v>547</v>
      </c>
      <c r="G303" s="1">
        <v>233481</v>
      </c>
      <c r="H303" s="1">
        <v>8302</v>
      </c>
      <c r="I303" s="1">
        <v>136</v>
      </c>
      <c r="J303" s="1">
        <v>553</v>
      </c>
      <c r="K303" s="1">
        <v>81103</v>
      </c>
      <c r="L303" s="1">
        <v>1487</v>
      </c>
      <c r="M303" s="1">
        <v>1604</v>
      </c>
      <c r="N303" s="1">
        <v>57920</v>
      </c>
      <c r="O303" s="1">
        <v>5142</v>
      </c>
      <c r="P303" s="1">
        <v>63062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103</v>
      </c>
      <c r="F304" s="1">
        <v>547</v>
      </c>
      <c r="G304" s="1">
        <v>233481</v>
      </c>
      <c r="H304" s="1">
        <v>7724</v>
      </c>
      <c r="I304" s="1">
        <v>179</v>
      </c>
      <c r="J304" s="1">
        <v>610</v>
      </c>
      <c r="K304" s="1">
        <v>79738</v>
      </c>
      <c r="L304" s="1">
        <v>1487</v>
      </c>
      <c r="M304" s="1">
        <v>1604</v>
      </c>
      <c r="N304" s="1">
        <v>57920</v>
      </c>
      <c r="O304" s="1">
        <v>5142</v>
      </c>
      <c r="P304" s="1">
        <v>63062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103</v>
      </c>
      <c r="F305" s="1">
        <v>548</v>
      </c>
      <c r="G305" s="1">
        <v>233481</v>
      </c>
      <c r="H305" s="1">
        <v>7684</v>
      </c>
      <c r="I305" s="1">
        <v>136</v>
      </c>
      <c r="J305" s="1">
        <v>517</v>
      </c>
      <c r="K305" s="1">
        <v>79954</v>
      </c>
      <c r="L305" s="1">
        <v>1487</v>
      </c>
      <c r="M305" s="1">
        <v>1604</v>
      </c>
      <c r="N305" s="1">
        <v>57920</v>
      </c>
      <c r="O305" s="1">
        <v>5142</v>
      </c>
      <c r="P305" s="1">
        <v>63062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103</v>
      </c>
      <c r="F306" s="1">
        <v>550</v>
      </c>
      <c r="G306" s="1">
        <v>233481</v>
      </c>
      <c r="H306" s="1">
        <v>7220</v>
      </c>
      <c r="I306" s="1">
        <v>131</v>
      </c>
      <c r="J306" s="1">
        <v>588</v>
      </c>
      <c r="K306" s="1">
        <v>76956</v>
      </c>
      <c r="L306" s="1">
        <v>1487</v>
      </c>
      <c r="M306" s="1">
        <v>1604</v>
      </c>
      <c r="N306" s="1">
        <v>57920</v>
      </c>
      <c r="O306" s="1">
        <v>5142</v>
      </c>
      <c r="P306" s="1">
        <v>63062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103</v>
      </c>
      <c r="F307" s="1">
        <v>551</v>
      </c>
      <c r="G307" s="1">
        <v>233481</v>
      </c>
      <c r="H307" s="1">
        <v>7558</v>
      </c>
      <c r="I307" s="1">
        <v>140</v>
      </c>
      <c r="J307" s="1">
        <v>553</v>
      </c>
      <c r="K307" s="1">
        <v>77623</v>
      </c>
      <c r="L307" s="1">
        <v>1487</v>
      </c>
      <c r="M307" s="1">
        <v>1604</v>
      </c>
      <c r="N307" s="1">
        <v>57920</v>
      </c>
      <c r="O307" s="1">
        <v>5142</v>
      </c>
      <c r="P307" s="1">
        <v>63062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103</v>
      </c>
      <c r="F308" s="1">
        <v>551</v>
      </c>
      <c r="G308" s="1">
        <v>233481</v>
      </c>
      <c r="H308" s="1">
        <v>7876</v>
      </c>
      <c r="I308" s="1">
        <v>169</v>
      </c>
      <c r="J308" s="1">
        <v>559</v>
      </c>
      <c r="K308" s="1">
        <v>83649</v>
      </c>
      <c r="L308" s="1">
        <v>1487</v>
      </c>
      <c r="M308" s="1">
        <v>1604</v>
      </c>
      <c r="N308" s="1">
        <v>57920</v>
      </c>
      <c r="O308" s="1">
        <v>5142</v>
      </c>
      <c r="P308" s="1">
        <v>63062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103</v>
      </c>
      <c r="F309" s="1">
        <v>551</v>
      </c>
      <c r="G309" s="1">
        <v>226617</v>
      </c>
      <c r="H309" s="1">
        <v>7551</v>
      </c>
      <c r="I309" s="1">
        <v>148</v>
      </c>
      <c r="J309" s="1">
        <v>526</v>
      </c>
      <c r="K309" s="1">
        <v>73817</v>
      </c>
      <c r="L309" s="1">
        <v>1487</v>
      </c>
      <c r="M309" s="1">
        <v>1604</v>
      </c>
      <c r="N309" s="1">
        <v>57290</v>
      </c>
      <c r="O309" s="1">
        <v>5104</v>
      </c>
      <c r="P309" s="1">
        <v>62394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103</v>
      </c>
      <c r="F310" s="1">
        <v>551</v>
      </c>
      <c r="G310" s="1">
        <v>226617</v>
      </c>
      <c r="H310" s="1">
        <v>7672</v>
      </c>
      <c r="I310" s="1">
        <v>163</v>
      </c>
      <c r="J310" s="1">
        <v>565</v>
      </c>
      <c r="K310" s="1">
        <v>74578</v>
      </c>
      <c r="L310" s="1">
        <v>1487</v>
      </c>
      <c r="M310" s="1">
        <v>1604</v>
      </c>
      <c r="N310" s="1">
        <v>57290</v>
      </c>
      <c r="O310" s="1">
        <v>5104</v>
      </c>
      <c r="P310" s="1">
        <v>62394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103</v>
      </c>
      <c r="F311" s="1">
        <v>551</v>
      </c>
      <c r="G311" s="1">
        <v>226617</v>
      </c>
      <c r="H311" s="1">
        <v>7253</v>
      </c>
      <c r="I311" s="1">
        <v>130</v>
      </c>
      <c r="J311" s="1">
        <v>550</v>
      </c>
      <c r="K311" s="1">
        <v>73952</v>
      </c>
      <c r="L311" s="1">
        <v>1487</v>
      </c>
      <c r="M311" s="1">
        <v>1604</v>
      </c>
      <c r="N311" s="1">
        <v>57290</v>
      </c>
      <c r="O311" s="1">
        <v>5104</v>
      </c>
      <c r="P311" s="1">
        <v>62394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103</v>
      </c>
      <c r="F312" s="1">
        <v>551</v>
      </c>
      <c r="G312" s="1">
        <v>226617</v>
      </c>
      <c r="H312" s="1">
        <v>7556</v>
      </c>
      <c r="I312" s="1">
        <v>136</v>
      </c>
      <c r="J312" s="1">
        <v>577</v>
      </c>
      <c r="K312" s="1">
        <v>75311</v>
      </c>
      <c r="L312" s="1">
        <v>1487</v>
      </c>
      <c r="M312" s="1">
        <v>1604</v>
      </c>
      <c r="N312" s="1">
        <v>57290</v>
      </c>
      <c r="O312" s="1">
        <v>5104</v>
      </c>
      <c r="P312" s="1">
        <v>62394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103</v>
      </c>
      <c r="F313" s="1">
        <v>551</v>
      </c>
      <c r="G313" s="1">
        <v>226617</v>
      </c>
      <c r="H313" s="1">
        <v>7861</v>
      </c>
      <c r="I313" s="1">
        <v>182</v>
      </c>
      <c r="J313" s="1">
        <v>552</v>
      </c>
      <c r="K313" s="1">
        <v>75412</v>
      </c>
      <c r="L313" s="1">
        <v>1487</v>
      </c>
      <c r="M313" s="1">
        <v>1604</v>
      </c>
      <c r="N313" s="1">
        <v>57290</v>
      </c>
      <c r="O313" s="1">
        <v>5104</v>
      </c>
      <c r="P313" s="1">
        <v>62394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103</v>
      </c>
      <c r="F314" s="1">
        <v>551</v>
      </c>
      <c r="G314" s="1">
        <v>226617</v>
      </c>
      <c r="H314" s="1">
        <v>7660</v>
      </c>
      <c r="I314" s="1">
        <v>165</v>
      </c>
      <c r="J314" s="1">
        <v>551</v>
      </c>
      <c r="K314" s="1">
        <v>74621</v>
      </c>
      <c r="L314" s="1">
        <v>1487</v>
      </c>
      <c r="M314" s="1">
        <v>1604</v>
      </c>
      <c r="N314" s="1">
        <v>57290</v>
      </c>
      <c r="O314" s="1">
        <v>5104</v>
      </c>
      <c r="P314" s="1">
        <v>62394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103</v>
      </c>
      <c r="F315" s="1">
        <v>551</v>
      </c>
      <c r="G315" s="1">
        <v>226593</v>
      </c>
      <c r="H315" s="1">
        <v>7803</v>
      </c>
      <c r="I315" s="1">
        <v>146</v>
      </c>
      <c r="J315" s="1">
        <v>557</v>
      </c>
      <c r="K315" s="1">
        <v>76564</v>
      </c>
      <c r="L315" s="1">
        <v>1487</v>
      </c>
      <c r="M315" s="1">
        <v>1604</v>
      </c>
      <c r="N315" s="1">
        <v>57235</v>
      </c>
      <c r="O315" s="1">
        <v>5097</v>
      </c>
      <c r="P315" s="1">
        <v>62332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103</v>
      </c>
      <c r="F316" s="1">
        <v>551</v>
      </c>
      <c r="G316" s="1">
        <v>226593</v>
      </c>
      <c r="H316" s="1">
        <v>7485</v>
      </c>
      <c r="I316" s="1">
        <v>194</v>
      </c>
      <c r="J316" s="1">
        <v>595</v>
      </c>
      <c r="K316" s="1">
        <v>73808</v>
      </c>
      <c r="L316" s="1">
        <v>1487</v>
      </c>
      <c r="M316" s="1">
        <v>1604</v>
      </c>
      <c r="N316" s="1">
        <v>57235</v>
      </c>
      <c r="O316" s="1">
        <v>5097</v>
      </c>
      <c r="P316" s="1">
        <v>62332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103</v>
      </c>
      <c r="F317" s="1">
        <v>551</v>
      </c>
      <c r="G317" s="1">
        <v>271142</v>
      </c>
      <c r="H317" s="1">
        <v>7514</v>
      </c>
      <c r="I317" s="1">
        <v>130</v>
      </c>
      <c r="J317" s="1">
        <v>645</v>
      </c>
      <c r="K317" s="1">
        <v>89459</v>
      </c>
      <c r="L317" s="1">
        <v>1487</v>
      </c>
      <c r="M317" s="1">
        <v>1604</v>
      </c>
      <c r="N317" s="1">
        <v>68161</v>
      </c>
      <c r="O317" s="1">
        <v>5955</v>
      </c>
      <c r="P317" s="1">
        <v>74116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103</v>
      </c>
      <c r="F318" s="1">
        <v>551</v>
      </c>
      <c r="G318" s="1">
        <v>269433</v>
      </c>
      <c r="H318" s="1">
        <v>8026</v>
      </c>
      <c r="I318" s="1">
        <v>171</v>
      </c>
      <c r="J318" s="1">
        <v>680</v>
      </c>
      <c r="K318" s="1">
        <v>91710</v>
      </c>
      <c r="L318" s="1">
        <v>1487</v>
      </c>
      <c r="M318" s="1">
        <v>1604</v>
      </c>
      <c r="N318" s="1">
        <v>67809</v>
      </c>
      <c r="O318" s="1">
        <v>5924</v>
      </c>
      <c r="P318" s="1">
        <v>73733</v>
      </c>
    </row>
    <row r="319" spans="1:16" x14ac:dyDescent="0.2">
      <c r="A319" s="1">
        <v>317</v>
      </c>
      <c r="B319" s="1" t="s">
        <v>556</v>
      </c>
      <c r="C319" s="1">
        <v>0</v>
      </c>
      <c r="D319" s="1">
        <v>0</v>
      </c>
      <c r="E319" s="1">
        <v>103</v>
      </c>
      <c r="F319" s="1">
        <v>551</v>
      </c>
      <c r="G319" s="1">
        <v>222821</v>
      </c>
      <c r="H319" s="1">
        <v>7418</v>
      </c>
      <c r="I319" s="1">
        <v>150</v>
      </c>
      <c r="J319" s="1">
        <v>552</v>
      </c>
      <c r="K319" s="1">
        <v>72015</v>
      </c>
      <c r="L319" s="1">
        <v>1488</v>
      </c>
      <c r="M319" s="1">
        <v>1605</v>
      </c>
      <c r="N319" s="1">
        <v>57302</v>
      </c>
      <c r="O319" s="1">
        <v>5080</v>
      </c>
      <c r="P319" s="1">
        <v>62382</v>
      </c>
    </row>
    <row r="320" spans="1:16" x14ac:dyDescent="0.2">
      <c r="A320" s="1">
        <v>318</v>
      </c>
      <c r="B320" s="1" t="s">
        <v>555</v>
      </c>
      <c r="C320" s="1">
        <v>0</v>
      </c>
      <c r="D320" s="1">
        <v>0</v>
      </c>
      <c r="E320" s="1">
        <v>103</v>
      </c>
      <c r="F320" s="1">
        <v>551</v>
      </c>
      <c r="G320" s="1">
        <v>222179</v>
      </c>
      <c r="H320" s="1">
        <v>7627</v>
      </c>
      <c r="I320" s="1">
        <v>150</v>
      </c>
      <c r="J320" s="1">
        <v>557</v>
      </c>
      <c r="K320" s="1">
        <v>73815</v>
      </c>
      <c r="L320" s="1">
        <v>1488</v>
      </c>
      <c r="M320" s="1">
        <v>1605</v>
      </c>
      <c r="N320" s="1">
        <v>57350</v>
      </c>
      <c r="O320" s="1">
        <v>5080</v>
      </c>
      <c r="P320" s="1">
        <v>62430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103</v>
      </c>
      <c r="F321" s="1">
        <v>551</v>
      </c>
      <c r="G321" s="1">
        <v>222175</v>
      </c>
      <c r="H321" s="1">
        <v>7583</v>
      </c>
      <c r="I321" s="1">
        <v>137</v>
      </c>
      <c r="J321" s="1">
        <v>554</v>
      </c>
      <c r="K321" s="1">
        <v>70209</v>
      </c>
      <c r="L321" s="1">
        <v>1488</v>
      </c>
      <c r="M321" s="1">
        <v>1605</v>
      </c>
      <c r="N321" s="1">
        <v>57331</v>
      </c>
      <c r="O321" s="1">
        <v>5079</v>
      </c>
      <c r="P321" s="1">
        <v>62410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103</v>
      </c>
      <c r="F322" s="1">
        <v>551</v>
      </c>
      <c r="G322" s="1">
        <v>222175</v>
      </c>
      <c r="H322" s="1">
        <v>7711</v>
      </c>
      <c r="I322" s="1">
        <v>133</v>
      </c>
      <c r="J322" s="1">
        <v>528</v>
      </c>
      <c r="K322" s="1">
        <v>73204</v>
      </c>
      <c r="L322" s="1">
        <v>1488</v>
      </c>
      <c r="M322" s="1">
        <v>1605</v>
      </c>
      <c r="N322" s="1">
        <v>57331</v>
      </c>
      <c r="O322" s="1">
        <v>5079</v>
      </c>
      <c r="P322" s="1">
        <v>62410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103</v>
      </c>
      <c r="F323" s="1">
        <v>551</v>
      </c>
      <c r="G323" s="1">
        <v>222175</v>
      </c>
      <c r="H323" s="1">
        <v>7940</v>
      </c>
      <c r="I323" s="1">
        <v>141</v>
      </c>
      <c r="J323" s="1">
        <v>543</v>
      </c>
      <c r="K323" s="1">
        <v>73239</v>
      </c>
      <c r="L323" s="1">
        <v>1488</v>
      </c>
      <c r="M323" s="1">
        <v>1605</v>
      </c>
      <c r="N323" s="1">
        <v>57331</v>
      </c>
      <c r="O323" s="1">
        <v>5079</v>
      </c>
      <c r="P323" s="1">
        <v>62410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103</v>
      </c>
      <c r="F324" s="1">
        <v>551</v>
      </c>
      <c r="G324" s="1">
        <v>222175</v>
      </c>
      <c r="H324" s="1">
        <v>7507</v>
      </c>
      <c r="I324" s="1">
        <v>136</v>
      </c>
      <c r="J324" s="1">
        <v>556</v>
      </c>
      <c r="K324" s="1">
        <v>71561</v>
      </c>
      <c r="L324" s="1">
        <v>1488</v>
      </c>
      <c r="M324" s="1">
        <v>1605</v>
      </c>
      <c r="N324" s="1">
        <v>57331</v>
      </c>
      <c r="O324" s="1">
        <v>5079</v>
      </c>
      <c r="P324" s="1">
        <v>62410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103</v>
      </c>
      <c r="F325" s="1">
        <v>551</v>
      </c>
      <c r="G325" s="1">
        <v>222175</v>
      </c>
      <c r="H325" s="1">
        <v>7701</v>
      </c>
      <c r="I325" s="1">
        <v>140</v>
      </c>
      <c r="J325" s="1">
        <v>536</v>
      </c>
      <c r="K325" s="1">
        <v>71741</v>
      </c>
      <c r="L325" s="1">
        <v>1488</v>
      </c>
      <c r="M325" s="1">
        <v>1605</v>
      </c>
      <c r="N325" s="1">
        <v>57331</v>
      </c>
      <c r="O325" s="1">
        <v>5079</v>
      </c>
      <c r="P325" s="1">
        <v>62410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103</v>
      </c>
      <c r="F326" s="1">
        <v>552</v>
      </c>
      <c r="G326" s="1">
        <v>221889</v>
      </c>
      <c r="H326" s="1">
        <v>7292</v>
      </c>
      <c r="I326" s="1">
        <v>134</v>
      </c>
      <c r="J326" s="1">
        <v>564</v>
      </c>
      <c r="K326" s="1">
        <v>70705</v>
      </c>
      <c r="L326" s="1">
        <v>1488</v>
      </c>
      <c r="M326" s="1">
        <v>1605</v>
      </c>
      <c r="N326" s="1">
        <v>57174</v>
      </c>
      <c r="O326" s="1">
        <v>5074</v>
      </c>
      <c r="P326" s="1">
        <v>62248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103</v>
      </c>
      <c r="F327" s="1">
        <v>572</v>
      </c>
      <c r="G327" s="1">
        <v>221889</v>
      </c>
      <c r="H327" s="1">
        <v>7513</v>
      </c>
      <c r="I327" s="1">
        <v>139</v>
      </c>
      <c r="J327" s="1">
        <v>534</v>
      </c>
      <c r="K327" s="1">
        <v>71318</v>
      </c>
      <c r="L327" s="1">
        <v>1488</v>
      </c>
      <c r="M327" s="1">
        <v>1605</v>
      </c>
      <c r="N327" s="1">
        <v>57174</v>
      </c>
      <c r="O327" s="1">
        <v>5074</v>
      </c>
      <c r="P327" s="1">
        <v>62248</v>
      </c>
    </row>
    <row r="328" spans="1:16" x14ac:dyDescent="0.2">
      <c r="A328" s="1">
        <v>326</v>
      </c>
      <c r="B328" s="1" t="s">
        <v>547</v>
      </c>
      <c r="C328" s="1">
        <v>0</v>
      </c>
      <c r="D328" s="1">
        <v>0</v>
      </c>
      <c r="E328" s="1">
        <v>103</v>
      </c>
      <c r="F328" s="1">
        <v>572</v>
      </c>
      <c r="G328" s="1">
        <v>283044</v>
      </c>
      <c r="H328" s="1">
        <v>8072</v>
      </c>
      <c r="I328" s="1">
        <v>138</v>
      </c>
      <c r="J328" s="1">
        <v>811</v>
      </c>
      <c r="K328" s="1">
        <v>112083</v>
      </c>
      <c r="L328" s="1">
        <v>1489</v>
      </c>
      <c r="M328" s="1">
        <v>1605</v>
      </c>
      <c r="N328" s="1">
        <v>66794</v>
      </c>
      <c r="O328" s="1">
        <v>5801</v>
      </c>
      <c r="P328" s="1">
        <v>72595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103</v>
      </c>
      <c r="F329" s="1">
        <v>572</v>
      </c>
      <c r="G329" s="1">
        <v>283044</v>
      </c>
      <c r="H329" s="1">
        <v>7687</v>
      </c>
      <c r="I329" s="1">
        <v>135</v>
      </c>
      <c r="J329" s="1">
        <v>789</v>
      </c>
      <c r="K329" s="1">
        <v>108939</v>
      </c>
      <c r="L329" s="1">
        <v>1489</v>
      </c>
      <c r="M329" s="1">
        <v>1605</v>
      </c>
      <c r="N329" s="1">
        <v>66794</v>
      </c>
      <c r="O329" s="1">
        <v>5801</v>
      </c>
      <c r="P329" s="1">
        <v>72595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103</v>
      </c>
      <c r="F330" s="1">
        <v>572</v>
      </c>
      <c r="G330" s="1">
        <v>283044</v>
      </c>
      <c r="H330" s="1">
        <v>7762</v>
      </c>
      <c r="I330" s="1">
        <v>147</v>
      </c>
      <c r="J330" s="1">
        <v>762</v>
      </c>
      <c r="K330" s="1">
        <v>109602</v>
      </c>
      <c r="L330" s="1">
        <v>1489</v>
      </c>
      <c r="M330" s="1">
        <v>1605</v>
      </c>
      <c r="N330" s="1">
        <v>66794</v>
      </c>
      <c r="O330" s="1">
        <v>5801</v>
      </c>
      <c r="P330" s="1">
        <v>72595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103</v>
      </c>
      <c r="F331" s="1">
        <v>572</v>
      </c>
      <c r="G331" s="1">
        <v>283044</v>
      </c>
      <c r="H331" s="1">
        <v>7474</v>
      </c>
      <c r="I331" s="1">
        <v>140</v>
      </c>
      <c r="J331" s="1">
        <v>763</v>
      </c>
      <c r="K331" s="1">
        <v>108125</v>
      </c>
      <c r="L331" s="1">
        <v>1489</v>
      </c>
      <c r="M331" s="1">
        <v>1605</v>
      </c>
      <c r="N331" s="1">
        <v>66794</v>
      </c>
      <c r="O331" s="1">
        <v>5801</v>
      </c>
      <c r="P331" s="1">
        <v>72595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103</v>
      </c>
      <c r="F332" s="1">
        <v>582</v>
      </c>
      <c r="G332" s="1">
        <v>283044</v>
      </c>
      <c r="H332" s="1">
        <v>7574</v>
      </c>
      <c r="I332" s="1">
        <v>138</v>
      </c>
      <c r="J332" s="1">
        <v>736</v>
      </c>
      <c r="K332" s="1">
        <v>107659</v>
      </c>
      <c r="L332" s="1">
        <v>1489</v>
      </c>
      <c r="M332" s="1">
        <v>1605</v>
      </c>
      <c r="N332" s="1">
        <v>66794</v>
      </c>
      <c r="O332" s="1">
        <v>5801</v>
      </c>
      <c r="P332" s="1">
        <v>72595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103</v>
      </c>
      <c r="F333" s="1">
        <v>600</v>
      </c>
      <c r="G333" s="1">
        <v>283044</v>
      </c>
      <c r="H333" s="1">
        <v>8305</v>
      </c>
      <c r="I333" s="1">
        <v>139</v>
      </c>
      <c r="J333" s="1">
        <v>778</v>
      </c>
      <c r="K333" s="1">
        <v>108565</v>
      </c>
      <c r="L333" s="1">
        <v>1489</v>
      </c>
      <c r="M333" s="1">
        <v>1605</v>
      </c>
      <c r="N333" s="1">
        <v>66794</v>
      </c>
      <c r="O333" s="1">
        <v>5801</v>
      </c>
      <c r="P333" s="1">
        <v>72595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103</v>
      </c>
      <c r="F334" s="1">
        <v>600</v>
      </c>
      <c r="G334" s="1">
        <v>283044</v>
      </c>
      <c r="H334" s="1">
        <v>7697</v>
      </c>
      <c r="I334" s="1">
        <v>138</v>
      </c>
      <c r="J334" s="1">
        <v>733</v>
      </c>
      <c r="K334" s="1">
        <v>109878</v>
      </c>
      <c r="L334" s="1">
        <v>1489</v>
      </c>
      <c r="M334" s="1">
        <v>1605</v>
      </c>
      <c r="N334" s="1">
        <v>66794</v>
      </c>
      <c r="O334" s="1">
        <v>5801</v>
      </c>
      <c r="P334" s="1">
        <v>72595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103</v>
      </c>
      <c r="F335" s="1">
        <v>601</v>
      </c>
      <c r="G335" s="1">
        <v>283044</v>
      </c>
      <c r="H335" s="1">
        <v>7463</v>
      </c>
      <c r="I335" s="1">
        <v>135</v>
      </c>
      <c r="J335" s="1">
        <v>724</v>
      </c>
      <c r="K335" s="1">
        <v>108344</v>
      </c>
      <c r="L335" s="1">
        <v>1489</v>
      </c>
      <c r="M335" s="1">
        <v>1605</v>
      </c>
      <c r="N335" s="1">
        <v>66794</v>
      </c>
      <c r="O335" s="1">
        <v>5801</v>
      </c>
      <c r="P335" s="1">
        <v>72595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103</v>
      </c>
      <c r="F336" s="1">
        <v>612</v>
      </c>
      <c r="G336" s="1">
        <v>283044</v>
      </c>
      <c r="H336" s="1">
        <v>7110</v>
      </c>
      <c r="I336" s="1">
        <v>130</v>
      </c>
      <c r="J336" s="1">
        <v>708</v>
      </c>
      <c r="K336" s="1">
        <v>105795</v>
      </c>
      <c r="L336" s="1">
        <v>1489</v>
      </c>
      <c r="M336" s="1">
        <v>1605</v>
      </c>
      <c r="N336" s="1">
        <v>66794</v>
      </c>
      <c r="O336" s="1">
        <v>5801</v>
      </c>
      <c r="P336" s="1">
        <v>72595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103</v>
      </c>
      <c r="F337" s="1">
        <v>612</v>
      </c>
      <c r="G337" s="1">
        <v>283033</v>
      </c>
      <c r="H337" s="1">
        <v>7570</v>
      </c>
      <c r="I337" s="1">
        <v>131</v>
      </c>
      <c r="J337" s="1">
        <v>737</v>
      </c>
      <c r="K337" s="1">
        <v>108669</v>
      </c>
      <c r="L337" s="1">
        <v>1489</v>
      </c>
      <c r="M337" s="1">
        <v>1605</v>
      </c>
      <c r="N337" s="1">
        <v>66787</v>
      </c>
      <c r="O337" s="1">
        <v>5801</v>
      </c>
      <c r="P337" s="1">
        <v>72588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103</v>
      </c>
      <c r="F338" s="1">
        <v>612</v>
      </c>
      <c r="G338" s="1">
        <v>283033</v>
      </c>
      <c r="H338" s="1">
        <v>8035</v>
      </c>
      <c r="I338" s="1">
        <v>140</v>
      </c>
      <c r="J338" s="1">
        <v>752</v>
      </c>
      <c r="K338" s="1">
        <v>111521</v>
      </c>
      <c r="L338" s="1">
        <v>1489</v>
      </c>
      <c r="M338" s="1">
        <v>1605</v>
      </c>
      <c r="N338" s="1">
        <v>66787</v>
      </c>
      <c r="O338" s="1">
        <v>5801</v>
      </c>
      <c r="P338" s="1">
        <v>72588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103</v>
      </c>
      <c r="F339" s="1">
        <v>612</v>
      </c>
      <c r="G339" s="1">
        <v>283033</v>
      </c>
      <c r="H339" s="1">
        <v>7488</v>
      </c>
      <c r="I339" s="1">
        <v>139</v>
      </c>
      <c r="J339" s="1">
        <v>749</v>
      </c>
      <c r="K339" s="1">
        <v>107856</v>
      </c>
      <c r="L339" s="1">
        <v>1489</v>
      </c>
      <c r="M339" s="1">
        <v>1605</v>
      </c>
      <c r="N339" s="1">
        <v>66787</v>
      </c>
      <c r="O339" s="1">
        <v>5801</v>
      </c>
      <c r="P339" s="1">
        <v>72588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103</v>
      </c>
      <c r="F340" s="1">
        <v>612</v>
      </c>
      <c r="G340" s="1">
        <v>283033</v>
      </c>
      <c r="H340" s="1">
        <v>7709</v>
      </c>
      <c r="I340" s="1">
        <v>156</v>
      </c>
      <c r="J340" s="1">
        <v>752</v>
      </c>
      <c r="K340" s="1">
        <v>112415</v>
      </c>
      <c r="L340" s="1">
        <v>1489</v>
      </c>
      <c r="M340" s="1">
        <v>1605</v>
      </c>
      <c r="N340" s="1">
        <v>66787</v>
      </c>
      <c r="O340" s="1">
        <v>5801</v>
      </c>
      <c r="P340" s="1">
        <v>72588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103</v>
      </c>
      <c r="F341" s="1">
        <v>617</v>
      </c>
      <c r="G341" s="1">
        <v>283033</v>
      </c>
      <c r="H341" s="1">
        <v>7350</v>
      </c>
      <c r="I341" s="1">
        <v>137</v>
      </c>
      <c r="J341" s="1">
        <v>771</v>
      </c>
      <c r="K341" s="1">
        <v>108706</v>
      </c>
      <c r="L341" s="1">
        <v>1489</v>
      </c>
      <c r="M341" s="1">
        <v>1605</v>
      </c>
      <c r="N341" s="1">
        <v>66787</v>
      </c>
      <c r="O341" s="1">
        <v>5801</v>
      </c>
      <c r="P341" s="1">
        <v>72588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103</v>
      </c>
      <c r="F342" s="1">
        <v>617</v>
      </c>
      <c r="G342" s="1">
        <v>283033</v>
      </c>
      <c r="H342" s="1">
        <v>7608</v>
      </c>
      <c r="I342" s="1">
        <v>136</v>
      </c>
      <c r="J342" s="1">
        <v>749</v>
      </c>
      <c r="K342" s="1">
        <v>108671</v>
      </c>
      <c r="L342" s="1">
        <v>1489</v>
      </c>
      <c r="M342" s="1">
        <v>1605</v>
      </c>
      <c r="N342" s="1">
        <v>66787</v>
      </c>
      <c r="O342" s="1">
        <v>5801</v>
      </c>
      <c r="P342" s="1">
        <v>72588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103</v>
      </c>
      <c r="F343" s="1">
        <v>617</v>
      </c>
      <c r="G343" s="1">
        <v>283033</v>
      </c>
      <c r="H343" s="1">
        <v>7991</v>
      </c>
      <c r="I343" s="1">
        <v>164</v>
      </c>
      <c r="J343" s="1">
        <v>747</v>
      </c>
      <c r="K343" s="1">
        <v>108987</v>
      </c>
      <c r="L343" s="1">
        <v>1489</v>
      </c>
      <c r="M343" s="1">
        <v>1605</v>
      </c>
      <c r="N343" s="1">
        <v>66787</v>
      </c>
      <c r="O343" s="1">
        <v>5801</v>
      </c>
      <c r="P343" s="1">
        <v>72588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103</v>
      </c>
      <c r="F344" s="1">
        <v>617</v>
      </c>
      <c r="G344" s="1">
        <v>283033</v>
      </c>
      <c r="H344" s="1">
        <v>7699</v>
      </c>
      <c r="I344" s="1">
        <v>139</v>
      </c>
      <c r="J344" s="1">
        <v>759</v>
      </c>
      <c r="K344" s="1">
        <v>109400</v>
      </c>
      <c r="L344" s="1">
        <v>1489</v>
      </c>
      <c r="M344" s="1">
        <v>1605</v>
      </c>
      <c r="N344" s="1">
        <v>66787</v>
      </c>
      <c r="O344" s="1">
        <v>5801</v>
      </c>
      <c r="P344" s="1">
        <v>72588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103</v>
      </c>
      <c r="F345" s="1">
        <v>618</v>
      </c>
      <c r="G345" s="1">
        <v>283033</v>
      </c>
      <c r="H345" s="1">
        <v>7531</v>
      </c>
      <c r="I345" s="1">
        <v>134</v>
      </c>
      <c r="J345" s="1">
        <v>812</v>
      </c>
      <c r="K345" s="1">
        <v>110664</v>
      </c>
      <c r="L345" s="1">
        <v>1489</v>
      </c>
      <c r="M345" s="1">
        <v>1605</v>
      </c>
      <c r="N345" s="1">
        <v>66787</v>
      </c>
      <c r="O345" s="1">
        <v>5801</v>
      </c>
      <c r="P345" s="1">
        <v>72588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103</v>
      </c>
      <c r="F346" s="1">
        <v>618</v>
      </c>
      <c r="G346" s="1">
        <v>283033</v>
      </c>
      <c r="H346" s="1">
        <v>8023</v>
      </c>
      <c r="I346" s="1">
        <v>134</v>
      </c>
      <c r="J346" s="1">
        <v>774</v>
      </c>
      <c r="K346" s="1">
        <v>104956</v>
      </c>
      <c r="L346" s="1">
        <v>1489</v>
      </c>
      <c r="M346" s="1">
        <v>1605</v>
      </c>
      <c r="N346" s="1">
        <v>66787</v>
      </c>
      <c r="O346" s="1">
        <v>5801</v>
      </c>
      <c r="P346" s="1">
        <v>72588</v>
      </c>
    </row>
    <row r="347" spans="1:16" x14ac:dyDescent="0.2">
      <c r="A347" s="1">
        <v>345</v>
      </c>
      <c r="B347" s="1" t="s">
        <v>528</v>
      </c>
      <c r="C347" s="1">
        <v>18</v>
      </c>
      <c r="D347" s="1">
        <v>0</v>
      </c>
      <c r="E347" s="1">
        <v>121</v>
      </c>
      <c r="F347" s="1">
        <v>622</v>
      </c>
      <c r="G347" s="1">
        <v>239854</v>
      </c>
      <c r="H347" s="1">
        <v>7649</v>
      </c>
      <c r="I347" s="1">
        <v>131</v>
      </c>
      <c r="J347" s="1">
        <v>634</v>
      </c>
      <c r="K347" s="1">
        <v>83388</v>
      </c>
      <c r="L347" s="1">
        <v>1541</v>
      </c>
      <c r="M347" s="1">
        <v>1660</v>
      </c>
      <c r="N347" s="1">
        <v>60574</v>
      </c>
      <c r="O347" s="1">
        <v>5434</v>
      </c>
      <c r="P347" s="1">
        <v>66008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121</v>
      </c>
      <c r="F348" s="1">
        <v>622</v>
      </c>
      <c r="G348" s="1">
        <v>240984</v>
      </c>
      <c r="H348" s="1">
        <v>8032</v>
      </c>
      <c r="I348" s="1">
        <v>171</v>
      </c>
      <c r="J348" s="1">
        <v>580</v>
      </c>
      <c r="K348" s="1">
        <v>81798</v>
      </c>
      <c r="L348" s="1">
        <v>1542</v>
      </c>
      <c r="M348" s="1">
        <v>1662</v>
      </c>
      <c r="N348" s="1">
        <v>60643</v>
      </c>
      <c r="O348" s="1">
        <v>5437</v>
      </c>
      <c r="P348" s="1">
        <v>66080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121</v>
      </c>
      <c r="F349" s="1">
        <v>623</v>
      </c>
      <c r="G349" s="1">
        <v>240984</v>
      </c>
      <c r="H349" s="1">
        <v>7882</v>
      </c>
      <c r="I349" s="1">
        <v>149</v>
      </c>
      <c r="J349" s="1">
        <v>630</v>
      </c>
      <c r="K349" s="1">
        <v>80528</v>
      </c>
      <c r="L349" s="1">
        <v>1542</v>
      </c>
      <c r="M349" s="1">
        <v>1662</v>
      </c>
      <c r="N349" s="1">
        <v>60643</v>
      </c>
      <c r="O349" s="1">
        <v>5437</v>
      </c>
      <c r="P349" s="1">
        <v>66080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112</v>
      </c>
      <c r="F350" s="1">
        <v>623</v>
      </c>
      <c r="G350" s="1">
        <v>237853</v>
      </c>
      <c r="H350" s="1">
        <v>8024</v>
      </c>
      <c r="I350" s="1">
        <v>154</v>
      </c>
      <c r="J350" s="1">
        <v>610</v>
      </c>
      <c r="K350" s="1">
        <v>81102</v>
      </c>
      <c r="L350" s="1">
        <v>1540</v>
      </c>
      <c r="M350" s="1">
        <v>1660</v>
      </c>
      <c r="N350" s="1">
        <v>61924</v>
      </c>
      <c r="O350" s="1">
        <v>5525</v>
      </c>
      <c r="P350" s="1">
        <v>67449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112</v>
      </c>
      <c r="F351" s="1">
        <v>623</v>
      </c>
      <c r="G351" s="1">
        <v>237853</v>
      </c>
      <c r="H351" s="1">
        <v>7446</v>
      </c>
      <c r="I351" s="1">
        <v>159</v>
      </c>
      <c r="J351" s="1">
        <v>567</v>
      </c>
      <c r="K351" s="1">
        <v>79401</v>
      </c>
      <c r="L351" s="1">
        <v>1540</v>
      </c>
      <c r="M351" s="1">
        <v>1660</v>
      </c>
      <c r="N351" s="1">
        <v>61924</v>
      </c>
      <c r="O351" s="1">
        <v>5525</v>
      </c>
      <c r="P351" s="1">
        <v>67449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112</v>
      </c>
      <c r="F352" s="1">
        <v>626</v>
      </c>
      <c r="G352" s="1">
        <v>237853</v>
      </c>
      <c r="H352" s="1">
        <v>7742</v>
      </c>
      <c r="I352" s="1">
        <v>135</v>
      </c>
      <c r="J352" s="1">
        <v>618</v>
      </c>
      <c r="K352" s="1">
        <v>81376</v>
      </c>
      <c r="L352" s="1">
        <v>1540</v>
      </c>
      <c r="M352" s="1">
        <v>1660</v>
      </c>
      <c r="N352" s="1">
        <v>61924</v>
      </c>
      <c r="O352" s="1">
        <v>5525</v>
      </c>
      <c r="P352" s="1">
        <v>67449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112</v>
      </c>
      <c r="F353" s="1">
        <v>626</v>
      </c>
      <c r="G353" s="1">
        <v>237853</v>
      </c>
      <c r="H353" s="1">
        <v>8063</v>
      </c>
      <c r="I353" s="1">
        <v>197</v>
      </c>
      <c r="J353" s="1">
        <v>644</v>
      </c>
      <c r="K353" s="1">
        <v>81071</v>
      </c>
      <c r="L353" s="1">
        <v>1540</v>
      </c>
      <c r="M353" s="1">
        <v>1660</v>
      </c>
      <c r="N353" s="1">
        <v>61924</v>
      </c>
      <c r="O353" s="1">
        <v>5525</v>
      </c>
      <c r="P353" s="1">
        <v>67449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112</v>
      </c>
      <c r="F354" s="1">
        <v>626</v>
      </c>
      <c r="G354" s="1">
        <v>237853</v>
      </c>
      <c r="H354" s="1">
        <v>7815</v>
      </c>
      <c r="I354" s="1">
        <v>149</v>
      </c>
      <c r="J354" s="1">
        <v>574</v>
      </c>
      <c r="K354" s="1">
        <v>79420</v>
      </c>
      <c r="L354" s="1">
        <v>1540</v>
      </c>
      <c r="M354" s="1">
        <v>1660</v>
      </c>
      <c r="N354" s="1">
        <v>61924</v>
      </c>
      <c r="O354" s="1">
        <v>5525</v>
      </c>
      <c r="P354" s="1">
        <v>67449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112</v>
      </c>
      <c r="F355" s="1">
        <v>626</v>
      </c>
      <c r="G355" s="1">
        <v>237853</v>
      </c>
      <c r="H355" s="1">
        <v>7867</v>
      </c>
      <c r="I355" s="1">
        <v>150</v>
      </c>
      <c r="J355" s="1">
        <v>592</v>
      </c>
      <c r="K355" s="1">
        <v>79681</v>
      </c>
      <c r="L355" s="1">
        <v>1540</v>
      </c>
      <c r="M355" s="1">
        <v>1660</v>
      </c>
      <c r="N355" s="1">
        <v>61924</v>
      </c>
      <c r="O355" s="1">
        <v>5525</v>
      </c>
      <c r="P355" s="1">
        <v>67449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4</v>
      </c>
      <c r="E356" s="1">
        <v>112</v>
      </c>
      <c r="F356" s="1">
        <v>626</v>
      </c>
      <c r="G356" s="1">
        <v>236825</v>
      </c>
      <c r="H356" s="1">
        <v>7841</v>
      </c>
      <c r="I356" s="1">
        <v>172</v>
      </c>
      <c r="J356" s="1">
        <v>583</v>
      </c>
      <c r="K356" s="1">
        <v>79796</v>
      </c>
      <c r="L356" s="1">
        <v>1540</v>
      </c>
      <c r="M356" s="1">
        <v>1660</v>
      </c>
      <c r="N356" s="1">
        <v>56958</v>
      </c>
      <c r="O356" s="1">
        <v>5126</v>
      </c>
      <c r="P356" s="1">
        <v>62084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108</v>
      </c>
      <c r="F357" s="1">
        <v>627</v>
      </c>
      <c r="G357" s="1">
        <v>236825</v>
      </c>
      <c r="H357" s="1">
        <v>7787</v>
      </c>
      <c r="I357" s="1">
        <v>142</v>
      </c>
      <c r="J357" s="1">
        <v>582</v>
      </c>
      <c r="K357" s="1">
        <v>81670</v>
      </c>
      <c r="L357" s="1">
        <v>1540</v>
      </c>
      <c r="M357" s="1">
        <v>1660</v>
      </c>
      <c r="N357" s="1">
        <v>56958</v>
      </c>
      <c r="O357" s="1">
        <v>5126</v>
      </c>
      <c r="P357" s="1">
        <v>62084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108</v>
      </c>
      <c r="F358" s="1">
        <v>627</v>
      </c>
      <c r="G358" s="1">
        <v>236825</v>
      </c>
      <c r="H358" s="1">
        <v>8124</v>
      </c>
      <c r="I358" s="1">
        <v>166</v>
      </c>
      <c r="J358" s="1">
        <v>620</v>
      </c>
      <c r="K358" s="1">
        <v>81536</v>
      </c>
      <c r="L358" s="1">
        <v>1540</v>
      </c>
      <c r="M358" s="1">
        <v>1660</v>
      </c>
      <c r="N358" s="1">
        <v>56958</v>
      </c>
      <c r="O358" s="1">
        <v>5126</v>
      </c>
      <c r="P358" s="1">
        <v>62084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108</v>
      </c>
      <c r="F359" s="1">
        <v>627</v>
      </c>
      <c r="G359" s="1">
        <v>237041</v>
      </c>
      <c r="H359" s="1">
        <v>7790</v>
      </c>
      <c r="I359" s="1">
        <v>143</v>
      </c>
      <c r="J359" s="1">
        <v>611</v>
      </c>
      <c r="K359" s="1">
        <v>82178</v>
      </c>
      <c r="L359" s="1">
        <v>1540</v>
      </c>
      <c r="M359" s="1">
        <v>1660</v>
      </c>
      <c r="N359" s="1">
        <v>56958</v>
      </c>
      <c r="O359" s="1">
        <v>5126</v>
      </c>
      <c r="P359" s="1">
        <v>62084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108</v>
      </c>
      <c r="F360" s="1">
        <v>627</v>
      </c>
      <c r="G360" s="1">
        <v>237041</v>
      </c>
      <c r="H360" s="1">
        <v>7941</v>
      </c>
      <c r="I360" s="1">
        <v>160</v>
      </c>
      <c r="J360" s="1">
        <v>655</v>
      </c>
      <c r="K360" s="1">
        <v>81661</v>
      </c>
      <c r="L360" s="1">
        <v>1540</v>
      </c>
      <c r="M360" s="1">
        <v>1660</v>
      </c>
      <c r="N360" s="1">
        <v>56958</v>
      </c>
      <c r="O360" s="1">
        <v>5126</v>
      </c>
      <c r="P360" s="1">
        <v>62084</v>
      </c>
    </row>
    <row r="361" spans="1:16" x14ac:dyDescent="0.2">
      <c r="A361" s="1">
        <v>359</v>
      </c>
      <c r="B361" s="1" t="s">
        <v>514</v>
      </c>
      <c r="C361" s="1">
        <v>1</v>
      </c>
      <c r="D361" s="1">
        <v>0</v>
      </c>
      <c r="E361" s="1">
        <v>109</v>
      </c>
      <c r="F361" s="1">
        <v>627</v>
      </c>
      <c r="G361" s="1">
        <v>271956</v>
      </c>
      <c r="H361" s="1">
        <v>7729</v>
      </c>
      <c r="I361" s="1">
        <v>182</v>
      </c>
      <c r="J361" s="1">
        <v>712</v>
      </c>
      <c r="K361" s="1">
        <v>94119</v>
      </c>
      <c r="L361" s="1">
        <v>1538</v>
      </c>
      <c r="M361" s="1">
        <v>1658</v>
      </c>
      <c r="N361" s="1">
        <v>61609</v>
      </c>
      <c r="O361" s="1">
        <v>5515</v>
      </c>
      <c r="P361" s="1">
        <v>67124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109</v>
      </c>
      <c r="F362" s="1">
        <v>628</v>
      </c>
      <c r="G362" s="1">
        <v>271956</v>
      </c>
      <c r="H362" s="1">
        <v>8133</v>
      </c>
      <c r="I362" s="1">
        <v>155</v>
      </c>
      <c r="J362" s="1">
        <v>704</v>
      </c>
      <c r="K362" s="1">
        <v>95858</v>
      </c>
      <c r="L362" s="1">
        <v>1538</v>
      </c>
      <c r="M362" s="1">
        <v>1658</v>
      </c>
      <c r="N362" s="1">
        <v>61609</v>
      </c>
      <c r="O362" s="1">
        <v>5515</v>
      </c>
      <c r="P362" s="1">
        <v>67124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109</v>
      </c>
      <c r="F363" s="1">
        <v>629</v>
      </c>
      <c r="G363" s="1">
        <v>266378</v>
      </c>
      <c r="H363" s="1">
        <v>8026</v>
      </c>
      <c r="I363" s="1">
        <v>199</v>
      </c>
      <c r="J363" s="1">
        <v>725</v>
      </c>
      <c r="K363" s="1">
        <v>93912</v>
      </c>
      <c r="L363" s="1">
        <v>1537</v>
      </c>
      <c r="M363" s="1">
        <v>1658</v>
      </c>
      <c r="N363" s="1">
        <v>60622</v>
      </c>
      <c r="O363" s="1">
        <v>5423</v>
      </c>
      <c r="P363" s="1">
        <v>66045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104</v>
      </c>
      <c r="F364" s="1">
        <v>629</v>
      </c>
      <c r="G364" s="1">
        <v>266677</v>
      </c>
      <c r="H364" s="1">
        <v>7935</v>
      </c>
      <c r="I364" s="1">
        <v>149</v>
      </c>
      <c r="J364" s="1">
        <v>693</v>
      </c>
      <c r="K364" s="1">
        <v>91010</v>
      </c>
      <c r="L364" s="1">
        <v>1537</v>
      </c>
      <c r="M364" s="1">
        <v>1658</v>
      </c>
      <c r="N364" s="1">
        <v>60937</v>
      </c>
      <c r="O364" s="1">
        <v>5458</v>
      </c>
      <c r="P364" s="1">
        <v>66395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104</v>
      </c>
      <c r="F365" s="1">
        <v>629</v>
      </c>
      <c r="G365" s="1">
        <v>266677</v>
      </c>
      <c r="H365" s="1">
        <v>7969</v>
      </c>
      <c r="I365" s="1">
        <v>149</v>
      </c>
      <c r="J365" s="1">
        <v>713</v>
      </c>
      <c r="K365" s="1">
        <v>93136</v>
      </c>
      <c r="L365" s="1">
        <v>1537</v>
      </c>
      <c r="M365" s="1">
        <v>1658</v>
      </c>
      <c r="N365" s="1">
        <v>60937</v>
      </c>
      <c r="O365" s="1">
        <v>5458</v>
      </c>
      <c r="P365" s="1">
        <v>66395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104</v>
      </c>
      <c r="F366" s="1">
        <v>629</v>
      </c>
      <c r="G366" s="1">
        <v>257591</v>
      </c>
      <c r="H366" s="1">
        <v>7638</v>
      </c>
      <c r="I366" s="1">
        <v>170</v>
      </c>
      <c r="J366" s="1">
        <v>666</v>
      </c>
      <c r="K366" s="1">
        <v>101259</v>
      </c>
      <c r="L366" s="1">
        <v>1537</v>
      </c>
      <c r="M366" s="1">
        <v>1658</v>
      </c>
      <c r="N366" s="1">
        <v>63784</v>
      </c>
      <c r="O366" s="1">
        <v>5712</v>
      </c>
      <c r="P366" s="1">
        <v>69496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104</v>
      </c>
      <c r="F367" s="1">
        <v>629</v>
      </c>
      <c r="G367" s="1">
        <v>257591</v>
      </c>
      <c r="H367" s="1">
        <v>7758</v>
      </c>
      <c r="I367" s="1">
        <v>148</v>
      </c>
      <c r="J367" s="1">
        <v>626</v>
      </c>
      <c r="K367" s="1">
        <v>99591</v>
      </c>
      <c r="L367" s="1">
        <v>1537</v>
      </c>
      <c r="M367" s="1">
        <v>1658</v>
      </c>
      <c r="N367" s="1">
        <v>63784</v>
      </c>
      <c r="O367" s="1">
        <v>5712</v>
      </c>
      <c r="P367" s="1">
        <v>69496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104</v>
      </c>
      <c r="F368" s="1">
        <v>629</v>
      </c>
      <c r="G368" s="1">
        <v>252774</v>
      </c>
      <c r="H368" s="1">
        <v>8308</v>
      </c>
      <c r="I368" s="1">
        <v>151</v>
      </c>
      <c r="J368" s="1">
        <v>677</v>
      </c>
      <c r="K368" s="1">
        <v>98755</v>
      </c>
      <c r="L368" s="1">
        <v>1537</v>
      </c>
      <c r="M368" s="1">
        <v>1658</v>
      </c>
      <c r="N368" s="1">
        <v>63260</v>
      </c>
      <c r="O368" s="1">
        <v>5662</v>
      </c>
      <c r="P368" s="1">
        <v>68922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104</v>
      </c>
      <c r="F369" s="1">
        <v>629</v>
      </c>
      <c r="G369" s="1">
        <v>252774</v>
      </c>
      <c r="H369" s="1">
        <v>8291</v>
      </c>
      <c r="I369" s="1">
        <v>156</v>
      </c>
      <c r="J369" s="1">
        <v>672</v>
      </c>
      <c r="K369" s="1">
        <v>97705</v>
      </c>
      <c r="L369" s="1">
        <v>1537</v>
      </c>
      <c r="M369" s="1">
        <v>1658</v>
      </c>
      <c r="N369" s="1">
        <v>63260</v>
      </c>
      <c r="O369" s="1">
        <v>5662</v>
      </c>
      <c r="P369" s="1">
        <v>68922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104</v>
      </c>
      <c r="F370" s="1">
        <v>629</v>
      </c>
      <c r="G370" s="1">
        <v>252774</v>
      </c>
      <c r="H370" s="1">
        <v>7981</v>
      </c>
      <c r="I370" s="1">
        <v>144</v>
      </c>
      <c r="J370" s="1">
        <v>615</v>
      </c>
      <c r="K370" s="1">
        <v>96306</v>
      </c>
      <c r="L370" s="1">
        <v>1537</v>
      </c>
      <c r="M370" s="1">
        <v>1658</v>
      </c>
      <c r="N370" s="1">
        <v>63260</v>
      </c>
      <c r="O370" s="1">
        <v>5662</v>
      </c>
      <c r="P370" s="1">
        <v>68922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104</v>
      </c>
      <c r="F371" s="1">
        <v>629</v>
      </c>
      <c r="G371" s="1">
        <v>252774</v>
      </c>
      <c r="H371" s="1">
        <v>7764</v>
      </c>
      <c r="I371" s="1">
        <v>130</v>
      </c>
      <c r="J371" s="1">
        <v>614</v>
      </c>
      <c r="K371" s="1">
        <v>93046</v>
      </c>
      <c r="L371" s="1">
        <v>1537</v>
      </c>
      <c r="M371" s="1">
        <v>1658</v>
      </c>
      <c r="N371" s="1">
        <v>63260</v>
      </c>
      <c r="O371" s="1">
        <v>5662</v>
      </c>
      <c r="P371" s="1">
        <v>68922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104</v>
      </c>
      <c r="F372" s="1">
        <v>631</v>
      </c>
      <c r="G372" s="1">
        <v>256026</v>
      </c>
      <c r="H372" s="1">
        <v>7985</v>
      </c>
      <c r="I372" s="1">
        <v>140</v>
      </c>
      <c r="J372" s="1">
        <v>637</v>
      </c>
      <c r="K372" s="1">
        <v>98622</v>
      </c>
      <c r="L372" s="1">
        <v>1538</v>
      </c>
      <c r="M372" s="1">
        <v>1658</v>
      </c>
      <c r="N372" s="1">
        <v>63537</v>
      </c>
      <c r="O372" s="1">
        <v>5692</v>
      </c>
      <c r="P372" s="1">
        <v>69229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104</v>
      </c>
      <c r="F373" s="1">
        <v>634</v>
      </c>
      <c r="G373" s="1">
        <v>256026</v>
      </c>
      <c r="H373" s="1">
        <v>8222</v>
      </c>
      <c r="I373" s="1">
        <v>143</v>
      </c>
      <c r="J373" s="1">
        <v>644</v>
      </c>
      <c r="K373" s="1">
        <v>99951</v>
      </c>
      <c r="L373" s="1">
        <v>1538</v>
      </c>
      <c r="M373" s="1">
        <v>1658</v>
      </c>
      <c r="N373" s="1">
        <v>63537</v>
      </c>
      <c r="O373" s="1">
        <v>5692</v>
      </c>
      <c r="P373" s="1">
        <v>69229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104</v>
      </c>
      <c r="F374" s="1">
        <v>634</v>
      </c>
      <c r="G374" s="1">
        <v>256026</v>
      </c>
      <c r="H374" s="1">
        <v>8212</v>
      </c>
      <c r="I374" s="1">
        <v>170</v>
      </c>
      <c r="J374" s="1">
        <v>641</v>
      </c>
      <c r="K374" s="1">
        <v>97563</v>
      </c>
      <c r="L374" s="1">
        <v>1538</v>
      </c>
      <c r="M374" s="1">
        <v>1658</v>
      </c>
      <c r="N374" s="1">
        <v>63537</v>
      </c>
      <c r="O374" s="1">
        <v>5692</v>
      </c>
      <c r="P374" s="1">
        <v>69229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104</v>
      </c>
      <c r="F375" s="1">
        <v>634</v>
      </c>
      <c r="G375" s="1">
        <v>256026</v>
      </c>
      <c r="H375" s="1">
        <v>7931</v>
      </c>
      <c r="I375" s="1">
        <v>136</v>
      </c>
      <c r="J375" s="1">
        <v>654</v>
      </c>
      <c r="K375" s="1">
        <v>98302</v>
      </c>
      <c r="L375" s="1">
        <v>1538</v>
      </c>
      <c r="M375" s="1">
        <v>1658</v>
      </c>
      <c r="N375" s="1">
        <v>63537</v>
      </c>
      <c r="O375" s="1">
        <v>5692</v>
      </c>
      <c r="P375" s="1">
        <v>69229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104</v>
      </c>
      <c r="F376" s="1">
        <v>634</v>
      </c>
      <c r="G376" s="1">
        <v>256026</v>
      </c>
      <c r="H376" s="1">
        <v>7694</v>
      </c>
      <c r="I376" s="1">
        <v>175</v>
      </c>
      <c r="J376" s="1">
        <v>640</v>
      </c>
      <c r="K376" s="1">
        <v>96222</v>
      </c>
      <c r="L376" s="1">
        <v>1538</v>
      </c>
      <c r="M376" s="1">
        <v>1658</v>
      </c>
      <c r="N376" s="1">
        <v>63537</v>
      </c>
      <c r="O376" s="1">
        <v>5692</v>
      </c>
      <c r="P376" s="1">
        <v>69229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104</v>
      </c>
      <c r="F377" s="1">
        <v>635</v>
      </c>
      <c r="G377" s="1">
        <v>256026</v>
      </c>
      <c r="H377" s="1">
        <v>7988</v>
      </c>
      <c r="I377" s="1">
        <v>142</v>
      </c>
      <c r="J377" s="1">
        <v>682</v>
      </c>
      <c r="K377" s="1">
        <v>99587</v>
      </c>
      <c r="L377" s="1">
        <v>1538</v>
      </c>
      <c r="M377" s="1">
        <v>1658</v>
      </c>
      <c r="N377" s="1">
        <v>63537</v>
      </c>
      <c r="O377" s="1">
        <v>5692</v>
      </c>
      <c r="P377" s="1">
        <v>69229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104</v>
      </c>
      <c r="F378" s="1">
        <v>636</v>
      </c>
      <c r="G378" s="1">
        <v>263454</v>
      </c>
      <c r="H378" s="1">
        <v>8284</v>
      </c>
      <c r="I378" s="1">
        <v>191</v>
      </c>
      <c r="J378" s="1">
        <v>635</v>
      </c>
      <c r="K378" s="1">
        <v>93912</v>
      </c>
      <c r="L378" s="1">
        <v>1537</v>
      </c>
      <c r="M378" s="1">
        <v>1657</v>
      </c>
      <c r="N378" s="1">
        <v>63513</v>
      </c>
      <c r="O378" s="1">
        <v>5657</v>
      </c>
      <c r="P378" s="1">
        <v>69170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104</v>
      </c>
      <c r="F379" s="1">
        <v>636</v>
      </c>
      <c r="G379" s="1">
        <v>263460</v>
      </c>
      <c r="H379" s="1">
        <v>7663</v>
      </c>
      <c r="I379" s="1">
        <v>134</v>
      </c>
      <c r="J379" s="1">
        <v>685</v>
      </c>
      <c r="K379" s="1">
        <v>94838</v>
      </c>
      <c r="L379" s="1">
        <v>1537</v>
      </c>
      <c r="M379" s="1">
        <v>1657</v>
      </c>
      <c r="N379" s="1">
        <v>63513</v>
      </c>
      <c r="O379" s="1">
        <v>5657</v>
      </c>
      <c r="P379" s="1">
        <v>69170</v>
      </c>
    </row>
    <row r="380" spans="1:16" x14ac:dyDescent="0.2">
      <c r="A380" s="1">
        <v>378</v>
      </c>
      <c r="B380" s="1" t="s">
        <v>495</v>
      </c>
      <c r="C380" s="1">
        <v>0</v>
      </c>
      <c r="D380" s="1">
        <v>1</v>
      </c>
      <c r="E380" s="1">
        <v>103</v>
      </c>
      <c r="F380" s="1">
        <v>636</v>
      </c>
      <c r="G380" s="1">
        <v>264721</v>
      </c>
      <c r="H380" s="1">
        <v>7989</v>
      </c>
      <c r="I380" s="1">
        <v>149</v>
      </c>
      <c r="J380" s="1">
        <v>657</v>
      </c>
      <c r="K380" s="1">
        <v>94719</v>
      </c>
      <c r="L380" s="1">
        <v>1540</v>
      </c>
      <c r="M380" s="1">
        <v>1661</v>
      </c>
      <c r="N380" s="1">
        <v>64017</v>
      </c>
      <c r="O380" s="1">
        <v>5696</v>
      </c>
      <c r="P380" s="1">
        <v>69713</v>
      </c>
    </row>
    <row r="381" spans="1:16" x14ac:dyDescent="0.2">
      <c r="A381" s="1">
        <v>379</v>
      </c>
      <c r="B381" s="1" t="s">
        <v>494</v>
      </c>
      <c r="C381" s="1">
        <v>4</v>
      </c>
      <c r="D381" s="1">
        <v>0</v>
      </c>
      <c r="E381" s="1">
        <v>107</v>
      </c>
      <c r="F381" s="1">
        <v>637</v>
      </c>
      <c r="G381" s="1">
        <v>264801</v>
      </c>
      <c r="H381" s="1">
        <v>7463</v>
      </c>
      <c r="I381" s="1">
        <v>135</v>
      </c>
      <c r="J381" s="1">
        <v>630</v>
      </c>
      <c r="K381" s="1">
        <v>95508</v>
      </c>
      <c r="L381" s="1">
        <v>1543</v>
      </c>
      <c r="M381" s="1">
        <v>1662</v>
      </c>
      <c r="N381" s="1">
        <v>64081</v>
      </c>
      <c r="O381" s="1">
        <v>5700</v>
      </c>
      <c r="P381" s="1">
        <v>69781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107</v>
      </c>
      <c r="F382" s="1">
        <v>637</v>
      </c>
      <c r="G382" s="1">
        <v>264801</v>
      </c>
      <c r="H382" s="1">
        <v>7777</v>
      </c>
      <c r="I382" s="1">
        <v>163</v>
      </c>
      <c r="J382" s="1">
        <v>606</v>
      </c>
      <c r="K382" s="1">
        <v>96277</v>
      </c>
      <c r="L382" s="1">
        <v>1543</v>
      </c>
      <c r="M382" s="1">
        <v>1662</v>
      </c>
      <c r="N382" s="1">
        <v>64081</v>
      </c>
      <c r="O382" s="1">
        <v>5700</v>
      </c>
      <c r="P382" s="1">
        <v>69781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107</v>
      </c>
      <c r="F383" s="1">
        <v>637</v>
      </c>
      <c r="G383" s="1">
        <v>264801</v>
      </c>
      <c r="H383" s="1">
        <v>7990</v>
      </c>
      <c r="I383" s="1">
        <v>155</v>
      </c>
      <c r="J383" s="1">
        <v>683</v>
      </c>
      <c r="K383" s="1">
        <v>95612</v>
      </c>
      <c r="L383" s="1">
        <v>1543</v>
      </c>
      <c r="M383" s="1">
        <v>1662</v>
      </c>
      <c r="N383" s="1">
        <v>64081</v>
      </c>
      <c r="O383" s="1">
        <v>5700</v>
      </c>
      <c r="P383" s="1">
        <v>69781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107</v>
      </c>
      <c r="F384" s="1">
        <v>637</v>
      </c>
      <c r="G384" s="1">
        <v>264801</v>
      </c>
      <c r="H384" s="1">
        <v>8001</v>
      </c>
      <c r="I384" s="1">
        <v>164</v>
      </c>
      <c r="J384" s="1">
        <v>627</v>
      </c>
      <c r="K384" s="1">
        <v>95925</v>
      </c>
      <c r="L384" s="1">
        <v>1543</v>
      </c>
      <c r="M384" s="1">
        <v>1662</v>
      </c>
      <c r="N384" s="1">
        <v>64081</v>
      </c>
      <c r="O384" s="1">
        <v>5700</v>
      </c>
      <c r="P384" s="1">
        <v>69781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107</v>
      </c>
      <c r="F385" s="1">
        <v>641</v>
      </c>
      <c r="G385" s="1">
        <v>264801</v>
      </c>
      <c r="H385" s="1">
        <v>7998</v>
      </c>
      <c r="I385" s="1">
        <v>139</v>
      </c>
      <c r="J385" s="1">
        <v>621</v>
      </c>
      <c r="K385" s="1">
        <v>94728</v>
      </c>
      <c r="L385" s="1">
        <v>1543</v>
      </c>
      <c r="M385" s="1">
        <v>1662</v>
      </c>
      <c r="N385" s="1">
        <v>64081</v>
      </c>
      <c r="O385" s="1">
        <v>5700</v>
      </c>
      <c r="P385" s="1">
        <v>69781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107</v>
      </c>
      <c r="F386" s="1">
        <v>641</v>
      </c>
      <c r="G386" s="1">
        <v>264801</v>
      </c>
      <c r="H386" s="1">
        <v>7446</v>
      </c>
      <c r="I386" s="1">
        <v>149</v>
      </c>
      <c r="J386" s="1">
        <v>600</v>
      </c>
      <c r="K386" s="1">
        <v>96925</v>
      </c>
      <c r="L386" s="1">
        <v>1543</v>
      </c>
      <c r="M386" s="1">
        <v>1662</v>
      </c>
      <c r="N386" s="1">
        <v>64081</v>
      </c>
      <c r="O386" s="1">
        <v>5700</v>
      </c>
      <c r="P386" s="1">
        <v>69781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107</v>
      </c>
      <c r="F387" s="1">
        <v>642</v>
      </c>
      <c r="G387" s="1">
        <v>264801</v>
      </c>
      <c r="H387" s="1">
        <v>8197</v>
      </c>
      <c r="I387" s="1">
        <v>133</v>
      </c>
      <c r="J387" s="1">
        <v>647</v>
      </c>
      <c r="K387" s="1">
        <v>97801</v>
      </c>
      <c r="L387" s="1">
        <v>1543</v>
      </c>
      <c r="M387" s="1">
        <v>1662</v>
      </c>
      <c r="N387" s="1">
        <v>64081</v>
      </c>
      <c r="O387" s="1">
        <v>5700</v>
      </c>
      <c r="P387" s="1">
        <v>69781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107</v>
      </c>
      <c r="F388" s="1">
        <v>642</v>
      </c>
      <c r="G388" s="1">
        <v>264801</v>
      </c>
      <c r="H388" s="1">
        <v>8061</v>
      </c>
      <c r="I388" s="1">
        <v>150</v>
      </c>
      <c r="J388" s="1">
        <v>709</v>
      </c>
      <c r="K388" s="1">
        <v>96480</v>
      </c>
      <c r="L388" s="1">
        <v>1543</v>
      </c>
      <c r="M388" s="1">
        <v>1662</v>
      </c>
      <c r="N388" s="1">
        <v>64081</v>
      </c>
      <c r="O388" s="1">
        <v>5700</v>
      </c>
      <c r="P388" s="1">
        <v>69781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107</v>
      </c>
      <c r="F389" s="1">
        <v>643</v>
      </c>
      <c r="G389" s="1">
        <v>264812</v>
      </c>
      <c r="H389" s="1">
        <v>7894</v>
      </c>
      <c r="I389" s="1">
        <v>147</v>
      </c>
      <c r="J389" s="1">
        <v>664</v>
      </c>
      <c r="K389" s="1">
        <v>97296</v>
      </c>
      <c r="L389" s="1">
        <v>1544</v>
      </c>
      <c r="M389" s="1">
        <v>1662</v>
      </c>
      <c r="N389" s="1">
        <v>64084</v>
      </c>
      <c r="O389" s="1">
        <v>5702</v>
      </c>
      <c r="P389" s="1">
        <v>69786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107</v>
      </c>
      <c r="F390" s="1">
        <v>643</v>
      </c>
      <c r="G390" s="1">
        <v>264812</v>
      </c>
      <c r="H390" s="1">
        <v>7932</v>
      </c>
      <c r="I390" s="1">
        <v>147</v>
      </c>
      <c r="J390" s="1">
        <v>670</v>
      </c>
      <c r="K390" s="1">
        <v>99602</v>
      </c>
      <c r="L390" s="1">
        <v>1544</v>
      </c>
      <c r="M390" s="1">
        <v>1662</v>
      </c>
      <c r="N390" s="1">
        <v>64084</v>
      </c>
      <c r="O390" s="1">
        <v>5702</v>
      </c>
      <c r="P390" s="1">
        <v>69786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107</v>
      </c>
      <c r="F391" s="1">
        <v>643</v>
      </c>
      <c r="G391" s="1">
        <v>254826</v>
      </c>
      <c r="H391" s="1">
        <v>7438</v>
      </c>
      <c r="I391" s="1">
        <v>140</v>
      </c>
      <c r="J391" s="1">
        <v>732</v>
      </c>
      <c r="K391" s="1">
        <v>94058</v>
      </c>
      <c r="L391" s="1">
        <v>1543</v>
      </c>
      <c r="M391" s="1">
        <v>1662</v>
      </c>
      <c r="N391" s="1">
        <v>63762</v>
      </c>
      <c r="O391" s="1">
        <v>5708</v>
      </c>
      <c r="P391" s="1">
        <v>69470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107</v>
      </c>
      <c r="F392" s="1">
        <v>643</v>
      </c>
      <c r="G392" s="1">
        <v>254826</v>
      </c>
      <c r="H392" s="1">
        <v>8005</v>
      </c>
      <c r="I392" s="1">
        <v>160</v>
      </c>
      <c r="J392" s="1">
        <v>638</v>
      </c>
      <c r="K392" s="1">
        <v>96781</v>
      </c>
      <c r="L392" s="1">
        <v>1543</v>
      </c>
      <c r="M392" s="1">
        <v>1662</v>
      </c>
      <c r="N392" s="1">
        <v>63762</v>
      </c>
      <c r="O392" s="1">
        <v>5708</v>
      </c>
      <c r="P392" s="1">
        <v>69470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107</v>
      </c>
      <c r="F393" s="1">
        <v>643</v>
      </c>
      <c r="G393" s="1">
        <v>254826</v>
      </c>
      <c r="H393" s="1">
        <v>8152</v>
      </c>
      <c r="I393" s="1">
        <v>153</v>
      </c>
      <c r="J393" s="1">
        <v>625</v>
      </c>
      <c r="K393" s="1">
        <v>101865</v>
      </c>
      <c r="L393" s="1">
        <v>1543</v>
      </c>
      <c r="M393" s="1">
        <v>1662</v>
      </c>
      <c r="N393" s="1">
        <v>63762</v>
      </c>
      <c r="O393" s="1">
        <v>5708</v>
      </c>
      <c r="P393" s="1">
        <v>69470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107</v>
      </c>
      <c r="F394" s="1">
        <v>643</v>
      </c>
      <c r="G394" s="1">
        <v>257491</v>
      </c>
      <c r="H394" s="1">
        <v>8131</v>
      </c>
      <c r="I394" s="1">
        <v>156</v>
      </c>
      <c r="J394" s="1">
        <v>640</v>
      </c>
      <c r="K394" s="1">
        <v>97597</v>
      </c>
      <c r="L394" s="1">
        <v>1544</v>
      </c>
      <c r="M394" s="1">
        <v>1663</v>
      </c>
      <c r="N394" s="1">
        <v>64865</v>
      </c>
      <c r="O394" s="1">
        <v>5783</v>
      </c>
      <c r="P394" s="1">
        <v>70648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107</v>
      </c>
      <c r="F395" s="1">
        <v>644</v>
      </c>
      <c r="G395" s="1">
        <v>257491</v>
      </c>
      <c r="H395" s="1">
        <v>8071</v>
      </c>
      <c r="I395" s="1">
        <v>150</v>
      </c>
      <c r="J395" s="1">
        <v>602</v>
      </c>
      <c r="K395" s="1">
        <v>96958</v>
      </c>
      <c r="L395" s="1">
        <v>1544</v>
      </c>
      <c r="M395" s="1">
        <v>1663</v>
      </c>
      <c r="N395" s="1">
        <v>64865</v>
      </c>
      <c r="O395" s="1">
        <v>5783</v>
      </c>
      <c r="P395" s="1">
        <v>70648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107</v>
      </c>
      <c r="F396" s="1">
        <v>644</v>
      </c>
      <c r="G396" s="1">
        <v>257491</v>
      </c>
      <c r="H396" s="1">
        <v>7291</v>
      </c>
      <c r="I396" s="1">
        <v>136</v>
      </c>
      <c r="J396" s="1">
        <v>633</v>
      </c>
      <c r="K396" s="1">
        <v>96022</v>
      </c>
      <c r="L396" s="1">
        <v>1544</v>
      </c>
      <c r="M396" s="1">
        <v>1663</v>
      </c>
      <c r="N396" s="1">
        <v>64865</v>
      </c>
      <c r="O396" s="1">
        <v>5783</v>
      </c>
      <c r="P396" s="1">
        <v>70648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107</v>
      </c>
      <c r="F397" s="1">
        <v>644</v>
      </c>
      <c r="G397" s="1">
        <v>257157</v>
      </c>
      <c r="H397" s="1">
        <v>7818</v>
      </c>
      <c r="I397" s="1">
        <v>136</v>
      </c>
      <c r="J397" s="1">
        <v>633</v>
      </c>
      <c r="K397" s="1">
        <v>97411</v>
      </c>
      <c r="L397" s="1">
        <v>1544</v>
      </c>
      <c r="M397" s="1">
        <v>1663</v>
      </c>
      <c r="N397" s="1">
        <v>65047</v>
      </c>
      <c r="O397" s="1">
        <v>5794</v>
      </c>
      <c r="P397" s="1">
        <v>70841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107</v>
      </c>
      <c r="F398" s="1">
        <v>647</v>
      </c>
      <c r="G398" s="1">
        <v>257157</v>
      </c>
      <c r="H398" s="1">
        <v>8495</v>
      </c>
      <c r="I398" s="1">
        <v>232</v>
      </c>
      <c r="J398" s="1">
        <v>632</v>
      </c>
      <c r="K398" s="1">
        <v>99225</v>
      </c>
      <c r="L398" s="1">
        <v>1544</v>
      </c>
      <c r="M398" s="1">
        <v>1663</v>
      </c>
      <c r="N398" s="1">
        <v>65047</v>
      </c>
      <c r="O398" s="1">
        <v>5794</v>
      </c>
      <c r="P398" s="1">
        <v>70841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107</v>
      </c>
      <c r="F399" s="1">
        <v>649</v>
      </c>
      <c r="G399" s="1">
        <v>257443</v>
      </c>
      <c r="H399" s="1">
        <v>7812</v>
      </c>
      <c r="I399" s="1">
        <v>152</v>
      </c>
      <c r="J399" s="1">
        <v>570</v>
      </c>
      <c r="K399" s="1">
        <v>99541</v>
      </c>
      <c r="L399" s="1">
        <v>1544</v>
      </c>
      <c r="M399" s="1">
        <v>1663</v>
      </c>
      <c r="N399" s="1">
        <v>65114</v>
      </c>
      <c r="O399" s="1">
        <v>5794</v>
      </c>
      <c r="P399" s="1">
        <v>70908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107</v>
      </c>
      <c r="F400" s="1">
        <v>649</v>
      </c>
      <c r="G400" s="1">
        <v>249493</v>
      </c>
      <c r="H400" s="1">
        <v>8101</v>
      </c>
      <c r="I400" s="1">
        <v>138</v>
      </c>
      <c r="J400" s="1">
        <v>602</v>
      </c>
      <c r="K400" s="1">
        <v>84274</v>
      </c>
      <c r="L400" s="1">
        <v>1544</v>
      </c>
      <c r="M400" s="1">
        <v>1663</v>
      </c>
      <c r="N400" s="1">
        <v>64415</v>
      </c>
      <c r="O400" s="1">
        <v>5768</v>
      </c>
      <c r="P400" s="1">
        <v>70183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107</v>
      </c>
      <c r="F401" s="1">
        <v>650</v>
      </c>
      <c r="G401" s="1">
        <v>249493</v>
      </c>
      <c r="H401" s="1">
        <v>7642</v>
      </c>
      <c r="I401" s="1">
        <v>136</v>
      </c>
      <c r="J401" s="1">
        <v>595</v>
      </c>
      <c r="K401" s="1">
        <v>84196</v>
      </c>
      <c r="L401" s="1">
        <v>1544</v>
      </c>
      <c r="M401" s="1">
        <v>1663</v>
      </c>
      <c r="N401" s="1">
        <v>64415</v>
      </c>
      <c r="O401" s="1">
        <v>5768</v>
      </c>
      <c r="P401" s="1">
        <v>70183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107</v>
      </c>
      <c r="F402" s="1">
        <v>652</v>
      </c>
      <c r="G402" s="1">
        <v>249493</v>
      </c>
      <c r="H402" s="1">
        <v>7869</v>
      </c>
      <c r="I402" s="1">
        <v>136</v>
      </c>
      <c r="J402" s="1">
        <v>629</v>
      </c>
      <c r="K402" s="1">
        <v>84984</v>
      </c>
      <c r="L402" s="1">
        <v>1544</v>
      </c>
      <c r="M402" s="1">
        <v>1663</v>
      </c>
      <c r="N402" s="1">
        <v>64415</v>
      </c>
      <c r="O402" s="1">
        <v>5768</v>
      </c>
      <c r="P402" s="1">
        <v>70183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107</v>
      </c>
      <c r="F403" s="1">
        <v>652</v>
      </c>
      <c r="G403" s="1">
        <v>249493</v>
      </c>
      <c r="H403" s="1">
        <v>8212</v>
      </c>
      <c r="I403" s="1">
        <v>199</v>
      </c>
      <c r="J403" s="1">
        <v>621</v>
      </c>
      <c r="K403" s="1">
        <v>85933</v>
      </c>
      <c r="L403" s="1">
        <v>1544</v>
      </c>
      <c r="M403" s="1">
        <v>1663</v>
      </c>
      <c r="N403" s="1">
        <v>64415</v>
      </c>
      <c r="O403" s="1">
        <v>5768</v>
      </c>
      <c r="P403" s="1">
        <v>70183</v>
      </c>
    </row>
    <row r="404" spans="1:16" x14ac:dyDescent="0.2">
      <c r="A404" s="1">
        <v>402</v>
      </c>
      <c r="B404" s="1" t="s">
        <v>471</v>
      </c>
      <c r="C404" s="1">
        <v>2</v>
      </c>
      <c r="D404" s="1">
        <v>4</v>
      </c>
      <c r="E404" s="1">
        <v>105</v>
      </c>
      <c r="F404" s="1">
        <v>655</v>
      </c>
      <c r="G404" s="1">
        <v>283596</v>
      </c>
      <c r="H404" s="1">
        <v>8061</v>
      </c>
      <c r="I404" s="1">
        <v>137</v>
      </c>
      <c r="J404" s="1">
        <v>695</v>
      </c>
      <c r="K404" s="1">
        <v>104144</v>
      </c>
      <c r="L404" s="1">
        <v>1545</v>
      </c>
      <c r="M404" s="1">
        <v>1664</v>
      </c>
      <c r="N404" s="1">
        <v>74440</v>
      </c>
      <c r="O404" s="1">
        <v>6519</v>
      </c>
      <c r="P404" s="1">
        <v>80959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105</v>
      </c>
      <c r="F405" s="1">
        <v>663</v>
      </c>
      <c r="G405" s="1">
        <v>283596</v>
      </c>
      <c r="H405" s="1">
        <v>7784</v>
      </c>
      <c r="I405" s="1">
        <v>150</v>
      </c>
      <c r="J405" s="1">
        <v>667</v>
      </c>
      <c r="K405" s="1">
        <v>108620</v>
      </c>
      <c r="L405" s="1">
        <v>1545</v>
      </c>
      <c r="M405" s="1">
        <v>1664</v>
      </c>
      <c r="N405" s="1">
        <v>74440</v>
      </c>
      <c r="O405" s="1">
        <v>6519</v>
      </c>
      <c r="P405" s="1">
        <v>80959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105</v>
      </c>
      <c r="F406" s="1">
        <v>665</v>
      </c>
      <c r="G406" s="1">
        <v>283596</v>
      </c>
      <c r="H406" s="1">
        <v>7756</v>
      </c>
      <c r="I406" s="1">
        <v>184</v>
      </c>
      <c r="J406" s="1">
        <v>698</v>
      </c>
      <c r="K406" s="1">
        <v>101778</v>
      </c>
      <c r="L406" s="1">
        <v>1545</v>
      </c>
      <c r="M406" s="1">
        <v>1664</v>
      </c>
      <c r="N406" s="1">
        <v>74440</v>
      </c>
      <c r="O406" s="1">
        <v>6519</v>
      </c>
      <c r="P406" s="1">
        <v>80959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105</v>
      </c>
      <c r="F407" s="1">
        <v>668</v>
      </c>
      <c r="G407" s="1">
        <v>283596</v>
      </c>
      <c r="H407" s="1">
        <v>7731</v>
      </c>
      <c r="I407" s="1">
        <v>182</v>
      </c>
      <c r="J407" s="1">
        <v>782</v>
      </c>
      <c r="K407" s="1">
        <v>109032</v>
      </c>
      <c r="L407" s="1">
        <v>1545</v>
      </c>
      <c r="M407" s="1">
        <v>1664</v>
      </c>
      <c r="N407" s="1">
        <v>74440</v>
      </c>
      <c r="O407" s="1">
        <v>6519</v>
      </c>
      <c r="P407" s="1">
        <v>80959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105</v>
      </c>
      <c r="F408" s="1">
        <v>668</v>
      </c>
      <c r="G408" s="1">
        <v>283596</v>
      </c>
      <c r="H408" s="1">
        <v>8124</v>
      </c>
      <c r="I408" s="1">
        <v>218</v>
      </c>
      <c r="J408" s="1">
        <v>704</v>
      </c>
      <c r="K408" s="1">
        <v>108266</v>
      </c>
      <c r="L408" s="1">
        <v>1545</v>
      </c>
      <c r="M408" s="1">
        <v>1664</v>
      </c>
      <c r="N408" s="1">
        <v>74440</v>
      </c>
      <c r="O408" s="1">
        <v>6519</v>
      </c>
      <c r="P408" s="1">
        <v>80959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105</v>
      </c>
      <c r="F409" s="1">
        <v>669</v>
      </c>
      <c r="G409" s="1">
        <v>283596</v>
      </c>
      <c r="H409" s="1">
        <v>7779</v>
      </c>
      <c r="I409" s="1">
        <v>130</v>
      </c>
      <c r="J409" s="1">
        <v>634</v>
      </c>
      <c r="K409" s="1">
        <v>107070</v>
      </c>
      <c r="L409" s="1">
        <v>1545</v>
      </c>
      <c r="M409" s="1">
        <v>1664</v>
      </c>
      <c r="N409" s="1">
        <v>74440</v>
      </c>
      <c r="O409" s="1">
        <v>6519</v>
      </c>
      <c r="P409" s="1">
        <v>80959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105</v>
      </c>
      <c r="F410" s="1">
        <v>670</v>
      </c>
      <c r="G410" s="1">
        <v>285038</v>
      </c>
      <c r="H410" s="1">
        <v>7808</v>
      </c>
      <c r="I410" s="1">
        <v>133</v>
      </c>
      <c r="J410" s="1">
        <v>659</v>
      </c>
      <c r="K410" s="1">
        <v>106112</v>
      </c>
      <c r="L410" s="1">
        <v>1545</v>
      </c>
      <c r="M410" s="1">
        <v>1664</v>
      </c>
      <c r="N410" s="1">
        <v>74451</v>
      </c>
      <c r="O410" s="1">
        <v>6518</v>
      </c>
      <c r="P410" s="1">
        <v>80969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105</v>
      </c>
      <c r="F411" s="1">
        <v>670</v>
      </c>
      <c r="G411" s="1">
        <v>285038</v>
      </c>
      <c r="H411" s="1">
        <v>7591</v>
      </c>
      <c r="I411" s="1">
        <v>130</v>
      </c>
      <c r="J411" s="1">
        <v>655</v>
      </c>
      <c r="K411" s="1">
        <v>104634</v>
      </c>
      <c r="L411" s="1">
        <v>1545</v>
      </c>
      <c r="M411" s="1">
        <v>1664</v>
      </c>
      <c r="N411" s="1">
        <v>74451</v>
      </c>
      <c r="O411" s="1">
        <v>6518</v>
      </c>
      <c r="P411" s="1">
        <v>80969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105</v>
      </c>
      <c r="F412" s="1">
        <v>670</v>
      </c>
      <c r="G412" s="1">
        <v>285038</v>
      </c>
      <c r="H412" s="1">
        <v>7805</v>
      </c>
      <c r="I412" s="1">
        <v>156</v>
      </c>
      <c r="J412" s="1">
        <v>657</v>
      </c>
      <c r="K412" s="1">
        <v>106522</v>
      </c>
      <c r="L412" s="1">
        <v>1545</v>
      </c>
      <c r="M412" s="1">
        <v>1664</v>
      </c>
      <c r="N412" s="1">
        <v>74451</v>
      </c>
      <c r="O412" s="1">
        <v>6518</v>
      </c>
      <c r="P412" s="1">
        <v>80969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105</v>
      </c>
      <c r="F413" s="1">
        <v>670</v>
      </c>
      <c r="G413" s="1">
        <v>280273</v>
      </c>
      <c r="H413" s="1">
        <v>8128</v>
      </c>
      <c r="I413" s="1">
        <v>165</v>
      </c>
      <c r="J413" s="1">
        <v>645</v>
      </c>
      <c r="K413" s="1">
        <v>102149</v>
      </c>
      <c r="L413" s="1">
        <v>1545</v>
      </c>
      <c r="M413" s="1">
        <v>1664</v>
      </c>
      <c r="N413" s="1">
        <v>74399</v>
      </c>
      <c r="O413" s="1">
        <v>6517</v>
      </c>
      <c r="P413" s="1">
        <v>80916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105</v>
      </c>
      <c r="F414" s="1">
        <v>670</v>
      </c>
      <c r="G414" s="1">
        <v>280273</v>
      </c>
      <c r="H414" s="1">
        <v>7775</v>
      </c>
      <c r="I414" s="1">
        <v>135</v>
      </c>
      <c r="J414" s="1">
        <v>702</v>
      </c>
      <c r="K414" s="1">
        <v>102963</v>
      </c>
      <c r="L414" s="1">
        <v>1545</v>
      </c>
      <c r="M414" s="1">
        <v>1664</v>
      </c>
      <c r="N414" s="1">
        <v>74399</v>
      </c>
      <c r="O414" s="1">
        <v>6517</v>
      </c>
      <c r="P414" s="1">
        <v>80916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105</v>
      </c>
      <c r="F415" s="1">
        <v>670</v>
      </c>
      <c r="G415" s="1">
        <v>280273</v>
      </c>
      <c r="H415" s="1">
        <v>7863</v>
      </c>
      <c r="I415" s="1">
        <v>151</v>
      </c>
      <c r="J415" s="1">
        <v>650</v>
      </c>
      <c r="K415" s="1">
        <v>101683</v>
      </c>
      <c r="L415" s="1">
        <v>1545</v>
      </c>
      <c r="M415" s="1">
        <v>1664</v>
      </c>
      <c r="N415" s="1">
        <v>74399</v>
      </c>
      <c r="O415" s="1">
        <v>6517</v>
      </c>
      <c r="P415" s="1">
        <v>80916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105</v>
      </c>
      <c r="F416" s="1">
        <v>670</v>
      </c>
      <c r="G416" s="1">
        <v>225165</v>
      </c>
      <c r="H416" s="1">
        <v>7615</v>
      </c>
      <c r="I416" s="1">
        <v>138</v>
      </c>
      <c r="J416" s="1">
        <v>622</v>
      </c>
      <c r="K416" s="1">
        <v>71853</v>
      </c>
      <c r="L416" s="1">
        <v>1545</v>
      </c>
      <c r="M416" s="1">
        <v>1664</v>
      </c>
      <c r="N416" s="1">
        <v>57946</v>
      </c>
      <c r="O416" s="1">
        <v>5213</v>
      </c>
      <c r="P416" s="1">
        <v>63159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105</v>
      </c>
      <c r="F417" s="1">
        <v>670</v>
      </c>
      <c r="G417" s="1">
        <v>225272</v>
      </c>
      <c r="H417" s="1">
        <v>7836</v>
      </c>
      <c r="I417" s="1">
        <v>171</v>
      </c>
      <c r="J417" s="1">
        <v>600</v>
      </c>
      <c r="K417" s="1">
        <v>74698</v>
      </c>
      <c r="L417" s="1">
        <v>1545</v>
      </c>
      <c r="M417" s="1">
        <v>1664</v>
      </c>
      <c r="N417" s="1">
        <v>58104</v>
      </c>
      <c r="O417" s="1">
        <v>5213</v>
      </c>
      <c r="P417" s="1">
        <v>63317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105</v>
      </c>
      <c r="F418" s="1">
        <v>670</v>
      </c>
      <c r="G418" s="1">
        <v>296529</v>
      </c>
      <c r="H418" s="1">
        <v>8290</v>
      </c>
      <c r="I418" s="1">
        <v>162</v>
      </c>
      <c r="J418" s="1">
        <v>741</v>
      </c>
      <c r="K418" s="1">
        <v>109525</v>
      </c>
      <c r="L418" s="1">
        <v>1545</v>
      </c>
      <c r="M418" s="1">
        <v>1664</v>
      </c>
      <c r="N418" s="1">
        <v>77658</v>
      </c>
      <c r="O418" s="1">
        <v>6730</v>
      </c>
      <c r="P418" s="1">
        <v>84388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105</v>
      </c>
      <c r="F419" s="1">
        <v>670</v>
      </c>
      <c r="G419" s="1">
        <v>296497</v>
      </c>
      <c r="H419" s="1">
        <v>7684</v>
      </c>
      <c r="I419" s="1">
        <v>171</v>
      </c>
      <c r="J419" s="1">
        <v>677</v>
      </c>
      <c r="K419" s="1">
        <v>107577</v>
      </c>
      <c r="L419" s="1">
        <v>1545</v>
      </c>
      <c r="M419" s="1">
        <v>1664</v>
      </c>
      <c r="N419" s="1">
        <v>77630</v>
      </c>
      <c r="O419" s="1">
        <v>6730</v>
      </c>
      <c r="P419" s="1">
        <v>84360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105</v>
      </c>
      <c r="F420" s="1">
        <v>670</v>
      </c>
      <c r="G420" s="1">
        <v>264108</v>
      </c>
      <c r="H420" s="1">
        <v>8035</v>
      </c>
      <c r="I420" s="1">
        <v>134</v>
      </c>
      <c r="J420" s="1">
        <v>619</v>
      </c>
      <c r="K420" s="1">
        <v>89826</v>
      </c>
      <c r="L420" s="1">
        <v>1546</v>
      </c>
      <c r="M420" s="1">
        <v>1665</v>
      </c>
      <c r="N420" s="1">
        <v>70578</v>
      </c>
      <c r="O420" s="1">
        <v>6181</v>
      </c>
      <c r="P420" s="1">
        <v>76759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105</v>
      </c>
      <c r="F421" s="1">
        <v>670</v>
      </c>
      <c r="G421" s="1">
        <v>263094</v>
      </c>
      <c r="H421" s="1">
        <v>7394</v>
      </c>
      <c r="I421" s="1">
        <v>147</v>
      </c>
      <c r="J421" s="1">
        <v>607</v>
      </c>
      <c r="K421" s="1">
        <v>85526</v>
      </c>
      <c r="L421" s="1">
        <v>1546</v>
      </c>
      <c r="M421" s="1">
        <v>1665</v>
      </c>
      <c r="N421" s="1">
        <v>70610</v>
      </c>
      <c r="O421" s="1">
        <v>6179</v>
      </c>
      <c r="P421" s="1">
        <v>76789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105</v>
      </c>
      <c r="F422" s="1">
        <v>670</v>
      </c>
      <c r="G422" s="1">
        <v>263370</v>
      </c>
      <c r="H422" s="1">
        <v>7725</v>
      </c>
      <c r="I422" s="1">
        <v>133</v>
      </c>
      <c r="J422" s="1">
        <v>616</v>
      </c>
      <c r="K422" s="1">
        <v>90360</v>
      </c>
      <c r="L422" s="1">
        <v>1546</v>
      </c>
      <c r="M422" s="1">
        <v>1665</v>
      </c>
      <c r="N422" s="1">
        <v>70488</v>
      </c>
      <c r="O422" s="1">
        <v>6178</v>
      </c>
      <c r="P422" s="1">
        <v>76666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105</v>
      </c>
      <c r="F423" s="1">
        <v>675</v>
      </c>
      <c r="G423" s="1">
        <v>263370</v>
      </c>
      <c r="H423" s="1">
        <v>8115</v>
      </c>
      <c r="I423" s="1">
        <v>196</v>
      </c>
      <c r="J423" s="1">
        <v>647</v>
      </c>
      <c r="K423" s="1">
        <v>91669</v>
      </c>
      <c r="L423" s="1">
        <v>1546</v>
      </c>
      <c r="M423" s="1">
        <v>1665</v>
      </c>
      <c r="N423" s="1">
        <v>70488</v>
      </c>
      <c r="O423" s="1">
        <v>6178</v>
      </c>
      <c r="P423" s="1">
        <v>76666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105</v>
      </c>
      <c r="F424" s="1">
        <v>675</v>
      </c>
      <c r="G424" s="1">
        <v>263370</v>
      </c>
      <c r="H424" s="1">
        <v>7892</v>
      </c>
      <c r="I424" s="1">
        <v>175</v>
      </c>
      <c r="J424" s="1">
        <v>653</v>
      </c>
      <c r="K424" s="1">
        <v>89233</v>
      </c>
      <c r="L424" s="1">
        <v>1546</v>
      </c>
      <c r="M424" s="1">
        <v>1665</v>
      </c>
      <c r="N424" s="1">
        <v>70488</v>
      </c>
      <c r="O424" s="1">
        <v>6178</v>
      </c>
      <c r="P424" s="1">
        <v>76666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105</v>
      </c>
      <c r="F425" s="1">
        <v>675</v>
      </c>
      <c r="G425" s="1">
        <v>263370</v>
      </c>
      <c r="H425" s="1">
        <v>7833</v>
      </c>
      <c r="I425" s="1">
        <v>135</v>
      </c>
      <c r="J425" s="1">
        <v>558</v>
      </c>
      <c r="K425" s="1">
        <v>90192</v>
      </c>
      <c r="L425" s="1">
        <v>1546</v>
      </c>
      <c r="M425" s="1">
        <v>1665</v>
      </c>
      <c r="N425" s="1">
        <v>70488</v>
      </c>
      <c r="O425" s="1">
        <v>6178</v>
      </c>
      <c r="P425" s="1">
        <v>76666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105</v>
      </c>
      <c r="F426" s="1">
        <v>675</v>
      </c>
      <c r="G426" s="1">
        <v>263370</v>
      </c>
      <c r="H426" s="1">
        <v>7783</v>
      </c>
      <c r="I426" s="1">
        <v>131</v>
      </c>
      <c r="J426" s="1">
        <v>616</v>
      </c>
      <c r="K426" s="1">
        <v>85648</v>
      </c>
      <c r="L426" s="1">
        <v>1546</v>
      </c>
      <c r="M426" s="1">
        <v>1665</v>
      </c>
      <c r="N426" s="1">
        <v>70488</v>
      </c>
      <c r="O426" s="1">
        <v>6178</v>
      </c>
      <c r="P426" s="1">
        <v>76666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105</v>
      </c>
      <c r="F427" s="1">
        <v>675</v>
      </c>
      <c r="G427" s="1">
        <v>267362</v>
      </c>
      <c r="H427" s="1">
        <v>7867</v>
      </c>
      <c r="I427" s="1">
        <v>156</v>
      </c>
      <c r="J427" s="1">
        <v>613</v>
      </c>
      <c r="K427" s="1">
        <v>90711</v>
      </c>
      <c r="L427" s="1">
        <v>1547</v>
      </c>
      <c r="M427" s="1">
        <v>1666</v>
      </c>
      <c r="N427" s="1">
        <v>71529</v>
      </c>
      <c r="O427" s="1">
        <v>6326</v>
      </c>
      <c r="P427" s="1">
        <v>77855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105</v>
      </c>
      <c r="F428" s="1">
        <v>675</v>
      </c>
      <c r="G428" s="1">
        <v>258765</v>
      </c>
      <c r="H428" s="1">
        <v>8360</v>
      </c>
      <c r="I428" s="1">
        <v>189</v>
      </c>
      <c r="J428" s="1">
        <v>680</v>
      </c>
      <c r="K428" s="1">
        <v>86032</v>
      </c>
      <c r="L428" s="1">
        <v>1547</v>
      </c>
      <c r="M428" s="1">
        <v>1666</v>
      </c>
      <c r="N428" s="1">
        <v>70183</v>
      </c>
      <c r="O428" s="1">
        <v>6155</v>
      </c>
      <c r="P428" s="1">
        <v>76338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105</v>
      </c>
      <c r="F429" s="1">
        <v>675</v>
      </c>
      <c r="G429" s="1">
        <v>258765</v>
      </c>
      <c r="H429" s="1">
        <v>7592</v>
      </c>
      <c r="I429" s="1">
        <v>138</v>
      </c>
      <c r="J429" s="1">
        <v>620</v>
      </c>
      <c r="K429" s="1">
        <v>86122</v>
      </c>
      <c r="L429" s="1">
        <v>1547</v>
      </c>
      <c r="M429" s="1">
        <v>1666</v>
      </c>
      <c r="N429" s="1">
        <v>70183</v>
      </c>
      <c r="O429" s="1">
        <v>6155</v>
      </c>
      <c r="P429" s="1">
        <v>76338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105</v>
      </c>
      <c r="F430" s="1">
        <v>675</v>
      </c>
      <c r="G430" s="1">
        <v>311207</v>
      </c>
      <c r="H430" s="1">
        <v>7897</v>
      </c>
      <c r="I430" s="1">
        <v>132</v>
      </c>
      <c r="J430" s="1">
        <v>816</v>
      </c>
      <c r="K430" s="1">
        <v>125125</v>
      </c>
      <c r="L430" s="1">
        <v>1547</v>
      </c>
      <c r="M430" s="1">
        <v>1666</v>
      </c>
      <c r="N430" s="1">
        <v>76268</v>
      </c>
      <c r="O430" s="1">
        <v>6660</v>
      </c>
      <c r="P430" s="1">
        <v>82928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105</v>
      </c>
      <c r="F431" s="1">
        <v>675</v>
      </c>
      <c r="G431" s="1">
        <v>311207</v>
      </c>
      <c r="H431" s="1">
        <v>7583</v>
      </c>
      <c r="I431" s="1">
        <v>139</v>
      </c>
      <c r="J431" s="1">
        <v>822</v>
      </c>
      <c r="K431" s="1">
        <v>121202</v>
      </c>
      <c r="L431" s="1">
        <v>1547</v>
      </c>
      <c r="M431" s="1">
        <v>1666</v>
      </c>
      <c r="N431" s="1">
        <v>76268</v>
      </c>
      <c r="O431" s="1">
        <v>6660</v>
      </c>
      <c r="P431" s="1">
        <v>82928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104</v>
      </c>
      <c r="F432" s="1">
        <v>675</v>
      </c>
      <c r="G432" s="1">
        <v>311204</v>
      </c>
      <c r="H432" s="1">
        <v>7783</v>
      </c>
      <c r="I432" s="1">
        <v>140</v>
      </c>
      <c r="J432" s="1">
        <v>825</v>
      </c>
      <c r="K432" s="1">
        <v>124809</v>
      </c>
      <c r="L432" s="1">
        <v>1547</v>
      </c>
      <c r="M432" s="1">
        <v>1666</v>
      </c>
      <c r="N432" s="1">
        <v>76269</v>
      </c>
      <c r="O432" s="1">
        <v>6660</v>
      </c>
      <c r="P432" s="1">
        <v>82929</v>
      </c>
    </row>
    <row r="433" spans="1:16" x14ac:dyDescent="0.2">
      <c r="A433" s="1">
        <v>431</v>
      </c>
      <c r="B433" s="1" t="s">
        <v>442</v>
      </c>
      <c r="C433" s="1">
        <v>1</v>
      </c>
      <c r="D433" s="1">
        <v>1</v>
      </c>
      <c r="E433" s="1">
        <v>104</v>
      </c>
      <c r="F433" s="1">
        <v>677</v>
      </c>
      <c r="G433" s="1">
        <v>232751</v>
      </c>
      <c r="H433" s="1">
        <v>8263</v>
      </c>
      <c r="I433" s="1">
        <v>139</v>
      </c>
      <c r="J433" s="1">
        <v>539</v>
      </c>
      <c r="K433" s="1">
        <v>74519</v>
      </c>
      <c r="L433" s="1">
        <v>1548</v>
      </c>
      <c r="M433" s="1">
        <v>1667</v>
      </c>
      <c r="N433" s="1">
        <v>63586</v>
      </c>
      <c r="O433" s="1">
        <v>5646</v>
      </c>
      <c r="P433" s="1">
        <v>69232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104</v>
      </c>
      <c r="F434" s="1">
        <v>678</v>
      </c>
      <c r="G434" s="1">
        <v>232751</v>
      </c>
      <c r="H434" s="1">
        <v>7886</v>
      </c>
      <c r="I434" s="1">
        <v>151</v>
      </c>
      <c r="J434" s="1">
        <v>544</v>
      </c>
      <c r="K434" s="1">
        <v>76781</v>
      </c>
      <c r="L434" s="1">
        <v>1548</v>
      </c>
      <c r="M434" s="1">
        <v>1667</v>
      </c>
      <c r="N434" s="1">
        <v>63586</v>
      </c>
      <c r="O434" s="1">
        <v>5646</v>
      </c>
      <c r="P434" s="1">
        <v>69232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104</v>
      </c>
      <c r="F435" s="1">
        <v>684</v>
      </c>
      <c r="G435" s="1">
        <v>232751</v>
      </c>
      <c r="H435" s="1">
        <v>8031</v>
      </c>
      <c r="I435" s="1">
        <v>141</v>
      </c>
      <c r="J435" s="1">
        <v>552</v>
      </c>
      <c r="K435" s="1">
        <v>76674</v>
      </c>
      <c r="L435" s="1">
        <v>1548</v>
      </c>
      <c r="M435" s="1">
        <v>1667</v>
      </c>
      <c r="N435" s="1">
        <v>63586</v>
      </c>
      <c r="O435" s="1">
        <v>5646</v>
      </c>
      <c r="P435" s="1">
        <v>69232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104</v>
      </c>
      <c r="F436" s="1">
        <v>698</v>
      </c>
      <c r="G436" s="1">
        <v>232751</v>
      </c>
      <c r="H436" s="1">
        <v>7432</v>
      </c>
      <c r="I436" s="1">
        <v>184</v>
      </c>
      <c r="J436" s="1">
        <v>602</v>
      </c>
      <c r="K436" s="1">
        <v>74830</v>
      </c>
      <c r="L436" s="1">
        <v>1548</v>
      </c>
      <c r="M436" s="1">
        <v>1667</v>
      </c>
      <c r="N436" s="1">
        <v>63586</v>
      </c>
      <c r="O436" s="1">
        <v>5646</v>
      </c>
      <c r="P436" s="1">
        <v>69232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104</v>
      </c>
      <c r="F437" s="1">
        <v>698</v>
      </c>
      <c r="G437" s="1">
        <v>232751</v>
      </c>
      <c r="H437" s="1">
        <v>7747</v>
      </c>
      <c r="I437" s="1">
        <v>156</v>
      </c>
      <c r="J437" s="1">
        <v>572</v>
      </c>
      <c r="K437" s="1">
        <v>75293</v>
      </c>
      <c r="L437" s="1">
        <v>1548</v>
      </c>
      <c r="M437" s="1">
        <v>1667</v>
      </c>
      <c r="N437" s="1">
        <v>63586</v>
      </c>
      <c r="O437" s="1">
        <v>5646</v>
      </c>
      <c r="P437" s="1">
        <v>69232</v>
      </c>
    </row>
    <row r="438" spans="1:16" x14ac:dyDescent="0.2">
      <c r="A438" s="1">
        <v>436</v>
      </c>
      <c r="B438" s="1" t="s">
        <v>437</v>
      </c>
      <c r="C438" s="1">
        <v>9</v>
      </c>
      <c r="D438" s="1">
        <v>0</v>
      </c>
      <c r="E438" s="1">
        <v>113</v>
      </c>
      <c r="F438" s="1">
        <v>698</v>
      </c>
      <c r="G438" s="1">
        <v>248166</v>
      </c>
      <c r="H438" s="1">
        <v>8208</v>
      </c>
      <c r="I438" s="1">
        <v>180</v>
      </c>
      <c r="J438" s="1">
        <v>603</v>
      </c>
      <c r="K438" s="1">
        <v>84610</v>
      </c>
      <c r="L438" s="1">
        <v>1572</v>
      </c>
      <c r="M438" s="1">
        <v>1691</v>
      </c>
      <c r="N438" s="1">
        <v>64110</v>
      </c>
      <c r="O438" s="1">
        <v>5808</v>
      </c>
      <c r="P438" s="1">
        <v>69918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113</v>
      </c>
      <c r="F439" s="1">
        <v>698</v>
      </c>
      <c r="G439" s="1">
        <v>223074</v>
      </c>
      <c r="H439" s="1">
        <v>7744</v>
      </c>
      <c r="I439" s="1">
        <v>150</v>
      </c>
      <c r="J439" s="1">
        <v>530</v>
      </c>
      <c r="K439" s="1">
        <v>75126</v>
      </c>
      <c r="L439" s="1">
        <v>1576</v>
      </c>
      <c r="M439" s="1">
        <v>1695</v>
      </c>
      <c r="N439" s="1">
        <v>59912</v>
      </c>
      <c r="O439" s="1">
        <v>5471</v>
      </c>
      <c r="P439" s="1">
        <v>65383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113</v>
      </c>
      <c r="F440" s="1">
        <v>698</v>
      </c>
      <c r="G440" s="1">
        <v>224230</v>
      </c>
      <c r="H440" s="1">
        <v>7876</v>
      </c>
      <c r="I440" s="1">
        <v>161</v>
      </c>
      <c r="J440" s="1">
        <v>563</v>
      </c>
      <c r="K440" s="1">
        <v>75763</v>
      </c>
      <c r="L440" s="1">
        <v>1576</v>
      </c>
      <c r="M440" s="1">
        <v>1695</v>
      </c>
      <c r="N440" s="1">
        <v>59723</v>
      </c>
      <c r="O440" s="1">
        <v>5450</v>
      </c>
      <c r="P440" s="1">
        <v>65173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113</v>
      </c>
      <c r="F441" s="1">
        <v>698</v>
      </c>
      <c r="G441" s="1">
        <v>224230</v>
      </c>
      <c r="H441" s="1">
        <v>7520</v>
      </c>
      <c r="I441" s="1">
        <v>131</v>
      </c>
      <c r="J441" s="1">
        <v>535</v>
      </c>
      <c r="K441" s="1">
        <v>73329</v>
      </c>
      <c r="L441" s="1">
        <v>1576</v>
      </c>
      <c r="M441" s="1">
        <v>1695</v>
      </c>
      <c r="N441" s="1">
        <v>59723</v>
      </c>
      <c r="O441" s="1">
        <v>5450</v>
      </c>
      <c r="P441" s="1">
        <v>65173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113</v>
      </c>
      <c r="F442" s="1">
        <v>720</v>
      </c>
      <c r="G442" s="1">
        <v>254106</v>
      </c>
      <c r="H442" s="1">
        <v>7787</v>
      </c>
      <c r="I442" s="1">
        <v>142</v>
      </c>
      <c r="J442" s="1">
        <v>656</v>
      </c>
      <c r="K442" s="1">
        <v>91264</v>
      </c>
      <c r="L442" s="1">
        <v>1576</v>
      </c>
      <c r="M442" s="1">
        <v>1695</v>
      </c>
      <c r="N442" s="1">
        <v>64734</v>
      </c>
      <c r="O442" s="1">
        <v>5822</v>
      </c>
      <c r="P442" s="1">
        <v>70556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113</v>
      </c>
      <c r="F443" s="1">
        <v>720</v>
      </c>
      <c r="G443" s="1">
        <v>265367</v>
      </c>
      <c r="H443" s="1">
        <v>8304</v>
      </c>
      <c r="I443" s="1">
        <v>163</v>
      </c>
      <c r="J443" s="1">
        <v>692</v>
      </c>
      <c r="K443" s="1">
        <v>99093</v>
      </c>
      <c r="L443" s="1">
        <v>1574</v>
      </c>
      <c r="M443" s="1">
        <v>1693</v>
      </c>
      <c r="N443" s="1">
        <v>66744</v>
      </c>
      <c r="O443" s="1">
        <v>5980</v>
      </c>
      <c r="P443" s="1">
        <v>72724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113</v>
      </c>
      <c r="F444" s="1">
        <v>720</v>
      </c>
      <c r="G444" s="1">
        <v>265367</v>
      </c>
      <c r="H444" s="1">
        <v>7949</v>
      </c>
      <c r="I444" s="1">
        <v>140</v>
      </c>
      <c r="J444" s="1">
        <v>654</v>
      </c>
      <c r="K444" s="1">
        <v>99727</v>
      </c>
      <c r="L444" s="1">
        <v>1574</v>
      </c>
      <c r="M444" s="1">
        <v>1693</v>
      </c>
      <c r="N444" s="1">
        <v>66744</v>
      </c>
      <c r="O444" s="1">
        <v>5980</v>
      </c>
      <c r="P444" s="1">
        <v>72724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113</v>
      </c>
      <c r="F445" s="1">
        <v>720</v>
      </c>
      <c r="G445" s="1">
        <v>265367</v>
      </c>
      <c r="H445" s="1">
        <v>7958</v>
      </c>
      <c r="I445" s="1">
        <v>140</v>
      </c>
      <c r="J445" s="1">
        <v>657</v>
      </c>
      <c r="K445" s="1">
        <v>101282</v>
      </c>
      <c r="L445" s="1">
        <v>1574</v>
      </c>
      <c r="M445" s="1">
        <v>1693</v>
      </c>
      <c r="N445" s="1">
        <v>66744</v>
      </c>
      <c r="O445" s="1">
        <v>5980</v>
      </c>
      <c r="P445" s="1">
        <v>72724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105</v>
      </c>
      <c r="F446" s="1">
        <v>720</v>
      </c>
      <c r="G446" s="1">
        <v>269618</v>
      </c>
      <c r="H446" s="1">
        <v>7539</v>
      </c>
      <c r="I446" s="1">
        <v>144</v>
      </c>
      <c r="J446" s="1">
        <v>679</v>
      </c>
      <c r="K446" s="1">
        <v>103471</v>
      </c>
      <c r="L446" s="1">
        <v>1578</v>
      </c>
      <c r="M446" s="1">
        <v>1697</v>
      </c>
      <c r="N446" s="1">
        <v>67282</v>
      </c>
      <c r="O446" s="1">
        <v>6091</v>
      </c>
      <c r="P446" s="1">
        <v>73373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105</v>
      </c>
      <c r="F447" s="1">
        <v>720</v>
      </c>
      <c r="G447" s="1">
        <v>269618</v>
      </c>
      <c r="H447" s="1">
        <v>7902</v>
      </c>
      <c r="I447" s="1">
        <v>138</v>
      </c>
      <c r="J447" s="1">
        <v>690</v>
      </c>
      <c r="K447" s="1">
        <v>105827</v>
      </c>
      <c r="L447" s="1">
        <v>1578</v>
      </c>
      <c r="M447" s="1">
        <v>1697</v>
      </c>
      <c r="N447" s="1">
        <v>67282</v>
      </c>
      <c r="O447" s="1">
        <v>6091</v>
      </c>
      <c r="P447" s="1">
        <v>73373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1</v>
      </c>
      <c r="E448" s="1">
        <v>104</v>
      </c>
      <c r="F448" s="1">
        <v>720</v>
      </c>
      <c r="G448" s="1">
        <v>276104</v>
      </c>
      <c r="H448" s="1">
        <v>8341</v>
      </c>
      <c r="I448" s="1">
        <v>140</v>
      </c>
      <c r="J448" s="1">
        <v>704</v>
      </c>
      <c r="K448" s="1">
        <v>108128</v>
      </c>
      <c r="L448" s="1">
        <v>1578</v>
      </c>
      <c r="M448" s="1">
        <v>1697</v>
      </c>
      <c r="N448" s="1">
        <v>67101</v>
      </c>
      <c r="O448" s="1">
        <v>6068</v>
      </c>
      <c r="P448" s="1">
        <v>73169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104</v>
      </c>
      <c r="F449" s="1">
        <v>720</v>
      </c>
      <c r="G449" s="1">
        <v>276104</v>
      </c>
      <c r="H449" s="1">
        <v>7899</v>
      </c>
      <c r="I449" s="1">
        <v>132</v>
      </c>
      <c r="J449" s="1">
        <v>744</v>
      </c>
      <c r="K449" s="1">
        <v>107280</v>
      </c>
      <c r="L449" s="1">
        <v>1578</v>
      </c>
      <c r="M449" s="1">
        <v>1697</v>
      </c>
      <c r="N449" s="1">
        <v>67101</v>
      </c>
      <c r="O449" s="1">
        <v>6068</v>
      </c>
      <c r="P449" s="1">
        <v>73169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104</v>
      </c>
      <c r="F450" s="1">
        <v>720</v>
      </c>
      <c r="G450" s="1">
        <v>276104</v>
      </c>
      <c r="H450" s="1">
        <v>8109</v>
      </c>
      <c r="I450" s="1">
        <v>141</v>
      </c>
      <c r="J450" s="1">
        <v>769</v>
      </c>
      <c r="K450" s="1">
        <v>106617</v>
      </c>
      <c r="L450" s="1">
        <v>1578</v>
      </c>
      <c r="M450" s="1">
        <v>1697</v>
      </c>
      <c r="N450" s="1">
        <v>67101</v>
      </c>
      <c r="O450" s="1">
        <v>6068</v>
      </c>
      <c r="P450" s="1">
        <v>73169</v>
      </c>
    </row>
    <row r="451" spans="1:16" x14ac:dyDescent="0.2">
      <c r="A451" s="1">
        <v>449</v>
      </c>
      <c r="B451" s="1" t="s">
        <v>424</v>
      </c>
      <c r="C451" s="1">
        <v>1</v>
      </c>
      <c r="D451" s="1">
        <v>1</v>
      </c>
      <c r="E451" s="1">
        <v>104</v>
      </c>
      <c r="F451" s="1">
        <v>721</v>
      </c>
      <c r="G451" s="1">
        <v>229887</v>
      </c>
      <c r="H451" s="1">
        <v>7590</v>
      </c>
      <c r="I451" s="1">
        <v>136</v>
      </c>
      <c r="J451" s="1">
        <v>544</v>
      </c>
      <c r="K451" s="1">
        <v>76437</v>
      </c>
      <c r="L451" s="1">
        <v>1578</v>
      </c>
      <c r="M451" s="1">
        <v>1697</v>
      </c>
      <c r="N451" s="1">
        <v>59788</v>
      </c>
      <c r="O451" s="1">
        <v>5535</v>
      </c>
      <c r="P451" s="1">
        <v>65323</v>
      </c>
    </row>
    <row r="452" spans="1:16" x14ac:dyDescent="0.2">
      <c r="A452" s="1">
        <v>450</v>
      </c>
      <c r="B452" s="1" t="s">
        <v>423</v>
      </c>
      <c r="C452" s="1">
        <v>1</v>
      </c>
      <c r="D452" s="1">
        <v>0</v>
      </c>
      <c r="E452" s="1">
        <v>105</v>
      </c>
      <c r="F452" s="1">
        <v>723</v>
      </c>
      <c r="G452" s="1">
        <v>308059</v>
      </c>
      <c r="H452" s="1">
        <v>7994</v>
      </c>
      <c r="I452" s="1">
        <v>161</v>
      </c>
      <c r="J452" s="1">
        <v>803</v>
      </c>
      <c r="K452" s="1">
        <v>126064</v>
      </c>
      <c r="L452" s="1">
        <v>1578</v>
      </c>
      <c r="M452" s="1">
        <v>1697</v>
      </c>
      <c r="N452" s="1">
        <v>73886</v>
      </c>
      <c r="O452" s="1">
        <v>6632</v>
      </c>
      <c r="P452" s="1">
        <v>80518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105</v>
      </c>
      <c r="F453" s="1">
        <v>726</v>
      </c>
      <c r="G453" s="1">
        <v>308059</v>
      </c>
      <c r="H453" s="1">
        <v>8103</v>
      </c>
      <c r="I453" s="1">
        <v>191</v>
      </c>
      <c r="J453" s="1">
        <v>817</v>
      </c>
      <c r="K453" s="1">
        <v>126116</v>
      </c>
      <c r="L453" s="1">
        <v>1578</v>
      </c>
      <c r="M453" s="1">
        <v>1697</v>
      </c>
      <c r="N453" s="1">
        <v>73886</v>
      </c>
      <c r="O453" s="1">
        <v>6632</v>
      </c>
      <c r="P453" s="1">
        <v>80518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105</v>
      </c>
      <c r="F454" s="1">
        <v>727</v>
      </c>
      <c r="G454" s="1">
        <v>308059</v>
      </c>
      <c r="H454" s="1">
        <v>7929</v>
      </c>
      <c r="I454" s="1">
        <v>143</v>
      </c>
      <c r="J454" s="1">
        <v>843</v>
      </c>
      <c r="K454" s="1">
        <v>125652</v>
      </c>
      <c r="L454" s="1">
        <v>1578</v>
      </c>
      <c r="M454" s="1">
        <v>1697</v>
      </c>
      <c r="N454" s="1">
        <v>73886</v>
      </c>
      <c r="O454" s="1">
        <v>6632</v>
      </c>
      <c r="P454" s="1">
        <v>80518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104</v>
      </c>
      <c r="F455" s="1">
        <v>728</v>
      </c>
      <c r="G455" s="1">
        <v>306611</v>
      </c>
      <c r="H455" s="1">
        <v>7885</v>
      </c>
      <c r="I455" s="1">
        <v>140</v>
      </c>
      <c r="J455" s="1">
        <v>814</v>
      </c>
      <c r="K455" s="1">
        <v>123037</v>
      </c>
      <c r="L455" s="1">
        <v>1578</v>
      </c>
      <c r="M455" s="1">
        <v>1697</v>
      </c>
      <c r="N455" s="1">
        <v>73252</v>
      </c>
      <c r="O455" s="1">
        <v>6586</v>
      </c>
      <c r="P455" s="1">
        <v>79838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104</v>
      </c>
      <c r="F456" s="1">
        <v>736</v>
      </c>
      <c r="G456" s="1">
        <v>306611</v>
      </c>
      <c r="H456" s="1">
        <v>7493</v>
      </c>
      <c r="I456" s="1">
        <v>136</v>
      </c>
      <c r="J456" s="1">
        <v>818</v>
      </c>
      <c r="K456" s="1">
        <v>121734</v>
      </c>
      <c r="L456" s="1">
        <v>1578</v>
      </c>
      <c r="M456" s="1">
        <v>1697</v>
      </c>
      <c r="N456" s="1">
        <v>73252</v>
      </c>
      <c r="O456" s="1">
        <v>6586</v>
      </c>
      <c r="P456" s="1">
        <v>79838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104</v>
      </c>
      <c r="F457" s="1">
        <v>740</v>
      </c>
      <c r="G457" s="1">
        <v>306611</v>
      </c>
      <c r="H457" s="1">
        <v>7837</v>
      </c>
      <c r="I457" s="1">
        <v>156</v>
      </c>
      <c r="J457" s="1">
        <v>762</v>
      </c>
      <c r="K457" s="1">
        <v>124679</v>
      </c>
      <c r="L457" s="1">
        <v>1578</v>
      </c>
      <c r="M457" s="1">
        <v>1697</v>
      </c>
      <c r="N457" s="1">
        <v>73252</v>
      </c>
      <c r="O457" s="1">
        <v>6586</v>
      </c>
      <c r="P457" s="1">
        <v>79838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104</v>
      </c>
      <c r="F458" s="1">
        <v>740</v>
      </c>
      <c r="G458" s="1">
        <v>306611</v>
      </c>
      <c r="H458" s="1">
        <v>8407</v>
      </c>
      <c r="I458" s="1">
        <v>190</v>
      </c>
      <c r="J458" s="1">
        <v>800</v>
      </c>
      <c r="K458" s="1">
        <v>127017</v>
      </c>
      <c r="L458" s="1">
        <v>1578</v>
      </c>
      <c r="M458" s="1">
        <v>1697</v>
      </c>
      <c r="N458" s="1">
        <v>73252</v>
      </c>
      <c r="O458" s="1">
        <v>6586</v>
      </c>
      <c r="P458" s="1">
        <v>79838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104</v>
      </c>
      <c r="F459" s="1">
        <v>740</v>
      </c>
      <c r="G459" s="1">
        <v>306466</v>
      </c>
      <c r="H459" s="1">
        <v>8108</v>
      </c>
      <c r="I459" s="1">
        <v>154</v>
      </c>
      <c r="J459" s="1">
        <v>804</v>
      </c>
      <c r="K459" s="1">
        <v>123610</v>
      </c>
      <c r="L459" s="1">
        <v>1577</v>
      </c>
      <c r="M459" s="1">
        <v>1696</v>
      </c>
      <c r="N459" s="1">
        <v>72945</v>
      </c>
      <c r="O459" s="1">
        <v>6559</v>
      </c>
      <c r="P459" s="1">
        <v>79504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104</v>
      </c>
      <c r="F460" s="1">
        <v>740</v>
      </c>
      <c r="G460" s="1">
        <v>306466</v>
      </c>
      <c r="H460" s="1">
        <v>8036</v>
      </c>
      <c r="I460" s="1">
        <v>135</v>
      </c>
      <c r="J460" s="1">
        <v>773</v>
      </c>
      <c r="K460" s="1">
        <v>124362</v>
      </c>
      <c r="L460" s="1">
        <v>1577</v>
      </c>
      <c r="M460" s="1">
        <v>1696</v>
      </c>
      <c r="N460" s="1">
        <v>72945</v>
      </c>
      <c r="O460" s="1">
        <v>6559</v>
      </c>
      <c r="P460" s="1">
        <v>79504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104</v>
      </c>
      <c r="F461" s="1">
        <v>740</v>
      </c>
      <c r="G461" s="1">
        <v>306466</v>
      </c>
      <c r="H461" s="1">
        <v>7481</v>
      </c>
      <c r="I461" s="1">
        <v>161</v>
      </c>
      <c r="J461" s="1">
        <v>822</v>
      </c>
      <c r="K461" s="1">
        <v>120524</v>
      </c>
      <c r="L461" s="1">
        <v>1577</v>
      </c>
      <c r="M461" s="1">
        <v>1696</v>
      </c>
      <c r="N461" s="1">
        <v>72945</v>
      </c>
      <c r="O461" s="1">
        <v>6559</v>
      </c>
      <c r="P461" s="1">
        <v>79504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1</v>
      </c>
      <c r="E462" s="1">
        <v>103</v>
      </c>
      <c r="F462" s="1">
        <v>749</v>
      </c>
      <c r="G462" s="1">
        <v>257604</v>
      </c>
      <c r="H462" s="1">
        <v>8228</v>
      </c>
      <c r="I462" s="1">
        <v>160</v>
      </c>
      <c r="J462" s="1">
        <v>596</v>
      </c>
      <c r="K462" s="1">
        <v>93690</v>
      </c>
      <c r="L462" s="1">
        <v>1580</v>
      </c>
      <c r="M462" s="1">
        <v>1698</v>
      </c>
      <c r="N462" s="1">
        <v>60857</v>
      </c>
      <c r="O462" s="1">
        <v>5650</v>
      </c>
      <c r="P462" s="1">
        <v>66507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103</v>
      </c>
      <c r="F463" s="1">
        <v>749</v>
      </c>
      <c r="G463" s="1">
        <v>257604</v>
      </c>
      <c r="H463" s="1">
        <v>8230</v>
      </c>
      <c r="I463" s="1">
        <v>186</v>
      </c>
      <c r="J463" s="1">
        <v>672</v>
      </c>
      <c r="K463" s="1">
        <v>91547</v>
      </c>
      <c r="L463" s="1">
        <v>1580</v>
      </c>
      <c r="M463" s="1">
        <v>1698</v>
      </c>
      <c r="N463" s="1">
        <v>60857</v>
      </c>
      <c r="O463" s="1">
        <v>5650</v>
      </c>
      <c r="P463" s="1">
        <v>66507</v>
      </c>
    </row>
    <row r="464" spans="1:16" x14ac:dyDescent="0.2">
      <c r="A464" s="1">
        <v>462</v>
      </c>
      <c r="B464" s="1" t="s">
        <v>411</v>
      </c>
      <c r="C464" s="1">
        <v>3</v>
      </c>
      <c r="D464" s="1">
        <v>0</v>
      </c>
      <c r="E464" s="1">
        <v>106</v>
      </c>
      <c r="F464" s="1">
        <v>749</v>
      </c>
      <c r="G464" s="1">
        <v>257542</v>
      </c>
      <c r="H464" s="1">
        <v>8012</v>
      </c>
      <c r="I464" s="1">
        <v>155</v>
      </c>
      <c r="J464" s="1">
        <v>674</v>
      </c>
      <c r="K464" s="1">
        <v>87164</v>
      </c>
      <c r="L464" s="1">
        <v>1581</v>
      </c>
      <c r="M464" s="1">
        <v>1699</v>
      </c>
      <c r="N464" s="1">
        <v>61321</v>
      </c>
      <c r="O464" s="1">
        <v>5589</v>
      </c>
      <c r="P464" s="1">
        <v>66910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106</v>
      </c>
      <c r="F465" s="1">
        <v>749</v>
      </c>
      <c r="G465" s="1">
        <v>257542</v>
      </c>
      <c r="H465" s="1">
        <v>8127</v>
      </c>
      <c r="I465" s="1">
        <v>151</v>
      </c>
      <c r="J465" s="1">
        <v>587</v>
      </c>
      <c r="K465" s="1">
        <v>89822</v>
      </c>
      <c r="L465" s="1">
        <v>1581</v>
      </c>
      <c r="M465" s="1">
        <v>1699</v>
      </c>
      <c r="N465" s="1">
        <v>61321</v>
      </c>
      <c r="O465" s="1">
        <v>5589</v>
      </c>
      <c r="P465" s="1">
        <v>66910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106</v>
      </c>
      <c r="F466" s="1">
        <v>749</v>
      </c>
      <c r="G466" s="1">
        <v>257542</v>
      </c>
      <c r="H466" s="1">
        <v>7639</v>
      </c>
      <c r="I466" s="1">
        <v>144</v>
      </c>
      <c r="J466" s="1">
        <v>601</v>
      </c>
      <c r="K466" s="1">
        <v>86139</v>
      </c>
      <c r="L466" s="1">
        <v>1581</v>
      </c>
      <c r="M466" s="1">
        <v>1699</v>
      </c>
      <c r="N466" s="1">
        <v>61321</v>
      </c>
      <c r="O466" s="1">
        <v>5589</v>
      </c>
      <c r="P466" s="1">
        <v>66910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106</v>
      </c>
      <c r="F467" s="1">
        <v>749</v>
      </c>
      <c r="G467" s="1">
        <v>256625</v>
      </c>
      <c r="H467" s="1">
        <v>7750</v>
      </c>
      <c r="I467" s="1">
        <v>132</v>
      </c>
      <c r="J467" s="1">
        <v>629</v>
      </c>
      <c r="K467" s="1">
        <v>87048</v>
      </c>
      <c r="L467" s="1">
        <v>1583</v>
      </c>
      <c r="M467" s="1">
        <v>1701</v>
      </c>
      <c r="N467" s="1">
        <v>61253</v>
      </c>
      <c r="O467" s="1">
        <v>5589</v>
      </c>
      <c r="P467" s="1">
        <v>66842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106</v>
      </c>
      <c r="F468" s="1">
        <v>749</v>
      </c>
      <c r="G468" s="1">
        <v>256625</v>
      </c>
      <c r="H468" s="1">
        <v>8136</v>
      </c>
      <c r="I468" s="1">
        <v>185</v>
      </c>
      <c r="J468" s="1">
        <v>688</v>
      </c>
      <c r="K468" s="1">
        <v>90355</v>
      </c>
      <c r="L468" s="1">
        <v>1583</v>
      </c>
      <c r="M468" s="1">
        <v>1701</v>
      </c>
      <c r="N468" s="1">
        <v>61253</v>
      </c>
      <c r="O468" s="1">
        <v>5589</v>
      </c>
      <c r="P468" s="1">
        <v>66842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106</v>
      </c>
      <c r="F469" s="1">
        <v>749</v>
      </c>
      <c r="G469" s="1">
        <v>256625</v>
      </c>
      <c r="H469" s="1">
        <v>7912</v>
      </c>
      <c r="I469" s="1">
        <v>132</v>
      </c>
      <c r="J469" s="1">
        <v>584</v>
      </c>
      <c r="K469" s="1">
        <v>88846</v>
      </c>
      <c r="L469" s="1">
        <v>1583</v>
      </c>
      <c r="M469" s="1">
        <v>1701</v>
      </c>
      <c r="N469" s="1">
        <v>61253</v>
      </c>
      <c r="O469" s="1">
        <v>5589</v>
      </c>
      <c r="P469" s="1">
        <v>66842</v>
      </c>
    </row>
    <row r="470" spans="1:16" x14ac:dyDescent="0.2">
      <c r="A470" s="1">
        <v>468</v>
      </c>
      <c r="B470" s="1" t="s">
        <v>405</v>
      </c>
      <c r="C470" s="1">
        <v>3</v>
      </c>
      <c r="D470" s="1">
        <v>0</v>
      </c>
      <c r="E470" s="1">
        <v>109</v>
      </c>
      <c r="F470" s="1">
        <v>751</v>
      </c>
      <c r="G470" s="1">
        <v>265016</v>
      </c>
      <c r="H470" s="1">
        <v>8213</v>
      </c>
      <c r="I470" s="1">
        <v>157</v>
      </c>
      <c r="J470" s="1">
        <v>684</v>
      </c>
      <c r="K470" s="1">
        <v>96773</v>
      </c>
      <c r="L470" s="1">
        <v>1609</v>
      </c>
      <c r="M470" s="1">
        <v>1727</v>
      </c>
      <c r="N470" s="1">
        <v>63677</v>
      </c>
      <c r="O470" s="1">
        <v>5837</v>
      </c>
      <c r="P470" s="1">
        <v>69514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110</v>
      </c>
      <c r="F471" s="1">
        <v>753</v>
      </c>
      <c r="G471" s="1">
        <v>264057</v>
      </c>
      <c r="H471" s="1">
        <v>7511</v>
      </c>
      <c r="I471" s="1">
        <v>134</v>
      </c>
      <c r="J471" s="1">
        <v>737</v>
      </c>
      <c r="K471" s="1">
        <v>95728</v>
      </c>
      <c r="L471" s="1">
        <v>1610</v>
      </c>
      <c r="M471" s="1">
        <v>1727</v>
      </c>
      <c r="N471" s="1">
        <v>63728</v>
      </c>
      <c r="O471" s="1">
        <v>5837</v>
      </c>
      <c r="P471" s="1">
        <v>69565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110</v>
      </c>
      <c r="F472" s="1">
        <v>757</v>
      </c>
      <c r="G472" s="1">
        <v>263909</v>
      </c>
      <c r="H472" s="1">
        <v>7825</v>
      </c>
      <c r="I472" s="1">
        <v>138</v>
      </c>
      <c r="J472" s="1">
        <v>629</v>
      </c>
      <c r="K472" s="1">
        <v>94258</v>
      </c>
      <c r="L472" s="1">
        <v>1610</v>
      </c>
      <c r="M472" s="1">
        <v>1727</v>
      </c>
      <c r="N472" s="1">
        <v>63566</v>
      </c>
      <c r="O472" s="1">
        <v>5831</v>
      </c>
      <c r="P472" s="1">
        <v>69397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110</v>
      </c>
      <c r="F473" s="1">
        <v>762</v>
      </c>
      <c r="G473" s="1">
        <v>263052</v>
      </c>
      <c r="H473" s="1">
        <v>8235</v>
      </c>
      <c r="I473" s="1">
        <v>173</v>
      </c>
      <c r="J473" s="1">
        <v>718</v>
      </c>
      <c r="K473" s="1">
        <v>98440</v>
      </c>
      <c r="L473" s="1">
        <v>1610</v>
      </c>
      <c r="M473" s="1">
        <v>1727</v>
      </c>
      <c r="N473" s="1">
        <v>63314</v>
      </c>
      <c r="O473" s="1">
        <v>5809</v>
      </c>
      <c r="P473" s="1">
        <v>69123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110</v>
      </c>
      <c r="F474" s="1">
        <v>762</v>
      </c>
      <c r="G474" s="1">
        <v>264966</v>
      </c>
      <c r="H474" s="1">
        <v>8052</v>
      </c>
      <c r="I474" s="1">
        <v>129</v>
      </c>
      <c r="J474" s="1">
        <v>652</v>
      </c>
      <c r="K474" s="1">
        <v>93593</v>
      </c>
      <c r="L474" s="1">
        <v>1610</v>
      </c>
      <c r="M474" s="1">
        <v>1727</v>
      </c>
      <c r="N474" s="1">
        <v>62097</v>
      </c>
      <c r="O474" s="1">
        <v>5662</v>
      </c>
      <c r="P474" s="1">
        <v>67759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108</v>
      </c>
      <c r="F475" s="1">
        <v>762</v>
      </c>
      <c r="G475" s="1">
        <v>265106</v>
      </c>
      <c r="H475" s="1">
        <v>7953</v>
      </c>
      <c r="I475" s="1">
        <v>147</v>
      </c>
      <c r="J475" s="1">
        <v>599</v>
      </c>
      <c r="K475" s="1">
        <v>94168</v>
      </c>
      <c r="L475" s="1">
        <v>1612</v>
      </c>
      <c r="M475" s="1">
        <v>1729</v>
      </c>
      <c r="N475" s="1">
        <v>62149</v>
      </c>
      <c r="O475" s="1">
        <v>5666</v>
      </c>
      <c r="P475" s="1">
        <v>67815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108</v>
      </c>
      <c r="F476" s="1">
        <v>763</v>
      </c>
      <c r="G476" s="1">
        <v>270606</v>
      </c>
      <c r="H476" s="1">
        <v>7863</v>
      </c>
      <c r="I476" s="1">
        <v>140</v>
      </c>
      <c r="J476" s="1">
        <v>695</v>
      </c>
      <c r="K476" s="1">
        <v>103090</v>
      </c>
      <c r="L476" s="1">
        <v>1614</v>
      </c>
      <c r="M476" s="1">
        <v>1731</v>
      </c>
      <c r="N476" s="1">
        <v>64203</v>
      </c>
      <c r="O476" s="1">
        <v>5915</v>
      </c>
      <c r="P476" s="1">
        <v>70118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108</v>
      </c>
      <c r="F477" s="1">
        <v>768</v>
      </c>
      <c r="G477" s="1">
        <v>270606</v>
      </c>
      <c r="H477" s="1">
        <v>7999</v>
      </c>
      <c r="I477" s="1">
        <v>139</v>
      </c>
      <c r="J477" s="1">
        <v>673</v>
      </c>
      <c r="K477" s="1">
        <v>103476</v>
      </c>
      <c r="L477" s="1">
        <v>1614</v>
      </c>
      <c r="M477" s="1">
        <v>1731</v>
      </c>
      <c r="N477" s="1">
        <v>64203</v>
      </c>
      <c r="O477" s="1">
        <v>5915</v>
      </c>
      <c r="P477" s="1">
        <v>70118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108</v>
      </c>
      <c r="F478" s="1">
        <v>768</v>
      </c>
      <c r="G478" s="1">
        <v>272802</v>
      </c>
      <c r="H478" s="1">
        <v>8233</v>
      </c>
      <c r="I478" s="1">
        <v>163</v>
      </c>
      <c r="J478" s="1">
        <v>794</v>
      </c>
      <c r="K478" s="1">
        <v>109407</v>
      </c>
      <c r="L478" s="1">
        <v>1613</v>
      </c>
      <c r="M478" s="1">
        <v>1731</v>
      </c>
      <c r="N478" s="1">
        <v>64341</v>
      </c>
      <c r="O478" s="1">
        <v>5921</v>
      </c>
      <c r="P478" s="1">
        <v>70262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108</v>
      </c>
      <c r="F479" s="1">
        <v>768</v>
      </c>
      <c r="G479" s="1">
        <v>263690</v>
      </c>
      <c r="H479" s="1">
        <v>7973</v>
      </c>
      <c r="I479" s="1">
        <v>148</v>
      </c>
      <c r="J479" s="1">
        <v>668</v>
      </c>
      <c r="K479" s="1">
        <v>101311</v>
      </c>
      <c r="L479" s="1">
        <v>1614</v>
      </c>
      <c r="M479" s="1">
        <v>1732</v>
      </c>
      <c r="N479" s="1">
        <v>65215</v>
      </c>
      <c r="O479" s="1">
        <v>5883</v>
      </c>
      <c r="P479" s="1">
        <v>71098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108</v>
      </c>
      <c r="F480" s="1">
        <v>768</v>
      </c>
      <c r="G480" s="1">
        <v>231411</v>
      </c>
      <c r="H480" s="1">
        <v>7847</v>
      </c>
      <c r="I480" s="1">
        <v>139</v>
      </c>
      <c r="J480" s="1">
        <v>560</v>
      </c>
      <c r="K480" s="1">
        <v>81643</v>
      </c>
      <c r="L480" s="1">
        <v>1623</v>
      </c>
      <c r="M480" s="1">
        <v>1741</v>
      </c>
      <c r="N480" s="1">
        <v>62806</v>
      </c>
      <c r="O480" s="1">
        <v>5745</v>
      </c>
      <c r="P480" s="1">
        <v>68551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108</v>
      </c>
      <c r="F481" s="1">
        <v>768</v>
      </c>
      <c r="G481" s="1">
        <v>231411</v>
      </c>
      <c r="H481" s="1">
        <v>7582</v>
      </c>
      <c r="I481" s="1">
        <v>139</v>
      </c>
      <c r="J481" s="1">
        <v>515</v>
      </c>
      <c r="K481" s="1">
        <v>78927</v>
      </c>
      <c r="L481" s="1">
        <v>1623</v>
      </c>
      <c r="M481" s="1">
        <v>1741</v>
      </c>
      <c r="N481" s="1">
        <v>62806</v>
      </c>
      <c r="O481" s="1">
        <v>5745</v>
      </c>
      <c r="P481" s="1">
        <v>68551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108</v>
      </c>
      <c r="F482" s="1">
        <v>768</v>
      </c>
      <c r="G482" s="1">
        <v>231411</v>
      </c>
      <c r="H482" s="1">
        <v>7981</v>
      </c>
      <c r="I482" s="1">
        <v>131</v>
      </c>
      <c r="J482" s="1">
        <v>535</v>
      </c>
      <c r="K482" s="1">
        <v>82181</v>
      </c>
      <c r="L482" s="1">
        <v>1623</v>
      </c>
      <c r="M482" s="1">
        <v>1741</v>
      </c>
      <c r="N482" s="1">
        <v>62806</v>
      </c>
      <c r="O482" s="1">
        <v>5745</v>
      </c>
      <c r="P482" s="1">
        <v>68551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108</v>
      </c>
      <c r="F483" s="1">
        <v>768</v>
      </c>
      <c r="G483" s="1">
        <v>231411</v>
      </c>
      <c r="H483" s="1">
        <v>8353</v>
      </c>
      <c r="I483" s="1">
        <v>143</v>
      </c>
      <c r="J483" s="1">
        <v>515</v>
      </c>
      <c r="K483" s="1">
        <v>82511</v>
      </c>
      <c r="L483" s="1">
        <v>1623</v>
      </c>
      <c r="M483" s="1">
        <v>1741</v>
      </c>
      <c r="N483" s="1">
        <v>62806</v>
      </c>
      <c r="O483" s="1">
        <v>5745</v>
      </c>
      <c r="P483" s="1">
        <v>68551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111</v>
      </c>
      <c r="F484" s="1">
        <v>768</v>
      </c>
      <c r="G484" s="1">
        <v>240224</v>
      </c>
      <c r="H484" s="1">
        <v>7837</v>
      </c>
      <c r="I484" s="1">
        <v>152</v>
      </c>
      <c r="J484" s="1">
        <v>604</v>
      </c>
      <c r="K484" s="1">
        <v>84335</v>
      </c>
      <c r="L484" s="1">
        <v>1637</v>
      </c>
      <c r="M484" s="1">
        <v>1756</v>
      </c>
      <c r="N484" s="1">
        <v>63475</v>
      </c>
      <c r="O484" s="1">
        <v>5750</v>
      </c>
      <c r="P484" s="1">
        <v>69225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111</v>
      </c>
      <c r="F485" s="1">
        <v>768</v>
      </c>
      <c r="G485" s="1">
        <v>240224</v>
      </c>
      <c r="H485" s="1">
        <v>8110</v>
      </c>
      <c r="I485" s="1">
        <v>150</v>
      </c>
      <c r="J485" s="1">
        <v>586</v>
      </c>
      <c r="K485" s="1">
        <v>84350</v>
      </c>
      <c r="L485" s="1">
        <v>1637</v>
      </c>
      <c r="M485" s="1">
        <v>1756</v>
      </c>
      <c r="N485" s="1">
        <v>63475</v>
      </c>
      <c r="O485" s="1">
        <v>5750</v>
      </c>
      <c r="P485" s="1">
        <v>69225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111</v>
      </c>
      <c r="F486" s="1">
        <v>768</v>
      </c>
      <c r="G486" s="1">
        <v>240224</v>
      </c>
      <c r="H486" s="1">
        <v>7720</v>
      </c>
      <c r="I486" s="1">
        <v>134</v>
      </c>
      <c r="J486" s="1">
        <v>612</v>
      </c>
      <c r="K486" s="1">
        <v>82419</v>
      </c>
      <c r="L486" s="1">
        <v>1637</v>
      </c>
      <c r="M486" s="1">
        <v>1756</v>
      </c>
      <c r="N486" s="1">
        <v>63475</v>
      </c>
      <c r="O486" s="1">
        <v>5750</v>
      </c>
      <c r="P486" s="1">
        <v>69225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111</v>
      </c>
      <c r="F487" s="1">
        <v>770</v>
      </c>
      <c r="G487" s="1">
        <v>239875</v>
      </c>
      <c r="H487" s="1">
        <v>8077</v>
      </c>
      <c r="I487" s="1">
        <v>151</v>
      </c>
      <c r="J487" s="1">
        <v>575</v>
      </c>
      <c r="K487" s="1">
        <v>84599</v>
      </c>
      <c r="L487" s="1">
        <v>1632</v>
      </c>
      <c r="M487" s="1">
        <v>1751</v>
      </c>
      <c r="N487" s="1">
        <v>63418</v>
      </c>
      <c r="O487" s="1">
        <v>5745</v>
      </c>
      <c r="P487" s="1">
        <v>69163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111</v>
      </c>
      <c r="F488" s="1">
        <v>770</v>
      </c>
      <c r="G488" s="1">
        <v>239875</v>
      </c>
      <c r="H488" s="1">
        <v>8128</v>
      </c>
      <c r="I488" s="1">
        <v>191</v>
      </c>
      <c r="J488" s="1">
        <v>604</v>
      </c>
      <c r="K488" s="1">
        <v>83714</v>
      </c>
      <c r="L488" s="1">
        <v>1632</v>
      </c>
      <c r="M488" s="1">
        <v>1751</v>
      </c>
      <c r="N488" s="1">
        <v>63418</v>
      </c>
      <c r="O488" s="1">
        <v>5745</v>
      </c>
      <c r="P488" s="1">
        <v>69163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109</v>
      </c>
      <c r="F489" s="1">
        <v>774</v>
      </c>
      <c r="G489" s="1">
        <v>239753</v>
      </c>
      <c r="H489" s="1">
        <v>7863</v>
      </c>
      <c r="I489" s="1">
        <v>140</v>
      </c>
      <c r="J489" s="1">
        <v>549</v>
      </c>
      <c r="K489" s="1">
        <v>85034</v>
      </c>
      <c r="L489" s="1">
        <v>1633</v>
      </c>
      <c r="M489" s="1">
        <v>1752</v>
      </c>
      <c r="N489" s="1">
        <v>63421</v>
      </c>
      <c r="O489" s="1">
        <v>5748</v>
      </c>
      <c r="P489" s="1">
        <v>69169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109</v>
      </c>
      <c r="F490" s="1">
        <v>775</v>
      </c>
      <c r="G490" s="1">
        <v>239863</v>
      </c>
      <c r="H490" s="1">
        <v>8048</v>
      </c>
      <c r="I490" s="1">
        <v>142</v>
      </c>
      <c r="J490" s="1">
        <v>579</v>
      </c>
      <c r="K490" s="1">
        <v>84243</v>
      </c>
      <c r="L490" s="1">
        <v>1633</v>
      </c>
      <c r="M490" s="1">
        <v>1752</v>
      </c>
      <c r="N490" s="1">
        <v>63411</v>
      </c>
      <c r="O490" s="1">
        <v>5748</v>
      </c>
      <c r="P490" s="1">
        <v>69159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109</v>
      </c>
      <c r="F491" s="1">
        <v>776</v>
      </c>
      <c r="G491" s="1">
        <v>239863</v>
      </c>
      <c r="H491" s="1">
        <v>7460</v>
      </c>
      <c r="I491" s="1">
        <v>134</v>
      </c>
      <c r="J491" s="1">
        <v>639</v>
      </c>
      <c r="K491" s="1">
        <v>83854</v>
      </c>
      <c r="L491" s="1">
        <v>1633</v>
      </c>
      <c r="M491" s="1">
        <v>1752</v>
      </c>
      <c r="N491" s="1">
        <v>63411</v>
      </c>
      <c r="O491" s="1">
        <v>5748</v>
      </c>
      <c r="P491" s="1">
        <v>69159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109</v>
      </c>
      <c r="F492" s="1">
        <v>787</v>
      </c>
      <c r="G492" s="1">
        <v>312743</v>
      </c>
      <c r="H492" s="1">
        <v>8103</v>
      </c>
      <c r="I492" s="1">
        <v>148</v>
      </c>
      <c r="J492" s="1">
        <v>802</v>
      </c>
      <c r="K492" s="1">
        <v>128690</v>
      </c>
      <c r="L492" s="1">
        <v>1631</v>
      </c>
      <c r="M492" s="1">
        <v>1750</v>
      </c>
      <c r="N492" s="1">
        <v>77357</v>
      </c>
      <c r="O492" s="1">
        <v>6906</v>
      </c>
      <c r="P492" s="1">
        <v>84263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0</v>
      </c>
      <c r="E493" s="1">
        <v>110</v>
      </c>
      <c r="F493" s="1">
        <v>787</v>
      </c>
      <c r="G493" s="1">
        <v>263510</v>
      </c>
      <c r="H493" s="1">
        <v>8411</v>
      </c>
      <c r="I493" s="1">
        <v>195</v>
      </c>
      <c r="J493" s="1">
        <v>642</v>
      </c>
      <c r="K493" s="1">
        <v>91733</v>
      </c>
      <c r="L493" s="1">
        <v>1633</v>
      </c>
      <c r="M493" s="1">
        <v>1751</v>
      </c>
      <c r="N493" s="1">
        <v>65265</v>
      </c>
      <c r="O493" s="1">
        <v>5911</v>
      </c>
      <c r="P493" s="1">
        <v>71176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109</v>
      </c>
      <c r="F494" s="1">
        <v>787</v>
      </c>
      <c r="G494" s="1">
        <v>263516</v>
      </c>
      <c r="H494" s="1">
        <v>7820</v>
      </c>
      <c r="I494" s="1">
        <v>138</v>
      </c>
      <c r="J494" s="1">
        <v>694</v>
      </c>
      <c r="K494" s="1">
        <v>91421</v>
      </c>
      <c r="L494" s="1">
        <v>1633</v>
      </c>
      <c r="M494" s="1">
        <v>1751</v>
      </c>
      <c r="N494" s="1">
        <v>65271</v>
      </c>
      <c r="O494" s="1">
        <v>5911</v>
      </c>
      <c r="P494" s="1">
        <v>71182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109</v>
      </c>
      <c r="F495" s="1">
        <v>789</v>
      </c>
      <c r="G495" s="1">
        <v>263516</v>
      </c>
      <c r="H495" s="1">
        <v>8032</v>
      </c>
      <c r="I495" s="1">
        <v>147</v>
      </c>
      <c r="J495" s="1">
        <v>709</v>
      </c>
      <c r="K495" s="1">
        <v>89012</v>
      </c>
      <c r="L495" s="1">
        <v>1633</v>
      </c>
      <c r="M495" s="1">
        <v>1751</v>
      </c>
      <c r="N495" s="1">
        <v>65271</v>
      </c>
      <c r="O495" s="1">
        <v>5911</v>
      </c>
      <c r="P495" s="1">
        <v>71182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109</v>
      </c>
      <c r="F496" s="1">
        <v>790</v>
      </c>
      <c r="G496" s="1">
        <v>263516</v>
      </c>
      <c r="H496" s="1">
        <v>7632</v>
      </c>
      <c r="I496" s="1">
        <v>156</v>
      </c>
      <c r="J496" s="1">
        <v>661</v>
      </c>
      <c r="K496" s="1">
        <v>88024</v>
      </c>
      <c r="L496" s="1">
        <v>1633</v>
      </c>
      <c r="M496" s="1">
        <v>1751</v>
      </c>
      <c r="N496" s="1">
        <v>65271</v>
      </c>
      <c r="O496" s="1">
        <v>5911</v>
      </c>
      <c r="P496" s="1">
        <v>71182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109</v>
      </c>
      <c r="F497" s="1">
        <v>791</v>
      </c>
      <c r="G497" s="1">
        <v>263516</v>
      </c>
      <c r="H497" s="1">
        <v>8087</v>
      </c>
      <c r="I497" s="1">
        <v>144</v>
      </c>
      <c r="J497" s="1">
        <v>629</v>
      </c>
      <c r="K497" s="1">
        <v>91525</v>
      </c>
      <c r="L497" s="1">
        <v>1633</v>
      </c>
      <c r="M497" s="1">
        <v>1751</v>
      </c>
      <c r="N497" s="1">
        <v>65271</v>
      </c>
      <c r="O497" s="1">
        <v>5911</v>
      </c>
      <c r="P497" s="1">
        <v>71182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109</v>
      </c>
      <c r="F498" s="1">
        <v>791</v>
      </c>
      <c r="G498" s="1">
        <v>263752</v>
      </c>
      <c r="H498" s="1">
        <v>8234</v>
      </c>
      <c r="I498" s="1">
        <v>141</v>
      </c>
      <c r="J498" s="1">
        <v>720</v>
      </c>
      <c r="K498" s="1">
        <v>92489</v>
      </c>
      <c r="L498" s="1">
        <v>1633</v>
      </c>
      <c r="M498" s="1">
        <v>1751</v>
      </c>
      <c r="N498" s="1">
        <v>65337</v>
      </c>
      <c r="O498" s="1">
        <v>5913</v>
      </c>
      <c r="P498" s="1">
        <v>71250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109</v>
      </c>
      <c r="F499" s="1">
        <v>796</v>
      </c>
      <c r="G499" s="1">
        <v>263752</v>
      </c>
      <c r="H499" s="1">
        <v>7941</v>
      </c>
      <c r="I499" s="1">
        <v>140</v>
      </c>
      <c r="J499" s="1">
        <v>641</v>
      </c>
      <c r="K499" s="1">
        <v>88352</v>
      </c>
      <c r="L499" s="1">
        <v>1633</v>
      </c>
      <c r="M499" s="1">
        <v>1751</v>
      </c>
      <c r="N499" s="1">
        <v>65337</v>
      </c>
      <c r="O499" s="1">
        <v>5913</v>
      </c>
      <c r="P499" s="1">
        <v>71250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109</v>
      </c>
      <c r="F500" s="1">
        <v>796</v>
      </c>
      <c r="G500" s="1">
        <v>263752</v>
      </c>
      <c r="H500" s="1">
        <v>7930</v>
      </c>
      <c r="I500" s="1">
        <v>141</v>
      </c>
      <c r="J500" s="1">
        <v>666</v>
      </c>
      <c r="K500" s="1">
        <v>91434</v>
      </c>
      <c r="L500" s="1">
        <v>1633</v>
      </c>
      <c r="M500" s="1">
        <v>1751</v>
      </c>
      <c r="N500" s="1">
        <v>65337</v>
      </c>
      <c r="O500" s="1">
        <v>5913</v>
      </c>
      <c r="P500" s="1">
        <v>71250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109</v>
      </c>
      <c r="F501" s="1">
        <v>796</v>
      </c>
      <c r="G501" s="1">
        <v>263752</v>
      </c>
      <c r="H501" s="1">
        <v>7741</v>
      </c>
      <c r="I501" s="1">
        <v>146</v>
      </c>
      <c r="J501" s="1">
        <v>657</v>
      </c>
      <c r="K501" s="1">
        <v>86515</v>
      </c>
      <c r="L501" s="1">
        <v>1633</v>
      </c>
      <c r="M501" s="1">
        <v>1751</v>
      </c>
      <c r="N501" s="1">
        <v>65337</v>
      </c>
      <c r="O501" s="1">
        <v>5913</v>
      </c>
      <c r="P501" s="1">
        <v>71250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109</v>
      </c>
      <c r="F502" s="1">
        <v>799</v>
      </c>
      <c r="G502" s="1">
        <v>263752</v>
      </c>
      <c r="H502" s="1">
        <v>8212</v>
      </c>
      <c r="I502" s="1">
        <v>139</v>
      </c>
      <c r="J502" s="1">
        <v>662</v>
      </c>
      <c r="K502" s="1">
        <v>89182</v>
      </c>
      <c r="L502" s="1">
        <v>1633</v>
      </c>
      <c r="M502" s="1">
        <v>1751</v>
      </c>
      <c r="N502" s="1">
        <v>65337</v>
      </c>
      <c r="O502" s="1">
        <v>5913</v>
      </c>
      <c r="P502" s="1">
        <v>71250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109</v>
      </c>
      <c r="F503" s="1">
        <v>799</v>
      </c>
      <c r="G503" s="1">
        <v>263752</v>
      </c>
      <c r="H503" s="1">
        <v>8107</v>
      </c>
      <c r="I503" s="1">
        <v>154</v>
      </c>
      <c r="J503" s="1">
        <v>719</v>
      </c>
      <c r="K503" s="1">
        <v>92128</v>
      </c>
      <c r="L503" s="1">
        <v>1633</v>
      </c>
      <c r="M503" s="1">
        <v>1751</v>
      </c>
      <c r="N503" s="1">
        <v>65337</v>
      </c>
      <c r="O503" s="1">
        <v>5913</v>
      </c>
      <c r="P503" s="1">
        <v>71250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109</v>
      </c>
      <c r="F504" s="1">
        <v>799</v>
      </c>
      <c r="G504" s="1">
        <v>263516</v>
      </c>
      <c r="H504" s="1">
        <v>7907</v>
      </c>
      <c r="I504" s="1">
        <v>141</v>
      </c>
      <c r="J504" s="1">
        <v>614</v>
      </c>
      <c r="K504" s="1">
        <v>88733</v>
      </c>
      <c r="L504" s="1">
        <v>1633</v>
      </c>
      <c r="M504" s="1">
        <v>1751</v>
      </c>
      <c r="N504" s="1">
        <v>65271</v>
      </c>
      <c r="O504" s="1">
        <v>5911</v>
      </c>
      <c r="P504" s="1">
        <v>71182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109</v>
      </c>
      <c r="F505" s="1">
        <v>799</v>
      </c>
      <c r="G505" s="1">
        <v>263516</v>
      </c>
      <c r="H505" s="1">
        <v>7871</v>
      </c>
      <c r="I505" s="1">
        <v>133</v>
      </c>
      <c r="J505" s="1">
        <v>663</v>
      </c>
      <c r="K505" s="1">
        <v>91413</v>
      </c>
      <c r="L505" s="1">
        <v>1633</v>
      </c>
      <c r="M505" s="1">
        <v>1751</v>
      </c>
      <c r="N505" s="1">
        <v>65271</v>
      </c>
      <c r="O505" s="1">
        <v>5911</v>
      </c>
      <c r="P505" s="1">
        <v>71182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109</v>
      </c>
      <c r="F506" s="1">
        <v>800</v>
      </c>
      <c r="G506" s="1">
        <v>263516</v>
      </c>
      <c r="H506" s="1">
        <v>7695</v>
      </c>
      <c r="I506" s="1">
        <v>194</v>
      </c>
      <c r="J506" s="1">
        <v>688</v>
      </c>
      <c r="K506" s="1">
        <v>85795</v>
      </c>
      <c r="L506" s="1">
        <v>1633</v>
      </c>
      <c r="M506" s="1">
        <v>1751</v>
      </c>
      <c r="N506" s="1">
        <v>65271</v>
      </c>
      <c r="O506" s="1">
        <v>5911</v>
      </c>
      <c r="P506" s="1">
        <v>71182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109</v>
      </c>
      <c r="F507" s="1">
        <v>801</v>
      </c>
      <c r="G507" s="1">
        <v>263516</v>
      </c>
      <c r="H507" s="1">
        <v>8022</v>
      </c>
      <c r="I507" s="1">
        <v>135</v>
      </c>
      <c r="J507" s="1">
        <v>625</v>
      </c>
      <c r="K507" s="1">
        <v>90800</v>
      </c>
      <c r="L507" s="1">
        <v>1633</v>
      </c>
      <c r="M507" s="1">
        <v>1751</v>
      </c>
      <c r="N507" s="1">
        <v>65271</v>
      </c>
      <c r="O507" s="1">
        <v>5911</v>
      </c>
      <c r="P507" s="1">
        <v>71182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109</v>
      </c>
      <c r="F508" s="1">
        <v>803</v>
      </c>
      <c r="G508" s="1">
        <v>263516</v>
      </c>
      <c r="H508" s="1">
        <v>8344</v>
      </c>
      <c r="I508" s="1">
        <v>188</v>
      </c>
      <c r="J508" s="1">
        <v>679</v>
      </c>
      <c r="K508" s="1">
        <v>93577</v>
      </c>
      <c r="L508" s="1">
        <v>1633</v>
      </c>
      <c r="M508" s="1">
        <v>1751</v>
      </c>
      <c r="N508" s="1">
        <v>65271</v>
      </c>
      <c r="O508" s="1">
        <v>5911</v>
      </c>
      <c r="P508" s="1">
        <v>71182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109</v>
      </c>
      <c r="F509" s="1">
        <v>803</v>
      </c>
      <c r="G509" s="1">
        <v>263516</v>
      </c>
      <c r="H509" s="1">
        <v>7804</v>
      </c>
      <c r="I509" s="1">
        <v>140</v>
      </c>
      <c r="J509" s="1">
        <v>654</v>
      </c>
      <c r="K509" s="1">
        <v>90235</v>
      </c>
      <c r="L509" s="1">
        <v>1633</v>
      </c>
      <c r="M509" s="1">
        <v>1751</v>
      </c>
      <c r="N509" s="1">
        <v>65271</v>
      </c>
      <c r="O509" s="1">
        <v>5911</v>
      </c>
      <c r="P509" s="1">
        <v>71182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108</v>
      </c>
      <c r="F510" s="1">
        <v>803</v>
      </c>
      <c r="G510" s="1">
        <v>264141</v>
      </c>
      <c r="H510" s="1">
        <v>8115</v>
      </c>
      <c r="I510" s="1">
        <v>161</v>
      </c>
      <c r="J510" s="1">
        <v>643</v>
      </c>
      <c r="K510" s="1">
        <v>90969</v>
      </c>
      <c r="L510" s="1">
        <v>1633</v>
      </c>
      <c r="M510" s="1">
        <v>1751</v>
      </c>
      <c r="N510" s="1">
        <v>65507</v>
      </c>
      <c r="O510" s="1">
        <v>5926</v>
      </c>
      <c r="P510" s="1">
        <v>71433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108</v>
      </c>
      <c r="F511" s="1">
        <v>803</v>
      </c>
      <c r="G511" s="1">
        <v>264173</v>
      </c>
      <c r="H511" s="1">
        <v>7715</v>
      </c>
      <c r="I511" s="1">
        <v>129</v>
      </c>
      <c r="J511" s="1">
        <v>654</v>
      </c>
      <c r="K511" s="1">
        <v>88166</v>
      </c>
      <c r="L511" s="1">
        <v>1633</v>
      </c>
      <c r="M511" s="1">
        <v>1751</v>
      </c>
      <c r="N511" s="1">
        <v>65517</v>
      </c>
      <c r="O511" s="1">
        <v>5927</v>
      </c>
      <c r="P511" s="1">
        <v>71444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108</v>
      </c>
      <c r="F512" s="1">
        <v>804</v>
      </c>
      <c r="G512" s="1">
        <v>264173</v>
      </c>
      <c r="H512" s="1">
        <v>7994</v>
      </c>
      <c r="I512" s="1">
        <v>142</v>
      </c>
      <c r="J512" s="1">
        <v>650</v>
      </c>
      <c r="K512" s="1">
        <v>88776</v>
      </c>
      <c r="L512" s="1">
        <v>1633</v>
      </c>
      <c r="M512" s="1">
        <v>1751</v>
      </c>
      <c r="N512" s="1">
        <v>65517</v>
      </c>
      <c r="O512" s="1">
        <v>5927</v>
      </c>
      <c r="P512" s="1">
        <v>71444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108</v>
      </c>
      <c r="F513" s="1">
        <v>804</v>
      </c>
      <c r="G513" s="1">
        <v>264173</v>
      </c>
      <c r="H513" s="1">
        <v>8178</v>
      </c>
      <c r="I513" s="1">
        <v>145</v>
      </c>
      <c r="J513" s="1">
        <v>707</v>
      </c>
      <c r="K513" s="1">
        <v>91813</v>
      </c>
      <c r="L513" s="1">
        <v>1633</v>
      </c>
      <c r="M513" s="1">
        <v>1751</v>
      </c>
      <c r="N513" s="1">
        <v>65517</v>
      </c>
      <c r="O513" s="1">
        <v>5927</v>
      </c>
      <c r="P513" s="1">
        <v>71444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108</v>
      </c>
      <c r="F514" s="1">
        <v>808</v>
      </c>
      <c r="G514" s="1">
        <v>264173</v>
      </c>
      <c r="H514" s="1">
        <v>7878</v>
      </c>
      <c r="I514" s="1">
        <v>133</v>
      </c>
      <c r="J514" s="1">
        <v>668</v>
      </c>
      <c r="K514" s="1">
        <v>90295</v>
      </c>
      <c r="L514" s="1">
        <v>1633</v>
      </c>
      <c r="M514" s="1">
        <v>1751</v>
      </c>
      <c r="N514" s="1">
        <v>65517</v>
      </c>
      <c r="O514" s="1">
        <v>5927</v>
      </c>
      <c r="P514" s="1">
        <v>71444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108</v>
      </c>
      <c r="F515" s="1">
        <v>808</v>
      </c>
      <c r="G515" s="1">
        <v>264173</v>
      </c>
      <c r="H515" s="1">
        <v>7915</v>
      </c>
      <c r="I515" s="1">
        <v>179</v>
      </c>
      <c r="J515" s="1">
        <v>634</v>
      </c>
      <c r="K515" s="1">
        <v>89983</v>
      </c>
      <c r="L515" s="1">
        <v>1633</v>
      </c>
      <c r="M515" s="1">
        <v>1751</v>
      </c>
      <c r="N515" s="1">
        <v>65517</v>
      </c>
      <c r="O515" s="1">
        <v>5927</v>
      </c>
      <c r="P515" s="1">
        <v>71444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108</v>
      </c>
      <c r="F516" s="1">
        <v>808</v>
      </c>
      <c r="G516" s="1">
        <v>264069</v>
      </c>
      <c r="H516" s="1">
        <v>7658</v>
      </c>
      <c r="I516" s="1">
        <v>148</v>
      </c>
      <c r="J516" s="1">
        <v>652</v>
      </c>
      <c r="K516" s="1">
        <v>89558</v>
      </c>
      <c r="L516" s="1">
        <v>1633</v>
      </c>
      <c r="M516" s="1">
        <v>1751</v>
      </c>
      <c r="N516" s="1">
        <v>65455</v>
      </c>
      <c r="O516" s="1">
        <v>5921</v>
      </c>
      <c r="P516" s="1">
        <v>71376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108</v>
      </c>
      <c r="F517" s="1">
        <v>808</v>
      </c>
      <c r="G517" s="1">
        <v>264317</v>
      </c>
      <c r="H517" s="1">
        <v>7942</v>
      </c>
      <c r="I517" s="1">
        <v>139</v>
      </c>
      <c r="J517" s="1">
        <v>746</v>
      </c>
      <c r="K517" s="1">
        <v>89740</v>
      </c>
      <c r="L517" s="1">
        <v>1633</v>
      </c>
      <c r="M517" s="1">
        <v>1752</v>
      </c>
      <c r="N517" s="1">
        <v>65458</v>
      </c>
      <c r="O517" s="1">
        <v>5922</v>
      </c>
      <c r="P517" s="1">
        <v>71380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108</v>
      </c>
      <c r="F518" s="1">
        <v>809</v>
      </c>
      <c r="G518" s="1">
        <v>264317</v>
      </c>
      <c r="H518" s="1">
        <v>8346</v>
      </c>
      <c r="I518" s="1">
        <v>165</v>
      </c>
      <c r="J518" s="1">
        <v>707</v>
      </c>
      <c r="K518" s="1">
        <v>91997</v>
      </c>
      <c r="L518" s="1">
        <v>1633</v>
      </c>
      <c r="M518" s="1">
        <v>1752</v>
      </c>
      <c r="N518" s="1">
        <v>65458</v>
      </c>
      <c r="O518" s="1">
        <v>5922</v>
      </c>
      <c r="P518" s="1">
        <v>71380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108</v>
      </c>
      <c r="F519" s="1">
        <v>810</v>
      </c>
      <c r="G519" s="1">
        <v>275778</v>
      </c>
      <c r="H519" s="1">
        <v>8034</v>
      </c>
      <c r="I519" s="1">
        <v>135</v>
      </c>
      <c r="J519" s="1">
        <v>761</v>
      </c>
      <c r="K519" s="1">
        <v>100214</v>
      </c>
      <c r="L519" s="1">
        <v>1636</v>
      </c>
      <c r="M519" s="1">
        <v>1755</v>
      </c>
      <c r="N519" s="1">
        <v>68862</v>
      </c>
      <c r="O519" s="1">
        <v>6212</v>
      </c>
      <c r="P519" s="1">
        <v>75074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108</v>
      </c>
      <c r="F520" s="1">
        <v>810</v>
      </c>
      <c r="G520" s="1">
        <v>275778</v>
      </c>
      <c r="H520" s="1">
        <v>8233</v>
      </c>
      <c r="I520" s="1">
        <v>134</v>
      </c>
      <c r="J520" s="1">
        <v>824</v>
      </c>
      <c r="K520" s="1">
        <v>101007</v>
      </c>
      <c r="L520" s="1">
        <v>1636</v>
      </c>
      <c r="M520" s="1">
        <v>1755</v>
      </c>
      <c r="N520" s="1">
        <v>68862</v>
      </c>
      <c r="O520" s="1">
        <v>6212</v>
      </c>
      <c r="P520" s="1">
        <v>75074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108</v>
      </c>
      <c r="F521" s="1">
        <v>810</v>
      </c>
      <c r="G521" s="1">
        <v>275778</v>
      </c>
      <c r="H521" s="1">
        <v>7754</v>
      </c>
      <c r="I521" s="1">
        <v>144</v>
      </c>
      <c r="J521" s="1">
        <v>663</v>
      </c>
      <c r="K521" s="1">
        <v>97241</v>
      </c>
      <c r="L521" s="1">
        <v>1636</v>
      </c>
      <c r="M521" s="1">
        <v>1755</v>
      </c>
      <c r="N521" s="1">
        <v>68862</v>
      </c>
      <c r="O521" s="1">
        <v>6212</v>
      </c>
      <c r="P521" s="1">
        <v>75074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108</v>
      </c>
      <c r="F522" s="1">
        <v>810</v>
      </c>
      <c r="G522" s="1">
        <v>275778</v>
      </c>
      <c r="H522" s="1">
        <v>8024</v>
      </c>
      <c r="I522" s="1">
        <v>144</v>
      </c>
      <c r="J522" s="1">
        <v>743</v>
      </c>
      <c r="K522" s="1">
        <v>103521</v>
      </c>
      <c r="L522" s="1">
        <v>1636</v>
      </c>
      <c r="M522" s="1">
        <v>1755</v>
      </c>
      <c r="N522" s="1">
        <v>68862</v>
      </c>
      <c r="O522" s="1">
        <v>6212</v>
      </c>
      <c r="P522" s="1">
        <v>75074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108</v>
      </c>
      <c r="F523" s="1">
        <v>810</v>
      </c>
      <c r="G523" s="1">
        <v>331366</v>
      </c>
      <c r="H523" s="1">
        <v>8430</v>
      </c>
      <c r="I523" s="1">
        <v>158</v>
      </c>
      <c r="J523" s="1">
        <v>833</v>
      </c>
      <c r="K523" s="1">
        <v>140990</v>
      </c>
      <c r="L523" s="1">
        <v>1636</v>
      </c>
      <c r="M523" s="1">
        <v>1755</v>
      </c>
      <c r="N523" s="1">
        <v>79461</v>
      </c>
      <c r="O523" s="1">
        <v>7099</v>
      </c>
      <c r="P523" s="1">
        <v>86560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108</v>
      </c>
      <c r="F524" s="1">
        <v>810</v>
      </c>
      <c r="G524" s="1">
        <v>331366</v>
      </c>
      <c r="H524" s="1">
        <v>8060</v>
      </c>
      <c r="I524" s="1">
        <v>137</v>
      </c>
      <c r="J524" s="1">
        <v>847</v>
      </c>
      <c r="K524" s="1">
        <v>150852</v>
      </c>
      <c r="L524" s="1">
        <v>1636</v>
      </c>
      <c r="M524" s="1">
        <v>1755</v>
      </c>
      <c r="N524" s="1">
        <v>79461</v>
      </c>
      <c r="O524" s="1">
        <v>7099</v>
      </c>
      <c r="P524" s="1">
        <v>86560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108</v>
      </c>
      <c r="F525" s="1">
        <v>810</v>
      </c>
      <c r="G525" s="1">
        <v>331366</v>
      </c>
      <c r="H525" s="1">
        <v>8012</v>
      </c>
      <c r="I525" s="1">
        <v>132</v>
      </c>
      <c r="J525" s="1">
        <v>853</v>
      </c>
      <c r="K525" s="1">
        <v>138553</v>
      </c>
      <c r="L525" s="1">
        <v>1636</v>
      </c>
      <c r="M525" s="1">
        <v>1755</v>
      </c>
      <c r="N525" s="1">
        <v>79461</v>
      </c>
      <c r="O525" s="1">
        <v>7099</v>
      </c>
      <c r="P525" s="1">
        <v>86560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108</v>
      </c>
      <c r="F526" s="1">
        <v>810</v>
      </c>
      <c r="G526" s="1">
        <v>331366</v>
      </c>
      <c r="H526" s="1">
        <v>7620</v>
      </c>
      <c r="I526" s="1">
        <v>137</v>
      </c>
      <c r="J526" s="1">
        <v>860</v>
      </c>
      <c r="K526" s="1">
        <v>136260</v>
      </c>
      <c r="L526" s="1">
        <v>1636</v>
      </c>
      <c r="M526" s="1">
        <v>1755</v>
      </c>
      <c r="N526" s="1">
        <v>79461</v>
      </c>
      <c r="O526" s="1">
        <v>7099</v>
      </c>
      <c r="P526" s="1">
        <v>86560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109</v>
      </c>
      <c r="F527" s="1">
        <v>815</v>
      </c>
      <c r="G527" s="1">
        <v>257174</v>
      </c>
      <c r="H527" s="1">
        <v>7915</v>
      </c>
      <c r="I527" s="1">
        <v>150</v>
      </c>
      <c r="J527" s="1">
        <v>620</v>
      </c>
      <c r="K527" s="1">
        <v>100623</v>
      </c>
      <c r="L527" s="1">
        <v>1638</v>
      </c>
      <c r="M527" s="1">
        <v>1757</v>
      </c>
      <c r="N527" s="1">
        <v>65476</v>
      </c>
      <c r="O527" s="1">
        <v>5974</v>
      </c>
      <c r="P527" s="1">
        <v>71450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109</v>
      </c>
      <c r="F528" s="1">
        <v>815</v>
      </c>
      <c r="G528" s="1">
        <v>257174</v>
      </c>
      <c r="H528" s="1">
        <v>8258</v>
      </c>
      <c r="I528" s="1">
        <v>166</v>
      </c>
      <c r="J528" s="1">
        <v>655</v>
      </c>
      <c r="K528" s="1">
        <v>104456</v>
      </c>
      <c r="L528" s="1">
        <v>1638</v>
      </c>
      <c r="M528" s="1">
        <v>1757</v>
      </c>
      <c r="N528" s="1">
        <v>65476</v>
      </c>
      <c r="O528" s="1">
        <v>5974</v>
      </c>
      <c r="P528" s="1">
        <v>71450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109</v>
      </c>
      <c r="F529" s="1">
        <v>815</v>
      </c>
      <c r="G529" s="1">
        <v>257174</v>
      </c>
      <c r="H529" s="1">
        <v>7993</v>
      </c>
      <c r="I529" s="1">
        <v>136</v>
      </c>
      <c r="J529" s="1">
        <v>626</v>
      </c>
      <c r="K529" s="1">
        <v>102360</v>
      </c>
      <c r="L529" s="1">
        <v>1638</v>
      </c>
      <c r="M529" s="1">
        <v>1757</v>
      </c>
      <c r="N529" s="1">
        <v>65476</v>
      </c>
      <c r="O529" s="1">
        <v>5974</v>
      </c>
      <c r="P529" s="1">
        <v>71450</v>
      </c>
    </row>
    <row r="530" spans="1:16" x14ac:dyDescent="0.2">
      <c r="A530" s="1">
        <v>528</v>
      </c>
      <c r="B530" s="1" t="s">
        <v>345</v>
      </c>
      <c r="C530" s="1">
        <v>1</v>
      </c>
      <c r="D530" s="1">
        <v>0</v>
      </c>
      <c r="E530" s="1">
        <v>110</v>
      </c>
      <c r="F530" s="1">
        <v>817</v>
      </c>
      <c r="G530" s="1">
        <v>258301</v>
      </c>
      <c r="H530" s="1">
        <v>7992</v>
      </c>
      <c r="I530" s="1">
        <v>146</v>
      </c>
      <c r="J530" s="1">
        <v>633</v>
      </c>
      <c r="K530" s="1">
        <v>98461</v>
      </c>
      <c r="L530" s="1">
        <v>1641</v>
      </c>
      <c r="M530" s="1">
        <v>1762</v>
      </c>
      <c r="N530" s="1">
        <v>65569</v>
      </c>
      <c r="O530" s="1">
        <v>5986</v>
      </c>
      <c r="P530" s="1">
        <v>71555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110</v>
      </c>
      <c r="F531" s="1">
        <v>819</v>
      </c>
      <c r="G531" s="1">
        <v>258214</v>
      </c>
      <c r="H531" s="1">
        <v>7679</v>
      </c>
      <c r="I531" s="1">
        <v>139</v>
      </c>
      <c r="J531" s="1">
        <v>626</v>
      </c>
      <c r="K531" s="1">
        <v>96861</v>
      </c>
      <c r="L531" s="1">
        <v>1642</v>
      </c>
      <c r="M531" s="1">
        <v>1763</v>
      </c>
      <c r="N531" s="1">
        <v>65603</v>
      </c>
      <c r="O531" s="1">
        <v>6006</v>
      </c>
      <c r="P531" s="1">
        <v>71609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110</v>
      </c>
      <c r="F532" s="1">
        <v>819</v>
      </c>
      <c r="G532" s="1">
        <v>258214</v>
      </c>
      <c r="H532" s="1">
        <v>8127</v>
      </c>
      <c r="I532" s="1">
        <v>144</v>
      </c>
      <c r="J532" s="1">
        <v>592</v>
      </c>
      <c r="K532" s="1">
        <v>102128</v>
      </c>
      <c r="L532" s="1">
        <v>1642</v>
      </c>
      <c r="M532" s="1">
        <v>1763</v>
      </c>
      <c r="N532" s="1">
        <v>65603</v>
      </c>
      <c r="O532" s="1">
        <v>6006</v>
      </c>
      <c r="P532" s="1">
        <v>71609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110</v>
      </c>
      <c r="F533" s="1">
        <v>819</v>
      </c>
      <c r="G533" s="1">
        <v>258214</v>
      </c>
      <c r="H533" s="1">
        <v>8329</v>
      </c>
      <c r="I533" s="1">
        <v>145</v>
      </c>
      <c r="J533" s="1">
        <v>619</v>
      </c>
      <c r="K533" s="1">
        <v>100961</v>
      </c>
      <c r="L533" s="1">
        <v>1642</v>
      </c>
      <c r="M533" s="1">
        <v>1763</v>
      </c>
      <c r="N533" s="1">
        <v>65603</v>
      </c>
      <c r="O533" s="1">
        <v>6006</v>
      </c>
      <c r="P533" s="1">
        <v>71609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110</v>
      </c>
      <c r="F534" s="1">
        <v>822</v>
      </c>
      <c r="G534" s="1">
        <v>258214</v>
      </c>
      <c r="H534" s="1">
        <v>7910</v>
      </c>
      <c r="I534" s="1">
        <v>140</v>
      </c>
      <c r="J534" s="1">
        <v>610</v>
      </c>
      <c r="K534" s="1">
        <v>99823</v>
      </c>
      <c r="L534" s="1">
        <v>1642</v>
      </c>
      <c r="M534" s="1">
        <v>1763</v>
      </c>
      <c r="N534" s="1">
        <v>65603</v>
      </c>
      <c r="O534" s="1">
        <v>6006</v>
      </c>
      <c r="P534" s="1">
        <v>71609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110</v>
      </c>
      <c r="F535" s="1">
        <v>822</v>
      </c>
      <c r="G535" s="1">
        <v>258214</v>
      </c>
      <c r="H535" s="1">
        <v>7877</v>
      </c>
      <c r="I535" s="1">
        <v>138</v>
      </c>
      <c r="J535" s="1">
        <v>698</v>
      </c>
      <c r="K535" s="1">
        <v>100938</v>
      </c>
      <c r="L535" s="1">
        <v>1642</v>
      </c>
      <c r="M535" s="1">
        <v>1763</v>
      </c>
      <c r="N535" s="1">
        <v>65603</v>
      </c>
      <c r="O535" s="1">
        <v>6006</v>
      </c>
      <c r="P535" s="1">
        <v>71609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110</v>
      </c>
      <c r="F536" s="1">
        <v>823</v>
      </c>
      <c r="G536" s="1">
        <v>256455</v>
      </c>
      <c r="H536" s="1">
        <v>7708</v>
      </c>
      <c r="I536" s="1">
        <v>141</v>
      </c>
      <c r="J536" s="1">
        <v>632</v>
      </c>
      <c r="K536" s="1">
        <v>95411</v>
      </c>
      <c r="L536" s="1">
        <v>1642</v>
      </c>
      <c r="M536" s="1">
        <v>1763</v>
      </c>
      <c r="N536" s="1">
        <v>65448</v>
      </c>
      <c r="O536" s="1">
        <v>5983</v>
      </c>
      <c r="P536" s="1">
        <v>71431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110</v>
      </c>
      <c r="F537" s="1">
        <v>827</v>
      </c>
      <c r="G537" s="1">
        <v>264829</v>
      </c>
      <c r="H537" s="1">
        <v>7968</v>
      </c>
      <c r="I537" s="1">
        <v>162</v>
      </c>
      <c r="J537" s="1">
        <v>667</v>
      </c>
      <c r="K537" s="1">
        <v>106986</v>
      </c>
      <c r="L537" s="1">
        <v>1645</v>
      </c>
      <c r="M537" s="1">
        <v>1766</v>
      </c>
      <c r="N537" s="1">
        <v>67080</v>
      </c>
      <c r="O537" s="1">
        <v>6112</v>
      </c>
      <c r="P537" s="1">
        <v>73192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110</v>
      </c>
      <c r="F538" s="1">
        <v>829</v>
      </c>
      <c r="G538" s="1">
        <v>264829</v>
      </c>
      <c r="H538" s="1">
        <v>8319</v>
      </c>
      <c r="I538" s="1">
        <v>193</v>
      </c>
      <c r="J538" s="1">
        <v>674</v>
      </c>
      <c r="K538" s="1">
        <v>106706</v>
      </c>
      <c r="L538" s="1">
        <v>1645</v>
      </c>
      <c r="M538" s="1">
        <v>1766</v>
      </c>
      <c r="N538" s="1">
        <v>67080</v>
      </c>
      <c r="O538" s="1">
        <v>6112</v>
      </c>
      <c r="P538" s="1">
        <v>73192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110</v>
      </c>
      <c r="F539" s="1">
        <v>831</v>
      </c>
      <c r="G539" s="1">
        <v>303799</v>
      </c>
      <c r="H539" s="1">
        <v>7956</v>
      </c>
      <c r="I539" s="1">
        <v>139</v>
      </c>
      <c r="J539" s="1">
        <v>749</v>
      </c>
      <c r="K539" s="1">
        <v>126094</v>
      </c>
      <c r="L539" s="1">
        <v>1643</v>
      </c>
      <c r="M539" s="1">
        <v>1764</v>
      </c>
      <c r="N539" s="1">
        <v>77154</v>
      </c>
      <c r="O539" s="1">
        <v>6864</v>
      </c>
      <c r="P539" s="1">
        <v>84018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106</v>
      </c>
      <c r="F540" s="1">
        <v>831</v>
      </c>
      <c r="G540" s="1">
        <v>304500</v>
      </c>
      <c r="H540" s="1">
        <v>7871</v>
      </c>
      <c r="I540" s="1">
        <v>149</v>
      </c>
      <c r="J540" s="1">
        <v>782</v>
      </c>
      <c r="K540" s="1">
        <v>126074</v>
      </c>
      <c r="L540" s="1">
        <v>1643</v>
      </c>
      <c r="M540" s="1">
        <v>1764</v>
      </c>
      <c r="N540" s="1">
        <v>77247</v>
      </c>
      <c r="O540" s="1">
        <v>6886</v>
      </c>
      <c r="P540" s="1">
        <v>84133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106</v>
      </c>
      <c r="F541" s="1">
        <v>831</v>
      </c>
      <c r="G541" s="1">
        <v>304500</v>
      </c>
      <c r="H541" s="1">
        <v>7557</v>
      </c>
      <c r="I541" s="1">
        <v>155</v>
      </c>
      <c r="J541" s="1">
        <v>791</v>
      </c>
      <c r="K541" s="1">
        <v>124660</v>
      </c>
      <c r="L541" s="1">
        <v>1643</v>
      </c>
      <c r="M541" s="1">
        <v>1764</v>
      </c>
      <c r="N541" s="1">
        <v>77247</v>
      </c>
      <c r="O541" s="1">
        <v>6886</v>
      </c>
      <c r="P541" s="1">
        <v>84133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106</v>
      </c>
      <c r="F542" s="1">
        <v>831</v>
      </c>
      <c r="G542" s="1">
        <v>304490</v>
      </c>
      <c r="H542" s="1">
        <v>7834</v>
      </c>
      <c r="I542" s="1">
        <v>185</v>
      </c>
      <c r="J542" s="1">
        <v>731</v>
      </c>
      <c r="K542" s="1">
        <v>127235</v>
      </c>
      <c r="L542" s="1">
        <v>1643</v>
      </c>
      <c r="M542" s="1">
        <v>1764</v>
      </c>
      <c r="N542" s="1">
        <v>77238</v>
      </c>
      <c r="O542" s="1">
        <v>6885</v>
      </c>
      <c r="P542" s="1">
        <v>84123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106</v>
      </c>
      <c r="F543" s="1">
        <v>831</v>
      </c>
      <c r="G543" s="1">
        <v>304490</v>
      </c>
      <c r="H543" s="1">
        <v>8201</v>
      </c>
      <c r="I543" s="1">
        <v>145</v>
      </c>
      <c r="J543" s="1">
        <v>732</v>
      </c>
      <c r="K543" s="1">
        <v>130305</v>
      </c>
      <c r="L543" s="1">
        <v>1643</v>
      </c>
      <c r="M543" s="1">
        <v>1764</v>
      </c>
      <c r="N543" s="1">
        <v>77238</v>
      </c>
      <c r="O543" s="1">
        <v>6885</v>
      </c>
      <c r="P543" s="1">
        <v>84123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106</v>
      </c>
      <c r="F544" s="1">
        <v>831</v>
      </c>
      <c r="G544" s="1">
        <v>304490</v>
      </c>
      <c r="H544" s="1">
        <v>8009</v>
      </c>
      <c r="I544" s="1">
        <v>143</v>
      </c>
      <c r="J544" s="1">
        <v>767</v>
      </c>
      <c r="K544" s="1">
        <v>128235</v>
      </c>
      <c r="L544" s="1">
        <v>1643</v>
      </c>
      <c r="M544" s="1">
        <v>1764</v>
      </c>
      <c r="N544" s="1">
        <v>77238</v>
      </c>
      <c r="O544" s="1">
        <v>6885</v>
      </c>
      <c r="P544" s="1">
        <v>84123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106</v>
      </c>
      <c r="F545" s="1">
        <v>831</v>
      </c>
      <c r="G545" s="1">
        <v>304490</v>
      </c>
      <c r="H545" s="1">
        <v>7907</v>
      </c>
      <c r="I545" s="1">
        <v>138</v>
      </c>
      <c r="J545" s="1">
        <v>803</v>
      </c>
      <c r="K545" s="1">
        <v>129358</v>
      </c>
      <c r="L545" s="1">
        <v>1643</v>
      </c>
      <c r="M545" s="1">
        <v>1764</v>
      </c>
      <c r="N545" s="1">
        <v>77238</v>
      </c>
      <c r="O545" s="1">
        <v>6885</v>
      </c>
      <c r="P545" s="1">
        <v>84123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106</v>
      </c>
      <c r="F546" s="1">
        <v>831</v>
      </c>
      <c r="G546" s="1">
        <v>304614</v>
      </c>
      <c r="H546" s="1">
        <v>7783</v>
      </c>
      <c r="I546" s="1">
        <v>143</v>
      </c>
      <c r="J546" s="1">
        <v>734</v>
      </c>
      <c r="K546" s="1">
        <v>124365</v>
      </c>
      <c r="L546" s="1">
        <v>1643</v>
      </c>
      <c r="M546" s="1">
        <v>1764</v>
      </c>
      <c r="N546" s="1">
        <v>77224</v>
      </c>
      <c r="O546" s="1">
        <v>6884</v>
      </c>
      <c r="P546" s="1">
        <v>84108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106</v>
      </c>
      <c r="F547" s="1">
        <v>832</v>
      </c>
      <c r="G547" s="1">
        <v>304614</v>
      </c>
      <c r="H547" s="1">
        <v>8020</v>
      </c>
      <c r="I547" s="1">
        <v>151</v>
      </c>
      <c r="J547" s="1">
        <v>822</v>
      </c>
      <c r="K547" s="1">
        <v>127720</v>
      </c>
      <c r="L547" s="1">
        <v>1643</v>
      </c>
      <c r="M547" s="1">
        <v>1764</v>
      </c>
      <c r="N547" s="1">
        <v>77224</v>
      </c>
      <c r="O547" s="1">
        <v>6884</v>
      </c>
      <c r="P547" s="1">
        <v>84108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106</v>
      </c>
      <c r="F548" s="1">
        <v>832</v>
      </c>
      <c r="G548" s="1">
        <v>241038</v>
      </c>
      <c r="H548" s="1">
        <v>8382</v>
      </c>
      <c r="I548" s="1">
        <v>139</v>
      </c>
      <c r="J548" s="1">
        <v>616</v>
      </c>
      <c r="K548" s="1">
        <v>80259</v>
      </c>
      <c r="L548" s="1">
        <v>1643</v>
      </c>
      <c r="M548" s="1">
        <v>1764</v>
      </c>
      <c r="N548" s="1">
        <v>64205</v>
      </c>
      <c r="O548" s="1">
        <v>5887</v>
      </c>
      <c r="P548" s="1">
        <v>70092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106</v>
      </c>
      <c r="F549" s="1">
        <v>832</v>
      </c>
      <c r="G549" s="1">
        <v>241038</v>
      </c>
      <c r="H549" s="1">
        <v>8019</v>
      </c>
      <c r="I549" s="1">
        <v>136</v>
      </c>
      <c r="J549" s="1">
        <v>560</v>
      </c>
      <c r="K549" s="1">
        <v>77605</v>
      </c>
      <c r="L549" s="1">
        <v>1643</v>
      </c>
      <c r="M549" s="1">
        <v>1764</v>
      </c>
      <c r="N549" s="1">
        <v>64205</v>
      </c>
      <c r="O549" s="1">
        <v>5887</v>
      </c>
      <c r="P549" s="1">
        <v>70092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106</v>
      </c>
      <c r="F550" s="1">
        <v>832</v>
      </c>
      <c r="G550" s="1">
        <v>241038</v>
      </c>
      <c r="H550" s="1">
        <v>7813</v>
      </c>
      <c r="I550" s="1">
        <v>134</v>
      </c>
      <c r="J550" s="1">
        <v>610</v>
      </c>
      <c r="K550" s="1">
        <v>80458</v>
      </c>
      <c r="L550" s="1">
        <v>1643</v>
      </c>
      <c r="M550" s="1">
        <v>1764</v>
      </c>
      <c r="N550" s="1">
        <v>64205</v>
      </c>
      <c r="O550" s="1">
        <v>5887</v>
      </c>
      <c r="P550" s="1">
        <v>70092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106</v>
      </c>
      <c r="F551" s="1">
        <v>832</v>
      </c>
      <c r="G551" s="1">
        <v>241038</v>
      </c>
      <c r="H551" s="1">
        <v>7564</v>
      </c>
      <c r="I551" s="1">
        <v>159</v>
      </c>
      <c r="J551" s="1">
        <v>590</v>
      </c>
      <c r="K551" s="1">
        <v>78153</v>
      </c>
      <c r="L551" s="1">
        <v>1643</v>
      </c>
      <c r="M551" s="1">
        <v>1764</v>
      </c>
      <c r="N551" s="1">
        <v>64205</v>
      </c>
      <c r="O551" s="1">
        <v>5887</v>
      </c>
      <c r="P551" s="1">
        <v>70092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106</v>
      </c>
      <c r="F552" s="1">
        <v>832</v>
      </c>
      <c r="G552" s="1">
        <v>241038</v>
      </c>
      <c r="H552" s="1">
        <v>7826</v>
      </c>
      <c r="I552" s="1">
        <v>137</v>
      </c>
      <c r="J552" s="1">
        <v>596</v>
      </c>
      <c r="K552" s="1">
        <v>79725</v>
      </c>
      <c r="L552" s="1">
        <v>1643</v>
      </c>
      <c r="M552" s="1">
        <v>1764</v>
      </c>
      <c r="N552" s="1">
        <v>64205</v>
      </c>
      <c r="O552" s="1">
        <v>5887</v>
      </c>
      <c r="P552" s="1">
        <v>70092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106</v>
      </c>
      <c r="F553" s="1">
        <v>832</v>
      </c>
      <c r="G553" s="1">
        <v>241038</v>
      </c>
      <c r="H553" s="1">
        <v>8205</v>
      </c>
      <c r="I553" s="1">
        <v>142</v>
      </c>
      <c r="J553" s="1">
        <v>577</v>
      </c>
      <c r="K553" s="1">
        <v>79986</v>
      </c>
      <c r="L553" s="1">
        <v>1643</v>
      </c>
      <c r="M553" s="1">
        <v>1764</v>
      </c>
      <c r="N553" s="1">
        <v>64205</v>
      </c>
      <c r="O553" s="1">
        <v>5887</v>
      </c>
      <c r="P553" s="1">
        <v>70092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104</v>
      </c>
      <c r="F554" s="1">
        <v>836</v>
      </c>
      <c r="G554" s="1">
        <v>240593</v>
      </c>
      <c r="H554" s="1">
        <v>7835</v>
      </c>
      <c r="I554" s="1">
        <v>147</v>
      </c>
      <c r="J554" s="1">
        <v>607</v>
      </c>
      <c r="K554" s="1">
        <v>77505</v>
      </c>
      <c r="L554" s="1">
        <v>1643</v>
      </c>
      <c r="M554" s="1">
        <v>1764</v>
      </c>
      <c r="N554" s="1">
        <v>63864</v>
      </c>
      <c r="O554" s="1">
        <v>5868</v>
      </c>
      <c r="P554" s="1">
        <v>69732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104</v>
      </c>
      <c r="F555" s="1">
        <v>838</v>
      </c>
      <c r="G555" s="1">
        <v>253427</v>
      </c>
      <c r="H555" s="1">
        <v>8107</v>
      </c>
      <c r="I555" s="1">
        <v>141</v>
      </c>
      <c r="J555" s="1">
        <v>705</v>
      </c>
      <c r="K555" s="1">
        <v>96420</v>
      </c>
      <c r="L555" s="1">
        <v>1645</v>
      </c>
      <c r="M555" s="1">
        <v>1766</v>
      </c>
      <c r="N555" s="1">
        <v>62212</v>
      </c>
      <c r="O555" s="1">
        <v>5687</v>
      </c>
      <c r="P555" s="1">
        <v>67899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104</v>
      </c>
      <c r="F556" s="1">
        <v>838</v>
      </c>
      <c r="G556" s="1">
        <v>253427</v>
      </c>
      <c r="H556" s="1">
        <v>7835</v>
      </c>
      <c r="I556" s="1">
        <v>145</v>
      </c>
      <c r="J556" s="1">
        <v>673</v>
      </c>
      <c r="K556" s="1">
        <v>91925</v>
      </c>
      <c r="L556" s="1">
        <v>1645</v>
      </c>
      <c r="M556" s="1">
        <v>1766</v>
      </c>
      <c r="N556" s="1">
        <v>62212</v>
      </c>
      <c r="O556" s="1">
        <v>5687</v>
      </c>
      <c r="P556" s="1">
        <v>67899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104</v>
      </c>
      <c r="F557" s="1">
        <v>838</v>
      </c>
      <c r="G557" s="1">
        <v>253427</v>
      </c>
      <c r="H557" s="1">
        <v>8047</v>
      </c>
      <c r="I557" s="1">
        <v>146</v>
      </c>
      <c r="J557" s="1">
        <v>679</v>
      </c>
      <c r="K557" s="1">
        <v>98033</v>
      </c>
      <c r="L557" s="1">
        <v>1645</v>
      </c>
      <c r="M557" s="1">
        <v>1766</v>
      </c>
      <c r="N557" s="1">
        <v>62212</v>
      </c>
      <c r="O557" s="1">
        <v>5687</v>
      </c>
      <c r="P557" s="1">
        <v>67899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104</v>
      </c>
      <c r="F558" s="1">
        <v>838</v>
      </c>
      <c r="G558" s="1">
        <v>253427</v>
      </c>
      <c r="H558" s="1">
        <v>8220</v>
      </c>
      <c r="I558" s="1">
        <v>143</v>
      </c>
      <c r="J558" s="1">
        <v>585</v>
      </c>
      <c r="K558" s="1">
        <v>99139</v>
      </c>
      <c r="L558" s="1">
        <v>1645</v>
      </c>
      <c r="M558" s="1">
        <v>1766</v>
      </c>
      <c r="N558" s="1">
        <v>62212</v>
      </c>
      <c r="O558" s="1">
        <v>5687</v>
      </c>
      <c r="P558" s="1">
        <v>67899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104</v>
      </c>
      <c r="F559" s="1">
        <v>838</v>
      </c>
      <c r="G559" s="1">
        <v>253427</v>
      </c>
      <c r="H559" s="1">
        <v>8076</v>
      </c>
      <c r="I559" s="1">
        <v>162</v>
      </c>
      <c r="J559" s="1">
        <v>600</v>
      </c>
      <c r="K559" s="1">
        <v>96576</v>
      </c>
      <c r="L559" s="1">
        <v>1645</v>
      </c>
      <c r="M559" s="1">
        <v>1766</v>
      </c>
      <c r="N559" s="1">
        <v>62212</v>
      </c>
      <c r="O559" s="1">
        <v>5687</v>
      </c>
      <c r="P559" s="1">
        <v>67899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104</v>
      </c>
      <c r="F560" s="1">
        <v>838</v>
      </c>
      <c r="G560" s="1">
        <v>253427</v>
      </c>
      <c r="H560" s="1">
        <v>7980</v>
      </c>
      <c r="I560" s="1">
        <v>144</v>
      </c>
      <c r="J560" s="1">
        <v>677</v>
      </c>
      <c r="K560" s="1">
        <v>96709</v>
      </c>
      <c r="L560" s="1">
        <v>1645</v>
      </c>
      <c r="M560" s="1">
        <v>1766</v>
      </c>
      <c r="N560" s="1">
        <v>62212</v>
      </c>
      <c r="O560" s="1">
        <v>5687</v>
      </c>
      <c r="P560" s="1">
        <v>67899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104</v>
      </c>
      <c r="F561" s="1">
        <v>838</v>
      </c>
      <c r="G561" s="1">
        <v>255961</v>
      </c>
      <c r="H561" s="1">
        <v>7553</v>
      </c>
      <c r="I561" s="1">
        <v>136</v>
      </c>
      <c r="J561" s="1">
        <v>632</v>
      </c>
      <c r="K561" s="1">
        <v>85059</v>
      </c>
      <c r="L561" s="1">
        <v>1645</v>
      </c>
      <c r="M561" s="1">
        <v>1766</v>
      </c>
      <c r="N561" s="1">
        <v>63740</v>
      </c>
      <c r="O561" s="1">
        <v>5801</v>
      </c>
      <c r="P561" s="1">
        <v>69541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104</v>
      </c>
      <c r="F562" s="1">
        <v>838</v>
      </c>
      <c r="G562" s="1">
        <v>227661</v>
      </c>
      <c r="H562" s="1">
        <v>7891</v>
      </c>
      <c r="I562" s="1">
        <v>140</v>
      </c>
      <c r="J562" s="1">
        <v>532</v>
      </c>
      <c r="K562" s="1">
        <v>70339</v>
      </c>
      <c r="L562" s="1">
        <v>1643</v>
      </c>
      <c r="M562" s="1">
        <v>1764</v>
      </c>
      <c r="N562" s="1">
        <v>62589</v>
      </c>
      <c r="O562" s="1">
        <v>5753</v>
      </c>
      <c r="P562" s="1">
        <v>68342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104</v>
      </c>
      <c r="F563" s="1">
        <v>838</v>
      </c>
      <c r="G563" s="1">
        <v>230445</v>
      </c>
      <c r="H563" s="1">
        <v>8243</v>
      </c>
      <c r="I563" s="1">
        <v>203</v>
      </c>
      <c r="J563" s="1">
        <v>545</v>
      </c>
      <c r="K563" s="1">
        <v>74368</v>
      </c>
      <c r="L563" s="1">
        <v>1643</v>
      </c>
      <c r="M563" s="1">
        <v>1764</v>
      </c>
      <c r="N563" s="1">
        <v>62706</v>
      </c>
      <c r="O563" s="1">
        <v>5755</v>
      </c>
      <c r="P563" s="1">
        <v>68461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104</v>
      </c>
      <c r="F564" s="1">
        <v>838</v>
      </c>
      <c r="G564" s="1">
        <v>230445</v>
      </c>
      <c r="H564" s="1">
        <v>7995</v>
      </c>
      <c r="I564" s="1">
        <v>180</v>
      </c>
      <c r="J564" s="1">
        <v>535</v>
      </c>
      <c r="K564" s="1">
        <v>73910</v>
      </c>
      <c r="L564" s="1">
        <v>1643</v>
      </c>
      <c r="M564" s="1">
        <v>1764</v>
      </c>
      <c r="N564" s="1">
        <v>62706</v>
      </c>
      <c r="O564" s="1">
        <v>5755</v>
      </c>
      <c r="P564" s="1">
        <v>68461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103</v>
      </c>
      <c r="F565" s="1">
        <v>839</v>
      </c>
      <c r="G565" s="1">
        <v>263600</v>
      </c>
      <c r="H565" s="1">
        <v>7909</v>
      </c>
      <c r="I565" s="1">
        <v>139</v>
      </c>
      <c r="J565" s="1">
        <v>577</v>
      </c>
      <c r="K565" s="1">
        <v>86808</v>
      </c>
      <c r="L565" s="1">
        <v>1651</v>
      </c>
      <c r="M565" s="1">
        <v>1772</v>
      </c>
      <c r="N565" s="1">
        <v>67522</v>
      </c>
      <c r="O565" s="1">
        <v>6243</v>
      </c>
      <c r="P565" s="1">
        <v>73765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103</v>
      </c>
      <c r="F566" s="1">
        <v>839</v>
      </c>
      <c r="G566" s="1">
        <v>263600</v>
      </c>
      <c r="H566" s="1">
        <v>7727</v>
      </c>
      <c r="I566" s="1">
        <v>143</v>
      </c>
      <c r="J566" s="1">
        <v>592</v>
      </c>
      <c r="K566" s="1">
        <v>86052</v>
      </c>
      <c r="L566" s="1">
        <v>1651</v>
      </c>
      <c r="M566" s="1">
        <v>1772</v>
      </c>
      <c r="N566" s="1">
        <v>67522</v>
      </c>
      <c r="O566" s="1">
        <v>6243</v>
      </c>
      <c r="P566" s="1">
        <v>73765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103</v>
      </c>
      <c r="F567" s="1">
        <v>839</v>
      </c>
      <c r="G567" s="1">
        <v>264320</v>
      </c>
      <c r="H567" s="1">
        <v>7779</v>
      </c>
      <c r="I567" s="1">
        <v>146</v>
      </c>
      <c r="J567" s="1">
        <v>604</v>
      </c>
      <c r="K567" s="1">
        <v>82177</v>
      </c>
      <c r="L567" s="1">
        <v>1654</v>
      </c>
      <c r="M567" s="1">
        <v>1775</v>
      </c>
      <c r="N567" s="1">
        <v>67957</v>
      </c>
      <c r="O567" s="1">
        <v>6260</v>
      </c>
      <c r="P567" s="1">
        <v>74217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103</v>
      </c>
      <c r="F568" s="1">
        <v>845</v>
      </c>
      <c r="G568" s="1">
        <v>264320</v>
      </c>
      <c r="H568" s="1">
        <v>8446</v>
      </c>
      <c r="I568" s="1">
        <v>165</v>
      </c>
      <c r="J568" s="1">
        <v>651</v>
      </c>
      <c r="K568" s="1">
        <v>83188</v>
      </c>
      <c r="L568" s="1">
        <v>1654</v>
      </c>
      <c r="M568" s="1">
        <v>1775</v>
      </c>
      <c r="N568" s="1">
        <v>67957</v>
      </c>
      <c r="O568" s="1">
        <v>6260</v>
      </c>
      <c r="P568" s="1">
        <v>74217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103</v>
      </c>
      <c r="F569" s="1">
        <v>845</v>
      </c>
      <c r="G569" s="1">
        <v>264320</v>
      </c>
      <c r="H569" s="1">
        <v>7810</v>
      </c>
      <c r="I569" s="1">
        <v>138</v>
      </c>
      <c r="J569" s="1">
        <v>608</v>
      </c>
      <c r="K569" s="1">
        <v>80998</v>
      </c>
      <c r="L569" s="1">
        <v>1654</v>
      </c>
      <c r="M569" s="1">
        <v>1775</v>
      </c>
      <c r="N569" s="1">
        <v>67957</v>
      </c>
      <c r="O569" s="1">
        <v>6260</v>
      </c>
      <c r="P569" s="1">
        <v>74217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103</v>
      </c>
      <c r="F570" s="1">
        <v>846</v>
      </c>
      <c r="G570" s="1">
        <v>264321</v>
      </c>
      <c r="H570" s="1">
        <v>7813</v>
      </c>
      <c r="I570" s="1">
        <v>137</v>
      </c>
      <c r="J570" s="1">
        <v>666</v>
      </c>
      <c r="K570" s="1">
        <v>82491</v>
      </c>
      <c r="L570" s="1">
        <v>1654</v>
      </c>
      <c r="M570" s="1">
        <v>1775</v>
      </c>
      <c r="N570" s="1">
        <v>67957</v>
      </c>
      <c r="O570" s="1">
        <v>6260</v>
      </c>
      <c r="P570" s="1">
        <v>74217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103</v>
      </c>
      <c r="F571" s="1">
        <v>848</v>
      </c>
      <c r="G571" s="1">
        <v>264762</v>
      </c>
      <c r="H571" s="1">
        <v>7610</v>
      </c>
      <c r="I571" s="1">
        <v>140</v>
      </c>
      <c r="J571" s="1">
        <v>614</v>
      </c>
      <c r="K571" s="1">
        <v>82505</v>
      </c>
      <c r="L571" s="1">
        <v>1654</v>
      </c>
      <c r="M571" s="1">
        <v>1775</v>
      </c>
      <c r="N571" s="1">
        <v>67861</v>
      </c>
      <c r="O571" s="1">
        <v>6256</v>
      </c>
      <c r="P571" s="1">
        <v>74117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103</v>
      </c>
      <c r="F572" s="1">
        <v>848</v>
      </c>
      <c r="G572" s="1">
        <v>264765</v>
      </c>
      <c r="H572" s="1">
        <v>7913</v>
      </c>
      <c r="I572" s="1">
        <v>148</v>
      </c>
      <c r="J572" s="1">
        <v>643</v>
      </c>
      <c r="K572" s="1">
        <v>83532</v>
      </c>
      <c r="L572" s="1">
        <v>1654</v>
      </c>
      <c r="M572" s="1">
        <v>1775</v>
      </c>
      <c r="N572" s="1">
        <v>67861</v>
      </c>
      <c r="O572" s="1">
        <v>6256</v>
      </c>
      <c r="P572" s="1">
        <v>74117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103</v>
      </c>
      <c r="F573" s="1">
        <v>849</v>
      </c>
      <c r="G573" s="1">
        <v>255067</v>
      </c>
      <c r="H573" s="1">
        <v>8199</v>
      </c>
      <c r="I573" s="1">
        <v>190</v>
      </c>
      <c r="J573" s="1">
        <v>618</v>
      </c>
      <c r="K573" s="1">
        <v>88701</v>
      </c>
      <c r="L573" s="1">
        <v>1655</v>
      </c>
      <c r="M573" s="1">
        <v>1776</v>
      </c>
      <c r="N573" s="1">
        <v>62213</v>
      </c>
      <c r="O573" s="1">
        <v>5733</v>
      </c>
      <c r="P573" s="1">
        <v>67946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103</v>
      </c>
      <c r="F574" s="1">
        <v>850</v>
      </c>
      <c r="G574" s="1">
        <v>255067</v>
      </c>
      <c r="H574" s="1">
        <v>8064</v>
      </c>
      <c r="I574" s="1">
        <v>140</v>
      </c>
      <c r="J574" s="1">
        <v>626</v>
      </c>
      <c r="K574" s="1">
        <v>90539</v>
      </c>
      <c r="L574" s="1">
        <v>1655</v>
      </c>
      <c r="M574" s="1">
        <v>1776</v>
      </c>
      <c r="N574" s="1">
        <v>62213</v>
      </c>
      <c r="O574" s="1">
        <v>5733</v>
      </c>
      <c r="P574" s="1">
        <v>67946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103</v>
      </c>
      <c r="F575" s="1">
        <v>859</v>
      </c>
      <c r="G575" s="1">
        <v>255067</v>
      </c>
      <c r="H575" s="1">
        <v>8081</v>
      </c>
      <c r="I575" s="1">
        <v>160</v>
      </c>
      <c r="J575" s="1">
        <v>637</v>
      </c>
      <c r="K575" s="1">
        <v>89013</v>
      </c>
      <c r="L575" s="1">
        <v>1655</v>
      </c>
      <c r="M575" s="1">
        <v>1776</v>
      </c>
      <c r="N575" s="1">
        <v>62213</v>
      </c>
      <c r="O575" s="1">
        <v>5733</v>
      </c>
      <c r="P575" s="1">
        <v>67946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103</v>
      </c>
      <c r="F576" s="1">
        <v>859</v>
      </c>
      <c r="G576" s="1">
        <v>255067</v>
      </c>
      <c r="H576" s="1">
        <v>7312</v>
      </c>
      <c r="I576" s="1">
        <v>145</v>
      </c>
      <c r="J576" s="1">
        <v>629</v>
      </c>
      <c r="K576" s="1">
        <v>88774</v>
      </c>
      <c r="L576" s="1">
        <v>1655</v>
      </c>
      <c r="M576" s="1">
        <v>1776</v>
      </c>
      <c r="N576" s="1">
        <v>62213</v>
      </c>
      <c r="O576" s="1">
        <v>5733</v>
      </c>
      <c r="P576" s="1">
        <v>67946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103</v>
      </c>
      <c r="F577" s="1">
        <v>859</v>
      </c>
      <c r="G577" s="1">
        <v>255067</v>
      </c>
      <c r="H577" s="1">
        <v>8061</v>
      </c>
      <c r="I577" s="1">
        <v>132</v>
      </c>
      <c r="J577" s="1">
        <v>600</v>
      </c>
      <c r="K577" s="1">
        <v>91348</v>
      </c>
      <c r="L577" s="1">
        <v>1655</v>
      </c>
      <c r="M577" s="1">
        <v>1776</v>
      </c>
      <c r="N577" s="1">
        <v>62213</v>
      </c>
      <c r="O577" s="1">
        <v>5733</v>
      </c>
      <c r="P577" s="1">
        <v>67946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103</v>
      </c>
      <c r="F578" s="1">
        <v>859</v>
      </c>
      <c r="G578" s="1">
        <v>264724</v>
      </c>
      <c r="H578" s="1">
        <v>8315</v>
      </c>
      <c r="I578" s="1">
        <v>151</v>
      </c>
      <c r="J578" s="1">
        <v>728</v>
      </c>
      <c r="K578" s="1">
        <v>85603</v>
      </c>
      <c r="L578" s="1">
        <v>1655</v>
      </c>
      <c r="M578" s="1">
        <v>1776</v>
      </c>
      <c r="N578" s="1">
        <v>67437</v>
      </c>
      <c r="O578" s="1">
        <v>6275</v>
      </c>
      <c r="P578" s="1">
        <v>73712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103</v>
      </c>
      <c r="F579" s="1">
        <v>859</v>
      </c>
      <c r="G579" s="1">
        <v>264724</v>
      </c>
      <c r="H579" s="1">
        <v>7993</v>
      </c>
      <c r="I579" s="1">
        <v>157</v>
      </c>
      <c r="J579" s="1">
        <v>623</v>
      </c>
      <c r="K579" s="1">
        <v>81823</v>
      </c>
      <c r="L579" s="1">
        <v>1655</v>
      </c>
      <c r="M579" s="1">
        <v>1776</v>
      </c>
      <c r="N579" s="1">
        <v>67437</v>
      </c>
      <c r="O579" s="1">
        <v>6275</v>
      </c>
      <c r="P579" s="1">
        <v>73712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103</v>
      </c>
      <c r="F580" s="1">
        <v>860</v>
      </c>
      <c r="G580" s="1">
        <v>266501</v>
      </c>
      <c r="H580" s="1">
        <v>8179</v>
      </c>
      <c r="I580" s="1">
        <v>174</v>
      </c>
      <c r="J580" s="1">
        <v>665</v>
      </c>
      <c r="K580" s="1">
        <v>85065</v>
      </c>
      <c r="L580" s="1">
        <v>1655</v>
      </c>
      <c r="M580" s="1">
        <v>1776</v>
      </c>
      <c r="N580" s="1">
        <v>67634</v>
      </c>
      <c r="O580" s="1">
        <v>6278</v>
      </c>
      <c r="P580" s="1">
        <v>73912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103</v>
      </c>
      <c r="F581" s="1">
        <v>860</v>
      </c>
      <c r="G581" s="1">
        <v>266507</v>
      </c>
      <c r="H581" s="1">
        <v>7558</v>
      </c>
      <c r="I581" s="1">
        <v>139</v>
      </c>
      <c r="J581" s="1">
        <v>653</v>
      </c>
      <c r="K581" s="1">
        <v>83272</v>
      </c>
      <c r="L581" s="1">
        <v>1655</v>
      </c>
      <c r="M581" s="1">
        <v>1776</v>
      </c>
      <c r="N581" s="1">
        <v>67634</v>
      </c>
      <c r="O581" s="1">
        <v>6278</v>
      </c>
      <c r="P581" s="1">
        <v>73912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103</v>
      </c>
      <c r="F582" s="1">
        <v>860</v>
      </c>
      <c r="G582" s="1">
        <v>273497</v>
      </c>
      <c r="H582" s="1">
        <v>8086</v>
      </c>
      <c r="I582" s="1">
        <v>137</v>
      </c>
      <c r="J582" s="1">
        <v>689</v>
      </c>
      <c r="K582" s="1">
        <v>92350</v>
      </c>
      <c r="L582" s="1">
        <v>1655</v>
      </c>
      <c r="M582" s="1">
        <v>1776</v>
      </c>
      <c r="N582" s="1">
        <v>68800</v>
      </c>
      <c r="O582" s="1">
        <v>6311</v>
      </c>
      <c r="P582" s="1">
        <v>75111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103</v>
      </c>
      <c r="F583" s="1">
        <v>860</v>
      </c>
      <c r="G583" s="1">
        <v>273497</v>
      </c>
      <c r="H583" s="1">
        <v>7988</v>
      </c>
      <c r="I583" s="1">
        <v>161</v>
      </c>
      <c r="J583" s="1">
        <v>698</v>
      </c>
      <c r="K583" s="1">
        <v>90924</v>
      </c>
      <c r="L583" s="1">
        <v>1655</v>
      </c>
      <c r="M583" s="1">
        <v>1776</v>
      </c>
      <c r="N583" s="1">
        <v>68800</v>
      </c>
      <c r="O583" s="1">
        <v>6311</v>
      </c>
      <c r="P583" s="1">
        <v>75111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103</v>
      </c>
      <c r="F584" s="1">
        <v>860</v>
      </c>
      <c r="G584" s="1">
        <v>273497</v>
      </c>
      <c r="H584" s="1">
        <v>8112</v>
      </c>
      <c r="I584" s="1">
        <v>145</v>
      </c>
      <c r="J584" s="1">
        <v>691</v>
      </c>
      <c r="K584" s="1">
        <v>91728</v>
      </c>
      <c r="L584" s="1">
        <v>1655</v>
      </c>
      <c r="M584" s="1">
        <v>1776</v>
      </c>
      <c r="N584" s="1">
        <v>68800</v>
      </c>
      <c r="O584" s="1">
        <v>6311</v>
      </c>
      <c r="P584" s="1">
        <v>75111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103</v>
      </c>
      <c r="F585" s="1">
        <v>860</v>
      </c>
      <c r="G585" s="1">
        <v>273497</v>
      </c>
      <c r="H585" s="1">
        <v>7842</v>
      </c>
      <c r="I585" s="1">
        <v>133</v>
      </c>
      <c r="J585" s="1">
        <v>697</v>
      </c>
      <c r="K585" s="1">
        <v>90758</v>
      </c>
      <c r="L585" s="1">
        <v>1655</v>
      </c>
      <c r="M585" s="1">
        <v>1776</v>
      </c>
      <c r="N585" s="1">
        <v>68800</v>
      </c>
      <c r="O585" s="1">
        <v>6311</v>
      </c>
      <c r="P585" s="1">
        <v>75111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103</v>
      </c>
      <c r="F586" s="1">
        <v>864</v>
      </c>
      <c r="G586" s="1">
        <v>273497</v>
      </c>
      <c r="H586" s="1">
        <v>7714</v>
      </c>
      <c r="I586" s="1">
        <v>135</v>
      </c>
      <c r="J586" s="1">
        <v>736</v>
      </c>
      <c r="K586" s="1">
        <v>89998</v>
      </c>
      <c r="L586" s="1">
        <v>1655</v>
      </c>
      <c r="M586" s="1">
        <v>1776</v>
      </c>
      <c r="N586" s="1">
        <v>68800</v>
      </c>
      <c r="O586" s="1">
        <v>6311</v>
      </c>
      <c r="P586" s="1">
        <v>75111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1</v>
      </c>
      <c r="E587" s="1">
        <v>102</v>
      </c>
      <c r="F587" s="1">
        <v>864</v>
      </c>
      <c r="G587" s="1">
        <v>267175</v>
      </c>
      <c r="H587" s="1">
        <v>7948</v>
      </c>
      <c r="I587" s="1">
        <v>135</v>
      </c>
      <c r="J587" s="1">
        <v>641</v>
      </c>
      <c r="K587" s="1">
        <v>81381</v>
      </c>
      <c r="L587" s="1">
        <v>1656</v>
      </c>
      <c r="M587" s="1">
        <v>1777</v>
      </c>
      <c r="N587" s="1">
        <v>68067</v>
      </c>
      <c r="O587" s="1">
        <v>6273</v>
      </c>
      <c r="P587" s="1">
        <v>74340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102</v>
      </c>
      <c r="F588" s="1">
        <v>864</v>
      </c>
      <c r="G588" s="1">
        <v>267178</v>
      </c>
      <c r="H588" s="1">
        <v>8356</v>
      </c>
      <c r="I588" s="1">
        <v>153</v>
      </c>
      <c r="J588" s="1">
        <v>620</v>
      </c>
      <c r="K588" s="1">
        <v>85967</v>
      </c>
      <c r="L588" s="1">
        <v>1656</v>
      </c>
      <c r="M588" s="1">
        <v>1777</v>
      </c>
      <c r="N588" s="1">
        <v>68067</v>
      </c>
      <c r="O588" s="1">
        <v>6273</v>
      </c>
      <c r="P588" s="1">
        <v>74340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102</v>
      </c>
      <c r="F589" s="1">
        <v>864</v>
      </c>
      <c r="G589" s="1">
        <v>267179</v>
      </c>
      <c r="H589" s="1">
        <v>7941</v>
      </c>
      <c r="I589" s="1">
        <v>134</v>
      </c>
      <c r="J589" s="1">
        <v>624</v>
      </c>
      <c r="K589" s="1">
        <v>82871</v>
      </c>
      <c r="L589" s="1">
        <v>1656</v>
      </c>
      <c r="M589" s="1">
        <v>1777</v>
      </c>
      <c r="N589" s="1">
        <v>68067</v>
      </c>
      <c r="O589" s="1">
        <v>6273</v>
      </c>
      <c r="P589" s="1">
        <v>74340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102</v>
      </c>
      <c r="F590" s="1">
        <v>867</v>
      </c>
      <c r="G590" s="1">
        <v>267171</v>
      </c>
      <c r="H590" s="1">
        <v>7904</v>
      </c>
      <c r="I590" s="1">
        <v>151</v>
      </c>
      <c r="J590" s="1">
        <v>657</v>
      </c>
      <c r="K590" s="1">
        <v>83232</v>
      </c>
      <c r="L590" s="1">
        <v>1656</v>
      </c>
      <c r="M590" s="1">
        <v>1777</v>
      </c>
      <c r="N590" s="1">
        <v>68067</v>
      </c>
      <c r="O590" s="1">
        <v>6273</v>
      </c>
      <c r="P590" s="1">
        <v>74340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102</v>
      </c>
      <c r="F591" s="1">
        <v>867</v>
      </c>
      <c r="G591" s="1">
        <v>267178</v>
      </c>
      <c r="H591" s="1">
        <v>7500</v>
      </c>
      <c r="I591" s="1">
        <v>132</v>
      </c>
      <c r="J591" s="1">
        <v>654</v>
      </c>
      <c r="K591" s="1">
        <v>80244</v>
      </c>
      <c r="L591" s="1">
        <v>1656</v>
      </c>
      <c r="M591" s="1">
        <v>1777</v>
      </c>
      <c r="N591" s="1">
        <v>68067</v>
      </c>
      <c r="O591" s="1">
        <v>6273</v>
      </c>
      <c r="P591" s="1">
        <v>74340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102</v>
      </c>
      <c r="F592" s="1">
        <v>867</v>
      </c>
      <c r="G592" s="1">
        <v>267175</v>
      </c>
      <c r="H592" s="1">
        <v>8073</v>
      </c>
      <c r="I592" s="1">
        <v>145</v>
      </c>
      <c r="J592" s="1">
        <v>629</v>
      </c>
      <c r="K592" s="1">
        <v>81355</v>
      </c>
      <c r="L592" s="1">
        <v>1656</v>
      </c>
      <c r="M592" s="1">
        <v>1777</v>
      </c>
      <c r="N592" s="1">
        <v>68067</v>
      </c>
      <c r="O592" s="1">
        <v>6273</v>
      </c>
      <c r="P592" s="1">
        <v>74340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102</v>
      </c>
      <c r="F593" s="1">
        <v>867</v>
      </c>
      <c r="G593" s="1">
        <v>267178</v>
      </c>
      <c r="H593" s="1">
        <v>8035</v>
      </c>
      <c r="I593" s="1">
        <v>169</v>
      </c>
      <c r="J593" s="1">
        <v>643</v>
      </c>
      <c r="K593" s="1">
        <v>84288</v>
      </c>
      <c r="L593" s="1">
        <v>1656</v>
      </c>
      <c r="M593" s="1">
        <v>1777</v>
      </c>
      <c r="N593" s="1">
        <v>68067</v>
      </c>
      <c r="O593" s="1">
        <v>6273</v>
      </c>
      <c r="P593" s="1">
        <v>74340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102</v>
      </c>
      <c r="F594" s="1">
        <v>867</v>
      </c>
      <c r="G594" s="1">
        <v>267179</v>
      </c>
      <c r="H594" s="1">
        <v>7833</v>
      </c>
      <c r="I594" s="1">
        <v>141</v>
      </c>
      <c r="J594" s="1">
        <v>584</v>
      </c>
      <c r="K594" s="1">
        <v>83584</v>
      </c>
      <c r="L594" s="1">
        <v>1656</v>
      </c>
      <c r="M594" s="1">
        <v>1777</v>
      </c>
      <c r="N594" s="1">
        <v>68067</v>
      </c>
      <c r="O594" s="1">
        <v>6273</v>
      </c>
      <c r="P594" s="1">
        <v>74340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102</v>
      </c>
      <c r="F595" s="1">
        <v>867</v>
      </c>
      <c r="G595" s="1">
        <v>267171</v>
      </c>
      <c r="H595" s="1">
        <v>7794</v>
      </c>
      <c r="I595" s="1">
        <v>131</v>
      </c>
      <c r="J595" s="1">
        <v>605</v>
      </c>
      <c r="K595" s="1">
        <v>81277</v>
      </c>
      <c r="L595" s="1">
        <v>1656</v>
      </c>
      <c r="M595" s="1">
        <v>1777</v>
      </c>
      <c r="N595" s="1">
        <v>68067</v>
      </c>
      <c r="O595" s="1">
        <v>6273</v>
      </c>
      <c r="P595" s="1">
        <v>74340</v>
      </c>
    </row>
    <row r="596" spans="1:16" x14ac:dyDescent="0.2">
      <c r="A596" s="1">
        <v>594</v>
      </c>
      <c r="B596" s="1" t="s">
        <v>279</v>
      </c>
      <c r="C596" s="1">
        <v>1</v>
      </c>
      <c r="D596" s="1">
        <v>0</v>
      </c>
      <c r="E596" s="1">
        <v>103</v>
      </c>
      <c r="F596" s="1">
        <v>867</v>
      </c>
      <c r="G596" s="1">
        <v>334943</v>
      </c>
      <c r="H596" s="1">
        <v>7328</v>
      </c>
      <c r="I596" s="1">
        <v>130</v>
      </c>
      <c r="J596" s="1">
        <v>847</v>
      </c>
      <c r="K596" s="1">
        <v>141040</v>
      </c>
      <c r="L596" s="1">
        <v>1654</v>
      </c>
      <c r="M596" s="1">
        <v>1775</v>
      </c>
      <c r="N596" s="1">
        <v>75369</v>
      </c>
      <c r="O596" s="1">
        <v>6912</v>
      </c>
      <c r="P596" s="1">
        <v>82281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103</v>
      </c>
      <c r="F597" s="1">
        <v>867</v>
      </c>
      <c r="G597" s="1">
        <v>263759</v>
      </c>
      <c r="H597" s="1">
        <v>8035</v>
      </c>
      <c r="I597" s="1">
        <v>148</v>
      </c>
      <c r="J597" s="1">
        <v>617</v>
      </c>
      <c r="K597" s="1">
        <v>84485</v>
      </c>
      <c r="L597" s="1">
        <v>1656</v>
      </c>
      <c r="M597" s="1">
        <v>1777</v>
      </c>
      <c r="N597" s="1">
        <v>64807</v>
      </c>
      <c r="O597" s="1">
        <v>5955</v>
      </c>
      <c r="P597" s="1">
        <v>70762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103</v>
      </c>
      <c r="F598" s="1">
        <v>868</v>
      </c>
      <c r="G598" s="1">
        <v>263759</v>
      </c>
      <c r="H598" s="1">
        <v>8232</v>
      </c>
      <c r="I598" s="1">
        <v>198</v>
      </c>
      <c r="J598" s="1">
        <v>625</v>
      </c>
      <c r="K598" s="1">
        <v>87325</v>
      </c>
      <c r="L598" s="1">
        <v>1656</v>
      </c>
      <c r="M598" s="1">
        <v>1777</v>
      </c>
      <c r="N598" s="1">
        <v>64807</v>
      </c>
      <c r="O598" s="1">
        <v>5955</v>
      </c>
      <c r="P598" s="1">
        <v>70762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103</v>
      </c>
      <c r="F599" s="1">
        <v>873</v>
      </c>
      <c r="G599" s="1">
        <v>263759</v>
      </c>
      <c r="H599" s="1">
        <v>8010</v>
      </c>
      <c r="I599" s="1">
        <v>155</v>
      </c>
      <c r="J599" s="1">
        <v>667</v>
      </c>
      <c r="K599" s="1">
        <v>83711</v>
      </c>
      <c r="L599" s="1">
        <v>1656</v>
      </c>
      <c r="M599" s="1">
        <v>1777</v>
      </c>
      <c r="N599" s="1">
        <v>64807</v>
      </c>
      <c r="O599" s="1">
        <v>5955</v>
      </c>
      <c r="P599" s="1">
        <v>70762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103</v>
      </c>
      <c r="F600" s="1">
        <v>873</v>
      </c>
      <c r="G600" s="1">
        <v>263759</v>
      </c>
      <c r="H600" s="1">
        <v>7854</v>
      </c>
      <c r="I600" s="1">
        <v>145</v>
      </c>
      <c r="J600" s="1">
        <v>617</v>
      </c>
      <c r="K600" s="1">
        <v>84891</v>
      </c>
      <c r="L600" s="1">
        <v>1656</v>
      </c>
      <c r="M600" s="1">
        <v>1777</v>
      </c>
      <c r="N600" s="1">
        <v>64807</v>
      </c>
      <c r="O600" s="1">
        <v>5955</v>
      </c>
      <c r="P600" s="1">
        <v>70762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103</v>
      </c>
      <c r="F601" s="1">
        <v>879</v>
      </c>
      <c r="G601" s="1">
        <v>263401</v>
      </c>
      <c r="H601" s="1">
        <v>8123</v>
      </c>
      <c r="I601" s="1">
        <v>175</v>
      </c>
      <c r="J601" s="1">
        <v>572</v>
      </c>
      <c r="K601" s="1">
        <v>83122</v>
      </c>
      <c r="L601" s="1">
        <v>1656</v>
      </c>
      <c r="M601" s="1">
        <v>1777</v>
      </c>
      <c r="N601" s="1">
        <v>64818</v>
      </c>
      <c r="O601" s="1">
        <v>5960</v>
      </c>
      <c r="P601" s="1">
        <v>70778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103</v>
      </c>
      <c r="F602" s="1">
        <v>879</v>
      </c>
      <c r="G602" s="1">
        <v>264014</v>
      </c>
      <c r="H602" s="1">
        <v>7920</v>
      </c>
      <c r="I602" s="1">
        <v>159</v>
      </c>
      <c r="J602" s="1">
        <v>677</v>
      </c>
      <c r="K602" s="1">
        <v>85216</v>
      </c>
      <c r="L602" s="1">
        <v>1657</v>
      </c>
      <c r="M602" s="1">
        <v>1778</v>
      </c>
      <c r="N602" s="1">
        <v>64942</v>
      </c>
      <c r="O602" s="1">
        <v>5963</v>
      </c>
      <c r="P602" s="1">
        <v>70905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103</v>
      </c>
      <c r="F603" s="1">
        <v>880</v>
      </c>
      <c r="G603" s="1">
        <v>264014</v>
      </c>
      <c r="H603" s="1">
        <v>8265</v>
      </c>
      <c r="I603" s="1">
        <v>155</v>
      </c>
      <c r="J603" s="1">
        <v>675</v>
      </c>
      <c r="K603" s="1">
        <v>84062</v>
      </c>
      <c r="L603" s="1">
        <v>1657</v>
      </c>
      <c r="M603" s="1">
        <v>1778</v>
      </c>
      <c r="N603" s="1">
        <v>64942</v>
      </c>
      <c r="O603" s="1">
        <v>5963</v>
      </c>
      <c r="P603" s="1">
        <v>70905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103</v>
      </c>
      <c r="F604" s="1">
        <v>880</v>
      </c>
      <c r="G604" s="1">
        <v>264006</v>
      </c>
      <c r="H604" s="1">
        <v>8181</v>
      </c>
      <c r="I604" s="1">
        <v>153</v>
      </c>
      <c r="J604" s="1">
        <v>620</v>
      </c>
      <c r="K604" s="1">
        <v>85698</v>
      </c>
      <c r="L604" s="1">
        <v>1657</v>
      </c>
      <c r="M604" s="1">
        <v>1778</v>
      </c>
      <c r="N604" s="1">
        <v>64942</v>
      </c>
      <c r="O604" s="1">
        <v>5963</v>
      </c>
      <c r="P604" s="1">
        <v>70905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103</v>
      </c>
      <c r="F605" s="1">
        <v>880</v>
      </c>
      <c r="G605" s="1">
        <v>264014</v>
      </c>
      <c r="H605" s="1">
        <v>7835</v>
      </c>
      <c r="I605" s="1">
        <v>139</v>
      </c>
      <c r="J605" s="1">
        <v>634</v>
      </c>
      <c r="K605" s="1">
        <v>85979</v>
      </c>
      <c r="L605" s="1">
        <v>1657</v>
      </c>
      <c r="M605" s="1">
        <v>1778</v>
      </c>
      <c r="N605" s="1">
        <v>64942</v>
      </c>
      <c r="O605" s="1">
        <v>5963</v>
      </c>
      <c r="P605" s="1">
        <v>70905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103</v>
      </c>
      <c r="F606" s="1">
        <v>881</v>
      </c>
      <c r="G606" s="1">
        <v>264006</v>
      </c>
      <c r="H606" s="1">
        <v>7555</v>
      </c>
      <c r="I606" s="1">
        <v>136</v>
      </c>
      <c r="J606" s="1">
        <v>653</v>
      </c>
      <c r="K606" s="1">
        <v>83903</v>
      </c>
      <c r="L606" s="1">
        <v>1657</v>
      </c>
      <c r="M606" s="1">
        <v>1778</v>
      </c>
      <c r="N606" s="1">
        <v>64942</v>
      </c>
      <c r="O606" s="1">
        <v>5963</v>
      </c>
      <c r="P606" s="1">
        <v>70905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103</v>
      </c>
      <c r="F607" s="1">
        <v>884</v>
      </c>
      <c r="G607" s="1">
        <v>264014</v>
      </c>
      <c r="H607" s="1">
        <v>8001</v>
      </c>
      <c r="I607" s="1">
        <v>134</v>
      </c>
      <c r="J607" s="1">
        <v>668</v>
      </c>
      <c r="K607" s="1">
        <v>84327</v>
      </c>
      <c r="L607" s="1">
        <v>1657</v>
      </c>
      <c r="M607" s="1">
        <v>1778</v>
      </c>
      <c r="N607" s="1">
        <v>64942</v>
      </c>
      <c r="O607" s="1">
        <v>5963</v>
      </c>
      <c r="P607" s="1">
        <v>70905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103</v>
      </c>
      <c r="F608" s="1">
        <v>884</v>
      </c>
      <c r="G608" s="1">
        <v>264014</v>
      </c>
      <c r="H608" s="1">
        <v>8304</v>
      </c>
      <c r="I608" s="1">
        <v>143</v>
      </c>
      <c r="J608" s="1">
        <v>645</v>
      </c>
      <c r="K608" s="1">
        <v>86200</v>
      </c>
      <c r="L608" s="1">
        <v>1657</v>
      </c>
      <c r="M608" s="1">
        <v>1778</v>
      </c>
      <c r="N608" s="1">
        <v>64942</v>
      </c>
      <c r="O608" s="1">
        <v>5963</v>
      </c>
      <c r="P608" s="1">
        <v>70905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103</v>
      </c>
      <c r="F609" s="1">
        <v>884</v>
      </c>
      <c r="G609" s="1">
        <v>264006</v>
      </c>
      <c r="H609" s="1">
        <v>7934</v>
      </c>
      <c r="I609" s="1">
        <v>159</v>
      </c>
      <c r="J609" s="1">
        <v>624</v>
      </c>
      <c r="K609" s="1">
        <v>88320</v>
      </c>
      <c r="L609" s="1">
        <v>1657</v>
      </c>
      <c r="M609" s="1">
        <v>1778</v>
      </c>
      <c r="N609" s="1">
        <v>64942</v>
      </c>
      <c r="O609" s="1">
        <v>5963</v>
      </c>
      <c r="P609" s="1">
        <v>70905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103</v>
      </c>
      <c r="F610" s="1">
        <v>884</v>
      </c>
      <c r="G610" s="1">
        <v>264014</v>
      </c>
      <c r="H610" s="1">
        <v>7989</v>
      </c>
      <c r="I610" s="1">
        <v>143</v>
      </c>
      <c r="J610" s="1">
        <v>666</v>
      </c>
      <c r="K610" s="1">
        <v>85006</v>
      </c>
      <c r="L610" s="1">
        <v>1657</v>
      </c>
      <c r="M610" s="1">
        <v>1778</v>
      </c>
      <c r="N610" s="1">
        <v>64942</v>
      </c>
      <c r="O610" s="1">
        <v>5963</v>
      </c>
      <c r="P610" s="1">
        <v>70905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103</v>
      </c>
      <c r="F611" s="1">
        <v>885</v>
      </c>
      <c r="G611" s="1">
        <v>264006</v>
      </c>
      <c r="H611" s="1">
        <v>7680</v>
      </c>
      <c r="I611" s="1">
        <v>127</v>
      </c>
      <c r="J611" s="1">
        <v>604</v>
      </c>
      <c r="K611" s="1">
        <v>83231</v>
      </c>
      <c r="L611" s="1">
        <v>1657</v>
      </c>
      <c r="M611" s="1">
        <v>1778</v>
      </c>
      <c r="N611" s="1">
        <v>64942</v>
      </c>
      <c r="O611" s="1">
        <v>5963</v>
      </c>
      <c r="P611" s="1">
        <v>70905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103</v>
      </c>
      <c r="F612" s="1">
        <v>885</v>
      </c>
      <c r="G612" s="1">
        <v>264014</v>
      </c>
      <c r="H612" s="1">
        <v>7965</v>
      </c>
      <c r="I612" s="1">
        <v>131</v>
      </c>
      <c r="J612" s="1">
        <v>634</v>
      </c>
      <c r="K612" s="1">
        <v>84740</v>
      </c>
      <c r="L612" s="1">
        <v>1657</v>
      </c>
      <c r="M612" s="1">
        <v>1778</v>
      </c>
      <c r="N612" s="1">
        <v>64942</v>
      </c>
      <c r="O612" s="1">
        <v>5963</v>
      </c>
      <c r="P612" s="1">
        <v>70905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103</v>
      </c>
      <c r="F613" s="1">
        <v>885</v>
      </c>
      <c r="G613" s="1">
        <v>302404</v>
      </c>
      <c r="H613" s="1">
        <v>8138</v>
      </c>
      <c r="I613" s="1">
        <v>151</v>
      </c>
      <c r="J613" s="1">
        <v>760</v>
      </c>
      <c r="K613" s="1">
        <v>121791</v>
      </c>
      <c r="L613" s="1">
        <v>1657</v>
      </c>
      <c r="M613" s="1">
        <v>1778</v>
      </c>
      <c r="N613" s="1">
        <v>72796</v>
      </c>
      <c r="O613" s="1">
        <v>6741</v>
      </c>
      <c r="P613" s="1">
        <v>79537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103</v>
      </c>
      <c r="F614" s="1">
        <v>885</v>
      </c>
      <c r="G614" s="1">
        <v>302397</v>
      </c>
      <c r="H614" s="1">
        <v>8107</v>
      </c>
      <c r="I614" s="1">
        <v>150</v>
      </c>
      <c r="J614" s="1">
        <v>686</v>
      </c>
      <c r="K614" s="1">
        <v>120127</v>
      </c>
      <c r="L614" s="1">
        <v>1657</v>
      </c>
      <c r="M614" s="1">
        <v>1778</v>
      </c>
      <c r="N614" s="1">
        <v>72796</v>
      </c>
      <c r="O614" s="1">
        <v>6741</v>
      </c>
      <c r="P614" s="1">
        <v>79537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103</v>
      </c>
      <c r="F615" s="1">
        <v>885</v>
      </c>
      <c r="G615" s="1">
        <v>302404</v>
      </c>
      <c r="H615" s="1">
        <v>8103</v>
      </c>
      <c r="I615" s="1">
        <v>146</v>
      </c>
      <c r="J615" s="1">
        <v>771</v>
      </c>
      <c r="K615" s="1">
        <v>121022</v>
      </c>
      <c r="L615" s="1">
        <v>1657</v>
      </c>
      <c r="M615" s="1">
        <v>1778</v>
      </c>
      <c r="N615" s="1">
        <v>72796</v>
      </c>
      <c r="O615" s="1">
        <v>6741</v>
      </c>
      <c r="P615" s="1">
        <v>79537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103</v>
      </c>
      <c r="F616" s="1">
        <v>885</v>
      </c>
      <c r="G616" s="1">
        <v>302397</v>
      </c>
      <c r="H616" s="1">
        <v>7565</v>
      </c>
      <c r="I616" s="1">
        <v>137</v>
      </c>
      <c r="J616" s="1">
        <v>718</v>
      </c>
      <c r="K616" s="1">
        <v>115358</v>
      </c>
      <c r="L616" s="1">
        <v>1657</v>
      </c>
      <c r="M616" s="1">
        <v>1778</v>
      </c>
      <c r="N616" s="1">
        <v>72796</v>
      </c>
      <c r="O616" s="1">
        <v>6741</v>
      </c>
      <c r="P616" s="1">
        <v>79537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103</v>
      </c>
      <c r="F617" s="1">
        <v>888</v>
      </c>
      <c r="G617" s="1">
        <v>302404</v>
      </c>
      <c r="H617" s="1">
        <v>8048</v>
      </c>
      <c r="I617" s="1">
        <v>146</v>
      </c>
      <c r="J617" s="1">
        <v>760</v>
      </c>
      <c r="K617" s="1">
        <v>120677</v>
      </c>
      <c r="L617" s="1">
        <v>1657</v>
      </c>
      <c r="M617" s="1">
        <v>1778</v>
      </c>
      <c r="N617" s="1">
        <v>72796</v>
      </c>
      <c r="O617" s="1">
        <v>6741</v>
      </c>
      <c r="P617" s="1">
        <v>79537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103</v>
      </c>
      <c r="F618" s="1">
        <v>893</v>
      </c>
      <c r="G618" s="1">
        <v>302404</v>
      </c>
      <c r="H618" s="1">
        <v>8146</v>
      </c>
      <c r="I618" s="1">
        <v>166</v>
      </c>
      <c r="J618" s="1">
        <v>749</v>
      </c>
      <c r="K618" s="1">
        <v>122257</v>
      </c>
      <c r="L618" s="1">
        <v>1657</v>
      </c>
      <c r="M618" s="1">
        <v>1778</v>
      </c>
      <c r="N618" s="1">
        <v>72796</v>
      </c>
      <c r="O618" s="1">
        <v>6741</v>
      </c>
      <c r="P618" s="1">
        <v>79537</v>
      </c>
    </row>
    <row r="619" spans="1:16" x14ac:dyDescent="0.2">
      <c r="A619" s="1">
        <v>617</v>
      </c>
      <c r="B619" s="1" t="s">
        <v>256</v>
      </c>
      <c r="C619" s="1">
        <v>2</v>
      </c>
      <c r="D619" s="1">
        <v>0</v>
      </c>
      <c r="E619" s="1">
        <v>105</v>
      </c>
      <c r="F619" s="1">
        <v>897</v>
      </c>
      <c r="G619" s="1">
        <v>329922</v>
      </c>
      <c r="H619" s="1">
        <v>7797</v>
      </c>
      <c r="I619" s="1">
        <v>138</v>
      </c>
      <c r="J619" s="1">
        <v>862</v>
      </c>
      <c r="K619" s="1">
        <v>138476</v>
      </c>
      <c r="L619" s="1">
        <v>1659</v>
      </c>
      <c r="M619" s="1">
        <v>1780</v>
      </c>
      <c r="N619" s="1">
        <v>77153</v>
      </c>
      <c r="O619" s="1">
        <v>7051</v>
      </c>
      <c r="P619" s="1">
        <v>84204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105</v>
      </c>
      <c r="F620" s="1">
        <v>897</v>
      </c>
      <c r="G620" s="1">
        <v>329917</v>
      </c>
      <c r="H620" s="1">
        <v>7898</v>
      </c>
      <c r="I620" s="1">
        <v>140</v>
      </c>
      <c r="J620" s="1">
        <v>865</v>
      </c>
      <c r="K620" s="1">
        <v>133459</v>
      </c>
      <c r="L620" s="1">
        <v>1659</v>
      </c>
      <c r="M620" s="1">
        <v>1780</v>
      </c>
      <c r="N620" s="1">
        <v>77153</v>
      </c>
      <c r="O620" s="1">
        <v>7051</v>
      </c>
      <c r="P620" s="1">
        <v>84204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105</v>
      </c>
      <c r="F621" s="1">
        <v>899</v>
      </c>
      <c r="G621" s="1">
        <v>329922</v>
      </c>
      <c r="H621" s="1">
        <v>7610</v>
      </c>
      <c r="I621" s="1">
        <v>137</v>
      </c>
      <c r="J621" s="1">
        <v>1018</v>
      </c>
      <c r="K621" s="1">
        <v>132976</v>
      </c>
      <c r="L621" s="1">
        <v>1659</v>
      </c>
      <c r="M621" s="1">
        <v>1780</v>
      </c>
      <c r="N621" s="1">
        <v>77153</v>
      </c>
      <c r="O621" s="1">
        <v>7051</v>
      </c>
      <c r="P621" s="1">
        <v>84204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105</v>
      </c>
      <c r="F622" s="1">
        <v>899</v>
      </c>
      <c r="G622" s="1">
        <v>329922</v>
      </c>
      <c r="H622" s="1">
        <v>8038</v>
      </c>
      <c r="I622" s="1">
        <v>136</v>
      </c>
      <c r="J622" s="1">
        <v>901</v>
      </c>
      <c r="K622" s="1">
        <v>135911</v>
      </c>
      <c r="L622" s="1">
        <v>1659</v>
      </c>
      <c r="M622" s="1">
        <v>1780</v>
      </c>
      <c r="N622" s="1">
        <v>77153</v>
      </c>
      <c r="O622" s="1">
        <v>7051</v>
      </c>
      <c r="P622" s="1">
        <v>84204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105</v>
      </c>
      <c r="F623" s="1">
        <v>900</v>
      </c>
      <c r="G623" s="1">
        <v>329922</v>
      </c>
      <c r="H623" s="1">
        <v>8221</v>
      </c>
      <c r="I623" s="1">
        <v>141</v>
      </c>
      <c r="J623" s="1">
        <v>945</v>
      </c>
      <c r="K623" s="1">
        <v>138967</v>
      </c>
      <c r="L623" s="1">
        <v>1659</v>
      </c>
      <c r="M623" s="1">
        <v>1780</v>
      </c>
      <c r="N623" s="1">
        <v>77153</v>
      </c>
      <c r="O623" s="1">
        <v>7051</v>
      </c>
      <c r="P623" s="1">
        <v>84204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105</v>
      </c>
      <c r="F624" s="1">
        <v>900</v>
      </c>
      <c r="G624" s="1">
        <v>336264</v>
      </c>
      <c r="H624" s="1">
        <v>7967</v>
      </c>
      <c r="I624" s="1">
        <v>140</v>
      </c>
      <c r="J624" s="1">
        <v>875</v>
      </c>
      <c r="K624" s="1">
        <v>142827</v>
      </c>
      <c r="L624" s="1">
        <v>1659</v>
      </c>
      <c r="M624" s="1">
        <v>1780</v>
      </c>
      <c r="N624" s="1">
        <v>78011</v>
      </c>
      <c r="O624" s="1">
        <v>7126</v>
      </c>
      <c r="P624" s="1">
        <v>85137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105</v>
      </c>
      <c r="F625" s="1">
        <v>901</v>
      </c>
      <c r="G625" s="1">
        <v>336398</v>
      </c>
      <c r="H625" s="1">
        <v>8073</v>
      </c>
      <c r="I625" s="1">
        <v>158</v>
      </c>
      <c r="J625" s="1">
        <v>925</v>
      </c>
      <c r="K625" s="1">
        <v>145875</v>
      </c>
      <c r="L625" s="1">
        <v>1659</v>
      </c>
      <c r="M625" s="1">
        <v>1780</v>
      </c>
      <c r="N625" s="1">
        <v>78058</v>
      </c>
      <c r="O625" s="1">
        <v>7133</v>
      </c>
      <c r="P625" s="1">
        <v>85191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105</v>
      </c>
      <c r="F626" s="1">
        <v>904</v>
      </c>
      <c r="G626" s="1">
        <v>336403</v>
      </c>
      <c r="H626" s="1">
        <v>7797</v>
      </c>
      <c r="I626" s="1">
        <v>131</v>
      </c>
      <c r="J626" s="1">
        <v>889</v>
      </c>
      <c r="K626" s="1">
        <v>138443</v>
      </c>
      <c r="L626" s="1">
        <v>1659</v>
      </c>
      <c r="M626" s="1">
        <v>1780</v>
      </c>
      <c r="N626" s="1">
        <v>78058</v>
      </c>
      <c r="O626" s="1">
        <v>7133</v>
      </c>
      <c r="P626" s="1">
        <v>85191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105</v>
      </c>
      <c r="F627" s="1">
        <v>906</v>
      </c>
      <c r="G627" s="1">
        <v>336403</v>
      </c>
      <c r="H627" s="1">
        <v>7861</v>
      </c>
      <c r="I627" s="1">
        <v>140</v>
      </c>
      <c r="J627" s="1">
        <v>930</v>
      </c>
      <c r="K627" s="1">
        <v>142077</v>
      </c>
      <c r="L627" s="1">
        <v>1659</v>
      </c>
      <c r="M627" s="1">
        <v>1780</v>
      </c>
      <c r="N627" s="1">
        <v>78058</v>
      </c>
      <c r="O627" s="1">
        <v>7133</v>
      </c>
      <c r="P627" s="1">
        <v>85191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105</v>
      </c>
      <c r="F628" s="1">
        <v>913</v>
      </c>
      <c r="G628" s="1">
        <v>336403</v>
      </c>
      <c r="H628" s="1">
        <v>8172</v>
      </c>
      <c r="I628" s="1">
        <v>136</v>
      </c>
      <c r="J628" s="1">
        <v>915</v>
      </c>
      <c r="K628" s="1">
        <v>145436</v>
      </c>
      <c r="L628" s="1">
        <v>1659</v>
      </c>
      <c r="M628" s="1">
        <v>1780</v>
      </c>
      <c r="N628" s="1">
        <v>78058</v>
      </c>
      <c r="O628" s="1">
        <v>7133</v>
      </c>
      <c r="P628" s="1">
        <v>85191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105</v>
      </c>
      <c r="F629" s="1">
        <v>915</v>
      </c>
      <c r="G629" s="1">
        <v>336403</v>
      </c>
      <c r="H629" s="1">
        <v>8223</v>
      </c>
      <c r="I629" s="1">
        <v>137</v>
      </c>
      <c r="J629" s="1">
        <v>891</v>
      </c>
      <c r="K629" s="1">
        <v>144391</v>
      </c>
      <c r="L629" s="1">
        <v>1659</v>
      </c>
      <c r="M629" s="1">
        <v>1780</v>
      </c>
      <c r="N629" s="1">
        <v>78058</v>
      </c>
      <c r="O629" s="1">
        <v>7133</v>
      </c>
      <c r="P629" s="1">
        <v>85191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105</v>
      </c>
      <c r="F630" s="1">
        <v>915</v>
      </c>
      <c r="G630" s="1">
        <v>336398</v>
      </c>
      <c r="H630" s="1">
        <v>7926</v>
      </c>
      <c r="I630" s="1">
        <v>140</v>
      </c>
      <c r="J630" s="1">
        <v>930</v>
      </c>
      <c r="K630" s="1">
        <v>142549</v>
      </c>
      <c r="L630" s="1">
        <v>1659</v>
      </c>
      <c r="M630" s="1">
        <v>1780</v>
      </c>
      <c r="N630" s="1">
        <v>78058</v>
      </c>
      <c r="O630" s="1">
        <v>7133</v>
      </c>
      <c r="P630" s="1">
        <v>85191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106</v>
      </c>
      <c r="F631" s="1">
        <v>917</v>
      </c>
      <c r="G631" s="1">
        <v>341445</v>
      </c>
      <c r="H631" s="1">
        <v>7638</v>
      </c>
      <c r="I631" s="1">
        <v>136</v>
      </c>
      <c r="J631" s="1">
        <v>1080</v>
      </c>
      <c r="K631" s="1">
        <v>143335</v>
      </c>
      <c r="L631" s="1">
        <v>1663</v>
      </c>
      <c r="M631" s="1">
        <v>1784</v>
      </c>
      <c r="N631" s="1">
        <v>78461</v>
      </c>
      <c r="O631" s="1">
        <v>7142</v>
      </c>
      <c r="P631" s="1">
        <v>85603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106</v>
      </c>
      <c r="F632" s="1">
        <v>919</v>
      </c>
      <c r="G632" s="1">
        <v>341445</v>
      </c>
      <c r="H632" s="1">
        <v>7853</v>
      </c>
      <c r="I632" s="1">
        <v>159</v>
      </c>
      <c r="J632" s="1">
        <v>873</v>
      </c>
      <c r="K632" s="1">
        <v>145056</v>
      </c>
      <c r="L632" s="1">
        <v>1663</v>
      </c>
      <c r="M632" s="1">
        <v>1784</v>
      </c>
      <c r="N632" s="1">
        <v>78461</v>
      </c>
      <c r="O632" s="1">
        <v>7142</v>
      </c>
      <c r="P632" s="1">
        <v>85603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106</v>
      </c>
      <c r="F633" s="1">
        <v>920</v>
      </c>
      <c r="G633" s="1">
        <v>341445</v>
      </c>
      <c r="H633" s="1">
        <v>8180</v>
      </c>
      <c r="I633" s="1">
        <v>217</v>
      </c>
      <c r="J633" s="1">
        <v>928</v>
      </c>
      <c r="K633" s="1">
        <v>146013</v>
      </c>
      <c r="L633" s="1">
        <v>1663</v>
      </c>
      <c r="M633" s="1">
        <v>1784</v>
      </c>
      <c r="N633" s="1">
        <v>78461</v>
      </c>
      <c r="O633" s="1">
        <v>7142</v>
      </c>
      <c r="P633" s="1">
        <v>85603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106</v>
      </c>
      <c r="F634" s="1">
        <v>920</v>
      </c>
      <c r="G634" s="1">
        <v>256912</v>
      </c>
      <c r="H634" s="1">
        <v>7736</v>
      </c>
      <c r="I634" s="1">
        <v>141</v>
      </c>
      <c r="J634" s="1">
        <v>691</v>
      </c>
      <c r="K634" s="1">
        <v>87712</v>
      </c>
      <c r="L634" s="1">
        <v>1664</v>
      </c>
      <c r="M634" s="1">
        <v>1786</v>
      </c>
      <c r="N634" s="1">
        <v>64288</v>
      </c>
      <c r="O634" s="1">
        <v>5879</v>
      </c>
      <c r="P634" s="1">
        <v>70167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109</v>
      </c>
      <c r="F635" s="1">
        <v>920</v>
      </c>
      <c r="G635" s="1">
        <v>285200</v>
      </c>
      <c r="H635" s="1">
        <v>8113</v>
      </c>
      <c r="I635" s="1">
        <v>151</v>
      </c>
      <c r="J635" s="1">
        <v>745</v>
      </c>
      <c r="K635" s="1">
        <v>111389</v>
      </c>
      <c r="L635" s="1">
        <v>1679</v>
      </c>
      <c r="M635" s="1">
        <v>1801</v>
      </c>
      <c r="N635" s="1">
        <v>67579</v>
      </c>
      <c r="O635" s="1">
        <v>6203</v>
      </c>
      <c r="P635" s="1">
        <v>73782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109</v>
      </c>
      <c r="F636" s="1">
        <v>921</v>
      </c>
      <c r="G636" s="1">
        <v>285207</v>
      </c>
      <c r="H636" s="1">
        <v>7915</v>
      </c>
      <c r="I636" s="1">
        <v>188</v>
      </c>
      <c r="J636" s="1">
        <v>684</v>
      </c>
      <c r="K636" s="1">
        <v>106403</v>
      </c>
      <c r="L636" s="1">
        <v>1679</v>
      </c>
      <c r="M636" s="1">
        <v>1801</v>
      </c>
      <c r="N636" s="1">
        <v>67579</v>
      </c>
      <c r="O636" s="1">
        <v>6203</v>
      </c>
      <c r="P636" s="1">
        <v>73782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109</v>
      </c>
      <c r="F637" s="1">
        <v>922</v>
      </c>
      <c r="G637" s="1">
        <v>285207</v>
      </c>
      <c r="H637" s="1">
        <v>7861</v>
      </c>
      <c r="I637" s="1">
        <v>135</v>
      </c>
      <c r="J637" s="1">
        <v>739</v>
      </c>
      <c r="K637" s="1">
        <v>115110</v>
      </c>
      <c r="L637" s="1">
        <v>1679</v>
      </c>
      <c r="M637" s="1">
        <v>1801</v>
      </c>
      <c r="N637" s="1">
        <v>67579</v>
      </c>
      <c r="O637" s="1">
        <v>6203</v>
      </c>
      <c r="P637" s="1">
        <v>73782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109</v>
      </c>
      <c r="F638" s="1">
        <v>929</v>
      </c>
      <c r="G638" s="1">
        <v>285207</v>
      </c>
      <c r="H638" s="1">
        <v>8224</v>
      </c>
      <c r="I638" s="1">
        <v>193</v>
      </c>
      <c r="J638" s="1">
        <v>774</v>
      </c>
      <c r="K638" s="1">
        <v>110478</v>
      </c>
      <c r="L638" s="1">
        <v>1679</v>
      </c>
      <c r="M638" s="1">
        <v>1801</v>
      </c>
      <c r="N638" s="1">
        <v>67579</v>
      </c>
      <c r="O638" s="1">
        <v>6203</v>
      </c>
      <c r="P638" s="1">
        <v>73782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109</v>
      </c>
      <c r="F639" s="1">
        <v>929</v>
      </c>
      <c r="G639" s="1">
        <v>285207</v>
      </c>
      <c r="H639" s="1">
        <v>7898</v>
      </c>
      <c r="I639" s="1">
        <v>137</v>
      </c>
      <c r="J639" s="1">
        <v>690</v>
      </c>
      <c r="K639" s="1">
        <v>113456</v>
      </c>
      <c r="L639" s="1">
        <v>1679</v>
      </c>
      <c r="M639" s="1">
        <v>1801</v>
      </c>
      <c r="N639" s="1">
        <v>67579</v>
      </c>
      <c r="O639" s="1">
        <v>6203</v>
      </c>
      <c r="P639" s="1">
        <v>73782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109</v>
      </c>
      <c r="F640" s="1">
        <v>930</v>
      </c>
      <c r="G640" s="1">
        <v>254290</v>
      </c>
      <c r="H640" s="1">
        <v>7862</v>
      </c>
      <c r="I640" s="1">
        <v>133</v>
      </c>
      <c r="J640" s="1">
        <v>642</v>
      </c>
      <c r="K640" s="1">
        <v>83219</v>
      </c>
      <c r="L640" s="1">
        <v>1679</v>
      </c>
      <c r="M640" s="1">
        <v>1801</v>
      </c>
      <c r="N640" s="1">
        <v>67650</v>
      </c>
      <c r="O640" s="1">
        <v>6183</v>
      </c>
      <c r="P640" s="1">
        <v>73833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109</v>
      </c>
      <c r="F641" s="1">
        <v>936</v>
      </c>
      <c r="G641" s="1">
        <v>264903</v>
      </c>
      <c r="H641" s="1">
        <v>7850</v>
      </c>
      <c r="I641" s="1">
        <v>140</v>
      </c>
      <c r="J641" s="1">
        <v>649</v>
      </c>
      <c r="K641" s="1">
        <v>86647</v>
      </c>
      <c r="L641" s="1">
        <v>1678</v>
      </c>
      <c r="M641" s="1">
        <v>1800</v>
      </c>
      <c r="N641" s="1">
        <v>65000</v>
      </c>
      <c r="O641" s="1">
        <v>5928</v>
      </c>
      <c r="P641" s="1">
        <v>70928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109</v>
      </c>
      <c r="F642" s="1">
        <v>936</v>
      </c>
      <c r="G642" s="1">
        <v>264903</v>
      </c>
      <c r="H642" s="1">
        <v>7932</v>
      </c>
      <c r="I642" s="1">
        <v>143</v>
      </c>
      <c r="J642" s="1">
        <v>656</v>
      </c>
      <c r="K642" s="1">
        <v>87459</v>
      </c>
      <c r="L642" s="1">
        <v>1678</v>
      </c>
      <c r="M642" s="1">
        <v>1800</v>
      </c>
      <c r="N642" s="1">
        <v>65000</v>
      </c>
      <c r="O642" s="1">
        <v>5928</v>
      </c>
      <c r="P642" s="1">
        <v>70928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109</v>
      </c>
      <c r="F643" s="1">
        <v>936</v>
      </c>
      <c r="G643" s="1">
        <v>303471</v>
      </c>
      <c r="H643" s="1">
        <v>8441</v>
      </c>
      <c r="I643" s="1">
        <v>191</v>
      </c>
      <c r="J643" s="1">
        <v>835</v>
      </c>
      <c r="K643" s="1">
        <v>120042</v>
      </c>
      <c r="L643" s="1">
        <v>1677</v>
      </c>
      <c r="M643" s="1">
        <v>1799</v>
      </c>
      <c r="N643" s="1">
        <v>70450</v>
      </c>
      <c r="O643" s="1">
        <v>6451</v>
      </c>
      <c r="P643" s="1">
        <v>76901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109</v>
      </c>
      <c r="F644" s="1">
        <v>936</v>
      </c>
      <c r="G644" s="1">
        <v>303471</v>
      </c>
      <c r="H644" s="1">
        <v>8172</v>
      </c>
      <c r="I644" s="1">
        <v>160</v>
      </c>
      <c r="J644" s="1">
        <v>800</v>
      </c>
      <c r="K644" s="1">
        <v>122269</v>
      </c>
      <c r="L644" s="1">
        <v>1677</v>
      </c>
      <c r="M644" s="1">
        <v>1799</v>
      </c>
      <c r="N644" s="1">
        <v>70450</v>
      </c>
      <c r="O644" s="1">
        <v>6451</v>
      </c>
      <c r="P644" s="1">
        <v>76901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107</v>
      </c>
      <c r="F645" s="1">
        <v>936</v>
      </c>
      <c r="G645" s="1">
        <v>303424</v>
      </c>
      <c r="H645" s="1">
        <v>7982</v>
      </c>
      <c r="I645" s="1">
        <v>151</v>
      </c>
      <c r="J645" s="1">
        <v>814</v>
      </c>
      <c r="K645" s="1">
        <v>120869</v>
      </c>
      <c r="L645" s="1">
        <v>1677</v>
      </c>
      <c r="M645" s="1">
        <v>1799</v>
      </c>
      <c r="N645" s="1">
        <v>70450</v>
      </c>
      <c r="O645" s="1">
        <v>6451</v>
      </c>
      <c r="P645" s="1">
        <v>76901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107</v>
      </c>
      <c r="F646" s="1">
        <v>938</v>
      </c>
      <c r="G646" s="1">
        <v>298418</v>
      </c>
      <c r="H646" s="1">
        <v>7772</v>
      </c>
      <c r="I646" s="1">
        <v>133</v>
      </c>
      <c r="J646" s="1">
        <v>781</v>
      </c>
      <c r="K646" s="1">
        <v>112029</v>
      </c>
      <c r="L646" s="1">
        <v>1677</v>
      </c>
      <c r="M646" s="1">
        <v>1799</v>
      </c>
      <c r="N646" s="1">
        <v>70096</v>
      </c>
      <c r="O646" s="1">
        <v>6432</v>
      </c>
      <c r="P646" s="1">
        <v>76528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107</v>
      </c>
      <c r="F647" s="1">
        <v>940</v>
      </c>
      <c r="G647" s="1">
        <v>298418</v>
      </c>
      <c r="H647" s="1">
        <v>7937</v>
      </c>
      <c r="I647" s="1">
        <v>181</v>
      </c>
      <c r="J647" s="1">
        <v>751</v>
      </c>
      <c r="K647" s="1">
        <v>116115</v>
      </c>
      <c r="L647" s="1">
        <v>1677</v>
      </c>
      <c r="M647" s="1">
        <v>1799</v>
      </c>
      <c r="N647" s="1">
        <v>70096</v>
      </c>
      <c r="O647" s="1">
        <v>6432</v>
      </c>
      <c r="P647" s="1">
        <v>76528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107</v>
      </c>
      <c r="F648" s="1">
        <v>940</v>
      </c>
      <c r="G648" s="1">
        <v>298418</v>
      </c>
      <c r="H648" s="1">
        <v>8361</v>
      </c>
      <c r="I648" s="1">
        <v>141</v>
      </c>
      <c r="J648" s="1">
        <v>801</v>
      </c>
      <c r="K648" s="1">
        <v>117521</v>
      </c>
      <c r="L648" s="1">
        <v>1677</v>
      </c>
      <c r="M648" s="1">
        <v>1799</v>
      </c>
      <c r="N648" s="1">
        <v>70096</v>
      </c>
      <c r="O648" s="1">
        <v>6432</v>
      </c>
      <c r="P648" s="1">
        <v>76528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1</v>
      </c>
      <c r="E649" s="1">
        <v>106</v>
      </c>
      <c r="F649" s="1">
        <v>940</v>
      </c>
      <c r="G649" s="1">
        <v>269354</v>
      </c>
      <c r="H649" s="1">
        <v>8284</v>
      </c>
      <c r="I649" s="1">
        <v>135</v>
      </c>
      <c r="J649" s="1">
        <v>683</v>
      </c>
      <c r="K649" s="1">
        <v>91185</v>
      </c>
      <c r="L649" s="1">
        <v>1681</v>
      </c>
      <c r="M649" s="1">
        <v>1802</v>
      </c>
      <c r="N649" s="1">
        <v>67923</v>
      </c>
      <c r="O649" s="1">
        <v>6236</v>
      </c>
      <c r="P649" s="1">
        <v>74159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106</v>
      </c>
      <c r="F650" s="1">
        <v>940</v>
      </c>
      <c r="G650" s="1">
        <v>267238</v>
      </c>
      <c r="H650" s="1">
        <v>8148</v>
      </c>
      <c r="I650" s="1">
        <v>142</v>
      </c>
      <c r="J650" s="1">
        <v>638</v>
      </c>
      <c r="K650" s="1">
        <v>88704</v>
      </c>
      <c r="L650" s="1">
        <v>1681</v>
      </c>
      <c r="M650" s="1">
        <v>1802</v>
      </c>
      <c r="N650" s="1">
        <v>67256</v>
      </c>
      <c r="O650" s="1">
        <v>6185</v>
      </c>
      <c r="P650" s="1">
        <v>73441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106</v>
      </c>
      <c r="F651" s="1">
        <v>940</v>
      </c>
      <c r="G651" s="1">
        <v>267257</v>
      </c>
      <c r="H651" s="1">
        <v>7780</v>
      </c>
      <c r="I651" s="1">
        <v>169</v>
      </c>
      <c r="J651" s="1">
        <v>676</v>
      </c>
      <c r="K651" s="1">
        <v>88950</v>
      </c>
      <c r="L651" s="1">
        <v>1681</v>
      </c>
      <c r="M651" s="1">
        <v>1802</v>
      </c>
      <c r="N651" s="1">
        <v>67256</v>
      </c>
      <c r="O651" s="1">
        <v>6185</v>
      </c>
      <c r="P651" s="1">
        <v>73441</v>
      </c>
    </row>
    <row r="652" spans="1:16" x14ac:dyDescent="0.2">
      <c r="A652" s="1">
        <v>650</v>
      </c>
      <c r="B652" s="1" t="s">
        <v>223</v>
      </c>
      <c r="C652" s="1">
        <v>3</v>
      </c>
      <c r="D652" s="1">
        <v>2</v>
      </c>
      <c r="E652" s="1">
        <v>107</v>
      </c>
      <c r="F652" s="1">
        <v>941</v>
      </c>
      <c r="G652" s="1">
        <v>301641</v>
      </c>
      <c r="H652" s="1">
        <v>8413</v>
      </c>
      <c r="I652" s="1">
        <v>141</v>
      </c>
      <c r="J652" s="1">
        <v>686</v>
      </c>
      <c r="K652" s="1">
        <v>99242</v>
      </c>
      <c r="L652" s="1">
        <v>1682</v>
      </c>
      <c r="M652" s="1">
        <v>1803</v>
      </c>
      <c r="N652" s="1">
        <v>75945</v>
      </c>
      <c r="O652" s="1">
        <v>6923</v>
      </c>
      <c r="P652" s="1">
        <v>82868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107</v>
      </c>
      <c r="F653" s="1">
        <v>941</v>
      </c>
      <c r="G653" s="1">
        <v>290842</v>
      </c>
      <c r="H653" s="1">
        <v>8474</v>
      </c>
      <c r="I653" s="1">
        <v>159</v>
      </c>
      <c r="J653" s="1">
        <v>771</v>
      </c>
      <c r="K653" s="1">
        <v>95560</v>
      </c>
      <c r="L653" s="1">
        <v>1682</v>
      </c>
      <c r="M653" s="1">
        <v>1803</v>
      </c>
      <c r="N653" s="1">
        <v>75249</v>
      </c>
      <c r="O653" s="1">
        <v>6871</v>
      </c>
      <c r="P653" s="1">
        <v>82120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107</v>
      </c>
      <c r="F654" s="1">
        <v>941</v>
      </c>
      <c r="G654" s="1">
        <v>290829</v>
      </c>
      <c r="H654" s="1">
        <v>8050</v>
      </c>
      <c r="I654" s="1">
        <v>144</v>
      </c>
      <c r="J654" s="1">
        <v>756</v>
      </c>
      <c r="K654" s="1">
        <v>95869</v>
      </c>
      <c r="L654" s="1">
        <v>1682</v>
      </c>
      <c r="M654" s="1">
        <v>1803</v>
      </c>
      <c r="N654" s="1">
        <v>75249</v>
      </c>
      <c r="O654" s="1">
        <v>6871</v>
      </c>
      <c r="P654" s="1">
        <v>82120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107</v>
      </c>
      <c r="F655" s="1">
        <v>941</v>
      </c>
      <c r="G655" s="1">
        <v>300933</v>
      </c>
      <c r="H655" s="1">
        <v>7947</v>
      </c>
      <c r="I655" s="1">
        <v>136</v>
      </c>
      <c r="J655" s="1">
        <v>751</v>
      </c>
      <c r="K655" s="1">
        <v>99773</v>
      </c>
      <c r="L655" s="1">
        <v>1682</v>
      </c>
      <c r="M655" s="1">
        <v>1803</v>
      </c>
      <c r="N655" s="1">
        <v>75937</v>
      </c>
      <c r="O655" s="1">
        <v>6923</v>
      </c>
      <c r="P655" s="1">
        <v>82860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107</v>
      </c>
      <c r="F656" s="1">
        <v>941</v>
      </c>
      <c r="G656" s="1">
        <v>300958</v>
      </c>
      <c r="H656" s="1">
        <v>7490</v>
      </c>
      <c r="I656" s="1">
        <v>187</v>
      </c>
      <c r="J656" s="1">
        <v>694</v>
      </c>
      <c r="K656" s="1">
        <v>98656</v>
      </c>
      <c r="L656" s="1">
        <v>1682</v>
      </c>
      <c r="M656" s="1">
        <v>1803</v>
      </c>
      <c r="N656" s="1">
        <v>75937</v>
      </c>
      <c r="O656" s="1">
        <v>6923</v>
      </c>
      <c r="P656" s="1">
        <v>82860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107</v>
      </c>
      <c r="F657" s="1">
        <v>942</v>
      </c>
      <c r="G657" s="1">
        <v>300958</v>
      </c>
      <c r="H657" s="1">
        <v>8176</v>
      </c>
      <c r="I657" s="1">
        <v>149</v>
      </c>
      <c r="J657" s="1">
        <v>758</v>
      </c>
      <c r="K657" s="1">
        <v>99440</v>
      </c>
      <c r="L657" s="1">
        <v>1682</v>
      </c>
      <c r="M657" s="1">
        <v>1803</v>
      </c>
      <c r="N657" s="1">
        <v>75937</v>
      </c>
      <c r="O657" s="1">
        <v>6923</v>
      </c>
      <c r="P657" s="1">
        <v>82860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108</v>
      </c>
      <c r="F658" s="1">
        <v>942</v>
      </c>
      <c r="G658" s="1">
        <v>237175</v>
      </c>
      <c r="H658" s="1">
        <v>8559</v>
      </c>
      <c r="I658" s="1">
        <v>160</v>
      </c>
      <c r="J658" s="1">
        <v>591</v>
      </c>
      <c r="K658" s="1">
        <v>76169</v>
      </c>
      <c r="L658" s="1">
        <v>1683</v>
      </c>
      <c r="M658" s="1">
        <v>1805</v>
      </c>
      <c r="N658" s="1">
        <v>63417</v>
      </c>
      <c r="O658" s="1">
        <v>5890</v>
      </c>
      <c r="P658" s="1">
        <v>69307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108</v>
      </c>
      <c r="F659" s="1">
        <v>944</v>
      </c>
      <c r="G659" s="1">
        <v>237177</v>
      </c>
      <c r="H659" s="1">
        <v>7843</v>
      </c>
      <c r="I659" s="1">
        <v>140</v>
      </c>
      <c r="J659" s="1">
        <v>574</v>
      </c>
      <c r="K659" s="1">
        <v>74650</v>
      </c>
      <c r="L659" s="1">
        <v>1683</v>
      </c>
      <c r="M659" s="1">
        <v>1805</v>
      </c>
      <c r="N659" s="1">
        <v>63417</v>
      </c>
      <c r="O659" s="1">
        <v>5890</v>
      </c>
      <c r="P659" s="1">
        <v>69307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108</v>
      </c>
      <c r="F660" s="1">
        <v>948</v>
      </c>
      <c r="G660" s="1">
        <v>237175</v>
      </c>
      <c r="H660" s="1">
        <v>8250</v>
      </c>
      <c r="I660" s="1">
        <v>145</v>
      </c>
      <c r="J660" s="1">
        <v>585</v>
      </c>
      <c r="K660" s="1">
        <v>75606</v>
      </c>
      <c r="L660" s="1">
        <v>1683</v>
      </c>
      <c r="M660" s="1">
        <v>1805</v>
      </c>
      <c r="N660" s="1">
        <v>63417</v>
      </c>
      <c r="O660" s="1">
        <v>5890</v>
      </c>
      <c r="P660" s="1">
        <v>69307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108</v>
      </c>
      <c r="F661" s="1">
        <v>948</v>
      </c>
      <c r="G661" s="1">
        <v>237177</v>
      </c>
      <c r="H661" s="1">
        <v>7842</v>
      </c>
      <c r="I661" s="1">
        <v>143</v>
      </c>
      <c r="J661" s="1">
        <v>618</v>
      </c>
      <c r="K661" s="1">
        <v>74949</v>
      </c>
      <c r="L661" s="1">
        <v>1683</v>
      </c>
      <c r="M661" s="1">
        <v>1805</v>
      </c>
      <c r="N661" s="1">
        <v>63417</v>
      </c>
      <c r="O661" s="1">
        <v>5890</v>
      </c>
      <c r="P661" s="1">
        <v>69307</v>
      </c>
    </row>
    <row r="662" spans="1:16" x14ac:dyDescent="0.2">
      <c r="A662" s="1">
        <v>660</v>
      </c>
      <c r="B662" s="1" t="s">
        <v>213</v>
      </c>
      <c r="C662" s="1">
        <v>17</v>
      </c>
      <c r="D662" s="1">
        <v>0</v>
      </c>
      <c r="E662" s="1">
        <v>125</v>
      </c>
      <c r="F662" s="1">
        <v>949</v>
      </c>
      <c r="G662" s="1">
        <v>236078</v>
      </c>
      <c r="H662" s="1">
        <v>7978</v>
      </c>
      <c r="I662" s="1">
        <v>141</v>
      </c>
      <c r="J662" s="1">
        <v>620</v>
      </c>
      <c r="K662" s="1">
        <v>76274</v>
      </c>
      <c r="L662" s="1">
        <v>1688</v>
      </c>
      <c r="M662" s="1">
        <v>1805</v>
      </c>
      <c r="N662" s="1">
        <v>63528</v>
      </c>
      <c r="O662" s="1">
        <v>5908</v>
      </c>
      <c r="P662" s="1">
        <v>69436</v>
      </c>
    </row>
    <row r="663" spans="1:16" x14ac:dyDescent="0.2">
      <c r="A663" s="1">
        <v>661</v>
      </c>
      <c r="B663" s="1" t="s">
        <v>212</v>
      </c>
      <c r="C663" s="1">
        <v>1</v>
      </c>
      <c r="D663" s="1">
        <v>0</v>
      </c>
      <c r="E663" s="1">
        <v>126</v>
      </c>
      <c r="F663" s="1">
        <v>949</v>
      </c>
      <c r="G663" s="1">
        <v>237157</v>
      </c>
      <c r="H663" s="1">
        <v>8324</v>
      </c>
      <c r="I663" s="1">
        <v>147</v>
      </c>
      <c r="J663" s="1">
        <v>610</v>
      </c>
      <c r="K663" s="1">
        <v>77051</v>
      </c>
      <c r="L663" s="1">
        <v>1688</v>
      </c>
      <c r="M663" s="1">
        <v>1805</v>
      </c>
      <c r="N663" s="1">
        <v>63650</v>
      </c>
      <c r="O663" s="1">
        <v>5907</v>
      </c>
      <c r="P663" s="1">
        <v>69557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126</v>
      </c>
      <c r="F664" s="1">
        <v>950</v>
      </c>
      <c r="G664" s="1">
        <v>237159</v>
      </c>
      <c r="H664" s="1">
        <v>8096</v>
      </c>
      <c r="I664" s="1">
        <v>137</v>
      </c>
      <c r="J664" s="1">
        <v>644</v>
      </c>
      <c r="K664" s="1">
        <v>76110</v>
      </c>
      <c r="L664" s="1">
        <v>1688</v>
      </c>
      <c r="M664" s="1">
        <v>1805</v>
      </c>
      <c r="N664" s="1">
        <v>63650</v>
      </c>
      <c r="O664" s="1">
        <v>5907</v>
      </c>
      <c r="P664" s="1">
        <v>69557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126</v>
      </c>
      <c r="F665" s="1">
        <v>951</v>
      </c>
      <c r="G665" s="1">
        <v>237751</v>
      </c>
      <c r="H665" s="1">
        <v>8176</v>
      </c>
      <c r="I665" s="1">
        <v>143</v>
      </c>
      <c r="J665" s="1">
        <v>605</v>
      </c>
      <c r="K665" s="1">
        <v>76247</v>
      </c>
      <c r="L665" s="1">
        <v>1688</v>
      </c>
      <c r="M665" s="1">
        <v>1805</v>
      </c>
      <c r="N665" s="1">
        <v>63694</v>
      </c>
      <c r="O665" s="1">
        <v>5912</v>
      </c>
      <c r="P665" s="1">
        <v>69606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126</v>
      </c>
      <c r="F666" s="1">
        <v>951</v>
      </c>
      <c r="G666" s="1">
        <v>237752</v>
      </c>
      <c r="H666" s="1">
        <v>7764</v>
      </c>
      <c r="I666" s="1">
        <v>162</v>
      </c>
      <c r="J666" s="1">
        <v>540</v>
      </c>
      <c r="K666" s="1">
        <v>74152</v>
      </c>
      <c r="L666" s="1">
        <v>1688</v>
      </c>
      <c r="M666" s="1">
        <v>1805</v>
      </c>
      <c r="N666" s="1">
        <v>63694</v>
      </c>
      <c r="O666" s="1">
        <v>5912</v>
      </c>
      <c r="P666" s="1">
        <v>69606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126</v>
      </c>
      <c r="F667" s="1">
        <v>951</v>
      </c>
      <c r="G667" s="1">
        <v>237751</v>
      </c>
      <c r="H667" s="1">
        <v>8205</v>
      </c>
      <c r="I667" s="1">
        <v>159</v>
      </c>
      <c r="J667" s="1">
        <v>595</v>
      </c>
      <c r="K667" s="1">
        <v>76462</v>
      </c>
      <c r="L667" s="1">
        <v>1688</v>
      </c>
      <c r="M667" s="1">
        <v>1805</v>
      </c>
      <c r="N667" s="1">
        <v>63694</v>
      </c>
      <c r="O667" s="1">
        <v>5912</v>
      </c>
      <c r="P667" s="1">
        <v>69606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126</v>
      </c>
      <c r="F668" s="1">
        <v>951</v>
      </c>
      <c r="G668" s="1">
        <v>237751</v>
      </c>
      <c r="H668" s="1">
        <v>8375</v>
      </c>
      <c r="I668" s="1">
        <v>146</v>
      </c>
      <c r="J668" s="1">
        <v>625</v>
      </c>
      <c r="K668" s="1">
        <v>75867</v>
      </c>
      <c r="L668" s="1">
        <v>1688</v>
      </c>
      <c r="M668" s="1">
        <v>1805</v>
      </c>
      <c r="N668" s="1">
        <v>63694</v>
      </c>
      <c r="O668" s="1">
        <v>5912</v>
      </c>
      <c r="P668" s="1">
        <v>69606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126</v>
      </c>
      <c r="F669" s="1">
        <v>954</v>
      </c>
      <c r="G669" s="1">
        <v>237752</v>
      </c>
      <c r="H669" s="1">
        <v>7939</v>
      </c>
      <c r="I669" s="1">
        <v>144</v>
      </c>
      <c r="J669" s="1">
        <v>613</v>
      </c>
      <c r="K669" s="1">
        <v>75755</v>
      </c>
      <c r="L669" s="1">
        <v>1688</v>
      </c>
      <c r="M669" s="1">
        <v>1805</v>
      </c>
      <c r="N669" s="1">
        <v>63694</v>
      </c>
      <c r="O669" s="1">
        <v>5912</v>
      </c>
      <c r="P669" s="1">
        <v>69606</v>
      </c>
    </row>
    <row r="670" spans="1:16" x14ac:dyDescent="0.2">
      <c r="A670" s="1">
        <v>668</v>
      </c>
      <c r="B670" s="1" t="s">
        <v>205</v>
      </c>
      <c r="C670" s="1">
        <v>1</v>
      </c>
      <c r="D670" s="1">
        <v>5</v>
      </c>
      <c r="E670" s="1">
        <v>122</v>
      </c>
      <c r="F670" s="1">
        <v>955</v>
      </c>
      <c r="G670" s="1">
        <v>235818</v>
      </c>
      <c r="H670" s="1">
        <v>7924</v>
      </c>
      <c r="I670" s="1">
        <v>135</v>
      </c>
      <c r="J670" s="1">
        <v>592</v>
      </c>
      <c r="K670" s="1">
        <v>74726</v>
      </c>
      <c r="L670" s="1">
        <v>1693</v>
      </c>
      <c r="M670" s="1">
        <v>1806</v>
      </c>
      <c r="N670" s="1">
        <v>63628</v>
      </c>
      <c r="O670" s="1">
        <v>5906</v>
      </c>
      <c r="P670" s="1">
        <v>69534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122</v>
      </c>
      <c r="F671" s="1">
        <v>955</v>
      </c>
      <c r="G671" s="1">
        <v>235820</v>
      </c>
      <c r="H671" s="1">
        <v>7632</v>
      </c>
      <c r="I671" s="1">
        <v>138</v>
      </c>
      <c r="J671" s="1">
        <v>598</v>
      </c>
      <c r="K671" s="1">
        <v>74142</v>
      </c>
      <c r="L671" s="1">
        <v>1693</v>
      </c>
      <c r="M671" s="1">
        <v>1806</v>
      </c>
      <c r="N671" s="1">
        <v>63628</v>
      </c>
      <c r="O671" s="1">
        <v>5906</v>
      </c>
      <c r="P671" s="1">
        <v>69534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122</v>
      </c>
      <c r="F672" s="1">
        <v>957</v>
      </c>
      <c r="G672" s="1">
        <v>238430</v>
      </c>
      <c r="H672" s="1">
        <v>7933</v>
      </c>
      <c r="I672" s="1">
        <v>137</v>
      </c>
      <c r="J672" s="1">
        <v>614</v>
      </c>
      <c r="K672" s="1">
        <v>74065</v>
      </c>
      <c r="L672" s="1">
        <v>1693</v>
      </c>
      <c r="M672" s="1">
        <v>1806</v>
      </c>
      <c r="N672" s="1">
        <v>63618</v>
      </c>
      <c r="O672" s="1">
        <v>5906</v>
      </c>
      <c r="P672" s="1">
        <v>69524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122</v>
      </c>
      <c r="F673" s="1">
        <v>957</v>
      </c>
      <c r="G673" s="1">
        <v>238430</v>
      </c>
      <c r="H673" s="1">
        <v>8333</v>
      </c>
      <c r="I673" s="1">
        <v>134</v>
      </c>
      <c r="J673" s="1">
        <v>597</v>
      </c>
      <c r="K673" s="1">
        <v>76116</v>
      </c>
      <c r="L673" s="1">
        <v>1693</v>
      </c>
      <c r="M673" s="1">
        <v>1806</v>
      </c>
      <c r="N673" s="1">
        <v>63618</v>
      </c>
      <c r="O673" s="1">
        <v>5906</v>
      </c>
      <c r="P673" s="1">
        <v>69524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122</v>
      </c>
      <c r="F674" s="1">
        <v>957</v>
      </c>
      <c r="G674" s="1">
        <v>238432</v>
      </c>
      <c r="H674" s="1">
        <v>7920</v>
      </c>
      <c r="I674" s="1">
        <v>156</v>
      </c>
      <c r="J674" s="1">
        <v>570</v>
      </c>
      <c r="K674" s="1">
        <v>79594</v>
      </c>
      <c r="L674" s="1">
        <v>1693</v>
      </c>
      <c r="M674" s="1">
        <v>1806</v>
      </c>
      <c r="N674" s="1">
        <v>63618</v>
      </c>
      <c r="O674" s="1">
        <v>5906</v>
      </c>
      <c r="P674" s="1">
        <v>69524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122</v>
      </c>
      <c r="F675" s="1">
        <v>957</v>
      </c>
      <c r="G675" s="1">
        <v>237093</v>
      </c>
      <c r="H675" s="1">
        <v>8196</v>
      </c>
      <c r="I675" s="1">
        <v>146</v>
      </c>
      <c r="J675" s="1">
        <v>653</v>
      </c>
      <c r="K675" s="1">
        <v>74066</v>
      </c>
      <c r="L675" s="1">
        <v>1693</v>
      </c>
      <c r="M675" s="1">
        <v>1806</v>
      </c>
      <c r="N675" s="1">
        <v>63758</v>
      </c>
      <c r="O675" s="1">
        <v>5911</v>
      </c>
      <c r="P675" s="1">
        <v>69669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122</v>
      </c>
      <c r="F676" s="1">
        <v>957</v>
      </c>
      <c r="G676" s="1">
        <v>237097</v>
      </c>
      <c r="H676" s="1">
        <v>7666</v>
      </c>
      <c r="I676" s="1">
        <v>143</v>
      </c>
      <c r="J676" s="1">
        <v>599</v>
      </c>
      <c r="K676" s="1">
        <v>75992</v>
      </c>
      <c r="L676" s="1">
        <v>1693</v>
      </c>
      <c r="M676" s="1">
        <v>1806</v>
      </c>
      <c r="N676" s="1">
        <v>63758</v>
      </c>
      <c r="O676" s="1">
        <v>5911</v>
      </c>
      <c r="P676" s="1">
        <v>69669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122</v>
      </c>
      <c r="F677" s="1">
        <v>957</v>
      </c>
      <c r="G677" s="1">
        <v>237942</v>
      </c>
      <c r="H677" s="1">
        <v>8179</v>
      </c>
      <c r="I677" s="1">
        <v>142</v>
      </c>
      <c r="J677" s="1">
        <v>579</v>
      </c>
      <c r="K677" s="1">
        <v>75767</v>
      </c>
      <c r="L677" s="1">
        <v>1693</v>
      </c>
      <c r="M677" s="1">
        <v>1806</v>
      </c>
      <c r="N677" s="1">
        <v>63748</v>
      </c>
      <c r="O677" s="1">
        <v>5910</v>
      </c>
      <c r="P677" s="1">
        <v>69658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122</v>
      </c>
      <c r="F678" s="1">
        <v>957</v>
      </c>
      <c r="G678" s="1">
        <v>237940</v>
      </c>
      <c r="H678" s="1">
        <v>8558</v>
      </c>
      <c r="I678" s="1">
        <v>192</v>
      </c>
      <c r="J678" s="1">
        <v>563</v>
      </c>
      <c r="K678" s="1">
        <v>76785</v>
      </c>
      <c r="L678" s="1">
        <v>1693</v>
      </c>
      <c r="M678" s="1">
        <v>1806</v>
      </c>
      <c r="N678" s="1">
        <v>63748</v>
      </c>
      <c r="O678" s="1">
        <v>5910</v>
      </c>
      <c r="P678" s="1">
        <v>69658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122</v>
      </c>
      <c r="F679" s="1">
        <v>957</v>
      </c>
      <c r="G679" s="1">
        <v>237325</v>
      </c>
      <c r="H679" s="1">
        <v>8002</v>
      </c>
      <c r="I679" s="1">
        <v>169</v>
      </c>
      <c r="J679" s="1">
        <v>567</v>
      </c>
      <c r="K679" s="1">
        <v>76223</v>
      </c>
      <c r="L679" s="1">
        <v>1693</v>
      </c>
      <c r="M679" s="1">
        <v>1806</v>
      </c>
      <c r="N679" s="1">
        <v>63612</v>
      </c>
      <c r="O679" s="1">
        <v>5906</v>
      </c>
      <c r="P679" s="1">
        <v>69518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122</v>
      </c>
      <c r="F680" s="1">
        <v>957</v>
      </c>
      <c r="G680" s="1">
        <v>237321</v>
      </c>
      <c r="H680" s="1">
        <v>8225</v>
      </c>
      <c r="I680" s="1">
        <v>145</v>
      </c>
      <c r="J680" s="1">
        <v>598</v>
      </c>
      <c r="K680" s="1">
        <v>76441</v>
      </c>
      <c r="L680" s="1">
        <v>1693</v>
      </c>
      <c r="M680" s="1">
        <v>1806</v>
      </c>
      <c r="N680" s="1">
        <v>63612</v>
      </c>
      <c r="O680" s="1">
        <v>5906</v>
      </c>
      <c r="P680" s="1">
        <v>69518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122</v>
      </c>
      <c r="F681" s="1">
        <v>958</v>
      </c>
      <c r="G681" s="1">
        <v>237325</v>
      </c>
      <c r="H681" s="1">
        <v>7872</v>
      </c>
      <c r="I681" s="1">
        <v>141</v>
      </c>
      <c r="J681" s="1">
        <v>582</v>
      </c>
      <c r="K681" s="1">
        <v>75155</v>
      </c>
      <c r="L681" s="1">
        <v>1693</v>
      </c>
      <c r="M681" s="1">
        <v>1806</v>
      </c>
      <c r="N681" s="1">
        <v>63612</v>
      </c>
      <c r="O681" s="1">
        <v>5906</v>
      </c>
      <c r="P681" s="1">
        <v>69518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122</v>
      </c>
      <c r="F682" s="1">
        <v>962</v>
      </c>
      <c r="G682" s="1">
        <v>237325</v>
      </c>
      <c r="H682" s="1">
        <v>8235</v>
      </c>
      <c r="I682" s="1">
        <v>145</v>
      </c>
      <c r="J682" s="1">
        <v>593</v>
      </c>
      <c r="K682" s="1">
        <v>75029</v>
      </c>
      <c r="L682" s="1">
        <v>1693</v>
      </c>
      <c r="M682" s="1">
        <v>1806</v>
      </c>
      <c r="N682" s="1">
        <v>63612</v>
      </c>
      <c r="O682" s="1">
        <v>5906</v>
      </c>
      <c r="P682" s="1">
        <v>69518</v>
      </c>
    </row>
    <row r="683" spans="1:16" x14ac:dyDescent="0.2">
      <c r="A683" s="1">
        <v>681</v>
      </c>
      <c r="B683" s="1" t="s">
        <v>192</v>
      </c>
      <c r="C683" s="1">
        <v>1</v>
      </c>
      <c r="D683" s="1">
        <v>0</v>
      </c>
      <c r="E683" s="1">
        <v>123</v>
      </c>
      <c r="F683" s="1">
        <v>963</v>
      </c>
      <c r="G683" s="1">
        <v>235705</v>
      </c>
      <c r="H683" s="1">
        <v>8286</v>
      </c>
      <c r="I683" s="1">
        <v>154</v>
      </c>
      <c r="J683" s="1">
        <v>603</v>
      </c>
      <c r="K683" s="1">
        <v>76651</v>
      </c>
      <c r="L683" s="1">
        <v>1694</v>
      </c>
      <c r="M683" s="1">
        <v>1806</v>
      </c>
      <c r="N683" s="1">
        <v>63621</v>
      </c>
      <c r="O683" s="1">
        <v>5901</v>
      </c>
      <c r="P683" s="1">
        <v>69522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123</v>
      </c>
      <c r="F684" s="1">
        <v>963</v>
      </c>
      <c r="G684" s="1">
        <v>235707</v>
      </c>
      <c r="H684" s="1">
        <v>7766</v>
      </c>
      <c r="I684" s="1">
        <v>147</v>
      </c>
      <c r="J684" s="1">
        <v>542</v>
      </c>
      <c r="K684" s="1">
        <v>73800</v>
      </c>
      <c r="L684" s="1">
        <v>1694</v>
      </c>
      <c r="M684" s="1">
        <v>1806</v>
      </c>
      <c r="N684" s="1">
        <v>63621</v>
      </c>
      <c r="O684" s="1">
        <v>5901</v>
      </c>
      <c r="P684" s="1">
        <v>69522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123</v>
      </c>
      <c r="F685" s="1">
        <v>963</v>
      </c>
      <c r="G685" s="1">
        <v>235703</v>
      </c>
      <c r="H685" s="1">
        <v>7922</v>
      </c>
      <c r="I685" s="1">
        <v>136</v>
      </c>
      <c r="J685" s="1">
        <v>643</v>
      </c>
      <c r="K685" s="1">
        <v>74468</v>
      </c>
      <c r="L685" s="1">
        <v>1694</v>
      </c>
      <c r="M685" s="1">
        <v>1806</v>
      </c>
      <c r="N685" s="1">
        <v>63621</v>
      </c>
      <c r="O685" s="1">
        <v>5901</v>
      </c>
      <c r="P685" s="1">
        <v>69522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123</v>
      </c>
      <c r="F686" s="1">
        <v>964</v>
      </c>
      <c r="G686" s="1">
        <v>235707</v>
      </c>
      <c r="H686" s="1">
        <v>7583</v>
      </c>
      <c r="I686" s="1">
        <v>165</v>
      </c>
      <c r="J686" s="1">
        <v>606</v>
      </c>
      <c r="K686" s="1">
        <v>73227</v>
      </c>
      <c r="L686" s="1">
        <v>1694</v>
      </c>
      <c r="M686" s="1">
        <v>1806</v>
      </c>
      <c r="N686" s="1">
        <v>63621</v>
      </c>
      <c r="O686" s="1">
        <v>5901</v>
      </c>
      <c r="P686" s="1">
        <v>69522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123</v>
      </c>
      <c r="F687" s="1">
        <v>964</v>
      </c>
      <c r="G687" s="1">
        <v>235819</v>
      </c>
      <c r="H687" s="1">
        <v>7733</v>
      </c>
      <c r="I687" s="1">
        <v>140</v>
      </c>
      <c r="J687" s="1">
        <v>540</v>
      </c>
      <c r="K687" s="1">
        <v>75944</v>
      </c>
      <c r="L687" s="1">
        <v>1695</v>
      </c>
      <c r="M687" s="1">
        <v>1807</v>
      </c>
      <c r="N687" s="1">
        <v>63678</v>
      </c>
      <c r="O687" s="1">
        <v>5905</v>
      </c>
      <c r="P687" s="1">
        <v>69583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123</v>
      </c>
      <c r="F688" s="1">
        <v>964</v>
      </c>
      <c r="G688" s="1">
        <v>235507</v>
      </c>
      <c r="H688" s="1">
        <v>8484</v>
      </c>
      <c r="I688" s="1">
        <v>189</v>
      </c>
      <c r="J688" s="1">
        <v>577</v>
      </c>
      <c r="K688" s="1">
        <v>76930</v>
      </c>
      <c r="L688" s="1">
        <v>1695</v>
      </c>
      <c r="M688" s="1">
        <v>1807</v>
      </c>
      <c r="N688" s="1">
        <v>63388</v>
      </c>
      <c r="O688" s="1">
        <v>5869</v>
      </c>
      <c r="P688" s="1">
        <v>69257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123</v>
      </c>
      <c r="F689" s="1">
        <v>964</v>
      </c>
      <c r="G689" s="1">
        <v>235509</v>
      </c>
      <c r="H689" s="1">
        <v>8086</v>
      </c>
      <c r="I689" s="1">
        <v>142</v>
      </c>
      <c r="J689" s="1">
        <v>596</v>
      </c>
      <c r="K689" s="1">
        <v>75809</v>
      </c>
      <c r="L689" s="1">
        <v>1695</v>
      </c>
      <c r="M689" s="1">
        <v>1807</v>
      </c>
      <c r="N689" s="1">
        <v>63388</v>
      </c>
      <c r="O689" s="1">
        <v>5869</v>
      </c>
      <c r="P689" s="1">
        <v>69257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123</v>
      </c>
      <c r="F690" s="1">
        <v>964</v>
      </c>
      <c r="G690" s="1">
        <v>235505</v>
      </c>
      <c r="H690" s="1">
        <v>7842</v>
      </c>
      <c r="I690" s="1">
        <v>142</v>
      </c>
      <c r="J690" s="1">
        <v>607</v>
      </c>
      <c r="K690" s="1">
        <v>76147</v>
      </c>
      <c r="L690" s="1">
        <v>1695</v>
      </c>
      <c r="M690" s="1">
        <v>1807</v>
      </c>
      <c r="N690" s="1">
        <v>63388</v>
      </c>
      <c r="O690" s="1">
        <v>5869</v>
      </c>
      <c r="P690" s="1">
        <v>69257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123</v>
      </c>
      <c r="F691" s="1">
        <v>968</v>
      </c>
      <c r="G691" s="1">
        <v>235509</v>
      </c>
      <c r="H691" s="1">
        <v>7604</v>
      </c>
      <c r="I691" s="1">
        <v>131</v>
      </c>
      <c r="J691" s="1">
        <v>568</v>
      </c>
      <c r="K691" s="1">
        <v>73926</v>
      </c>
      <c r="L691" s="1">
        <v>1695</v>
      </c>
      <c r="M691" s="1">
        <v>1807</v>
      </c>
      <c r="N691" s="1">
        <v>63388</v>
      </c>
      <c r="O691" s="1">
        <v>5869</v>
      </c>
      <c r="P691" s="1">
        <v>69257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123</v>
      </c>
      <c r="F692" s="1">
        <v>968</v>
      </c>
      <c r="G692" s="1">
        <v>305880</v>
      </c>
      <c r="H692" s="1">
        <v>7966</v>
      </c>
      <c r="I692" s="1">
        <v>154</v>
      </c>
      <c r="J692" s="1">
        <v>792</v>
      </c>
      <c r="K692" s="1">
        <v>128523</v>
      </c>
      <c r="L692" s="1">
        <v>1695</v>
      </c>
      <c r="M692" s="1">
        <v>1808</v>
      </c>
      <c r="N692" s="1">
        <v>75319</v>
      </c>
      <c r="O692" s="1">
        <v>6801</v>
      </c>
      <c r="P692" s="1">
        <v>82120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123</v>
      </c>
      <c r="F693" s="1">
        <v>971</v>
      </c>
      <c r="G693" s="1">
        <v>304811</v>
      </c>
      <c r="H693" s="1">
        <v>8293</v>
      </c>
      <c r="I693" s="1">
        <v>164</v>
      </c>
      <c r="J693" s="1">
        <v>792</v>
      </c>
      <c r="K693" s="1">
        <v>124840</v>
      </c>
      <c r="L693" s="1">
        <v>1695</v>
      </c>
      <c r="M693" s="1">
        <v>1808</v>
      </c>
      <c r="N693" s="1">
        <v>75414</v>
      </c>
      <c r="O693" s="1">
        <v>6807</v>
      </c>
      <c r="P693" s="1">
        <v>82221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123</v>
      </c>
      <c r="F694" s="1">
        <v>971</v>
      </c>
      <c r="G694" s="1">
        <v>305162</v>
      </c>
      <c r="H694" s="1">
        <v>7736</v>
      </c>
      <c r="I694" s="1">
        <v>150</v>
      </c>
      <c r="J694" s="1">
        <v>831</v>
      </c>
      <c r="K694" s="1">
        <v>125971</v>
      </c>
      <c r="L694" s="1">
        <v>1695</v>
      </c>
      <c r="M694" s="1">
        <v>1808</v>
      </c>
      <c r="N694" s="1">
        <v>75329</v>
      </c>
      <c r="O694" s="1">
        <v>6801</v>
      </c>
      <c r="P694" s="1">
        <v>82130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123</v>
      </c>
      <c r="F695" s="1">
        <v>971</v>
      </c>
      <c r="G695" s="1">
        <v>306168</v>
      </c>
      <c r="H695" s="1">
        <v>8276</v>
      </c>
      <c r="I695" s="1">
        <v>146</v>
      </c>
      <c r="J695" s="1">
        <v>788</v>
      </c>
      <c r="K695" s="1">
        <v>126724</v>
      </c>
      <c r="L695" s="1">
        <v>1695</v>
      </c>
      <c r="M695" s="1">
        <v>1808</v>
      </c>
      <c r="N695" s="1">
        <v>75425</v>
      </c>
      <c r="O695" s="1">
        <v>6810</v>
      </c>
      <c r="P695" s="1">
        <v>82235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123</v>
      </c>
      <c r="F696" s="1">
        <v>971</v>
      </c>
      <c r="G696" s="1">
        <v>306181</v>
      </c>
      <c r="H696" s="1">
        <v>7683</v>
      </c>
      <c r="I696" s="1">
        <v>146</v>
      </c>
      <c r="J696" s="1">
        <v>906</v>
      </c>
      <c r="K696" s="1">
        <v>123241</v>
      </c>
      <c r="L696" s="1">
        <v>1695</v>
      </c>
      <c r="M696" s="1">
        <v>1808</v>
      </c>
      <c r="N696" s="1">
        <v>75425</v>
      </c>
      <c r="O696" s="1">
        <v>6810</v>
      </c>
      <c r="P696" s="1">
        <v>82235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0</v>
      </c>
      <c r="E697" s="1">
        <v>123</v>
      </c>
      <c r="F697" s="1">
        <v>971</v>
      </c>
      <c r="G697" s="1">
        <v>306181</v>
      </c>
      <c r="H697" s="1">
        <v>8294</v>
      </c>
      <c r="I697" s="1">
        <v>146</v>
      </c>
      <c r="J697" s="1">
        <v>841</v>
      </c>
      <c r="K697" s="1">
        <v>129980</v>
      </c>
      <c r="L697" s="1">
        <v>1695</v>
      </c>
      <c r="M697" s="1">
        <v>1808</v>
      </c>
      <c r="N697" s="1">
        <v>75425</v>
      </c>
      <c r="O697" s="1">
        <v>6810</v>
      </c>
      <c r="P697" s="1">
        <v>82235</v>
      </c>
    </row>
    <row r="698" spans="1:16" x14ac:dyDescent="0.2">
      <c r="A698" s="1">
        <v>696</v>
      </c>
      <c r="B698" s="1" t="s">
        <v>177</v>
      </c>
      <c r="C698" s="1">
        <v>3</v>
      </c>
      <c r="D698" s="1">
        <v>0</v>
      </c>
      <c r="E698" s="1">
        <v>126</v>
      </c>
      <c r="F698" s="1">
        <v>973</v>
      </c>
      <c r="G698" s="1">
        <v>306840</v>
      </c>
      <c r="H698" s="1">
        <v>8341</v>
      </c>
      <c r="I698" s="1">
        <v>167</v>
      </c>
      <c r="J698" s="1">
        <v>788</v>
      </c>
      <c r="K698" s="1">
        <v>129176</v>
      </c>
      <c r="L698" s="1">
        <v>1698</v>
      </c>
      <c r="M698" s="1">
        <v>1830</v>
      </c>
      <c r="N698" s="1">
        <v>75865</v>
      </c>
      <c r="O698" s="1">
        <v>6840</v>
      </c>
      <c r="P698" s="1">
        <v>82705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126</v>
      </c>
      <c r="F699" s="1">
        <v>975</v>
      </c>
      <c r="G699" s="1">
        <v>306847</v>
      </c>
      <c r="H699" s="1">
        <v>7769</v>
      </c>
      <c r="I699" s="1">
        <v>144</v>
      </c>
      <c r="J699" s="1">
        <v>758</v>
      </c>
      <c r="K699" s="1">
        <v>124856</v>
      </c>
      <c r="L699" s="1">
        <v>1698</v>
      </c>
      <c r="M699" s="1">
        <v>1830</v>
      </c>
      <c r="N699" s="1">
        <v>75865</v>
      </c>
      <c r="O699" s="1">
        <v>6840</v>
      </c>
      <c r="P699" s="1">
        <v>82705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126</v>
      </c>
      <c r="F700" s="1">
        <v>975</v>
      </c>
      <c r="G700" s="1">
        <v>306840</v>
      </c>
      <c r="H700" s="1">
        <v>8048</v>
      </c>
      <c r="I700" s="1">
        <v>143</v>
      </c>
      <c r="J700" s="1">
        <v>785</v>
      </c>
      <c r="K700" s="1">
        <v>127885</v>
      </c>
      <c r="L700" s="1">
        <v>1698</v>
      </c>
      <c r="M700" s="1">
        <v>1830</v>
      </c>
      <c r="N700" s="1">
        <v>75865</v>
      </c>
      <c r="O700" s="1">
        <v>6840</v>
      </c>
      <c r="P700" s="1">
        <v>82705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126</v>
      </c>
      <c r="F701" s="1">
        <v>975</v>
      </c>
      <c r="G701" s="1">
        <v>306354</v>
      </c>
      <c r="H701" s="1">
        <v>7875</v>
      </c>
      <c r="I701" s="1">
        <v>153</v>
      </c>
      <c r="J701" s="1">
        <v>755</v>
      </c>
      <c r="K701" s="1">
        <v>120644</v>
      </c>
      <c r="L701" s="1">
        <v>1698</v>
      </c>
      <c r="M701" s="1">
        <v>1830</v>
      </c>
      <c r="N701" s="1">
        <v>75569</v>
      </c>
      <c r="O701" s="1">
        <v>6823</v>
      </c>
      <c r="P701" s="1">
        <v>82392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126</v>
      </c>
      <c r="F702" s="1">
        <v>975</v>
      </c>
      <c r="G702" s="1">
        <v>306148</v>
      </c>
      <c r="H702" s="1">
        <v>7971</v>
      </c>
      <c r="I702" s="1">
        <v>144</v>
      </c>
      <c r="J702" s="1">
        <v>765</v>
      </c>
      <c r="K702" s="1">
        <v>125030</v>
      </c>
      <c r="L702" s="1">
        <v>1698</v>
      </c>
      <c r="M702" s="1">
        <v>1830</v>
      </c>
      <c r="N702" s="1">
        <v>75682</v>
      </c>
      <c r="O702" s="1">
        <v>6825</v>
      </c>
      <c r="P702" s="1">
        <v>82507</v>
      </c>
    </row>
    <row r="703" spans="1:16" x14ac:dyDescent="0.2">
      <c r="A703" s="1">
        <v>701</v>
      </c>
      <c r="B703" s="1" t="s">
        <v>172</v>
      </c>
      <c r="C703" s="1">
        <v>1</v>
      </c>
      <c r="D703" s="1">
        <v>2</v>
      </c>
      <c r="E703" s="1">
        <v>125</v>
      </c>
      <c r="F703" s="1">
        <v>975</v>
      </c>
      <c r="G703" s="1">
        <v>306320</v>
      </c>
      <c r="H703" s="1">
        <v>8353</v>
      </c>
      <c r="I703" s="1">
        <v>159</v>
      </c>
      <c r="J703" s="1">
        <v>835</v>
      </c>
      <c r="K703" s="1">
        <v>125306</v>
      </c>
      <c r="L703" s="1">
        <v>1699</v>
      </c>
      <c r="M703" s="1">
        <v>1833</v>
      </c>
      <c r="N703" s="1">
        <v>75616</v>
      </c>
      <c r="O703" s="1">
        <v>6830</v>
      </c>
      <c r="P703" s="1">
        <v>82446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125</v>
      </c>
      <c r="F704" s="1">
        <v>982</v>
      </c>
      <c r="G704" s="1">
        <v>306327</v>
      </c>
      <c r="H704" s="1">
        <v>7930</v>
      </c>
      <c r="I704" s="1">
        <v>138</v>
      </c>
      <c r="J704" s="1">
        <v>795</v>
      </c>
      <c r="K704" s="1">
        <v>126140</v>
      </c>
      <c r="L704" s="1">
        <v>1699</v>
      </c>
      <c r="M704" s="1">
        <v>1833</v>
      </c>
      <c r="N704" s="1">
        <v>75616</v>
      </c>
      <c r="O704" s="1">
        <v>6830</v>
      </c>
      <c r="P704" s="1">
        <v>82446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1</v>
      </c>
      <c r="E705" s="1">
        <v>124</v>
      </c>
      <c r="F705" s="1">
        <v>982</v>
      </c>
      <c r="G705" s="1">
        <v>306389</v>
      </c>
      <c r="H705" s="1">
        <v>8012</v>
      </c>
      <c r="I705" s="1">
        <v>146</v>
      </c>
      <c r="J705" s="1">
        <v>779</v>
      </c>
      <c r="K705" s="1">
        <v>122830</v>
      </c>
      <c r="L705" s="1">
        <v>1698</v>
      </c>
      <c r="M705" s="1">
        <v>1833</v>
      </c>
      <c r="N705" s="1">
        <v>75579</v>
      </c>
      <c r="O705" s="1">
        <v>6826</v>
      </c>
      <c r="P705" s="1">
        <v>82405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124</v>
      </c>
      <c r="F706" s="1">
        <v>985</v>
      </c>
      <c r="G706" s="1">
        <v>306389</v>
      </c>
      <c r="H706" s="1">
        <v>7742</v>
      </c>
      <c r="I706" s="1">
        <v>147</v>
      </c>
      <c r="J706" s="1">
        <v>787</v>
      </c>
      <c r="K706" s="1">
        <v>123189</v>
      </c>
      <c r="L706" s="1">
        <v>1698</v>
      </c>
      <c r="M706" s="1">
        <v>1833</v>
      </c>
      <c r="N706" s="1">
        <v>75579</v>
      </c>
      <c r="O706" s="1">
        <v>6826</v>
      </c>
      <c r="P706" s="1">
        <v>82405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124</v>
      </c>
      <c r="F707" s="1">
        <v>985</v>
      </c>
      <c r="G707" s="1">
        <v>306396</v>
      </c>
      <c r="H707" s="1">
        <v>8359</v>
      </c>
      <c r="I707" s="1">
        <v>148</v>
      </c>
      <c r="J707" s="1">
        <v>779</v>
      </c>
      <c r="K707" s="1">
        <v>124324</v>
      </c>
      <c r="L707" s="1">
        <v>1698</v>
      </c>
      <c r="M707" s="1">
        <v>1833</v>
      </c>
      <c r="N707" s="1">
        <v>75579</v>
      </c>
      <c r="O707" s="1">
        <v>6826</v>
      </c>
      <c r="P707" s="1">
        <v>82405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124</v>
      </c>
      <c r="F708" s="1">
        <v>991</v>
      </c>
      <c r="G708" s="1">
        <v>306389</v>
      </c>
      <c r="H708" s="1">
        <v>8521</v>
      </c>
      <c r="I708" s="1">
        <v>145</v>
      </c>
      <c r="J708" s="1">
        <v>803</v>
      </c>
      <c r="K708" s="1">
        <v>125977</v>
      </c>
      <c r="L708" s="1">
        <v>1698</v>
      </c>
      <c r="M708" s="1">
        <v>1833</v>
      </c>
      <c r="N708" s="1">
        <v>75579</v>
      </c>
      <c r="O708" s="1">
        <v>6826</v>
      </c>
      <c r="P708" s="1">
        <v>82405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124</v>
      </c>
      <c r="F709" s="1">
        <v>992</v>
      </c>
      <c r="G709" s="1">
        <v>306396</v>
      </c>
      <c r="H709" s="1">
        <v>8262</v>
      </c>
      <c r="I709" s="1">
        <v>142</v>
      </c>
      <c r="J709" s="1">
        <v>755</v>
      </c>
      <c r="K709" s="1">
        <v>132386</v>
      </c>
      <c r="L709" s="1">
        <v>1698</v>
      </c>
      <c r="M709" s="1">
        <v>1833</v>
      </c>
      <c r="N709" s="1">
        <v>75579</v>
      </c>
      <c r="O709" s="1">
        <v>6826</v>
      </c>
      <c r="P709" s="1">
        <v>82405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124</v>
      </c>
      <c r="F710" s="1">
        <v>992</v>
      </c>
      <c r="G710" s="1">
        <v>306389</v>
      </c>
      <c r="H710" s="1">
        <v>8071</v>
      </c>
      <c r="I710" s="1">
        <v>136</v>
      </c>
      <c r="J710" s="1">
        <v>731</v>
      </c>
      <c r="K710" s="1">
        <v>125047</v>
      </c>
      <c r="L710" s="1">
        <v>1698</v>
      </c>
      <c r="M710" s="1">
        <v>1833</v>
      </c>
      <c r="N710" s="1">
        <v>75579</v>
      </c>
      <c r="O710" s="1">
        <v>6826</v>
      </c>
      <c r="P710" s="1">
        <v>82405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124</v>
      </c>
      <c r="F711" s="1">
        <v>999</v>
      </c>
      <c r="G711" s="1">
        <v>306389</v>
      </c>
      <c r="H711" s="1">
        <v>7933</v>
      </c>
      <c r="I711" s="1">
        <v>158</v>
      </c>
      <c r="J711" s="1">
        <v>829</v>
      </c>
      <c r="K711" s="1">
        <v>122398</v>
      </c>
      <c r="L711" s="1">
        <v>1698</v>
      </c>
      <c r="M711" s="1">
        <v>1833</v>
      </c>
      <c r="N711" s="1">
        <v>75579</v>
      </c>
      <c r="O711" s="1">
        <v>6826</v>
      </c>
      <c r="P711" s="1">
        <v>82405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124</v>
      </c>
      <c r="F712" s="1">
        <v>999</v>
      </c>
      <c r="G712" s="1">
        <v>306396</v>
      </c>
      <c r="H712" s="1">
        <v>8158</v>
      </c>
      <c r="I712" s="1">
        <v>139</v>
      </c>
      <c r="J712" s="1">
        <v>775</v>
      </c>
      <c r="K712" s="1">
        <v>128099</v>
      </c>
      <c r="L712" s="1">
        <v>1698</v>
      </c>
      <c r="M712" s="1">
        <v>1833</v>
      </c>
      <c r="N712" s="1">
        <v>75579</v>
      </c>
      <c r="O712" s="1">
        <v>6826</v>
      </c>
      <c r="P712" s="1">
        <v>82405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124</v>
      </c>
      <c r="F713" s="1">
        <v>999</v>
      </c>
      <c r="G713" s="1">
        <v>306389</v>
      </c>
      <c r="H713" s="1">
        <v>8301</v>
      </c>
      <c r="I713" s="1">
        <v>215</v>
      </c>
      <c r="J713" s="1">
        <v>861</v>
      </c>
      <c r="K713" s="1">
        <v>129716</v>
      </c>
      <c r="L713" s="1">
        <v>1698</v>
      </c>
      <c r="M713" s="1">
        <v>1833</v>
      </c>
      <c r="N713" s="1">
        <v>75579</v>
      </c>
      <c r="O713" s="1">
        <v>6826</v>
      </c>
      <c r="P713" s="1">
        <v>82405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124</v>
      </c>
      <c r="F714" s="1">
        <v>999</v>
      </c>
      <c r="G714" s="1">
        <v>306396</v>
      </c>
      <c r="H714" s="1">
        <v>7953</v>
      </c>
      <c r="I714" s="1">
        <v>138</v>
      </c>
      <c r="J714" s="1">
        <v>794</v>
      </c>
      <c r="K714" s="1">
        <v>124920</v>
      </c>
      <c r="L714" s="1">
        <v>1698</v>
      </c>
      <c r="M714" s="1">
        <v>1833</v>
      </c>
      <c r="N714" s="1">
        <v>75579</v>
      </c>
      <c r="O714" s="1">
        <v>6826</v>
      </c>
      <c r="P714" s="1">
        <v>82405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124</v>
      </c>
      <c r="F715" s="1">
        <v>999</v>
      </c>
      <c r="G715" s="1">
        <v>306389</v>
      </c>
      <c r="H715" s="1">
        <v>8121</v>
      </c>
      <c r="I715" s="1">
        <v>144</v>
      </c>
      <c r="J715" s="1">
        <v>796</v>
      </c>
      <c r="K715" s="1">
        <v>122873</v>
      </c>
      <c r="L715" s="1">
        <v>1698</v>
      </c>
      <c r="M715" s="1">
        <v>1833</v>
      </c>
      <c r="N715" s="1">
        <v>75579</v>
      </c>
      <c r="O715" s="1">
        <v>6826</v>
      </c>
      <c r="P715" s="1">
        <v>82405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124</v>
      </c>
      <c r="F716" s="1">
        <v>999</v>
      </c>
      <c r="G716" s="1">
        <v>306389</v>
      </c>
      <c r="H716" s="1">
        <v>7963</v>
      </c>
      <c r="I716" s="1">
        <v>142</v>
      </c>
      <c r="J716" s="1">
        <v>797</v>
      </c>
      <c r="K716" s="1">
        <v>123641</v>
      </c>
      <c r="L716" s="1">
        <v>1698</v>
      </c>
      <c r="M716" s="1">
        <v>1833</v>
      </c>
      <c r="N716" s="1">
        <v>75579</v>
      </c>
      <c r="O716" s="1">
        <v>6826</v>
      </c>
      <c r="P716" s="1">
        <v>82405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125</v>
      </c>
      <c r="F717" s="1">
        <v>1000</v>
      </c>
      <c r="G717" s="1">
        <v>291075</v>
      </c>
      <c r="H717" s="1">
        <v>7792</v>
      </c>
      <c r="I717" s="1">
        <v>141</v>
      </c>
      <c r="J717" s="1">
        <v>750</v>
      </c>
      <c r="K717" s="1">
        <v>93145</v>
      </c>
      <c r="L717" s="1">
        <v>1697</v>
      </c>
      <c r="M717" s="1">
        <v>1831</v>
      </c>
      <c r="N717" s="1">
        <v>71781</v>
      </c>
      <c r="O717" s="1">
        <v>6557</v>
      </c>
      <c r="P717" s="1">
        <v>78338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124</v>
      </c>
      <c r="F718" s="1">
        <v>1000</v>
      </c>
      <c r="G718" s="1">
        <v>278592</v>
      </c>
      <c r="H718" s="1">
        <v>8633</v>
      </c>
      <c r="I718" s="1">
        <v>166</v>
      </c>
      <c r="J718" s="1">
        <v>708</v>
      </c>
      <c r="K718" s="1">
        <v>96903</v>
      </c>
      <c r="L718" s="1">
        <v>1694</v>
      </c>
      <c r="M718" s="1">
        <v>1833</v>
      </c>
      <c r="N718" s="1">
        <v>68150</v>
      </c>
      <c r="O718" s="1">
        <v>6230</v>
      </c>
      <c r="P718" s="1">
        <v>74380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124</v>
      </c>
      <c r="F719" s="1">
        <v>1000</v>
      </c>
      <c r="G719" s="1">
        <v>278524</v>
      </c>
      <c r="H719" s="1">
        <v>8103</v>
      </c>
      <c r="I719" s="1">
        <v>151</v>
      </c>
      <c r="J719" s="1">
        <v>679</v>
      </c>
      <c r="K719" s="1">
        <v>95236</v>
      </c>
      <c r="L719" s="1">
        <v>1693</v>
      </c>
      <c r="M719" s="1">
        <v>1833</v>
      </c>
      <c r="N719" s="1">
        <v>68152</v>
      </c>
      <c r="O719" s="1">
        <v>6230</v>
      </c>
      <c r="P719" s="1">
        <v>74382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124</v>
      </c>
      <c r="F720" s="1">
        <v>1001</v>
      </c>
      <c r="G720" s="1">
        <v>278627</v>
      </c>
      <c r="H720" s="1">
        <v>8020</v>
      </c>
      <c r="I720" s="1">
        <v>140</v>
      </c>
      <c r="J720" s="1">
        <v>700</v>
      </c>
      <c r="K720" s="1">
        <v>92729</v>
      </c>
      <c r="L720" s="1">
        <v>1693</v>
      </c>
      <c r="M720" s="1">
        <v>1833</v>
      </c>
      <c r="N720" s="1">
        <v>68152</v>
      </c>
      <c r="O720" s="1">
        <v>6230</v>
      </c>
      <c r="P720" s="1">
        <v>74382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125</v>
      </c>
      <c r="F721" s="1">
        <v>1001</v>
      </c>
      <c r="G721" s="1">
        <v>279071</v>
      </c>
      <c r="H721" s="1">
        <v>8107</v>
      </c>
      <c r="I721" s="1">
        <v>163</v>
      </c>
      <c r="J721" s="1">
        <v>661</v>
      </c>
      <c r="K721" s="1">
        <v>94980</v>
      </c>
      <c r="L721" s="1">
        <v>1701</v>
      </c>
      <c r="M721" s="1">
        <v>1837</v>
      </c>
      <c r="N721" s="1">
        <v>68173</v>
      </c>
      <c r="O721" s="1">
        <v>6234</v>
      </c>
      <c r="P721" s="1">
        <v>74407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125</v>
      </c>
      <c r="F722" s="1">
        <v>1001</v>
      </c>
      <c r="G722" s="1">
        <v>279079</v>
      </c>
      <c r="H722" s="1">
        <v>8112</v>
      </c>
      <c r="I722" s="1">
        <v>141</v>
      </c>
      <c r="J722" s="1">
        <v>725</v>
      </c>
      <c r="K722" s="1">
        <v>93660</v>
      </c>
      <c r="L722" s="1">
        <v>1702</v>
      </c>
      <c r="M722" s="1">
        <v>1837</v>
      </c>
      <c r="N722" s="1">
        <v>68173</v>
      </c>
      <c r="O722" s="1">
        <v>6234</v>
      </c>
      <c r="P722" s="1">
        <v>74407</v>
      </c>
    </row>
    <row r="723" spans="1:16" x14ac:dyDescent="0.2">
      <c r="A723" s="1">
        <v>721</v>
      </c>
      <c r="B723" s="1" t="s">
        <v>152</v>
      </c>
      <c r="C723" s="1">
        <v>7</v>
      </c>
      <c r="D723" s="1">
        <v>29</v>
      </c>
      <c r="E723" s="1">
        <v>103</v>
      </c>
      <c r="F723" s="1">
        <v>1005</v>
      </c>
      <c r="G723" s="1">
        <v>266218</v>
      </c>
      <c r="H723" s="1">
        <v>8472</v>
      </c>
      <c r="I723" s="1">
        <v>169</v>
      </c>
      <c r="J723" s="1">
        <v>695</v>
      </c>
      <c r="K723" s="1">
        <v>89331</v>
      </c>
      <c r="L723" s="1">
        <v>1707</v>
      </c>
      <c r="M723" s="1">
        <v>1834</v>
      </c>
      <c r="N723" s="1">
        <v>65456</v>
      </c>
      <c r="O723" s="1">
        <v>6139</v>
      </c>
      <c r="P723" s="1">
        <v>71595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103</v>
      </c>
      <c r="F724" s="1">
        <v>1005</v>
      </c>
      <c r="G724" s="1">
        <v>266218</v>
      </c>
      <c r="H724" s="1">
        <v>8121</v>
      </c>
      <c r="I724" s="1">
        <v>204</v>
      </c>
      <c r="J724" s="1">
        <v>759</v>
      </c>
      <c r="K724" s="1">
        <v>85699</v>
      </c>
      <c r="L724" s="1">
        <v>1707</v>
      </c>
      <c r="M724" s="1">
        <v>1834</v>
      </c>
      <c r="N724" s="1">
        <v>65456</v>
      </c>
      <c r="O724" s="1">
        <v>6139</v>
      </c>
      <c r="P724" s="1">
        <v>71595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103</v>
      </c>
      <c r="F725" s="1">
        <v>1007</v>
      </c>
      <c r="G725" s="1">
        <v>266218</v>
      </c>
      <c r="H725" s="1">
        <v>8193</v>
      </c>
      <c r="I725" s="1">
        <v>143</v>
      </c>
      <c r="J725" s="1">
        <v>712</v>
      </c>
      <c r="K725" s="1">
        <v>86663</v>
      </c>
      <c r="L725" s="1">
        <v>1707</v>
      </c>
      <c r="M725" s="1">
        <v>1834</v>
      </c>
      <c r="N725" s="1">
        <v>65456</v>
      </c>
      <c r="O725" s="1">
        <v>6139</v>
      </c>
      <c r="P725" s="1">
        <v>71595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103</v>
      </c>
      <c r="F726" s="1">
        <v>1007</v>
      </c>
      <c r="G726" s="1">
        <v>266383</v>
      </c>
      <c r="H726" s="1">
        <v>7902</v>
      </c>
      <c r="I726" s="1">
        <v>139</v>
      </c>
      <c r="J726" s="1">
        <v>667</v>
      </c>
      <c r="K726" s="1">
        <v>83876</v>
      </c>
      <c r="L726" s="1">
        <v>1705</v>
      </c>
      <c r="M726" s="1">
        <v>1832</v>
      </c>
      <c r="N726" s="1">
        <v>65154</v>
      </c>
      <c r="O726" s="1">
        <v>6103</v>
      </c>
      <c r="P726" s="1">
        <v>71257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103</v>
      </c>
      <c r="F727" s="1">
        <v>1007</v>
      </c>
      <c r="G727" s="1">
        <v>266389</v>
      </c>
      <c r="H727" s="1">
        <v>8168</v>
      </c>
      <c r="I727" s="1">
        <v>140</v>
      </c>
      <c r="J727" s="1">
        <v>641</v>
      </c>
      <c r="K727" s="1">
        <v>86062</v>
      </c>
      <c r="L727" s="1">
        <v>1705</v>
      </c>
      <c r="M727" s="1">
        <v>1832</v>
      </c>
      <c r="N727" s="1">
        <v>65154</v>
      </c>
      <c r="O727" s="1">
        <v>6103</v>
      </c>
      <c r="P727" s="1">
        <v>71257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103</v>
      </c>
      <c r="F728" s="1">
        <v>1007</v>
      </c>
      <c r="G728" s="1">
        <v>266389</v>
      </c>
      <c r="H728" s="1">
        <v>8520</v>
      </c>
      <c r="I728" s="1">
        <v>178</v>
      </c>
      <c r="J728" s="1">
        <v>635</v>
      </c>
      <c r="K728" s="1">
        <v>86581</v>
      </c>
      <c r="L728" s="1">
        <v>1705</v>
      </c>
      <c r="M728" s="1">
        <v>1832</v>
      </c>
      <c r="N728" s="1">
        <v>65154</v>
      </c>
      <c r="O728" s="1">
        <v>6103</v>
      </c>
      <c r="P728" s="1">
        <v>71257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103</v>
      </c>
      <c r="F729" s="1">
        <v>1007</v>
      </c>
      <c r="G729" s="1">
        <v>266378</v>
      </c>
      <c r="H729" s="1">
        <v>8293</v>
      </c>
      <c r="I729" s="1">
        <v>144</v>
      </c>
      <c r="J729" s="1">
        <v>696</v>
      </c>
      <c r="K729" s="1">
        <v>86423</v>
      </c>
      <c r="L729" s="1">
        <v>1705</v>
      </c>
      <c r="M729" s="1">
        <v>1832</v>
      </c>
      <c r="N729" s="1">
        <v>65154</v>
      </c>
      <c r="O729" s="1">
        <v>6103</v>
      </c>
      <c r="P729" s="1">
        <v>71257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103</v>
      </c>
      <c r="F730" s="1">
        <v>1007</v>
      </c>
      <c r="G730" s="1">
        <v>272429</v>
      </c>
      <c r="H730" s="1">
        <v>8298</v>
      </c>
      <c r="I730" s="1">
        <v>163</v>
      </c>
      <c r="J730" s="1">
        <v>709</v>
      </c>
      <c r="K730" s="1">
        <v>91421</v>
      </c>
      <c r="L730" s="1">
        <v>1706</v>
      </c>
      <c r="M730" s="1">
        <v>1833</v>
      </c>
      <c r="N730" s="1">
        <v>71017</v>
      </c>
      <c r="O730" s="1">
        <v>6509</v>
      </c>
      <c r="P730" s="1">
        <v>77526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103</v>
      </c>
      <c r="F731" s="1">
        <v>1007</v>
      </c>
      <c r="G731" s="1">
        <v>275896</v>
      </c>
      <c r="H731" s="1">
        <v>8245</v>
      </c>
      <c r="I731" s="1">
        <v>143</v>
      </c>
      <c r="J731" s="1">
        <v>678</v>
      </c>
      <c r="K731" s="1">
        <v>92529</v>
      </c>
      <c r="L731" s="1">
        <v>1699</v>
      </c>
      <c r="M731" s="1">
        <v>1826</v>
      </c>
      <c r="N731" s="1">
        <v>73815</v>
      </c>
      <c r="O731" s="1">
        <v>6704</v>
      </c>
      <c r="P731" s="1">
        <v>80519</v>
      </c>
    </row>
    <row r="732" spans="1:16" x14ac:dyDescent="0.2">
      <c r="A732" s="1">
        <v>730</v>
      </c>
      <c r="B732" s="1" t="s">
        <v>143</v>
      </c>
      <c r="C732" s="1">
        <v>8</v>
      </c>
      <c r="D732" s="1">
        <v>5</v>
      </c>
      <c r="E732" s="1">
        <v>106</v>
      </c>
      <c r="F732" s="1">
        <v>1020</v>
      </c>
      <c r="G732" s="1">
        <v>279194</v>
      </c>
      <c r="H732" s="1">
        <v>8305</v>
      </c>
      <c r="I732" s="1">
        <v>135</v>
      </c>
      <c r="J732" s="1">
        <v>695</v>
      </c>
      <c r="K732" s="1">
        <v>103723</v>
      </c>
      <c r="L732" s="1">
        <v>1701</v>
      </c>
      <c r="M732" s="1">
        <v>1827</v>
      </c>
      <c r="N732" s="1">
        <v>71796</v>
      </c>
      <c r="O732" s="1">
        <v>6479</v>
      </c>
      <c r="P732" s="1">
        <v>78275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106</v>
      </c>
      <c r="F733" s="1">
        <v>1021</v>
      </c>
      <c r="G733" s="1">
        <v>279256</v>
      </c>
      <c r="H733" s="1">
        <v>8672</v>
      </c>
      <c r="I733" s="1">
        <v>163</v>
      </c>
      <c r="J733" s="1">
        <v>739</v>
      </c>
      <c r="K733" s="1">
        <v>107684</v>
      </c>
      <c r="L733" s="1">
        <v>1701</v>
      </c>
      <c r="M733" s="1">
        <v>1827</v>
      </c>
      <c r="N733" s="1">
        <v>71796</v>
      </c>
      <c r="O733" s="1">
        <v>6479</v>
      </c>
      <c r="P733" s="1">
        <v>78275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106</v>
      </c>
      <c r="F734" s="1">
        <v>1021</v>
      </c>
      <c r="G734" s="1">
        <v>279200</v>
      </c>
      <c r="H734" s="1">
        <v>8343</v>
      </c>
      <c r="I734" s="1">
        <v>141</v>
      </c>
      <c r="J734" s="1">
        <v>725</v>
      </c>
      <c r="K734" s="1">
        <v>102382</v>
      </c>
      <c r="L734" s="1">
        <v>1701</v>
      </c>
      <c r="M734" s="1">
        <v>1827</v>
      </c>
      <c r="N734" s="1">
        <v>71796</v>
      </c>
      <c r="O734" s="1">
        <v>6479</v>
      </c>
      <c r="P734" s="1">
        <v>78275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106</v>
      </c>
      <c r="F735" s="1">
        <v>1026</v>
      </c>
      <c r="G735" s="1">
        <v>250502</v>
      </c>
      <c r="H735" s="1">
        <v>8184</v>
      </c>
      <c r="I735" s="1">
        <v>138</v>
      </c>
      <c r="J735" s="1">
        <v>636</v>
      </c>
      <c r="K735" s="1">
        <v>79430</v>
      </c>
      <c r="L735" s="1">
        <v>1701</v>
      </c>
      <c r="M735" s="1">
        <v>1827</v>
      </c>
      <c r="N735" s="1">
        <v>72107</v>
      </c>
      <c r="O735" s="1">
        <v>6560</v>
      </c>
      <c r="P735" s="1">
        <v>78667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106</v>
      </c>
      <c r="F736" s="1">
        <v>1026</v>
      </c>
      <c r="G736" s="1">
        <v>250496</v>
      </c>
      <c r="H736" s="1">
        <v>8152</v>
      </c>
      <c r="I736" s="1">
        <v>189</v>
      </c>
      <c r="J736" s="1">
        <v>602</v>
      </c>
      <c r="K736" s="1">
        <v>77718</v>
      </c>
      <c r="L736" s="1">
        <v>1701</v>
      </c>
      <c r="M736" s="1">
        <v>1827</v>
      </c>
      <c r="N736" s="1">
        <v>72107</v>
      </c>
      <c r="O736" s="1">
        <v>6560</v>
      </c>
      <c r="P736" s="1">
        <v>78667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106</v>
      </c>
      <c r="F737" s="1">
        <v>1026</v>
      </c>
      <c r="G737" s="1">
        <v>250492</v>
      </c>
      <c r="H737" s="1">
        <v>8303</v>
      </c>
      <c r="I737" s="1">
        <v>139</v>
      </c>
      <c r="J737" s="1">
        <v>600</v>
      </c>
      <c r="K737" s="1">
        <v>78983</v>
      </c>
      <c r="L737" s="1">
        <v>1701</v>
      </c>
      <c r="M737" s="1">
        <v>1827</v>
      </c>
      <c r="N737" s="1">
        <v>72107</v>
      </c>
      <c r="O737" s="1">
        <v>6560</v>
      </c>
      <c r="P737" s="1">
        <v>78667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106</v>
      </c>
      <c r="F738" s="1">
        <v>1027</v>
      </c>
      <c r="G738" s="1">
        <v>250496</v>
      </c>
      <c r="H738" s="1">
        <v>8616</v>
      </c>
      <c r="I738" s="1">
        <v>146</v>
      </c>
      <c r="J738" s="1">
        <v>666</v>
      </c>
      <c r="K738" s="1">
        <v>80391</v>
      </c>
      <c r="L738" s="1">
        <v>1701</v>
      </c>
      <c r="M738" s="1">
        <v>1827</v>
      </c>
      <c r="N738" s="1">
        <v>72107</v>
      </c>
      <c r="O738" s="1">
        <v>6560</v>
      </c>
      <c r="P738" s="1">
        <v>78667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96</v>
      </c>
      <c r="F739" s="1">
        <v>1027</v>
      </c>
      <c r="G739" s="1">
        <v>243164</v>
      </c>
      <c r="H739" s="1">
        <v>8413</v>
      </c>
      <c r="I739" s="1">
        <v>154</v>
      </c>
      <c r="J739" s="1">
        <v>593</v>
      </c>
      <c r="K739" s="1">
        <v>73723</v>
      </c>
      <c r="L739" s="1">
        <v>1701</v>
      </c>
      <c r="M739" s="1">
        <v>1827</v>
      </c>
      <c r="N739" s="1">
        <v>69269</v>
      </c>
      <c r="O739" s="1">
        <v>6348</v>
      </c>
      <c r="P739" s="1">
        <v>75617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96</v>
      </c>
      <c r="F740" s="1">
        <v>1046</v>
      </c>
      <c r="G740" s="1">
        <v>243111</v>
      </c>
      <c r="H740" s="1">
        <v>8496</v>
      </c>
      <c r="I740" s="1">
        <v>150</v>
      </c>
      <c r="J740" s="1">
        <v>564</v>
      </c>
      <c r="K740" s="1">
        <v>74195</v>
      </c>
      <c r="L740" s="1">
        <v>1701</v>
      </c>
      <c r="M740" s="1">
        <v>1827</v>
      </c>
      <c r="N740" s="1">
        <v>69269</v>
      </c>
      <c r="O740" s="1">
        <v>6348</v>
      </c>
      <c r="P740" s="1">
        <v>75617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96</v>
      </c>
      <c r="F741" s="1">
        <v>1051</v>
      </c>
      <c r="G741" s="1">
        <v>243105</v>
      </c>
      <c r="H741" s="1">
        <v>7844</v>
      </c>
      <c r="I741" s="1">
        <v>139</v>
      </c>
      <c r="J741" s="1">
        <v>591</v>
      </c>
      <c r="K741" s="1">
        <v>73521</v>
      </c>
      <c r="L741" s="1">
        <v>1701</v>
      </c>
      <c r="M741" s="1">
        <v>1827</v>
      </c>
      <c r="N741" s="1">
        <v>69269</v>
      </c>
      <c r="O741" s="1">
        <v>6348</v>
      </c>
      <c r="P741" s="1">
        <v>75617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96</v>
      </c>
      <c r="F742" s="1">
        <v>1051</v>
      </c>
      <c r="G742" s="1">
        <v>243101</v>
      </c>
      <c r="H742" s="1">
        <v>8328</v>
      </c>
      <c r="I742" s="1">
        <v>144</v>
      </c>
      <c r="J742" s="1">
        <v>612</v>
      </c>
      <c r="K742" s="1">
        <v>75374</v>
      </c>
      <c r="L742" s="1">
        <v>1701</v>
      </c>
      <c r="M742" s="1">
        <v>1827</v>
      </c>
      <c r="N742" s="1">
        <v>69269</v>
      </c>
      <c r="O742" s="1">
        <v>6348</v>
      </c>
      <c r="P742" s="1">
        <v>75617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96</v>
      </c>
      <c r="F743" s="1">
        <v>1051</v>
      </c>
      <c r="G743" s="1">
        <v>243105</v>
      </c>
      <c r="H743" s="1">
        <v>8325</v>
      </c>
      <c r="I743" s="1">
        <v>168</v>
      </c>
      <c r="J743" s="1">
        <v>600</v>
      </c>
      <c r="K743" s="1">
        <v>76136</v>
      </c>
      <c r="L743" s="1">
        <v>1701</v>
      </c>
      <c r="M743" s="1">
        <v>1827</v>
      </c>
      <c r="N743" s="1">
        <v>69269</v>
      </c>
      <c r="O743" s="1">
        <v>6348</v>
      </c>
      <c r="P743" s="1">
        <v>75617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96</v>
      </c>
      <c r="F744" s="1">
        <v>1051</v>
      </c>
      <c r="G744" s="1">
        <v>242548</v>
      </c>
      <c r="H744" s="1">
        <v>8320</v>
      </c>
      <c r="I744" s="1">
        <v>150</v>
      </c>
      <c r="J744" s="1">
        <v>594</v>
      </c>
      <c r="K744" s="1">
        <v>74844</v>
      </c>
      <c r="L744" s="1">
        <v>1701</v>
      </c>
      <c r="M744" s="1">
        <v>1827</v>
      </c>
      <c r="N744" s="1">
        <v>69249</v>
      </c>
      <c r="O744" s="1">
        <v>6347</v>
      </c>
      <c r="P744" s="1">
        <v>75596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96</v>
      </c>
      <c r="F745" s="1">
        <v>1051</v>
      </c>
      <c r="G745" s="1">
        <v>242554</v>
      </c>
      <c r="H745" s="1">
        <v>8313</v>
      </c>
      <c r="I745" s="1">
        <v>143</v>
      </c>
      <c r="J745" s="1">
        <v>588</v>
      </c>
      <c r="K745" s="1">
        <v>74865</v>
      </c>
      <c r="L745" s="1">
        <v>1701</v>
      </c>
      <c r="M745" s="1">
        <v>1827</v>
      </c>
      <c r="N745" s="1">
        <v>69249</v>
      </c>
      <c r="O745" s="1">
        <v>6347</v>
      </c>
      <c r="P745" s="1">
        <v>75596</v>
      </c>
    </row>
    <row r="746" spans="1:16" x14ac:dyDescent="0.2">
      <c r="A746" s="1">
        <v>744</v>
      </c>
      <c r="B746" s="1" t="s">
        <v>129</v>
      </c>
      <c r="C746" s="1">
        <v>2</v>
      </c>
      <c r="D746" s="1">
        <v>1</v>
      </c>
      <c r="E746" s="1">
        <v>97</v>
      </c>
      <c r="F746" s="1">
        <v>1051</v>
      </c>
      <c r="G746" s="1">
        <v>325262</v>
      </c>
      <c r="H746" s="1">
        <v>7946</v>
      </c>
      <c r="I746" s="1">
        <v>140</v>
      </c>
      <c r="J746" s="1">
        <v>845</v>
      </c>
      <c r="K746" s="1">
        <v>109428</v>
      </c>
      <c r="L746" s="1">
        <v>1706</v>
      </c>
      <c r="M746" s="1">
        <v>1827</v>
      </c>
      <c r="N746" s="1">
        <v>80865</v>
      </c>
      <c r="O746" s="1">
        <v>7173</v>
      </c>
      <c r="P746" s="1">
        <v>88038</v>
      </c>
    </row>
    <row r="747" spans="1:16" x14ac:dyDescent="0.2">
      <c r="A747" s="1">
        <v>745</v>
      </c>
      <c r="B747" s="1" t="s">
        <v>128</v>
      </c>
      <c r="C747" s="1">
        <v>1</v>
      </c>
      <c r="D747" s="1">
        <v>1</v>
      </c>
      <c r="E747" s="1">
        <v>97</v>
      </c>
      <c r="F747" s="1">
        <v>1051</v>
      </c>
      <c r="G747" s="1">
        <v>325302</v>
      </c>
      <c r="H747" s="1">
        <v>8496</v>
      </c>
      <c r="I747" s="1">
        <v>140</v>
      </c>
      <c r="J747" s="1">
        <v>875</v>
      </c>
      <c r="K747" s="1">
        <v>114438</v>
      </c>
      <c r="L747" s="1">
        <v>1706</v>
      </c>
      <c r="M747" s="1">
        <v>1827</v>
      </c>
      <c r="N747" s="1">
        <v>80865</v>
      </c>
      <c r="O747" s="1">
        <v>7173</v>
      </c>
      <c r="P747" s="1">
        <v>88038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97</v>
      </c>
      <c r="F748" s="1">
        <v>1051</v>
      </c>
      <c r="G748" s="1">
        <v>325314</v>
      </c>
      <c r="H748" s="1">
        <v>8257</v>
      </c>
      <c r="I748" s="1">
        <v>203</v>
      </c>
      <c r="J748" s="1">
        <v>899</v>
      </c>
      <c r="K748" s="1">
        <v>115507</v>
      </c>
      <c r="L748" s="1">
        <v>1706</v>
      </c>
      <c r="M748" s="1">
        <v>1827</v>
      </c>
      <c r="N748" s="1">
        <v>80865</v>
      </c>
      <c r="O748" s="1">
        <v>7173</v>
      </c>
      <c r="P748" s="1">
        <v>88038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97</v>
      </c>
      <c r="F749" s="1">
        <v>1053</v>
      </c>
      <c r="G749" s="1">
        <v>325309</v>
      </c>
      <c r="H749" s="1">
        <v>8262</v>
      </c>
      <c r="I749" s="1">
        <v>144</v>
      </c>
      <c r="J749" s="1">
        <v>834</v>
      </c>
      <c r="K749" s="1">
        <v>115441</v>
      </c>
      <c r="L749" s="1">
        <v>1706</v>
      </c>
      <c r="M749" s="1">
        <v>1827</v>
      </c>
      <c r="N749" s="1">
        <v>80865</v>
      </c>
      <c r="O749" s="1">
        <v>7173</v>
      </c>
      <c r="P749" s="1">
        <v>88038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2</v>
      </c>
      <c r="E750" s="1">
        <v>95</v>
      </c>
      <c r="F750" s="1">
        <v>1053</v>
      </c>
      <c r="G750" s="1">
        <v>321715</v>
      </c>
      <c r="H750" s="1">
        <v>8264</v>
      </c>
      <c r="I750" s="1">
        <v>143</v>
      </c>
      <c r="J750" s="1">
        <v>855</v>
      </c>
      <c r="K750" s="1">
        <v>111123</v>
      </c>
      <c r="L750" s="1">
        <v>1708</v>
      </c>
      <c r="M750" s="1">
        <v>1829</v>
      </c>
      <c r="N750" s="1">
        <v>80728</v>
      </c>
      <c r="O750" s="1">
        <v>7159</v>
      </c>
      <c r="P750" s="1">
        <v>87887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95</v>
      </c>
      <c r="F751" s="1">
        <v>1054</v>
      </c>
      <c r="G751" s="1">
        <v>321663</v>
      </c>
      <c r="H751" s="1">
        <v>7878</v>
      </c>
      <c r="I751" s="1">
        <v>146</v>
      </c>
      <c r="J751" s="1">
        <v>827</v>
      </c>
      <c r="K751" s="1">
        <v>106065</v>
      </c>
      <c r="L751" s="1">
        <v>1708</v>
      </c>
      <c r="M751" s="1">
        <v>1829</v>
      </c>
      <c r="N751" s="1">
        <v>80728</v>
      </c>
      <c r="O751" s="1">
        <v>7159</v>
      </c>
      <c r="P751" s="1">
        <v>87887</v>
      </c>
    </row>
    <row r="752" spans="1:16" x14ac:dyDescent="0.2">
      <c r="A752" s="1">
        <v>750</v>
      </c>
      <c r="B752" s="1" t="s">
        <v>123</v>
      </c>
      <c r="C752" s="1">
        <v>1</v>
      </c>
      <c r="D752" s="1">
        <v>0</v>
      </c>
      <c r="E752" s="1">
        <v>96</v>
      </c>
      <c r="F752" s="1">
        <v>1054</v>
      </c>
      <c r="G752" s="1">
        <v>306460</v>
      </c>
      <c r="H752" s="1">
        <v>8133</v>
      </c>
      <c r="I752" s="1">
        <v>165</v>
      </c>
      <c r="J752" s="1">
        <v>819</v>
      </c>
      <c r="K752" s="1">
        <v>109927</v>
      </c>
      <c r="L752" s="1">
        <v>1708</v>
      </c>
      <c r="M752" s="1">
        <v>1827</v>
      </c>
      <c r="N752" s="1">
        <v>80962</v>
      </c>
      <c r="O752" s="1">
        <v>7235</v>
      </c>
      <c r="P752" s="1">
        <v>88197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96</v>
      </c>
      <c r="F753" s="1">
        <v>1054</v>
      </c>
      <c r="G753" s="1">
        <v>306530</v>
      </c>
      <c r="H753" s="1">
        <v>8564</v>
      </c>
      <c r="I753" s="1">
        <v>143</v>
      </c>
      <c r="J753" s="1">
        <v>819</v>
      </c>
      <c r="K753" s="1">
        <v>112655</v>
      </c>
      <c r="L753" s="1">
        <v>1708</v>
      </c>
      <c r="M753" s="1">
        <v>1827</v>
      </c>
      <c r="N753" s="1">
        <v>80962</v>
      </c>
      <c r="O753" s="1">
        <v>7235</v>
      </c>
      <c r="P753" s="1">
        <v>88197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96</v>
      </c>
      <c r="F754" s="1">
        <v>1054</v>
      </c>
      <c r="G754" s="1">
        <v>306473</v>
      </c>
      <c r="H754" s="1">
        <v>8336</v>
      </c>
      <c r="I754" s="1">
        <v>141</v>
      </c>
      <c r="J754" s="1">
        <v>847</v>
      </c>
      <c r="K754" s="1">
        <v>110894</v>
      </c>
      <c r="L754" s="1">
        <v>1708</v>
      </c>
      <c r="M754" s="1">
        <v>1827</v>
      </c>
      <c r="N754" s="1">
        <v>80962</v>
      </c>
      <c r="O754" s="1">
        <v>7235</v>
      </c>
      <c r="P754" s="1">
        <v>88197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96</v>
      </c>
      <c r="F755" s="1">
        <v>1054</v>
      </c>
      <c r="G755" s="1">
        <v>306471</v>
      </c>
      <c r="H755" s="1">
        <v>8356</v>
      </c>
      <c r="I755" s="1">
        <v>148</v>
      </c>
      <c r="J755" s="1">
        <v>797</v>
      </c>
      <c r="K755" s="1">
        <v>109261</v>
      </c>
      <c r="L755" s="1">
        <v>1708</v>
      </c>
      <c r="M755" s="1">
        <v>1827</v>
      </c>
      <c r="N755" s="1">
        <v>80962</v>
      </c>
      <c r="O755" s="1">
        <v>7235</v>
      </c>
      <c r="P755" s="1">
        <v>88197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96</v>
      </c>
      <c r="F756" s="1">
        <v>1054</v>
      </c>
      <c r="G756" s="1">
        <v>306474</v>
      </c>
      <c r="H756" s="1">
        <v>7803</v>
      </c>
      <c r="I756" s="1">
        <v>144</v>
      </c>
      <c r="J756" s="1">
        <v>774</v>
      </c>
      <c r="K756" s="1">
        <v>107440</v>
      </c>
      <c r="L756" s="1">
        <v>1708</v>
      </c>
      <c r="M756" s="1">
        <v>1827</v>
      </c>
      <c r="N756" s="1">
        <v>80962</v>
      </c>
      <c r="O756" s="1">
        <v>7235</v>
      </c>
      <c r="P756" s="1">
        <v>88197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96</v>
      </c>
      <c r="F757" s="1">
        <v>1055</v>
      </c>
      <c r="G757" s="1">
        <v>306460</v>
      </c>
      <c r="H757" s="1">
        <v>8248</v>
      </c>
      <c r="I757" s="1">
        <v>143</v>
      </c>
      <c r="J757" s="1">
        <v>831</v>
      </c>
      <c r="K757" s="1">
        <v>109840</v>
      </c>
      <c r="L757" s="1">
        <v>1708</v>
      </c>
      <c r="M757" s="1">
        <v>1827</v>
      </c>
      <c r="N757" s="1">
        <v>80962</v>
      </c>
      <c r="O757" s="1">
        <v>7235</v>
      </c>
      <c r="P757" s="1">
        <v>88197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96</v>
      </c>
      <c r="F758" s="1">
        <v>1055</v>
      </c>
      <c r="G758" s="1">
        <v>313157</v>
      </c>
      <c r="H758" s="1">
        <v>8450</v>
      </c>
      <c r="I758" s="1">
        <v>148</v>
      </c>
      <c r="J758" s="1">
        <v>810</v>
      </c>
      <c r="K758" s="1">
        <v>113256</v>
      </c>
      <c r="L758" s="1">
        <v>1710</v>
      </c>
      <c r="M758" s="1">
        <v>1829</v>
      </c>
      <c r="N758" s="1">
        <v>81234</v>
      </c>
      <c r="O758" s="1">
        <v>7331</v>
      </c>
      <c r="P758" s="1">
        <v>88565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96</v>
      </c>
      <c r="F759" s="1">
        <v>1057</v>
      </c>
      <c r="G759" s="1">
        <v>313167</v>
      </c>
      <c r="H759" s="1">
        <v>8280</v>
      </c>
      <c r="I759" s="1">
        <v>139</v>
      </c>
      <c r="J759" s="1">
        <v>765</v>
      </c>
      <c r="K759" s="1">
        <v>109695</v>
      </c>
      <c r="L759" s="1">
        <v>1710</v>
      </c>
      <c r="M759" s="1">
        <v>1829</v>
      </c>
      <c r="N759" s="1">
        <v>81234</v>
      </c>
      <c r="O759" s="1">
        <v>7331</v>
      </c>
      <c r="P759" s="1">
        <v>88565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96</v>
      </c>
      <c r="F760" s="1">
        <v>1057</v>
      </c>
      <c r="G760" s="1">
        <v>313167</v>
      </c>
      <c r="H760" s="1">
        <v>8393</v>
      </c>
      <c r="I760" s="1">
        <v>135</v>
      </c>
      <c r="J760" s="1">
        <v>761</v>
      </c>
      <c r="K760" s="1">
        <v>107209</v>
      </c>
      <c r="L760" s="1">
        <v>1710</v>
      </c>
      <c r="M760" s="1">
        <v>1829</v>
      </c>
      <c r="N760" s="1">
        <v>81234</v>
      </c>
      <c r="O760" s="1">
        <v>7331</v>
      </c>
      <c r="P760" s="1">
        <v>88565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96</v>
      </c>
      <c r="F761" s="1">
        <v>1059</v>
      </c>
      <c r="G761" s="1">
        <v>313167</v>
      </c>
      <c r="H761" s="1">
        <v>8314</v>
      </c>
      <c r="I761" s="1">
        <v>164</v>
      </c>
      <c r="J761" s="1">
        <v>804</v>
      </c>
      <c r="K761" s="1">
        <v>107103</v>
      </c>
      <c r="L761" s="1">
        <v>1710</v>
      </c>
      <c r="M761" s="1">
        <v>1829</v>
      </c>
      <c r="N761" s="1">
        <v>81234</v>
      </c>
      <c r="O761" s="1">
        <v>7331</v>
      </c>
      <c r="P761" s="1">
        <v>88565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96</v>
      </c>
      <c r="F762" s="1">
        <v>1059</v>
      </c>
      <c r="G762" s="1">
        <v>313153</v>
      </c>
      <c r="H762" s="1">
        <v>8346</v>
      </c>
      <c r="I762" s="1">
        <v>137</v>
      </c>
      <c r="J762" s="1">
        <v>825</v>
      </c>
      <c r="K762" s="1">
        <v>111128</v>
      </c>
      <c r="L762" s="1">
        <v>1710</v>
      </c>
      <c r="M762" s="1">
        <v>1829</v>
      </c>
      <c r="N762" s="1">
        <v>81234</v>
      </c>
      <c r="O762" s="1">
        <v>7331</v>
      </c>
      <c r="P762" s="1">
        <v>88565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96</v>
      </c>
      <c r="F763" s="1">
        <v>1064</v>
      </c>
      <c r="G763" s="1">
        <v>313157</v>
      </c>
      <c r="H763" s="1">
        <v>8662</v>
      </c>
      <c r="I763" s="1">
        <v>164</v>
      </c>
      <c r="J763" s="1">
        <v>785</v>
      </c>
      <c r="K763" s="1">
        <v>112568</v>
      </c>
      <c r="L763" s="1">
        <v>1710</v>
      </c>
      <c r="M763" s="1">
        <v>1829</v>
      </c>
      <c r="N763" s="1">
        <v>81234</v>
      </c>
      <c r="O763" s="1">
        <v>7331</v>
      </c>
      <c r="P763" s="1">
        <v>88565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96</v>
      </c>
      <c r="F764" s="1">
        <v>1065</v>
      </c>
      <c r="G764" s="1">
        <v>313167</v>
      </c>
      <c r="H764" s="1">
        <v>8219</v>
      </c>
      <c r="I764" s="1">
        <v>144</v>
      </c>
      <c r="J764" s="1">
        <v>721</v>
      </c>
      <c r="K764" s="1">
        <v>109618</v>
      </c>
      <c r="L764" s="1">
        <v>1710</v>
      </c>
      <c r="M764" s="1">
        <v>1829</v>
      </c>
      <c r="N764" s="1">
        <v>81234</v>
      </c>
      <c r="O764" s="1">
        <v>7331</v>
      </c>
      <c r="P764" s="1">
        <v>88565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96</v>
      </c>
      <c r="F765" s="1">
        <v>1065</v>
      </c>
      <c r="G765" s="1">
        <v>310741</v>
      </c>
      <c r="H765" s="1">
        <v>8422</v>
      </c>
      <c r="I765" s="1">
        <v>155</v>
      </c>
      <c r="J765" s="1">
        <v>819</v>
      </c>
      <c r="K765" s="1">
        <v>115043</v>
      </c>
      <c r="L765" s="1">
        <v>1710</v>
      </c>
      <c r="M765" s="1">
        <v>1829</v>
      </c>
      <c r="N765" s="1">
        <v>77856</v>
      </c>
      <c r="O765" s="1">
        <v>6974</v>
      </c>
      <c r="P765" s="1">
        <v>84830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2</v>
      </c>
      <c r="E766" s="1">
        <v>94</v>
      </c>
      <c r="F766" s="1">
        <v>1065</v>
      </c>
      <c r="G766" s="1">
        <v>295417</v>
      </c>
      <c r="H766" s="1">
        <v>7873</v>
      </c>
      <c r="I766" s="1">
        <v>145</v>
      </c>
      <c r="J766" s="1">
        <v>769</v>
      </c>
      <c r="K766" s="1">
        <v>104468</v>
      </c>
      <c r="L766" s="1">
        <v>1710</v>
      </c>
      <c r="M766" s="1">
        <v>1829</v>
      </c>
      <c r="N766" s="1">
        <v>75033</v>
      </c>
      <c r="O766" s="1">
        <v>6778</v>
      </c>
      <c r="P766" s="1">
        <v>81811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94</v>
      </c>
      <c r="F767" s="1">
        <v>1067</v>
      </c>
      <c r="G767" s="1">
        <v>295414</v>
      </c>
      <c r="H767" s="1">
        <v>8227</v>
      </c>
      <c r="I767" s="1">
        <v>147</v>
      </c>
      <c r="J767" s="1">
        <v>767</v>
      </c>
      <c r="K767" s="1">
        <v>105226</v>
      </c>
      <c r="L767" s="1">
        <v>1710</v>
      </c>
      <c r="M767" s="1">
        <v>1829</v>
      </c>
      <c r="N767" s="1">
        <v>75033</v>
      </c>
      <c r="O767" s="1">
        <v>6778</v>
      </c>
      <c r="P767" s="1">
        <v>81811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94</v>
      </c>
      <c r="F768" s="1">
        <v>1067</v>
      </c>
      <c r="G768" s="1">
        <v>295417</v>
      </c>
      <c r="H768" s="1">
        <v>8447</v>
      </c>
      <c r="I768" s="1">
        <v>151</v>
      </c>
      <c r="J768" s="1">
        <v>780</v>
      </c>
      <c r="K768" s="1">
        <v>110054</v>
      </c>
      <c r="L768" s="1">
        <v>1710</v>
      </c>
      <c r="M768" s="1">
        <v>1829</v>
      </c>
      <c r="N768" s="1">
        <v>75033</v>
      </c>
      <c r="O768" s="1">
        <v>6778</v>
      </c>
      <c r="P768" s="1">
        <v>81811</v>
      </c>
    </row>
    <row r="769" spans="1:16" x14ac:dyDescent="0.2">
      <c r="A769" s="1">
        <v>767</v>
      </c>
      <c r="B769" s="1" t="s">
        <v>106</v>
      </c>
      <c r="C769" s="1">
        <v>2</v>
      </c>
      <c r="D769" s="1">
        <v>0</v>
      </c>
      <c r="E769" s="1">
        <v>96</v>
      </c>
      <c r="F769" s="1">
        <v>1068</v>
      </c>
      <c r="G769" s="1">
        <v>270775</v>
      </c>
      <c r="H769" s="1">
        <v>8185</v>
      </c>
      <c r="I769" s="1">
        <v>158</v>
      </c>
      <c r="J769" s="1">
        <v>691</v>
      </c>
      <c r="K769" s="1">
        <v>89498</v>
      </c>
      <c r="L769" s="1">
        <v>1708</v>
      </c>
      <c r="M769" s="1">
        <v>1827</v>
      </c>
      <c r="N769" s="1">
        <v>73820</v>
      </c>
      <c r="O769" s="1">
        <v>6773</v>
      </c>
      <c r="P769" s="1">
        <v>80593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96</v>
      </c>
      <c r="F770" s="1">
        <v>1069</v>
      </c>
      <c r="G770" s="1">
        <v>270720</v>
      </c>
      <c r="H770" s="1">
        <v>8551</v>
      </c>
      <c r="I770" s="1">
        <v>150</v>
      </c>
      <c r="J770" s="1">
        <v>758</v>
      </c>
      <c r="K770" s="1">
        <v>90057</v>
      </c>
      <c r="L770" s="1">
        <v>1708</v>
      </c>
      <c r="M770" s="1">
        <v>1827</v>
      </c>
      <c r="N770" s="1">
        <v>73820</v>
      </c>
      <c r="O770" s="1">
        <v>6773</v>
      </c>
      <c r="P770" s="1">
        <v>80593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96</v>
      </c>
      <c r="F771" s="1">
        <v>1069</v>
      </c>
      <c r="G771" s="1">
        <v>270779</v>
      </c>
      <c r="H771" s="1">
        <v>7942</v>
      </c>
      <c r="I771" s="1">
        <v>137</v>
      </c>
      <c r="J771" s="1">
        <v>712</v>
      </c>
      <c r="K771" s="1">
        <v>87049</v>
      </c>
      <c r="L771" s="1">
        <v>1708</v>
      </c>
      <c r="M771" s="1">
        <v>1827</v>
      </c>
      <c r="N771" s="1">
        <v>73820</v>
      </c>
      <c r="O771" s="1">
        <v>6773</v>
      </c>
      <c r="P771" s="1">
        <v>80593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96</v>
      </c>
      <c r="F772" s="1">
        <v>1075</v>
      </c>
      <c r="G772" s="1">
        <v>270716</v>
      </c>
      <c r="H772" s="1">
        <v>8448</v>
      </c>
      <c r="I772" s="1">
        <v>135</v>
      </c>
      <c r="J772" s="1">
        <v>711</v>
      </c>
      <c r="K772" s="1">
        <v>90689</v>
      </c>
      <c r="L772" s="1">
        <v>1708</v>
      </c>
      <c r="M772" s="1">
        <v>1827</v>
      </c>
      <c r="N772" s="1">
        <v>73820</v>
      </c>
      <c r="O772" s="1">
        <v>6773</v>
      </c>
      <c r="P772" s="1">
        <v>80593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96</v>
      </c>
      <c r="F773" s="1">
        <v>1078</v>
      </c>
      <c r="G773" s="1">
        <v>270017</v>
      </c>
      <c r="H773" s="1">
        <v>8618</v>
      </c>
      <c r="I773" s="1">
        <v>162</v>
      </c>
      <c r="J773" s="1">
        <v>648</v>
      </c>
      <c r="K773" s="1">
        <v>88792</v>
      </c>
      <c r="L773" s="1">
        <v>1708</v>
      </c>
      <c r="M773" s="1">
        <v>1827</v>
      </c>
      <c r="N773" s="1">
        <v>73692</v>
      </c>
      <c r="O773" s="1">
        <v>6769</v>
      </c>
      <c r="P773" s="1">
        <v>80461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96</v>
      </c>
      <c r="F774" s="1">
        <v>1080</v>
      </c>
      <c r="G774" s="1">
        <v>270013</v>
      </c>
      <c r="H774" s="1">
        <v>8271</v>
      </c>
      <c r="I774" s="1">
        <v>143</v>
      </c>
      <c r="J774" s="1">
        <v>669</v>
      </c>
      <c r="K774" s="1">
        <v>89575</v>
      </c>
      <c r="L774" s="1">
        <v>1708</v>
      </c>
      <c r="M774" s="1">
        <v>1827</v>
      </c>
      <c r="N774" s="1">
        <v>73692</v>
      </c>
      <c r="O774" s="1">
        <v>6769</v>
      </c>
      <c r="P774" s="1">
        <v>80461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96</v>
      </c>
      <c r="F775" s="1">
        <v>1088</v>
      </c>
      <c r="G775" s="1">
        <v>269965</v>
      </c>
      <c r="H775" s="1">
        <v>8449</v>
      </c>
      <c r="I775" s="1">
        <v>174</v>
      </c>
      <c r="J775" s="1">
        <v>684</v>
      </c>
      <c r="K775" s="1">
        <v>90057</v>
      </c>
      <c r="L775" s="1">
        <v>1708</v>
      </c>
      <c r="M775" s="1">
        <v>1827</v>
      </c>
      <c r="N775" s="1">
        <v>73692</v>
      </c>
      <c r="O775" s="1">
        <v>6769</v>
      </c>
      <c r="P775" s="1">
        <v>80461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96</v>
      </c>
      <c r="F776" s="1">
        <v>1089</v>
      </c>
      <c r="G776" s="1">
        <v>270017</v>
      </c>
      <c r="H776" s="1">
        <v>8229</v>
      </c>
      <c r="I776" s="1">
        <v>141</v>
      </c>
      <c r="J776" s="1">
        <v>696</v>
      </c>
      <c r="K776" s="1">
        <v>86012</v>
      </c>
      <c r="L776" s="1">
        <v>1708</v>
      </c>
      <c r="M776" s="1">
        <v>1827</v>
      </c>
      <c r="N776" s="1">
        <v>73692</v>
      </c>
      <c r="O776" s="1">
        <v>6769</v>
      </c>
      <c r="P776" s="1">
        <v>80461</v>
      </c>
    </row>
    <row r="777" spans="1:16" x14ac:dyDescent="0.2">
      <c r="A777" s="1">
        <v>775</v>
      </c>
      <c r="B777" s="1" t="s">
        <v>98</v>
      </c>
      <c r="C777" s="1">
        <v>5</v>
      </c>
      <c r="D777" s="1">
        <v>1</v>
      </c>
      <c r="E777" s="1">
        <v>100</v>
      </c>
      <c r="F777" s="1">
        <v>1090</v>
      </c>
      <c r="G777" s="1">
        <v>309120</v>
      </c>
      <c r="H777" s="1">
        <v>8397</v>
      </c>
      <c r="I777" s="1">
        <v>146</v>
      </c>
      <c r="J777" s="1">
        <v>809</v>
      </c>
      <c r="K777" s="1">
        <v>129745</v>
      </c>
      <c r="L777" s="1">
        <v>1710</v>
      </c>
      <c r="M777" s="1">
        <v>1828</v>
      </c>
      <c r="N777" s="1">
        <v>77056</v>
      </c>
      <c r="O777" s="1">
        <v>6873</v>
      </c>
      <c r="P777" s="1">
        <v>83929</v>
      </c>
    </row>
    <row r="778" spans="1:16" x14ac:dyDescent="0.2">
      <c r="A778" s="1">
        <v>776</v>
      </c>
      <c r="B778" s="1" t="s">
        <v>97</v>
      </c>
      <c r="C778" s="1">
        <v>1</v>
      </c>
      <c r="D778" s="1">
        <v>0</v>
      </c>
      <c r="E778" s="1">
        <v>101</v>
      </c>
      <c r="F778" s="1">
        <v>1090</v>
      </c>
      <c r="G778" s="1">
        <v>311797</v>
      </c>
      <c r="H778" s="1">
        <v>8549</v>
      </c>
      <c r="I778" s="1">
        <v>150</v>
      </c>
      <c r="J778" s="1">
        <v>847</v>
      </c>
      <c r="K778" s="1">
        <v>119285</v>
      </c>
      <c r="L778" s="1">
        <v>1709</v>
      </c>
      <c r="M778" s="1">
        <v>1829</v>
      </c>
      <c r="N778" s="1">
        <v>80743</v>
      </c>
      <c r="O778" s="1">
        <v>7228</v>
      </c>
      <c r="P778" s="1">
        <v>87971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101</v>
      </c>
      <c r="F779" s="1">
        <v>1091</v>
      </c>
      <c r="G779" s="1">
        <v>310797</v>
      </c>
      <c r="H779" s="1">
        <v>8145</v>
      </c>
      <c r="I779" s="1">
        <v>135</v>
      </c>
      <c r="J779" s="1">
        <v>836</v>
      </c>
      <c r="K779" s="1">
        <v>119404</v>
      </c>
      <c r="L779" s="1">
        <v>1709</v>
      </c>
      <c r="M779" s="1">
        <v>1829</v>
      </c>
      <c r="N779" s="1">
        <v>80687</v>
      </c>
      <c r="O779" s="1">
        <v>7226</v>
      </c>
      <c r="P779" s="1">
        <v>87913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101</v>
      </c>
      <c r="F780" s="1">
        <v>1095</v>
      </c>
      <c r="G780" s="1">
        <v>310856</v>
      </c>
      <c r="H780" s="1">
        <v>8181</v>
      </c>
      <c r="I780" s="1">
        <v>145</v>
      </c>
      <c r="J780" s="1">
        <v>767</v>
      </c>
      <c r="K780" s="1">
        <v>118316</v>
      </c>
      <c r="L780" s="1">
        <v>1709</v>
      </c>
      <c r="M780" s="1">
        <v>1829</v>
      </c>
      <c r="N780" s="1">
        <v>80687</v>
      </c>
      <c r="O780" s="1">
        <v>7226</v>
      </c>
      <c r="P780" s="1">
        <v>87913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101</v>
      </c>
      <c r="F781" s="1">
        <v>1095</v>
      </c>
      <c r="G781" s="1">
        <v>310798</v>
      </c>
      <c r="H781" s="1">
        <v>7967</v>
      </c>
      <c r="I781" s="1">
        <v>143</v>
      </c>
      <c r="J781" s="1">
        <v>828</v>
      </c>
      <c r="K781" s="1">
        <v>117949</v>
      </c>
      <c r="L781" s="1">
        <v>1709</v>
      </c>
      <c r="M781" s="1">
        <v>1829</v>
      </c>
      <c r="N781" s="1">
        <v>80687</v>
      </c>
      <c r="O781" s="1">
        <v>7226</v>
      </c>
      <c r="P781" s="1">
        <v>87913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101</v>
      </c>
      <c r="F782" s="1">
        <v>1095</v>
      </c>
      <c r="G782" s="1">
        <v>310805</v>
      </c>
      <c r="H782" s="1">
        <v>8418</v>
      </c>
      <c r="I782" s="1">
        <v>149</v>
      </c>
      <c r="J782" s="1">
        <v>875</v>
      </c>
      <c r="K782" s="1">
        <v>121210</v>
      </c>
      <c r="L782" s="1">
        <v>1709</v>
      </c>
      <c r="M782" s="1">
        <v>1829</v>
      </c>
      <c r="N782" s="1">
        <v>80687</v>
      </c>
      <c r="O782" s="1">
        <v>7226</v>
      </c>
      <c r="P782" s="1">
        <v>87913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101</v>
      </c>
      <c r="F783" s="1">
        <v>1095</v>
      </c>
      <c r="G783" s="1">
        <v>310798</v>
      </c>
      <c r="H783" s="1">
        <v>8414</v>
      </c>
      <c r="I783" s="1">
        <v>187</v>
      </c>
      <c r="J783" s="1">
        <v>757</v>
      </c>
      <c r="K783" s="1">
        <v>119058</v>
      </c>
      <c r="L783" s="1">
        <v>1709</v>
      </c>
      <c r="M783" s="1">
        <v>1829</v>
      </c>
      <c r="N783" s="1">
        <v>80687</v>
      </c>
      <c r="O783" s="1">
        <v>7226</v>
      </c>
      <c r="P783" s="1">
        <v>87913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101</v>
      </c>
      <c r="F784" s="1">
        <v>1095</v>
      </c>
      <c r="G784" s="1">
        <v>310797</v>
      </c>
      <c r="H784" s="1">
        <v>8299</v>
      </c>
      <c r="I784" s="1">
        <v>144</v>
      </c>
      <c r="J784" s="1">
        <v>802</v>
      </c>
      <c r="K784" s="1">
        <v>119241</v>
      </c>
      <c r="L784" s="1">
        <v>1709</v>
      </c>
      <c r="M784" s="1">
        <v>1829</v>
      </c>
      <c r="N784" s="1">
        <v>80687</v>
      </c>
      <c r="O784" s="1">
        <v>7226</v>
      </c>
      <c r="P784" s="1">
        <v>87913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101</v>
      </c>
      <c r="F785" s="1">
        <v>1095</v>
      </c>
      <c r="G785" s="1">
        <v>310856</v>
      </c>
      <c r="H785" s="1">
        <v>8517</v>
      </c>
      <c r="I785" s="1">
        <v>141</v>
      </c>
      <c r="J785" s="1">
        <v>770</v>
      </c>
      <c r="K785" s="1">
        <v>121366</v>
      </c>
      <c r="L785" s="1">
        <v>1709</v>
      </c>
      <c r="M785" s="1">
        <v>1829</v>
      </c>
      <c r="N785" s="1">
        <v>80687</v>
      </c>
      <c r="O785" s="1">
        <v>7226</v>
      </c>
      <c r="P785" s="1">
        <v>87913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101</v>
      </c>
      <c r="F786" s="1">
        <v>1095</v>
      </c>
      <c r="G786" s="1">
        <v>310798</v>
      </c>
      <c r="H786" s="1">
        <v>8099</v>
      </c>
      <c r="I786" s="1">
        <v>134</v>
      </c>
      <c r="J786" s="1">
        <v>781</v>
      </c>
      <c r="K786" s="1">
        <v>118274</v>
      </c>
      <c r="L786" s="1">
        <v>1709</v>
      </c>
      <c r="M786" s="1">
        <v>1829</v>
      </c>
      <c r="N786" s="1">
        <v>80687</v>
      </c>
      <c r="O786" s="1">
        <v>7226</v>
      </c>
      <c r="P786" s="1">
        <v>87913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101</v>
      </c>
      <c r="F787" s="1">
        <v>1098</v>
      </c>
      <c r="G787" s="1">
        <v>310805</v>
      </c>
      <c r="H787" s="1">
        <v>8627</v>
      </c>
      <c r="I787" s="1">
        <v>145</v>
      </c>
      <c r="J787" s="1">
        <v>781</v>
      </c>
      <c r="K787" s="1">
        <v>119228</v>
      </c>
      <c r="L787" s="1">
        <v>1709</v>
      </c>
      <c r="M787" s="1">
        <v>1829</v>
      </c>
      <c r="N787" s="1">
        <v>80687</v>
      </c>
      <c r="O787" s="1">
        <v>7226</v>
      </c>
      <c r="P787" s="1">
        <v>87913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101</v>
      </c>
      <c r="F788" s="1">
        <v>1098</v>
      </c>
      <c r="G788" s="1">
        <v>310798</v>
      </c>
      <c r="H788" s="1">
        <v>8421</v>
      </c>
      <c r="I788" s="1">
        <v>149</v>
      </c>
      <c r="J788" s="1">
        <v>767</v>
      </c>
      <c r="K788" s="1">
        <v>121266</v>
      </c>
      <c r="L788" s="1">
        <v>1709</v>
      </c>
      <c r="M788" s="1">
        <v>1829</v>
      </c>
      <c r="N788" s="1">
        <v>80687</v>
      </c>
      <c r="O788" s="1">
        <v>7226</v>
      </c>
      <c r="P788" s="1">
        <v>87913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101</v>
      </c>
      <c r="F789" s="1">
        <v>1098</v>
      </c>
      <c r="G789" s="1">
        <v>268128</v>
      </c>
      <c r="H789" s="1">
        <v>8188</v>
      </c>
      <c r="I789" s="1">
        <v>138</v>
      </c>
      <c r="J789" s="1">
        <v>675</v>
      </c>
      <c r="K789" s="1">
        <v>101384</v>
      </c>
      <c r="L789" s="1">
        <v>1710</v>
      </c>
      <c r="M789" s="1">
        <v>1830</v>
      </c>
      <c r="N789" s="1">
        <v>67468</v>
      </c>
      <c r="O789" s="1">
        <v>6126</v>
      </c>
      <c r="P789" s="1">
        <v>73594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101</v>
      </c>
      <c r="F790" s="1">
        <v>1098</v>
      </c>
      <c r="G790" s="1">
        <v>245667</v>
      </c>
      <c r="H790" s="1">
        <v>8550</v>
      </c>
      <c r="I790" s="1">
        <v>145</v>
      </c>
      <c r="J790" s="1">
        <v>627</v>
      </c>
      <c r="K790" s="1">
        <v>79854</v>
      </c>
      <c r="L790" s="1">
        <v>1714</v>
      </c>
      <c r="M790" s="1">
        <v>1834</v>
      </c>
      <c r="N790" s="1">
        <v>67367</v>
      </c>
      <c r="O790" s="1">
        <v>6176</v>
      </c>
      <c r="P790" s="1">
        <v>73543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101</v>
      </c>
      <c r="F791" s="1">
        <v>1098</v>
      </c>
      <c r="G791" s="1">
        <v>242088</v>
      </c>
      <c r="H791" s="1">
        <v>7991</v>
      </c>
      <c r="I791" s="1">
        <v>138</v>
      </c>
      <c r="J791" s="1">
        <v>603</v>
      </c>
      <c r="K791" s="1">
        <v>78339</v>
      </c>
      <c r="L791" s="1">
        <v>1716</v>
      </c>
      <c r="M791" s="1">
        <v>1836</v>
      </c>
      <c r="N791" s="1">
        <v>67415</v>
      </c>
      <c r="O791" s="1">
        <v>6182</v>
      </c>
      <c r="P791" s="1">
        <v>73597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101</v>
      </c>
      <c r="F792" s="1">
        <v>1098</v>
      </c>
      <c r="G792" s="1">
        <v>244838</v>
      </c>
      <c r="H792" s="1">
        <v>8145</v>
      </c>
      <c r="I792" s="1">
        <v>136</v>
      </c>
      <c r="J792" s="1">
        <v>655</v>
      </c>
      <c r="K792" s="1">
        <v>82172</v>
      </c>
      <c r="L792" s="1">
        <v>1716</v>
      </c>
      <c r="M792" s="1">
        <v>1836</v>
      </c>
      <c r="N792" s="1">
        <v>67399</v>
      </c>
      <c r="O792" s="1">
        <v>6181</v>
      </c>
      <c r="P792" s="1">
        <v>73580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101</v>
      </c>
      <c r="F793" s="1">
        <v>1098</v>
      </c>
      <c r="G793" s="1">
        <v>251272</v>
      </c>
      <c r="H793" s="1">
        <v>8531</v>
      </c>
      <c r="I793" s="1">
        <v>147</v>
      </c>
      <c r="J793" s="1">
        <v>704</v>
      </c>
      <c r="K793" s="1">
        <v>82027</v>
      </c>
      <c r="L793" s="1">
        <v>1727</v>
      </c>
      <c r="M793" s="1">
        <v>1847</v>
      </c>
      <c r="N793" s="1">
        <v>66687</v>
      </c>
      <c r="O793" s="1">
        <v>6111</v>
      </c>
      <c r="P793" s="1">
        <v>72798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101</v>
      </c>
      <c r="F794" s="1">
        <v>1098</v>
      </c>
      <c r="G794" s="1">
        <v>251242</v>
      </c>
      <c r="H794" s="1">
        <v>8228</v>
      </c>
      <c r="I794" s="1">
        <v>140</v>
      </c>
      <c r="J794" s="1">
        <v>664</v>
      </c>
      <c r="K794" s="1">
        <v>81128</v>
      </c>
      <c r="L794" s="1">
        <v>1727</v>
      </c>
      <c r="M794" s="1">
        <v>1847</v>
      </c>
      <c r="N794" s="1">
        <v>66687</v>
      </c>
      <c r="O794" s="1">
        <v>6111</v>
      </c>
      <c r="P794" s="1">
        <v>72798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101</v>
      </c>
      <c r="F795" s="1">
        <v>1098</v>
      </c>
      <c r="G795" s="1">
        <v>257068</v>
      </c>
      <c r="H795" s="1">
        <v>8550</v>
      </c>
      <c r="I795" s="1">
        <v>143</v>
      </c>
      <c r="J795" s="1">
        <v>693</v>
      </c>
      <c r="K795" s="1">
        <v>93111</v>
      </c>
      <c r="L795" s="1">
        <v>1727</v>
      </c>
      <c r="M795" s="1">
        <v>1847</v>
      </c>
      <c r="N795" s="1">
        <v>67214</v>
      </c>
      <c r="O795" s="1">
        <v>6139</v>
      </c>
      <c r="P795" s="1">
        <v>73353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101</v>
      </c>
      <c r="F796" s="1">
        <v>1098</v>
      </c>
      <c r="G796" s="1">
        <v>252063</v>
      </c>
      <c r="H796" s="1">
        <v>8291</v>
      </c>
      <c r="I796" s="1">
        <v>147</v>
      </c>
      <c r="J796" s="1">
        <v>661</v>
      </c>
      <c r="K796" s="1">
        <v>87381</v>
      </c>
      <c r="L796" s="1">
        <v>1729</v>
      </c>
      <c r="M796" s="1">
        <v>1849</v>
      </c>
      <c r="N796" s="1">
        <v>67278</v>
      </c>
      <c r="O796" s="1">
        <v>6150</v>
      </c>
      <c r="P796" s="1">
        <v>73428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101</v>
      </c>
      <c r="F797" s="1">
        <v>1098</v>
      </c>
      <c r="G797" s="1">
        <v>252005</v>
      </c>
      <c r="H797" s="1">
        <v>8521</v>
      </c>
      <c r="I797" s="1">
        <v>143</v>
      </c>
      <c r="J797" s="1">
        <v>670</v>
      </c>
      <c r="K797" s="1">
        <v>88562</v>
      </c>
      <c r="L797" s="1">
        <v>1729</v>
      </c>
      <c r="M797" s="1">
        <v>1849</v>
      </c>
      <c r="N797" s="1">
        <v>67278</v>
      </c>
      <c r="O797" s="1">
        <v>6150</v>
      </c>
      <c r="P797" s="1">
        <v>73428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101</v>
      </c>
      <c r="F798" s="1">
        <v>1098</v>
      </c>
      <c r="G798" s="1">
        <v>365226</v>
      </c>
      <c r="H798" s="1">
        <v>8686</v>
      </c>
      <c r="I798" s="1">
        <v>176</v>
      </c>
      <c r="J798" s="1">
        <v>931</v>
      </c>
      <c r="K798" s="1">
        <v>162241</v>
      </c>
      <c r="L798" s="1">
        <v>1730</v>
      </c>
      <c r="M798" s="1">
        <v>1850</v>
      </c>
      <c r="N798" s="1">
        <v>86927</v>
      </c>
      <c r="O798" s="1">
        <v>7722</v>
      </c>
      <c r="P798" s="1">
        <v>94649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101</v>
      </c>
      <c r="F799" s="1">
        <v>1098</v>
      </c>
      <c r="G799" s="1">
        <v>365258</v>
      </c>
      <c r="H799" s="1">
        <v>8279</v>
      </c>
      <c r="I799" s="1">
        <v>158</v>
      </c>
      <c r="J799" s="1">
        <v>1018</v>
      </c>
      <c r="K799" s="1">
        <v>161462</v>
      </c>
      <c r="L799" s="1">
        <v>1730</v>
      </c>
      <c r="M799" s="1">
        <v>1850</v>
      </c>
      <c r="N799" s="1">
        <v>86927</v>
      </c>
      <c r="O799" s="1">
        <v>7722</v>
      </c>
      <c r="P799" s="1">
        <v>94649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1</v>
      </c>
      <c r="E800" s="1">
        <v>100</v>
      </c>
      <c r="F800" s="1">
        <v>1098</v>
      </c>
      <c r="G800" s="1">
        <v>278844</v>
      </c>
      <c r="H800" s="1">
        <v>8225</v>
      </c>
      <c r="I800" s="1">
        <v>147</v>
      </c>
      <c r="J800" s="1">
        <v>697</v>
      </c>
      <c r="K800" s="1">
        <v>105559</v>
      </c>
      <c r="L800" s="1">
        <v>1726</v>
      </c>
      <c r="M800" s="1">
        <v>1845</v>
      </c>
      <c r="N800" s="1">
        <v>71199</v>
      </c>
      <c r="O800" s="1">
        <v>6427</v>
      </c>
      <c r="P800" s="1">
        <v>77626</v>
      </c>
    </row>
    <row r="801" spans="1:16" x14ac:dyDescent="0.2">
      <c r="A801" s="1">
        <v>799</v>
      </c>
      <c r="B801" s="1" t="s">
        <v>74</v>
      </c>
      <c r="C801" s="1">
        <v>1</v>
      </c>
      <c r="D801" s="1">
        <v>0</v>
      </c>
      <c r="E801" s="1">
        <v>101</v>
      </c>
      <c r="F801" s="1">
        <v>1098</v>
      </c>
      <c r="G801" s="1">
        <v>284339</v>
      </c>
      <c r="H801" s="1">
        <v>8042</v>
      </c>
      <c r="I801" s="1">
        <v>144</v>
      </c>
      <c r="J801" s="1">
        <v>660</v>
      </c>
      <c r="K801" s="1">
        <v>91763</v>
      </c>
      <c r="L801" s="1">
        <v>1735</v>
      </c>
      <c r="M801" s="1">
        <v>1855</v>
      </c>
      <c r="N801" s="1">
        <v>73357</v>
      </c>
      <c r="O801" s="1">
        <v>6708</v>
      </c>
      <c r="P801" s="1">
        <v>80065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101</v>
      </c>
      <c r="F802" s="1">
        <v>1098</v>
      </c>
      <c r="G802" s="1">
        <v>354028</v>
      </c>
      <c r="H802" s="1">
        <v>8284</v>
      </c>
      <c r="I802" s="1">
        <v>142</v>
      </c>
      <c r="J802" s="1">
        <v>868</v>
      </c>
      <c r="K802" s="1">
        <v>142803</v>
      </c>
      <c r="L802" s="1">
        <v>1733</v>
      </c>
      <c r="M802" s="1">
        <v>1853</v>
      </c>
      <c r="N802" s="1">
        <v>91183</v>
      </c>
      <c r="O802" s="1">
        <v>8270</v>
      </c>
      <c r="P802" s="1">
        <v>99453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101</v>
      </c>
      <c r="F803" s="1">
        <v>1098</v>
      </c>
      <c r="G803" s="1">
        <v>354040</v>
      </c>
      <c r="H803" s="1">
        <v>8619</v>
      </c>
      <c r="I803" s="1">
        <v>167</v>
      </c>
      <c r="J803" s="1">
        <v>869</v>
      </c>
      <c r="K803" s="1">
        <v>146474</v>
      </c>
      <c r="L803" s="1">
        <v>1733</v>
      </c>
      <c r="M803" s="1">
        <v>1853</v>
      </c>
      <c r="N803" s="1">
        <v>91183</v>
      </c>
      <c r="O803" s="1">
        <v>8270</v>
      </c>
      <c r="P803" s="1">
        <v>99453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101</v>
      </c>
      <c r="F804" s="1">
        <v>1098</v>
      </c>
      <c r="G804" s="1">
        <v>287580</v>
      </c>
      <c r="H804" s="1">
        <v>8483</v>
      </c>
      <c r="I804" s="1">
        <v>145</v>
      </c>
      <c r="J804" s="1">
        <v>761</v>
      </c>
      <c r="K804" s="1">
        <v>112500</v>
      </c>
      <c r="L804" s="1">
        <v>1733</v>
      </c>
      <c r="M804" s="1">
        <v>1853</v>
      </c>
      <c r="N804" s="1">
        <v>72336</v>
      </c>
      <c r="O804" s="1">
        <v>6603</v>
      </c>
      <c r="P804" s="1">
        <v>78939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101</v>
      </c>
      <c r="F805" s="1">
        <v>1098</v>
      </c>
      <c r="G805" s="1">
        <v>320403</v>
      </c>
      <c r="H805" s="1">
        <v>8244</v>
      </c>
      <c r="I805" s="1">
        <v>148</v>
      </c>
      <c r="J805" s="1">
        <v>818</v>
      </c>
      <c r="K805" s="1">
        <v>121483</v>
      </c>
      <c r="L805" s="1">
        <v>1733</v>
      </c>
      <c r="M805" s="1">
        <v>1853</v>
      </c>
      <c r="N805" s="1">
        <v>80435</v>
      </c>
      <c r="O805" s="1">
        <v>7267</v>
      </c>
      <c r="P805" s="1">
        <v>87702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101</v>
      </c>
      <c r="F806" s="1">
        <v>1098</v>
      </c>
      <c r="G806" s="1">
        <v>314398</v>
      </c>
      <c r="H806" s="1">
        <v>8102</v>
      </c>
      <c r="I806" s="1">
        <v>136</v>
      </c>
      <c r="J806" s="1">
        <v>773</v>
      </c>
      <c r="K806" s="1">
        <v>110612</v>
      </c>
      <c r="L806" s="1">
        <v>1733</v>
      </c>
      <c r="M806" s="1">
        <v>1853</v>
      </c>
      <c r="N806" s="1">
        <v>79050</v>
      </c>
      <c r="O806" s="1">
        <v>7136</v>
      </c>
      <c r="P806" s="1">
        <v>86186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101</v>
      </c>
      <c r="F807" s="1">
        <v>1098</v>
      </c>
      <c r="G807" s="1">
        <v>318991</v>
      </c>
      <c r="H807" s="1">
        <v>8235</v>
      </c>
      <c r="I807" s="1">
        <v>151</v>
      </c>
      <c r="J807" s="1">
        <v>832</v>
      </c>
      <c r="K807" s="1">
        <v>127345</v>
      </c>
      <c r="L807" s="1">
        <v>1733</v>
      </c>
      <c r="M807" s="1">
        <v>1853</v>
      </c>
      <c r="N807" s="1">
        <v>76410</v>
      </c>
      <c r="O807" s="1">
        <v>6894</v>
      </c>
      <c r="P807" s="1">
        <v>83304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101</v>
      </c>
      <c r="F808" s="1">
        <v>1098</v>
      </c>
      <c r="G808" s="1">
        <v>317897</v>
      </c>
      <c r="H808" s="1">
        <v>8651</v>
      </c>
      <c r="I808" s="1">
        <v>165</v>
      </c>
      <c r="J808" s="1">
        <v>813</v>
      </c>
      <c r="K808" s="1">
        <v>119580</v>
      </c>
      <c r="L808" s="1">
        <v>1732</v>
      </c>
      <c r="M808" s="1">
        <v>1852</v>
      </c>
      <c r="N808" s="1">
        <v>80785</v>
      </c>
      <c r="O808" s="1">
        <v>7262</v>
      </c>
      <c r="P808" s="1">
        <v>88047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1</v>
      </c>
      <c r="E809" s="1">
        <v>100</v>
      </c>
      <c r="F809" s="1">
        <v>1098</v>
      </c>
      <c r="G809" s="1">
        <v>275822</v>
      </c>
      <c r="H809" s="1">
        <v>8254</v>
      </c>
      <c r="I809" s="1">
        <v>144</v>
      </c>
      <c r="J809" s="1">
        <v>756</v>
      </c>
      <c r="K809" s="1">
        <v>104387</v>
      </c>
      <c r="L809" s="1">
        <v>1732</v>
      </c>
      <c r="M809" s="1">
        <v>1852</v>
      </c>
      <c r="N809" s="1">
        <v>69310</v>
      </c>
      <c r="O809" s="1">
        <v>6302</v>
      </c>
      <c r="P809" s="1">
        <v>75612</v>
      </c>
    </row>
    <row r="810" spans="1:16" x14ac:dyDescent="0.2">
      <c r="A810" s="1">
        <v>808</v>
      </c>
      <c r="B810" s="1" t="s">
        <v>65</v>
      </c>
      <c r="C810" s="1">
        <v>1</v>
      </c>
      <c r="D810" s="1">
        <v>0</v>
      </c>
      <c r="E810" s="1">
        <v>101</v>
      </c>
      <c r="F810" s="1">
        <v>1098</v>
      </c>
      <c r="G810" s="1">
        <v>278168</v>
      </c>
      <c r="H810" s="1">
        <v>8289</v>
      </c>
      <c r="I810" s="1">
        <v>147</v>
      </c>
      <c r="J810" s="1">
        <v>683</v>
      </c>
      <c r="K810" s="1">
        <v>109340</v>
      </c>
      <c r="L810" s="1">
        <v>1732</v>
      </c>
      <c r="M810" s="1">
        <v>1852</v>
      </c>
      <c r="N810" s="1">
        <v>70488</v>
      </c>
      <c r="O810" s="1">
        <v>6448</v>
      </c>
      <c r="P810" s="1">
        <v>76936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1</v>
      </c>
      <c r="E811" s="1">
        <v>100</v>
      </c>
      <c r="F811" s="1">
        <v>1098</v>
      </c>
      <c r="G811" s="1">
        <v>265772</v>
      </c>
      <c r="H811" s="1">
        <v>7915</v>
      </c>
      <c r="I811" s="1">
        <v>140</v>
      </c>
      <c r="J811" s="1">
        <v>611</v>
      </c>
      <c r="K811" s="1">
        <v>95973</v>
      </c>
      <c r="L811" s="1">
        <v>1727</v>
      </c>
      <c r="M811" s="1">
        <v>1846</v>
      </c>
      <c r="N811" s="1">
        <v>67436</v>
      </c>
      <c r="O811" s="1">
        <v>6122</v>
      </c>
      <c r="P811" s="1">
        <v>73558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1</v>
      </c>
      <c r="E812" s="1">
        <v>99</v>
      </c>
      <c r="F812" s="1">
        <v>1098</v>
      </c>
      <c r="G812" s="1">
        <v>269817</v>
      </c>
      <c r="H812" s="1">
        <v>8292</v>
      </c>
      <c r="I812" s="1">
        <v>140</v>
      </c>
      <c r="J812" s="1">
        <v>643</v>
      </c>
      <c r="K812" s="1">
        <v>97108</v>
      </c>
      <c r="L812" s="1">
        <v>1727</v>
      </c>
      <c r="M812" s="1">
        <v>1846</v>
      </c>
      <c r="N812" s="1">
        <v>68453</v>
      </c>
      <c r="O812" s="1">
        <v>6237</v>
      </c>
      <c r="P812" s="1">
        <v>74690</v>
      </c>
    </row>
    <row r="813" spans="1:16" x14ac:dyDescent="0.2">
      <c r="A813" s="1">
        <v>811</v>
      </c>
      <c r="B813" s="1" t="s">
        <v>62</v>
      </c>
      <c r="C813" s="1">
        <v>1</v>
      </c>
      <c r="D813" s="1">
        <v>1</v>
      </c>
      <c r="E813" s="1">
        <v>99</v>
      </c>
      <c r="F813" s="1">
        <v>1098</v>
      </c>
      <c r="G813" s="1">
        <v>271231</v>
      </c>
      <c r="H813" s="1">
        <v>8709</v>
      </c>
      <c r="I813" s="1">
        <v>149</v>
      </c>
      <c r="J813" s="1">
        <v>681</v>
      </c>
      <c r="K813" s="1">
        <v>104150</v>
      </c>
      <c r="L813" s="1">
        <v>1730</v>
      </c>
      <c r="M813" s="1">
        <v>1850</v>
      </c>
      <c r="N813" s="1">
        <v>67364</v>
      </c>
      <c r="O813" s="1">
        <v>6090</v>
      </c>
      <c r="P813" s="1">
        <v>73454</v>
      </c>
    </row>
    <row r="814" spans="1:16" x14ac:dyDescent="0.2">
      <c r="A814" s="1">
        <v>812</v>
      </c>
      <c r="B814" s="1" t="s">
        <v>61</v>
      </c>
      <c r="C814" s="1">
        <v>1</v>
      </c>
      <c r="D814" s="1">
        <v>0</v>
      </c>
      <c r="E814" s="1">
        <v>100</v>
      </c>
      <c r="F814" s="1">
        <v>1098</v>
      </c>
      <c r="G814" s="1">
        <v>271137</v>
      </c>
      <c r="H814" s="1">
        <v>8438</v>
      </c>
      <c r="I814" s="1">
        <v>156</v>
      </c>
      <c r="J814" s="1">
        <v>704</v>
      </c>
      <c r="K814" s="1">
        <v>102503</v>
      </c>
      <c r="L814" s="1">
        <v>1731</v>
      </c>
      <c r="M814" s="1">
        <v>1851</v>
      </c>
      <c r="N814" s="1">
        <v>68509</v>
      </c>
      <c r="O814" s="1">
        <v>6210</v>
      </c>
      <c r="P814" s="1">
        <v>74719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100</v>
      </c>
      <c r="F815" s="1">
        <v>1098</v>
      </c>
      <c r="G815" s="1">
        <v>274077</v>
      </c>
      <c r="H815" s="1">
        <v>7989</v>
      </c>
      <c r="I815" s="1">
        <v>190</v>
      </c>
      <c r="J815" s="1">
        <v>716</v>
      </c>
      <c r="K815" s="1">
        <v>107660</v>
      </c>
      <c r="L815" s="1">
        <v>1731</v>
      </c>
      <c r="M815" s="1">
        <v>1851</v>
      </c>
      <c r="N815" s="1">
        <v>68562</v>
      </c>
      <c r="O815" s="1">
        <v>6215</v>
      </c>
      <c r="P815" s="1">
        <v>74777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100</v>
      </c>
      <c r="F816" s="1">
        <v>1098</v>
      </c>
      <c r="G816" s="1">
        <v>274111</v>
      </c>
      <c r="H816" s="1">
        <v>8171</v>
      </c>
      <c r="I816" s="1">
        <v>144</v>
      </c>
      <c r="J816" s="1">
        <v>673</v>
      </c>
      <c r="K816" s="1">
        <v>101783</v>
      </c>
      <c r="L816" s="1">
        <v>1731</v>
      </c>
      <c r="M816" s="1">
        <v>1851</v>
      </c>
      <c r="N816" s="1">
        <v>68562</v>
      </c>
      <c r="O816" s="1">
        <v>6215</v>
      </c>
      <c r="P816" s="1">
        <v>74777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100</v>
      </c>
      <c r="F817" s="1">
        <v>1098</v>
      </c>
      <c r="G817" s="1">
        <v>273925</v>
      </c>
      <c r="H817" s="1">
        <v>8258</v>
      </c>
      <c r="I817" s="1">
        <v>141</v>
      </c>
      <c r="J817" s="1">
        <v>629</v>
      </c>
      <c r="K817" s="1">
        <v>106882</v>
      </c>
      <c r="L817" s="1">
        <v>1731</v>
      </c>
      <c r="M817" s="1">
        <v>1851</v>
      </c>
      <c r="N817" s="1">
        <v>68562</v>
      </c>
      <c r="O817" s="1">
        <v>6215</v>
      </c>
      <c r="P817" s="1">
        <v>74777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100</v>
      </c>
      <c r="F818" s="1">
        <v>1098</v>
      </c>
      <c r="G818" s="1">
        <v>274041</v>
      </c>
      <c r="H818" s="1">
        <v>8908</v>
      </c>
      <c r="I818" s="1">
        <v>142</v>
      </c>
      <c r="J818" s="1">
        <v>698</v>
      </c>
      <c r="K818" s="1">
        <v>107770</v>
      </c>
      <c r="L818" s="1">
        <v>1731</v>
      </c>
      <c r="M818" s="1">
        <v>1851</v>
      </c>
      <c r="N818" s="1">
        <v>68562</v>
      </c>
      <c r="O818" s="1">
        <v>6215</v>
      </c>
      <c r="P818" s="1">
        <v>74777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100</v>
      </c>
      <c r="F819" s="1">
        <v>1098</v>
      </c>
      <c r="G819" s="1">
        <v>274038</v>
      </c>
      <c r="H819" s="1">
        <v>8431</v>
      </c>
      <c r="I819" s="1">
        <v>141</v>
      </c>
      <c r="J819" s="1">
        <v>699</v>
      </c>
      <c r="K819" s="1">
        <v>103256</v>
      </c>
      <c r="L819" s="1">
        <v>1731</v>
      </c>
      <c r="M819" s="1">
        <v>1851</v>
      </c>
      <c r="N819" s="1">
        <v>68562</v>
      </c>
      <c r="O819" s="1">
        <v>6215</v>
      </c>
      <c r="P819" s="1">
        <v>74777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100</v>
      </c>
      <c r="F820" s="1">
        <v>1098</v>
      </c>
      <c r="G820" s="1">
        <v>274210</v>
      </c>
      <c r="H820" s="1">
        <v>8197</v>
      </c>
      <c r="I820" s="1">
        <v>157</v>
      </c>
      <c r="J820" s="1">
        <v>720</v>
      </c>
      <c r="K820" s="1">
        <v>107415</v>
      </c>
      <c r="L820" s="1">
        <v>1731</v>
      </c>
      <c r="M820" s="1">
        <v>1851</v>
      </c>
      <c r="N820" s="1">
        <v>68562</v>
      </c>
      <c r="O820" s="1">
        <v>6215</v>
      </c>
      <c r="P820" s="1">
        <v>74777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100</v>
      </c>
      <c r="F821" s="1">
        <v>1098</v>
      </c>
      <c r="G821" s="1">
        <v>274210</v>
      </c>
      <c r="H821" s="1">
        <v>8346</v>
      </c>
      <c r="I821" s="1">
        <v>204</v>
      </c>
      <c r="J821" s="1">
        <v>771</v>
      </c>
      <c r="K821" s="1">
        <v>105605</v>
      </c>
      <c r="L821" s="1">
        <v>1731</v>
      </c>
      <c r="M821" s="1">
        <v>1851</v>
      </c>
      <c r="N821" s="1">
        <v>68562</v>
      </c>
      <c r="O821" s="1">
        <v>6215</v>
      </c>
      <c r="P821" s="1">
        <v>74777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100</v>
      </c>
      <c r="F822" s="1">
        <v>1098</v>
      </c>
      <c r="G822" s="1">
        <v>274210</v>
      </c>
      <c r="H822" s="1">
        <v>8295</v>
      </c>
      <c r="I822" s="1">
        <v>137</v>
      </c>
      <c r="J822" s="1">
        <v>721</v>
      </c>
      <c r="K822" s="1">
        <v>107776</v>
      </c>
      <c r="L822" s="1">
        <v>1731</v>
      </c>
      <c r="M822" s="1">
        <v>1851</v>
      </c>
      <c r="N822" s="1">
        <v>68562</v>
      </c>
      <c r="O822" s="1">
        <v>6215</v>
      </c>
      <c r="P822" s="1">
        <v>74777</v>
      </c>
    </row>
    <row r="823" spans="1:16" x14ac:dyDescent="0.2">
      <c r="A823" s="1">
        <v>821</v>
      </c>
      <c r="B823" s="1" t="s">
        <v>52</v>
      </c>
      <c r="C823" s="1">
        <v>1</v>
      </c>
      <c r="D823" s="1">
        <v>0</v>
      </c>
      <c r="E823" s="1">
        <v>101</v>
      </c>
      <c r="F823" s="1">
        <v>1098</v>
      </c>
      <c r="G823" s="1">
        <v>285775</v>
      </c>
      <c r="H823" s="1">
        <v>8640</v>
      </c>
      <c r="I823" s="1">
        <v>194</v>
      </c>
      <c r="J823" s="1">
        <v>752</v>
      </c>
      <c r="K823" s="1">
        <v>104867</v>
      </c>
      <c r="L823" s="1">
        <v>1731</v>
      </c>
      <c r="M823" s="1">
        <v>1851</v>
      </c>
      <c r="N823" s="1">
        <v>73036</v>
      </c>
      <c r="O823" s="1">
        <v>6648</v>
      </c>
      <c r="P823" s="1">
        <v>79684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101</v>
      </c>
      <c r="F824" s="1">
        <v>1098</v>
      </c>
      <c r="G824" s="1">
        <v>332965</v>
      </c>
      <c r="H824" s="1">
        <v>8128</v>
      </c>
      <c r="I824" s="1">
        <v>144</v>
      </c>
      <c r="J824" s="1">
        <v>842</v>
      </c>
      <c r="K824" s="1">
        <v>135731</v>
      </c>
      <c r="L824" s="1">
        <v>1731</v>
      </c>
      <c r="M824" s="1">
        <v>1851</v>
      </c>
      <c r="N824" s="1">
        <v>81918</v>
      </c>
      <c r="O824" s="1">
        <v>7272</v>
      </c>
      <c r="P824" s="1">
        <v>89190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101</v>
      </c>
      <c r="F825" s="1">
        <v>1098</v>
      </c>
      <c r="G825" s="1">
        <v>332903</v>
      </c>
      <c r="H825" s="1">
        <v>8701</v>
      </c>
      <c r="I825" s="1">
        <v>148</v>
      </c>
      <c r="J825" s="1">
        <v>866</v>
      </c>
      <c r="K825" s="1">
        <v>136503</v>
      </c>
      <c r="L825" s="1">
        <v>1731</v>
      </c>
      <c r="M825" s="1">
        <v>1851</v>
      </c>
      <c r="N825" s="1">
        <v>81918</v>
      </c>
      <c r="O825" s="1">
        <v>7272</v>
      </c>
      <c r="P825" s="1">
        <v>89190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105</v>
      </c>
      <c r="F826" s="1">
        <v>1098</v>
      </c>
      <c r="G826" s="1">
        <v>332051</v>
      </c>
      <c r="H826" s="1">
        <v>8267</v>
      </c>
      <c r="I826" s="1">
        <v>141</v>
      </c>
      <c r="J826" s="1">
        <v>846</v>
      </c>
      <c r="K826" s="1">
        <v>134440</v>
      </c>
      <c r="L826" s="1">
        <v>1739</v>
      </c>
      <c r="M826" s="1">
        <v>1859</v>
      </c>
      <c r="N826" s="1">
        <v>82084</v>
      </c>
      <c r="O826" s="1">
        <v>7296</v>
      </c>
      <c r="P826" s="1">
        <v>89380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1</v>
      </c>
      <c r="E827" s="1">
        <v>104</v>
      </c>
      <c r="F827" s="1">
        <v>1098</v>
      </c>
      <c r="G827" s="1">
        <v>309817</v>
      </c>
      <c r="H827" s="1">
        <v>8528</v>
      </c>
      <c r="I827" s="1">
        <v>152</v>
      </c>
      <c r="J827" s="1">
        <v>780</v>
      </c>
      <c r="K827" s="1">
        <v>111313</v>
      </c>
      <c r="L827" s="1">
        <v>1736</v>
      </c>
      <c r="M827" s="1">
        <v>1855</v>
      </c>
      <c r="N827" s="1">
        <v>76465</v>
      </c>
      <c r="O827" s="1">
        <v>6968</v>
      </c>
      <c r="P827" s="1">
        <v>83433</v>
      </c>
    </row>
    <row r="828" spans="1:16" x14ac:dyDescent="0.2">
      <c r="A828" s="1">
        <v>826</v>
      </c>
      <c r="B828" s="1" t="s">
        <v>47</v>
      </c>
      <c r="C828" s="1">
        <v>1</v>
      </c>
      <c r="D828" s="1">
        <v>1</v>
      </c>
      <c r="E828" s="1">
        <v>104</v>
      </c>
      <c r="F828" s="1">
        <v>1098</v>
      </c>
      <c r="G828" s="1">
        <v>295100</v>
      </c>
      <c r="H828" s="1">
        <v>8795</v>
      </c>
      <c r="I828" s="1">
        <v>149</v>
      </c>
      <c r="J828" s="1">
        <v>801</v>
      </c>
      <c r="K828" s="1">
        <v>114244</v>
      </c>
      <c r="L828" s="1">
        <v>1739</v>
      </c>
      <c r="M828" s="1">
        <v>1859</v>
      </c>
      <c r="N828" s="1">
        <v>73840</v>
      </c>
      <c r="O828" s="1">
        <v>6735</v>
      </c>
      <c r="P828" s="1">
        <v>80575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104</v>
      </c>
      <c r="F829" s="1">
        <v>1098</v>
      </c>
      <c r="G829" s="1">
        <v>369075</v>
      </c>
      <c r="H829" s="1">
        <v>8388</v>
      </c>
      <c r="I829" s="1">
        <v>167</v>
      </c>
      <c r="J829" s="1">
        <v>1074</v>
      </c>
      <c r="K829" s="1">
        <v>161372</v>
      </c>
      <c r="L829" s="1">
        <v>1739</v>
      </c>
      <c r="M829" s="1">
        <v>1859</v>
      </c>
      <c r="N829" s="1">
        <v>89854</v>
      </c>
      <c r="O829" s="1">
        <v>7943</v>
      </c>
      <c r="P829" s="1">
        <v>97797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104</v>
      </c>
      <c r="F830" s="1">
        <v>1098</v>
      </c>
      <c r="G830" s="1">
        <v>369000</v>
      </c>
      <c r="H830" s="1">
        <v>8329</v>
      </c>
      <c r="I830" s="1">
        <v>171</v>
      </c>
      <c r="J830" s="1">
        <v>973</v>
      </c>
      <c r="K830" s="1">
        <v>162211</v>
      </c>
      <c r="L830" s="1">
        <v>1739</v>
      </c>
      <c r="M830" s="1">
        <v>1859</v>
      </c>
      <c r="N830" s="1">
        <v>89854</v>
      </c>
      <c r="O830" s="1">
        <v>7943</v>
      </c>
      <c r="P830" s="1">
        <v>97797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104</v>
      </c>
      <c r="F831" s="1">
        <v>1099</v>
      </c>
      <c r="G831" s="1">
        <v>369007</v>
      </c>
      <c r="H831" s="1">
        <v>7749</v>
      </c>
      <c r="I831" s="1">
        <v>143</v>
      </c>
      <c r="J831" s="1">
        <v>961</v>
      </c>
      <c r="K831" s="1">
        <v>156565</v>
      </c>
      <c r="L831" s="1">
        <v>1739</v>
      </c>
      <c r="M831" s="1">
        <v>1859</v>
      </c>
      <c r="N831" s="1">
        <v>89854</v>
      </c>
      <c r="O831" s="1">
        <v>7943</v>
      </c>
      <c r="P831" s="1">
        <v>97797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104</v>
      </c>
      <c r="F832" s="1">
        <v>1103</v>
      </c>
      <c r="G832" s="1">
        <v>369014</v>
      </c>
      <c r="H832" s="1">
        <v>8031</v>
      </c>
      <c r="I832" s="1">
        <v>145</v>
      </c>
      <c r="J832" s="1">
        <v>960</v>
      </c>
      <c r="K832" s="1">
        <v>156658</v>
      </c>
      <c r="L832" s="1">
        <v>1739</v>
      </c>
      <c r="M832" s="1">
        <v>1859</v>
      </c>
      <c r="N832" s="1">
        <v>89854</v>
      </c>
      <c r="O832" s="1">
        <v>7943</v>
      </c>
      <c r="P832" s="1">
        <v>97797</v>
      </c>
    </row>
    <row r="833" spans="1:16" x14ac:dyDescent="0.2">
      <c r="A833" s="1">
        <v>831</v>
      </c>
      <c r="B833" s="1" t="s">
        <v>42</v>
      </c>
      <c r="C833" s="1">
        <v>1</v>
      </c>
      <c r="D833" s="1">
        <v>0</v>
      </c>
      <c r="E833" s="1">
        <v>105</v>
      </c>
      <c r="F833" s="1">
        <v>1104</v>
      </c>
      <c r="G833" s="1">
        <v>359951</v>
      </c>
      <c r="H833" s="1">
        <v>8518</v>
      </c>
      <c r="I833" s="1">
        <v>167</v>
      </c>
      <c r="J833" s="1">
        <v>954</v>
      </c>
      <c r="K833" s="1">
        <v>156225</v>
      </c>
      <c r="L833" s="1">
        <v>1743</v>
      </c>
      <c r="M833" s="1">
        <v>1863</v>
      </c>
      <c r="N833" s="1">
        <v>90187</v>
      </c>
      <c r="O833" s="1">
        <v>7929</v>
      </c>
      <c r="P833" s="1">
        <v>98116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105</v>
      </c>
      <c r="F834" s="1">
        <v>1108</v>
      </c>
      <c r="G834" s="1">
        <v>359963</v>
      </c>
      <c r="H834" s="1">
        <v>8193</v>
      </c>
      <c r="I834" s="1">
        <v>148</v>
      </c>
      <c r="J834" s="1">
        <v>943</v>
      </c>
      <c r="K834" s="1">
        <v>152625</v>
      </c>
      <c r="L834" s="1">
        <v>1743</v>
      </c>
      <c r="M834" s="1">
        <v>1863</v>
      </c>
      <c r="N834" s="1">
        <v>90187</v>
      </c>
      <c r="O834" s="1">
        <v>7929</v>
      </c>
      <c r="P834" s="1">
        <v>98116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105</v>
      </c>
      <c r="F835" s="1">
        <v>1109</v>
      </c>
      <c r="G835" s="1">
        <v>330656</v>
      </c>
      <c r="H835" s="1">
        <v>8121</v>
      </c>
      <c r="I835" s="1">
        <v>157</v>
      </c>
      <c r="J835" s="1">
        <v>850</v>
      </c>
      <c r="K835" s="1">
        <v>147998</v>
      </c>
      <c r="L835" s="1">
        <v>1740</v>
      </c>
      <c r="M835" s="1">
        <v>1859</v>
      </c>
      <c r="N835" s="1">
        <v>76992</v>
      </c>
      <c r="O835" s="1">
        <v>7014</v>
      </c>
      <c r="P835" s="1">
        <v>84006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105</v>
      </c>
      <c r="F836" s="1">
        <v>1116</v>
      </c>
      <c r="G836" s="1">
        <v>330658</v>
      </c>
      <c r="H836" s="1">
        <v>8109</v>
      </c>
      <c r="I836" s="1">
        <v>141</v>
      </c>
      <c r="J836" s="1">
        <v>850</v>
      </c>
      <c r="K836" s="1">
        <v>142229</v>
      </c>
      <c r="L836" s="1">
        <v>1740</v>
      </c>
      <c r="M836" s="1">
        <v>1859</v>
      </c>
      <c r="N836" s="1">
        <v>76992</v>
      </c>
      <c r="O836" s="1">
        <v>7014</v>
      </c>
      <c r="P836" s="1">
        <v>84006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105</v>
      </c>
      <c r="F837" s="1">
        <v>1118</v>
      </c>
      <c r="G837" s="1">
        <v>330666</v>
      </c>
      <c r="H837" s="1">
        <v>8199</v>
      </c>
      <c r="I837" s="1">
        <v>143</v>
      </c>
      <c r="J837" s="1">
        <v>873</v>
      </c>
      <c r="K837" s="1">
        <v>144457</v>
      </c>
      <c r="L837" s="1">
        <v>1740</v>
      </c>
      <c r="M837" s="1">
        <v>1859</v>
      </c>
      <c r="N837" s="1">
        <v>76992</v>
      </c>
      <c r="O837" s="1">
        <v>7014</v>
      </c>
      <c r="P837" s="1">
        <v>84006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1</v>
      </c>
      <c r="E838" s="1">
        <v>104</v>
      </c>
      <c r="F838" s="1">
        <v>1120</v>
      </c>
      <c r="G838" s="1">
        <v>259981</v>
      </c>
      <c r="H838" s="1">
        <v>8751</v>
      </c>
      <c r="I838" s="1">
        <v>166</v>
      </c>
      <c r="J838" s="1">
        <v>650</v>
      </c>
      <c r="K838" s="1">
        <v>86077</v>
      </c>
      <c r="L838" s="1">
        <v>1732</v>
      </c>
      <c r="M838" s="1">
        <v>1850</v>
      </c>
      <c r="N838" s="1">
        <v>68921</v>
      </c>
      <c r="O838" s="1">
        <v>6358</v>
      </c>
      <c r="P838" s="1">
        <v>75279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104</v>
      </c>
      <c r="F839" s="1">
        <v>1124</v>
      </c>
      <c r="G839" s="1">
        <v>259981</v>
      </c>
      <c r="H839" s="1">
        <v>8137</v>
      </c>
      <c r="I839" s="1">
        <v>141</v>
      </c>
      <c r="J839" s="1">
        <v>636</v>
      </c>
      <c r="K839" s="1">
        <v>84560</v>
      </c>
      <c r="L839" s="1">
        <v>1732</v>
      </c>
      <c r="M839" s="1">
        <v>1850</v>
      </c>
      <c r="N839" s="1">
        <v>68921</v>
      </c>
      <c r="O839" s="1">
        <v>6358</v>
      </c>
      <c r="P839" s="1">
        <v>75279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104</v>
      </c>
      <c r="F840" s="1">
        <v>1124</v>
      </c>
      <c r="G840" s="1">
        <v>259981</v>
      </c>
      <c r="H840" s="1">
        <v>8254</v>
      </c>
      <c r="I840" s="1">
        <v>187</v>
      </c>
      <c r="J840" s="1">
        <v>649</v>
      </c>
      <c r="K840" s="1">
        <v>85409</v>
      </c>
      <c r="L840" s="1">
        <v>1732</v>
      </c>
      <c r="M840" s="1">
        <v>1850</v>
      </c>
      <c r="N840" s="1">
        <v>68921</v>
      </c>
      <c r="O840" s="1">
        <v>6358</v>
      </c>
      <c r="P840" s="1">
        <v>75279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101</v>
      </c>
      <c r="F841" s="1">
        <v>1124</v>
      </c>
      <c r="G841" s="1">
        <v>259733</v>
      </c>
      <c r="H841" s="1">
        <v>7895</v>
      </c>
      <c r="I841" s="1">
        <v>187</v>
      </c>
      <c r="J841" s="1">
        <v>593</v>
      </c>
      <c r="K841" s="1">
        <v>84142</v>
      </c>
      <c r="L841" s="1">
        <v>1730</v>
      </c>
      <c r="M841" s="1">
        <v>1849</v>
      </c>
      <c r="N841" s="1">
        <v>68937</v>
      </c>
      <c r="O841" s="1">
        <v>6361</v>
      </c>
      <c r="P841" s="1">
        <v>75298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101</v>
      </c>
      <c r="F842" s="1">
        <v>1126</v>
      </c>
      <c r="G842" s="1">
        <v>259733</v>
      </c>
      <c r="H842" s="1">
        <v>8299</v>
      </c>
      <c r="I842" s="1">
        <v>169</v>
      </c>
      <c r="J842" s="1">
        <v>689</v>
      </c>
      <c r="K842" s="1">
        <v>87365</v>
      </c>
      <c r="L842" s="1">
        <v>1730</v>
      </c>
      <c r="M842" s="1">
        <v>1849</v>
      </c>
      <c r="N842" s="1">
        <v>68937</v>
      </c>
      <c r="O842" s="1">
        <v>6361</v>
      </c>
      <c r="P842" s="1">
        <v>75298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101</v>
      </c>
      <c r="F843" s="1">
        <v>1126</v>
      </c>
      <c r="G843" s="1">
        <v>259733</v>
      </c>
      <c r="H843" s="1">
        <v>8660</v>
      </c>
      <c r="I843" s="1">
        <v>188</v>
      </c>
      <c r="J843" s="1">
        <v>620</v>
      </c>
      <c r="K843" s="1">
        <v>86183</v>
      </c>
      <c r="L843" s="1">
        <v>1730</v>
      </c>
      <c r="M843" s="1">
        <v>1849</v>
      </c>
      <c r="N843" s="1">
        <v>68937</v>
      </c>
      <c r="O843" s="1">
        <v>6361</v>
      </c>
      <c r="P843" s="1">
        <v>75298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101</v>
      </c>
      <c r="F844" s="1">
        <v>1126</v>
      </c>
      <c r="G844" s="1">
        <v>259731</v>
      </c>
      <c r="H844" s="1">
        <v>8287</v>
      </c>
      <c r="I844" s="1">
        <v>139</v>
      </c>
      <c r="J844" s="1">
        <v>654</v>
      </c>
      <c r="K844" s="1">
        <v>85207</v>
      </c>
      <c r="L844" s="1">
        <v>1730</v>
      </c>
      <c r="M844" s="1">
        <v>1849</v>
      </c>
      <c r="N844" s="1">
        <v>68937</v>
      </c>
      <c r="O844" s="1">
        <v>6361</v>
      </c>
      <c r="P844" s="1">
        <v>75298</v>
      </c>
    </row>
    <row r="845" spans="1:16" x14ac:dyDescent="0.2">
      <c r="A845" s="1">
        <v>843</v>
      </c>
      <c r="B845" s="1" t="s">
        <v>30</v>
      </c>
      <c r="C845" s="1">
        <v>1</v>
      </c>
      <c r="D845" s="1">
        <v>0</v>
      </c>
      <c r="E845" s="1">
        <v>102</v>
      </c>
      <c r="F845" s="1">
        <v>1126</v>
      </c>
      <c r="G845" s="1">
        <v>306007</v>
      </c>
      <c r="H845" s="1">
        <v>8289</v>
      </c>
      <c r="I845" s="1">
        <v>147</v>
      </c>
      <c r="J845" s="1">
        <v>759</v>
      </c>
      <c r="K845" s="1">
        <v>105395</v>
      </c>
      <c r="L845" s="1">
        <v>1731</v>
      </c>
      <c r="M845" s="1">
        <v>1853</v>
      </c>
      <c r="N845" s="1">
        <v>83320</v>
      </c>
      <c r="O845" s="1">
        <v>7453</v>
      </c>
      <c r="P845" s="1">
        <v>90773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102</v>
      </c>
      <c r="F846" s="1">
        <v>1126</v>
      </c>
      <c r="G846" s="1">
        <v>305946</v>
      </c>
      <c r="H846" s="1">
        <v>8057</v>
      </c>
      <c r="I846" s="1">
        <v>146</v>
      </c>
      <c r="J846" s="1">
        <v>773</v>
      </c>
      <c r="K846" s="1">
        <v>106444</v>
      </c>
      <c r="L846" s="1">
        <v>1731</v>
      </c>
      <c r="M846" s="1">
        <v>1853</v>
      </c>
      <c r="N846" s="1">
        <v>83320</v>
      </c>
      <c r="O846" s="1">
        <v>7453</v>
      </c>
      <c r="P846" s="1">
        <v>90773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102</v>
      </c>
      <c r="F847" s="1">
        <v>1126</v>
      </c>
      <c r="G847" s="1">
        <v>306007</v>
      </c>
      <c r="H847" s="1">
        <v>8159</v>
      </c>
      <c r="I847" s="1">
        <v>164</v>
      </c>
      <c r="J847" s="1">
        <v>751</v>
      </c>
      <c r="K847" s="1">
        <v>104874</v>
      </c>
      <c r="L847" s="1">
        <v>1731</v>
      </c>
      <c r="M847" s="1">
        <v>1853</v>
      </c>
      <c r="N847" s="1">
        <v>83320</v>
      </c>
      <c r="O847" s="1">
        <v>7453</v>
      </c>
      <c r="P847" s="1">
        <v>90773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102</v>
      </c>
      <c r="F848" s="1">
        <v>1126</v>
      </c>
      <c r="G848" s="1">
        <v>306007</v>
      </c>
      <c r="H848" s="1">
        <v>8766</v>
      </c>
      <c r="I848" s="1">
        <v>151</v>
      </c>
      <c r="J848" s="1">
        <v>727</v>
      </c>
      <c r="K848" s="1">
        <v>104646</v>
      </c>
      <c r="L848" s="1">
        <v>1731</v>
      </c>
      <c r="M848" s="1">
        <v>1853</v>
      </c>
      <c r="N848" s="1">
        <v>83320</v>
      </c>
      <c r="O848" s="1">
        <v>7453</v>
      </c>
      <c r="P848" s="1">
        <v>90773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102</v>
      </c>
      <c r="F849" s="1">
        <v>1131</v>
      </c>
      <c r="G849" s="1">
        <v>305995</v>
      </c>
      <c r="H849" s="1">
        <v>8227</v>
      </c>
      <c r="I849" s="1">
        <v>146</v>
      </c>
      <c r="J849" s="1">
        <v>697</v>
      </c>
      <c r="K849" s="1">
        <v>104557</v>
      </c>
      <c r="L849" s="1">
        <v>1731</v>
      </c>
      <c r="M849" s="1">
        <v>1853</v>
      </c>
      <c r="N849" s="1">
        <v>83320</v>
      </c>
      <c r="O849" s="1">
        <v>7453</v>
      </c>
      <c r="P849" s="1">
        <v>90773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102</v>
      </c>
      <c r="F850" s="1">
        <v>1131</v>
      </c>
      <c r="G850" s="1">
        <v>306007</v>
      </c>
      <c r="H850" s="1">
        <v>8207</v>
      </c>
      <c r="I850" s="1">
        <v>147</v>
      </c>
      <c r="J850" s="1">
        <v>733</v>
      </c>
      <c r="K850" s="1">
        <v>102894</v>
      </c>
      <c r="L850" s="1">
        <v>1731</v>
      </c>
      <c r="M850" s="1">
        <v>1853</v>
      </c>
      <c r="N850" s="1">
        <v>83320</v>
      </c>
      <c r="O850" s="1">
        <v>7453</v>
      </c>
      <c r="P850" s="1">
        <v>90773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102</v>
      </c>
      <c r="F851" s="1">
        <v>1132</v>
      </c>
      <c r="G851" s="1">
        <v>305946</v>
      </c>
      <c r="H851" s="1">
        <v>8060</v>
      </c>
      <c r="I851" s="1">
        <v>147</v>
      </c>
      <c r="J851" s="1">
        <v>751</v>
      </c>
      <c r="K851" s="1">
        <v>103578</v>
      </c>
      <c r="L851" s="1">
        <v>1731</v>
      </c>
      <c r="M851" s="1">
        <v>1853</v>
      </c>
      <c r="N851" s="1">
        <v>83320</v>
      </c>
      <c r="O851" s="1">
        <v>7453</v>
      </c>
      <c r="P851" s="1">
        <v>90773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102</v>
      </c>
      <c r="F852" s="1">
        <v>1133</v>
      </c>
      <c r="G852" s="1">
        <v>306007</v>
      </c>
      <c r="H852" s="1">
        <v>8221</v>
      </c>
      <c r="I852" s="1">
        <v>147</v>
      </c>
      <c r="J852" s="1">
        <v>698</v>
      </c>
      <c r="K852" s="1">
        <v>104858</v>
      </c>
      <c r="L852" s="1">
        <v>1731</v>
      </c>
      <c r="M852" s="1">
        <v>1853</v>
      </c>
      <c r="N852" s="1">
        <v>83320</v>
      </c>
      <c r="O852" s="1">
        <v>7453</v>
      </c>
      <c r="P852" s="1">
        <v>90773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102</v>
      </c>
      <c r="F853" s="1">
        <v>1134</v>
      </c>
      <c r="G853" s="1">
        <v>306007</v>
      </c>
      <c r="H853" s="1">
        <v>8587</v>
      </c>
      <c r="I853" s="1">
        <v>150</v>
      </c>
      <c r="J853" s="1">
        <v>791</v>
      </c>
      <c r="K853" s="1">
        <v>105546</v>
      </c>
      <c r="L853" s="1">
        <v>1731</v>
      </c>
      <c r="M853" s="1">
        <v>1853</v>
      </c>
      <c r="N853" s="1">
        <v>83320</v>
      </c>
      <c r="O853" s="1">
        <v>7453</v>
      </c>
      <c r="P853" s="1">
        <v>90773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102</v>
      </c>
      <c r="F854" s="1">
        <v>1139</v>
      </c>
      <c r="G854" s="1">
        <v>305995</v>
      </c>
      <c r="H854" s="1">
        <v>8330</v>
      </c>
      <c r="I854" s="1">
        <v>143</v>
      </c>
      <c r="J854" s="1">
        <v>717</v>
      </c>
      <c r="K854" s="1">
        <v>102474</v>
      </c>
      <c r="L854" s="1">
        <v>1731</v>
      </c>
      <c r="M854" s="1">
        <v>1853</v>
      </c>
      <c r="N854" s="1">
        <v>83320</v>
      </c>
      <c r="O854" s="1">
        <v>7453</v>
      </c>
      <c r="P854" s="1">
        <v>90773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102</v>
      </c>
      <c r="F855" s="1">
        <v>1139</v>
      </c>
      <c r="G855" s="1">
        <v>306007</v>
      </c>
      <c r="H855" s="1">
        <v>8147</v>
      </c>
      <c r="I855" s="1">
        <v>144</v>
      </c>
      <c r="J855" s="1">
        <v>734</v>
      </c>
      <c r="K855" s="1">
        <v>104063</v>
      </c>
      <c r="L855" s="1">
        <v>1731</v>
      </c>
      <c r="M855" s="1">
        <v>1853</v>
      </c>
      <c r="N855" s="1">
        <v>83320</v>
      </c>
      <c r="O855" s="1">
        <v>7453</v>
      </c>
      <c r="P855" s="1">
        <v>90773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102</v>
      </c>
      <c r="F856" s="1">
        <v>1139</v>
      </c>
      <c r="G856" s="1">
        <v>305946</v>
      </c>
      <c r="H856" s="1">
        <v>7862</v>
      </c>
      <c r="I856" s="1">
        <v>177</v>
      </c>
      <c r="J856" s="1">
        <v>752</v>
      </c>
      <c r="K856" s="1">
        <v>101048</v>
      </c>
      <c r="L856" s="1">
        <v>1731</v>
      </c>
      <c r="M856" s="1">
        <v>1853</v>
      </c>
      <c r="N856" s="1">
        <v>83320</v>
      </c>
      <c r="O856" s="1">
        <v>7453</v>
      </c>
      <c r="P856" s="1">
        <v>90773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1</v>
      </c>
      <c r="E857" s="1">
        <v>101</v>
      </c>
      <c r="F857" s="1">
        <v>1143</v>
      </c>
      <c r="G857" s="1">
        <v>268507</v>
      </c>
      <c r="H857" s="1">
        <v>8156</v>
      </c>
      <c r="I857" s="1">
        <v>151</v>
      </c>
      <c r="J857" s="1">
        <v>616</v>
      </c>
      <c r="K857" s="1">
        <v>85285</v>
      </c>
      <c r="L857" s="1">
        <v>1726</v>
      </c>
      <c r="M857" s="1">
        <v>1848</v>
      </c>
      <c r="N857" s="1">
        <v>75278</v>
      </c>
      <c r="O857" s="1">
        <v>6841</v>
      </c>
      <c r="P857" s="1">
        <v>82119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101</v>
      </c>
      <c r="F858" s="1">
        <v>1144</v>
      </c>
      <c r="G858" s="1">
        <v>268506</v>
      </c>
      <c r="H858" s="1">
        <v>8773</v>
      </c>
      <c r="I858" s="1">
        <v>192</v>
      </c>
      <c r="J858" s="1">
        <v>672</v>
      </c>
      <c r="K858" s="1">
        <v>86794</v>
      </c>
      <c r="L858" s="1">
        <v>1726</v>
      </c>
      <c r="M858" s="1">
        <v>1848</v>
      </c>
      <c r="N858" s="1">
        <v>75278</v>
      </c>
      <c r="O858" s="1">
        <v>6841</v>
      </c>
      <c r="P858" s="1">
        <v>82119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101</v>
      </c>
      <c r="F859" s="1">
        <v>1146</v>
      </c>
      <c r="G859" s="1">
        <v>266444</v>
      </c>
      <c r="H859" s="1">
        <v>8101</v>
      </c>
      <c r="I859" s="1">
        <v>145</v>
      </c>
      <c r="J859" s="1">
        <v>608</v>
      </c>
      <c r="K859" s="1">
        <v>83812</v>
      </c>
      <c r="L859" s="1">
        <v>1726</v>
      </c>
      <c r="M859" s="1">
        <v>1848</v>
      </c>
      <c r="N859" s="1">
        <v>74920</v>
      </c>
      <c r="O859" s="1">
        <v>6813</v>
      </c>
      <c r="P859" s="1">
        <v>81733</v>
      </c>
    </row>
    <row r="860" spans="1:16" x14ac:dyDescent="0.2">
      <c r="A860" s="1">
        <v>858</v>
      </c>
      <c r="B860" s="1" t="s">
        <v>15</v>
      </c>
      <c r="C860" s="1">
        <v>1</v>
      </c>
      <c r="D860" s="1">
        <v>1</v>
      </c>
      <c r="E860" s="1">
        <v>101</v>
      </c>
      <c r="F860" s="1">
        <v>1146</v>
      </c>
      <c r="G860" s="1">
        <v>314416</v>
      </c>
      <c r="H860" s="1">
        <v>8507</v>
      </c>
      <c r="I860" s="1">
        <v>150</v>
      </c>
      <c r="J860" s="1">
        <v>748</v>
      </c>
      <c r="K860" s="1">
        <v>111341</v>
      </c>
      <c r="L860" s="1">
        <v>1730</v>
      </c>
      <c r="M860" s="1">
        <v>1853</v>
      </c>
      <c r="N860" s="1">
        <v>80026</v>
      </c>
      <c r="O860" s="1">
        <v>7139</v>
      </c>
      <c r="P860" s="1">
        <v>87165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101</v>
      </c>
      <c r="F861" s="1">
        <v>1146</v>
      </c>
      <c r="G861" s="1">
        <v>315382</v>
      </c>
      <c r="H861" s="1">
        <v>8031</v>
      </c>
      <c r="I861" s="1">
        <v>139</v>
      </c>
      <c r="J861" s="1">
        <v>733</v>
      </c>
      <c r="K861" s="1">
        <v>110236</v>
      </c>
      <c r="L861" s="1">
        <v>1730</v>
      </c>
      <c r="M861" s="1">
        <v>1853</v>
      </c>
      <c r="N861" s="1">
        <v>80238</v>
      </c>
      <c r="O861" s="1">
        <v>7146</v>
      </c>
      <c r="P861" s="1">
        <v>87384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101</v>
      </c>
      <c r="F862" s="1">
        <v>1146</v>
      </c>
      <c r="G862" s="1">
        <v>315382</v>
      </c>
      <c r="H862" s="1">
        <v>8291</v>
      </c>
      <c r="I862" s="1">
        <v>147</v>
      </c>
      <c r="J862" s="1">
        <v>745</v>
      </c>
      <c r="K862" s="1">
        <v>111424</v>
      </c>
      <c r="L862" s="1">
        <v>1730</v>
      </c>
      <c r="M862" s="1">
        <v>1853</v>
      </c>
      <c r="N862" s="1">
        <v>80238</v>
      </c>
      <c r="O862" s="1">
        <v>7146</v>
      </c>
      <c r="P862" s="1">
        <v>87384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101</v>
      </c>
      <c r="F863" s="1">
        <v>1148</v>
      </c>
      <c r="G863" s="1">
        <v>315361</v>
      </c>
      <c r="H863" s="1">
        <v>8845</v>
      </c>
      <c r="I863" s="1">
        <v>152</v>
      </c>
      <c r="J863" s="1">
        <v>847</v>
      </c>
      <c r="K863" s="1">
        <v>112410</v>
      </c>
      <c r="L863" s="1">
        <v>1730</v>
      </c>
      <c r="M863" s="1">
        <v>1853</v>
      </c>
      <c r="N863" s="1">
        <v>80238</v>
      </c>
      <c r="O863" s="1">
        <v>7146</v>
      </c>
      <c r="P863" s="1">
        <v>87384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101</v>
      </c>
      <c r="F864" s="1">
        <v>1151</v>
      </c>
      <c r="G864" s="1">
        <v>315382</v>
      </c>
      <c r="H864" s="1">
        <v>8062</v>
      </c>
      <c r="I864" s="1">
        <v>138</v>
      </c>
      <c r="J864" s="1">
        <v>778</v>
      </c>
      <c r="K864" s="1">
        <v>114419</v>
      </c>
      <c r="L864" s="1">
        <v>1730</v>
      </c>
      <c r="M864" s="1">
        <v>1853</v>
      </c>
      <c r="N864" s="1">
        <v>80238</v>
      </c>
      <c r="O864" s="1">
        <v>7146</v>
      </c>
      <c r="P864" s="1">
        <v>87384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101</v>
      </c>
      <c r="F865" s="1">
        <v>1151</v>
      </c>
      <c r="G865" s="1">
        <v>315382</v>
      </c>
      <c r="H865" s="1">
        <v>8305</v>
      </c>
      <c r="I865" s="1">
        <v>149</v>
      </c>
      <c r="J865" s="1">
        <v>762</v>
      </c>
      <c r="K865" s="1">
        <v>112164</v>
      </c>
      <c r="L865" s="1">
        <v>1730</v>
      </c>
      <c r="M865" s="1">
        <v>1853</v>
      </c>
      <c r="N865" s="1">
        <v>80238</v>
      </c>
      <c r="O865" s="1">
        <v>7146</v>
      </c>
      <c r="P865" s="1">
        <v>87384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101</v>
      </c>
      <c r="F866" s="1">
        <v>1151</v>
      </c>
      <c r="G866" s="1">
        <v>315382</v>
      </c>
      <c r="H866" s="1">
        <v>7720</v>
      </c>
      <c r="I866" s="1">
        <v>171</v>
      </c>
      <c r="J866" s="1">
        <v>767</v>
      </c>
      <c r="K866" s="1">
        <v>109489</v>
      </c>
      <c r="L866" s="1">
        <v>1730</v>
      </c>
      <c r="M866" s="1">
        <v>1853</v>
      </c>
      <c r="N866" s="1">
        <v>80238</v>
      </c>
      <c r="O866" s="1">
        <v>7146</v>
      </c>
      <c r="P866" s="1">
        <v>87384</v>
      </c>
    </row>
  </sheetData>
  <mergeCells count="6">
    <mergeCell ref="A1:B1"/>
    <mergeCell ref="F1:G1"/>
    <mergeCell ref="N1:P1"/>
    <mergeCell ref="C1:E1"/>
    <mergeCell ref="H1:K1"/>
    <mergeCell ref="L1:M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DCA8-AB33-F540-87DE-D1398E65FF9F}">
  <dimension ref="A1:J301"/>
  <sheetViews>
    <sheetView zoomScale="75" workbookViewId="0">
      <selection activeCell="E43" sqref="E43"/>
    </sheetView>
  </sheetViews>
  <sheetFormatPr baseColWidth="10" defaultRowHeight="16" x14ac:dyDescent="0.2"/>
  <cols>
    <col min="1" max="1" width="7.1640625" bestFit="1" customWidth="1"/>
    <col min="2" max="2" width="137.5" bestFit="1" customWidth="1"/>
    <col min="3" max="3" width="12.5" bestFit="1" customWidth="1"/>
    <col min="4" max="4" width="9.83203125" bestFit="1" customWidth="1"/>
    <col min="5" max="5" width="12.5" bestFit="1" customWidth="1"/>
    <col min="6" max="6" width="9.83203125" bestFit="1" customWidth="1"/>
    <col min="7" max="7" width="9" bestFit="1" customWidth="1"/>
    <col min="8" max="8" width="13.33203125" bestFit="1" customWidth="1"/>
    <col min="9" max="9" width="12.6640625" bestFit="1" customWidth="1"/>
    <col min="10" max="10" width="9" bestFit="1" customWidth="1"/>
  </cols>
  <sheetData>
    <row r="1" spans="1:10" x14ac:dyDescent="0.2">
      <c r="A1" s="65"/>
      <c r="B1" s="66"/>
      <c r="C1" s="70" t="s">
        <v>1047</v>
      </c>
      <c r="D1" s="66"/>
      <c r="E1" s="70" t="s">
        <v>1048</v>
      </c>
      <c r="F1" s="66"/>
      <c r="G1" s="65"/>
      <c r="H1" s="70"/>
      <c r="I1" s="70"/>
      <c r="J1" s="66"/>
    </row>
    <row r="2" spans="1:10" x14ac:dyDescent="0.2">
      <c r="A2" s="44" t="s">
        <v>1</v>
      </c>
      <c r="B2" s="44" t="s">
        <v>1045</v>
      </c>
      <c r="C2" s="44" t="s">
        <v>0</v>
      </c>
      <c r="D2" s="44" t="s">
        <v>2</v>
      </c>
      <c r="E2" s="44" t="s">
        <v>0</v>
      </c>
      <c r="F2" s="44" t="s">
        <v>2</v>
      </c>
      <c r="G2" s="44" t="s">
        <v>874</v>
      </c>
      <c r="H2" s="44" t="s">
        <v>1046</v>
      </c>
      <c r="I2" s="44" t="s">
        <v>873</v>
      </c>
      <c r="J2" s="44" t="s">
        <v>875</v>
      </c>
    </row>
    <row r="3" spans="1:10" x14ac:dyDescent="0.2">
      <c r="A3" s="1">
        <v>1</v>
      </c>
      <c r="B3" s="1" t="s">
        <v>900</v>
      </c>
      <c r="C3" s="1" t="s">
        <v>8</v>
      </c>
      <c r="D3" s="1" t="s">
        <v>8</v>
      </c>
      <c r="E3" s="1" t="s">
        <v>720</v>
      </c>
      <c r="F3" s="1">
        <v>236</v>
      </c>
      <c r="G3" s="1" t="s">
        <v>8</v>
      </c>
      <c r="H3" s="1" t="s">
        <v>1059</v>
      </c>
      <c r="I3" s="1" t="s">
        <v>880</v>
      </c>
      <c r="J3" s="1" t="s">
        <v>881</v>
      </c>
    </row>
    <row r="4" spans="1:10" x14ac:dyDescent="0.2">
      <c r="A4" s="1">
        <v>2</v>
      </c>
      <c r="B4" s="1" t="s">
        <v>960</v>
      </c>
      <c r="C4" s="1" t="s">
        <v>8</v>
      </c>
      <c r="D4" s="1" t="s">
        <v>8</v>
      </c>
      <c r="E4" s="1" t="s">
        <v>720</v>
      </c>
      <c r="F4" s="1">
        <v>236</v>
      </c>
      <c r="G4" s="1" t="s">
        <v>8</v>
      </c>
      <c r="H4" s="1" t="s">
        <v>1059</v>
      </c>
      <c r="I4" s="1" t="s">
        <v>880</v>
      </c>
      <c r="J4" s="1" t="s">
        <v>881</v>
      </c>
    </row>
    <row r="5" spans="1:10" x14ac:dyDescent="0.2">
      <c r="A5" s="1">
        <v>3</v>
      </c>
      <c r="B5" s="1" t="s">
        <v>1016</v>
      </c>
      <c r="C5" s="1" t="s">
        <v>8</v>
      </c>
      <c r="D5" s="1" t="s">
        <v>8</v>
      </c>
      <c r="E5" s="1" t="s">
        <v>720</v>
      </c>
      <c r="F5" s="1">
        <v>236</v>
      </c>
      <c r="G5" s="1" t="s">
        <v>8</v>
      </c>
      <c r="H5" s="1" t="s">
        <v>1059</v>
      </c>
      <c r="I5" s="1" t="s">
        <v>880</v>
      </c>
      <c r="J5" s="1" t="s">
        <v>881</v>
      </c>
    </row>
    <row r="6" spans="1:10" x14ac:dyDescent="0.2">
      <c r="A6" s="1">
        <v>4</v>
      </c>
      <c r="B6" s="1" t="s">
        <v>892</v>
      </c>
      <c r="C6" s="1" t="s">
        <v>8</v>
      </c>
      <c r="D6" s="1" t="s">
        <v>8</v>
      </c>
      <c r="E6" s="1" t="s">
        <v>205</v>
      </c>
      <c r="F6" s="1">
        <v>955</v>
      </c>
      <c r="G6" s="1" t="s">
        <v>8</v>
      </c>
      <c r="H6" s="1" t="s">
        <v>1059</v>
      </c>
      <c r="I6" s="1" t="s">
        <v>880</v>
      </c>
      <c r="J6" s="1" t="s">
        <v>881</v>
      </c>
    </row>
    <row r="7" spans="1:10" x14ac:dyDescent="0.2">
      <c r="A7" s="1">
        <v>5</v>
      </c>
      <c r="B7" s="1" t="s">
        <v>1005</v>
      </c>
      <c r="C7" s="1" t="s">
        <v>528</v>
      </c>
      <c r="D7" s="1">
        <v>622</v>
      </c>
      <c r="E7" s="1" t="s">
        <v>525</v>
      </c>
      <c r="F7" s="1">
        <v>623</v>
      </c>
      <c r="G7" s="1">
        <v>0</v>
      </c>
      <c r="H7" s="1" t="s">
        <v>1059</v>
      </c>
      <c r="I7" s="1" t="s">
        <v>880</v>
      </c>
      <c r="J7" s="1" t="s">
        <v>881</v>
      </c>
    </row>
    <row r="8" spans="1:10" x14ac:dyDescent="0.2">
      <c r="A8" s="1">
        <v>6</v>
      </c>
      <c r="B8" s="1" t="s">
        <v>940</v>
      </c>
      <c r="C8" s="1" t="s">
        <v>528</v>
      </c>
      <c r="D8" s="1">
        <v>622</v>
      </c>
      <c r="E8" s="1" t="s">
        <v>525</v>
      </c>
      <c r="F8" s="1">
        <v>623</v>
      </c>
      <c r="G8" s="1">
        <v>0</v>
      </c>
      <c r="H8" s="1" t="s">
        <v>1059</v>
      </c>
      <c r="I8" s="1" t="s">
        <v>880</v>
      </c>
      <c r="J8" s="1" t="s">
        <v>881</v>
      </c>
    </row>
    <row r="9" spans="1:10" x14ac:dyDescent="0.2">
      <c r="A9" s="1">
        <v>7</v>
      </c>
      <c r="B9" s="1" t="s">
        <v>925</v>
      </c>
      <c r="C9" s="1" t="s">
        <v>528</v>
      </c>
      <c r="D9" s="1">
        <v>622</v>
      </c>
      <c r="E9" s="1" t="s">
        <v>525</v>
      </c>
      <c r="F9" s="1">
        <v>623</v>
      </c>
      <c r="G9" s="1">
        <v>0</v>
      </c>
      <c r="H9" s="1" t="s">
        <v>1059</v>
      </c>
      <c r="I9" s="1" t="s">
        <v>880</v>
      </c>
      <c r="J9" s="1" t="s">
        <v>881</v>
      </c>
    </row>
    <row r="10" spans="1:10" x14ac:dyDescent="0.2">
      <c r="A10" s="1">
        <v>8</v>
      </c>
      <c r="B10" s="1" t="s">
        <v>1018</v>
      </c>
      <c r="C10" s="1" t="s">
        <v>528</v>
      </c>
      <c r="D10" s="1">
        <v>622</v>
      </c>
      <c r="E10" s="1" t="s">
        <v>525</v>
      </c>
      <c r="F10" s="1">
        <v>623</v>
      </c>
      <c r="G10" s="1">
        <v>0</v>
      </c>
      <c r="H10" s="1" t="s">
        <v>1059</v>
      </c>
      <c r="I10" s="1" t="s">
        <v>880</v>
      </c>
      <c r="J10" s="1" t="s">
        <v>881</v>
      </c>
    </row>
    <row r="11" spans="1:10" x14ac:dyDescent="0.2">
      <c r="A11" s="1">
        <v>9</v>
      </c>
      <c r="B11" s="1" t="s">
        <v>963</v>
      </c>
      <c r="C11" s="1" t="s">
        <v>528</v>
      </c>
      <c r="D11" s="1">
        <v>622</v>
      </c>
      <c r="E11" s="1" t="s">
        <v>525</v>
      </c>
      <c r="F11" s="1">
        <v>623</v>
      </c>
      <c r="G11" s="1">
        <v>0</v>
      </c>
      <c r="H11" s="1" t="s">
        <v>1059</v>
      </c>
      <c r="I11" s="1" t="s">
        <v>880</v>
      </c>
      <c r="J11" s="1" t="s">
        <v>881</v>
      </c>
    </row>
    <row r="12" spans="1:10" x14ac:dyDescent="0.2">
      <c r="A12" s="1">
        <v>10</v>
      </c>
      <c r="B12" s="1" t="s">
        <v>973</v>
      </c>
      <c r="C12" s="1" t="s">
        <v>8</v>
      </c>
      <c r="D12" s="1" t="s">
        <v>8</v>
      </c>
      <c r="E12" s="1" t="s">
        <v>721</v>
      </c>
      <c r="F12" s="1">
        <v>236</v>
      </c>
      <c r="G12" s="1" t="s">
        <v>8</v>
      </c>
      <c r="H12" s="1" t="s">
        <v>1059</v>
      </c>
      <c r="I12" s="1" t="s">
        <v>880</v>
      </c>
      <c r="J12" s="1" t="s">
        <v>881</v>
      </c>
    </row>
    <row r="13" spans="1:10" x14ac:dyDescent="0.2">
      <c r="A13" s="1">
        <v>11</v>
      </c>
      <c r="B13" s="1" t="s">
        <v>883</v>
      </c>
      <c r="C13" s="1" t="s">
        <v>528</v>
      </c>
      <c r="D13" s="1">
        <v>622</v>
      </c>
      <c r="E13" s="1" t="s">
        <v>525</v>
      </c>
      <c r="F13" s="1">
        <v>623</v>
      </c>
      <c r="G13" s="1">
        <v>0</v>
      </c>
      <c r="H13" s="1" t="s">
        <v>1059</v>
      </c>
      <c r="I13" s="1" t="s">
        <v>880</v>
      </c>
      <c r="J13" s="1" t="s">
        <v>881</v>
      </c>
    </row>
    <row r="14" spans="1:10" x14ac:dyDescent="0.2">
      <c r="A14" s="1">
        <v>12</v>
      </c>
      <c r="B14" s="1" t="s">
        <v>967</v>
      </c>
      <c r="C14" s="1" t="s">
        <v>8</v>
      </c>
      <c r="D14" s="1" t="s">
        <v>8</v>
      </c>
      <c r="E14" s="1" t="s">
        <v>720</v>
      </c>
      <c r="F14" s="1">
        <v>236</v>
      </c>
      <c r="G14" s="1" t="s">
        <v>8</v>
      </c>
      <c r="H14" s="1" t="s">
        <v>1059</v>
      </c>
      <c r="I14" s="1" t="s">
        <v>880</v>
      </c>
      <c r="J14" s="1" t="s">
        <v>881</v>
      </c>
    </row>
    <row r="15" spans="1:10" x14ac:dyDescent="0.2">
      <c r="A15" s="1">
        <v>13</v>
      </c>
      <c r="B15" s="1" t="s">
        <v>1030</v>
      </c>
      <c r="C15" s="1" t="s">
        <v>8</v>
      </c>
      <c r="D15" s="1" t="s">
        <v>8</v>
      </c>
      <c r="E15" s="1" t="s">
        <v>8</v>
      </c>
      <c r="F15" s="1" t="s">
        <v>8</v>
      </c>
      <c r="G15" s="1" t="s">
        <v>8</v>
      </c>
      <c r="H15" s="1" t="s">
        <v>1059</v>
      </c>
      <c r="I15" s="1" t="s">
        <v>880</v>
      </c>
      <c r="J15" s="1" t="s">
        <v>881</v>
      </c>
    </row>
    <row r="16" spans="1:10" x14ac:dyDescent="0.2">
      <c r="A16" s="1">
        <v>14</v>
      </c>
      <c r="B16" s="1" t="s">
        <v>896</v>
      </c>
      <c r="C16" s="1" t="s">
        <v>8</v>
      </c>
      <c r="D16" s="1" t="s">
        <v>8</v>
      </c>
      <c r="E16" s="1" t="s">
        <v>8</v>
      </c>
      <c r="F16" s="1" t="s">
        <v>8</v>
      </c>
      <c r="G16" s="1" t="s">
        <v>8</v>
      </c>
      <c r="H16" s="1" t="s">
        <v>1059</v>
      </c>
      <c r="I16" s="1" t="s">
        <v>880</v>
      </c>
      <c r="J16" s="1" t="s">
        <v>881</v>
      </c>
    </row>
    <row r="17" spans="1:10" x14ac:dyDescent="0.2">
      <c r="A17" s="1">
        <v>15</v>
      </c>
      <c r="B17" s="1" t="s">
        <v>999</v>
      </c>
      <c r="C17" s="1" t="s">
        <v>8</v>
      </c>
      <c r="D17" s="1" t="s">
        <v>8</v>
      </c>
      <c r="E17" s="1" t="s">
        <v>8</v>
      </c>
      <c r="F17" s="1" t="s">
        <v>8</v>
      </c>
      <c r="G17" s="1" t="s">
        <v>8</v>
      </c>
      <c r="H17" s="1" t="s">
        <v>1059</v>
      </c>
      <c r="I17" s="1" t="s">
        <v>880</v>
      </c>
      <c r="J17" s="1" t="s">
        <v>881</v>
      </c>
    </row>
    <row r="18" spans="1:10" x14ac:dyDescent="0.2">
      <c r="A18" s="1">
        <v>16</v>
      </c>
      <c r="B18" s="1" t="s">
        <v>913</v>
      </c>
      <c r="C18" s="1" t="s">
        <v>8</v>
      </c>
      <c r="D18" s="1" t="s">
        <v>8</v>
      </c>
      <c r="E18" s="1" t="s">
        <v>8</v>
      </c>
      <c r="F18" s="1" t="s">
        <v>8</v>
      </c>
      <c r="G18" s="1" t="s">
        <v>8</v>
      </c>
      <c r="H18" s="1" t="s">
        <v>1059</v>
      </c>
      <c r="I18" s="1" t="s">
        <v>880</v>
      </c>
      <c r="J18" s="1" t="s">
        <v>881</v>
      </c>
    </row>
    <row r="19" spans="1:10" x14ac:dyDescent="0.2">
      <c r="A19" s="1">
        <v>17</v>
      </c>
      <c r="B19" s="1" t="s">
        <v>972</v>
      </c>
      <c r="C19" s="1" t="s">
        <v>8</v>
      </c>
      <c r="D19" s="1" t="s">
        <v>8</v>
      </c>
      <c r="E19" s="1" t="s">
        <v>8</v>
      </c>
      <c r="F19" s="1" t="s">
        <v>8</v>
      </c>
      <c r="G19" s="1" t="s">
        <v>8</v>
      </c>
      <c r="H19" s="1" t="s">
        <v>1059</v>
      </c>
      <c r="I19" s="1" t="s">
        <v>880</v>
      </c>
      <c r="J19" s="1" t="s">
        <v>881</v>
      </c>
    </row>
    <row r="20" spans="1:10" x14ac:dyDescent="0.2">
      <c r="A20" s="1">
        <v>18</v>
      </c>
      <c r="B20" s="1" t="s">
        <v>917</v>
      </c>
      <c r="C20" s="1" t="s">
        <v>8</v>
      </c>
      <c r="D20" s="1" t="s">
        <v>8</v>
      </c>
      <c r="E20" s="1" t="s">
        <v>8</v>
      </c>
      <c r="F20" s="1" t="s">
        <v>8</v>
      </c>
      <c r="G20" s="1" t="s">
        <v>8</v>
      </c>
      <c r="H20" s="1" t="s">
        <v>1059</v>
      </c>
      <c r="I20" s="1" t="s">
        <v>880</v>
      </c>
      <c r="J20" s="1" t="s">
        <v>881</v>
      </c>
    </row>
    <row r="21" spans="1:10" x14ac:dyDescent="0.2">
      <c r="A21" s="1">
        <v>19</v>
      </c>
      <c r="B21" s="1" t="s">
        <v>950</v>
      </c>
      <c r="C21" s="1" t="s">
        <v>8</v>
      </c>
      <c r="D21" s="1" t="s">
        <v>8</v>
      </c>
      <c r="E21" s="1" t="s">
        <v>8</v>
      </c>
      <c r="F21" s="1" t="s">
        <v>8</v>
      </c>
      <c r="G21" s="1" t="s">
        <v>8</v>
      </c>
      <c r="H21" s="1" t="s">
        <v>1059</v>
      </c>
      <c r="I21" s="1" t="s">
        <v>880</v>
      </c>
      <c r="J21" s="1" t="s">
        <v>881</v>
      </c>
    </row>
    <row r="22" spans="1:10" x14ac:dyDescent="0.2">
      <c r="A22" s="1">
        <v>20</v>
      </c>
      <c r="B22" s="1" t="s">
        <v>1175</v>
      </c>
      <c r="C22" s="1" t="s">
        <v>8</v>
      </c>
      <c r="D22" s="1" t="s">
        <v>8</v>
      </c>
      <c r="E22" s="1" t="s">
        <v>722</v>
      </c>
      <c r="F22" s="1">
        <v>236</v>
      </c>
      <c r="G22" s="1" t="s">
        <v>8</v>
      </c>
      <c r="H22" s="1" t="s">
        <v>1059</v>
      </c>
      <c r="I22" s="1" t="s">
        <v>880</v>
      </c>
      <c r="J22" s="1" t="s">
        <v>881</v>
      </c>
    </row>
    <row r="23" spans="1:10" x14ac:dyDescent="0.2">
      <c r="A23" s="1">
        <v>21</v>
      </c>
      <c r="B23" s="1" t="s">
        <v>993</v>
      </c>
      <c r="C23" s="1" t="s">
        <v>8</v>
      </c>
      <c r="D23" s="1" t="s">
        <v>8</v>
      </c>
      <c r="E23" s="1" t="s">
        <v>205</v>
      </c>
      <c r="F23" s="1">
        <v>955</v>
      </c>
      <c r="G23" s="1" t="s">
        <v>8</v>
      </c>
      <c r="H23" s="1" t="s">
        <v>1059</v>
      </c>
      <c r="I23" s="1" t="s">
        <v>880</v>
      </c>
      <c r="J23" s="1" t="s">
        <v>881</v>
      </c>
    </row>
    <row r="24" spans="1:10" x14ac:dyDescent="0.2">
      <c r="A24" s="1">
        <v>22</v>
      </c>
      <c r="B24" s="1" t="s">
        <v>1026</v>
      </c>
      <c r="C24" s="1" t="s">
        <v>8</v>
      </c>
      <c r="D24" s="1" t="s">
        <v>8</v>
      </c>
      <c r="E24" s="1" t="s">
        <v>205</v>
      </c>
      <c r="F24" s="1">
        <v>955</v>
      </c>
      <c r="G24" s="1" t="s">
        <v>8</v>
      </c>
      <c r="H24" s="1" t="s">
        <v>1059</v>
      </c>
      <c r="I24" s="1" t="s">
        <v>880</v>
      </c>
      <c r="J24" s="1" t="s">
        <v>881</v>
      </c>
    </row>
    <row r="25" spans="1:10" x14ac:dyDescent="0.2">
      <c r="A25" s="1">
        <v>23</v>
      </c>
      <c r="B25" s="1" t="s">
        <v>903</v>
      </c>
      <c r="C25" s="1" t="s">
        <v>8</v>
      </c>
      <c r="D25" s="1" t="s">
        <v>8</v>
      </c>
      <c r="E25" s="1" t="s">
        <v>205</v>
      </c>
      <c r="F25" s="1">
        <v>955</v>
      </c>
      <c r="G25" s="1" t="s">
        <v>8</v>
      </c>
      <c r="H25" s="1" t="s">
        <v>1059</v>
      </c>
      <c r="I25" s="1" t="s">
        <v>880</v>
      </c>
      <c r="J25" s="1" t="s">
        <v>881</v>
      </c>
    </row>
    <row r="26" spans="1:10" x14ac:dyDescent="0.2">
      <c r="A26" s="1">
        <v>24</v>
      </c>
      <c r="B26" s="1" t="s">
        <v>1014</v>
      </c>
      <c r="C26" s="1" t="s">
        <v>8</v>
      </c>
      <c r="D26" s="1" t="s">
        <v>8</v>
      </c>
      <c r="E26" s="1" t="s">
        <v>719</v>
      </c>
      <c r="F26" s="1">
        <v>236</v>
      </c>
      <c r="G26" s="1" t="s">
        <v>8</v>
      </c>
      <c r="H26" s="1" t="s">
        <v>1059</v>
      </c>
      <c r="I26" s="1" t="s">
        <v>880</v>
      </c>
      <c r="J26" s="1" t="s">
        <v>881</v>
      </c>
    </row>
    <row r="27" spans="1:10" x14ac:dyDescent="0.2">
      <c r="A27" s="1">
        <v>25</v>
      </c>
      <c r="B27" s="1" t="s">
        <v>996</v>
      </c>
      <c r="C27" s="1" t="s">
        <v>8</v>
      </c>
      <c r="D27" s="1" t="s">
        <v>8</v>
      </c>
      <c r="E27" s="1" t="s">
        <v>719</v>
      </c>
      <c r="F27" s="1">
        <v>236</v>
      </c>
      <c r="G27" s="1" t="s">
        <v>8</v>
      </c>
      <c r="H27" s="1" t="s">
        <v>1059</v>
      </c>
      <c r="I27" s="1" t="s">
        <v>880</v>
      </c>
      <c r="J27" s="1" t="s">
        <v>881</v>
      </c>
    </row>
    <row r="28" spans="1:10" x14ac:dyDescent="0.2">
      <c r="A28" s="1">
        <v>26</v>
      </c>
      <c r="B28" s="1" t="s">
        <v>1174</v>
      </c>
      <c r="C28" s="1" t="s">
        <v>8</v>
      </c>
      <c r="D28" s="1" t="s">
        <v>8</v>
      </c>
      <c r="E28" s="1" t="s">
        <v>722</v>
      </c>
      <c r="F28" s="1">
        <v>236</v>
      </c>
      <c r="G28" s="1" t="s">
        <v>8</v>
      </c>
      <c r="H28" s="1" t="s">
        <v>1059</v>
      </c>
      <c r="I28" s="1" t="s">
        <v>880</v>
      </c>
      <c r="J28" s="1" t="s">
        <v>881</v>
      </c>
    </row>
    <row r="29" spans="1:10" x14ac:dyDescent="0.2">
      <c r="A29" s="1">
        <v>27</v>
      </c>
      <c r="B29" s="1" t="s">
        <v>995</v>
      </c>
      <c r="C29" s="1" t="s">
        <v>8</v>
      </c>
      <c r="D29" s="1" t="s">
        <v>8</v>
      </c>
      <c r="E29" s="1" t="s">
        <v>720</v>
      </c>
      <c r="F29" s="1">
        <v>236</v>
      </c>
      <c r="G29" s="1" t="s">
        <v>8</v>
      </c>
      <c r="H29" s="1" t="s">
        <v>1059</v>
      </c>
      <c r="I29" s="1" t="s">
        <v>880</v>
      </c>
      <c r="J29" s="1" t="s">
        <v>881</v>
      </c>
    </row>
    <row r="30" spans="1:10" x14ac:dyDescent="0.2">
      <c r="A30" s="1">
        <v>28</v>
      </c>
      <c r="B30" s="1" t="s">
        <v>879</v>
      </c>
      <c r="C30" s="1" t="s">
        <v>519</v>
      </c>
      <c r="D30" s="1">
        <v>626</v>
      </c>
      <c r="E30" s="1" t="s">
        <v>518</v>
      </c>
      <c r="F30" s="1">
        <v>627</v>
      </c>
      <c r="G30" s="1">
        <v>0</v>
      </c>
      <c r="H30" s="1" t="s">
        <v>1059</v>
      </c>
      <c r="I30" s="1" t="s">
        <v>880</v>
      </c>
      <c r="J30" s="1" t="s">
        <v>881</v>
      </c>
    </row>
    <row r="31" spans="1:10" x14ac:dyDescent="0.2">
      <c r="A31" s="1">
        <v>29</v>
      </c>
      <c r="B31" s="1" t="s">
        <v>1023</v>
      </c>
      <c r="C31" s="1" t="s">
        <v>519</v>
      </c>
      <c r="D31" s="1">
        <v>626</v>
      </c>
      <c r="E31" s="1" t="s">
        <v>518</v>
      </c>
      <c r="F31" s="1">
        <v>627</v>
      </c>
      <c r="G31" s="1">
        <v>0</v>
      </c>
      <c r="H31" s="1" t="s">
        <v>1059</v>
      </c>
      <c r="I31" s="1" t="s">
        <v>880</v>
      </c>
      <c r="J31" s="1" t="s">
        <v>881</v>
      </c>
    </row>
    <row r="32" spans="1:10" x14ac:dyDescent="0.2">
      <c r="A32" s="1">
        <v>30</v>
      </c>
      <c r="B32" s="1" t="s">
        <v>890</v>
      </c>
      <c r="C32" s="1" t="s">
        <v>519</v>
      </c>
      <c r="D32" s="1">
        <v>626</v>
      </c>
      <c r="E32" s="1" t="s">
        <v>518</v>
      </c>
      <c r="F32" s="1">
        <v>627</v>
      </c>
      <c r="G32" s="1">
        <v>0</v>
      </c>
      <c r="H32" s="1" t="s">
        <v>1059</v>
      </c>
      <c r="I32" s="1" t="s">
        <v>880</v>
      </c>
      <c r="J32" s="1" t="s">
        <v>881</v>
      </c>
    </row>
    <row r="33" spans="1:10" x14ac:dyDescent="0.2">
      <c r="A33" s="1">
        <v>31</v>
      </c>
      <c r="B33" s="1" t="s">
        <v>924</v>
      </c>
      <c r="C33" s="1" t="s">
        <v>519</v>
      </c>
      <c r="D33" s="1">
        <v>626</v>
      </c>
      <c r="E33" s="1" t="s">
        <v>518</v>
      </c>
      <c r="F33" s="1">
        <v>627</v>
      </c>
      <c r="G33" s="1">
        <v>0</v>
      </c>
      <c r="H33" s="1" t="s">
        <v>1059</v>
      </c>
      <c r="I33" s="1" t="s">
        <v>880</v>
      </c>
      <c r="J33" s="1" t="s">
        <v>881</v>
      </c>
    </row>
    <row r="34" spans="1:10" x14ac:dyDescent="0.2">
      <c r="A34" s="1">
        <v>32</v>
      </c>
      <c r="B34" s="1" t="s">
        <v>989</v>
      </c>
      <c r="C34" s="1" t="s">
        <v>8</v>
      </c>
      <c r="D34" s="1" t="s">
        <v>8</v>
      </c>
      <c r="E34" s="1" t="s">
        <v>722</v>
      </c>
      <c r="F34" s="1">
        <v>236</v>
      </c>
      <c r="G34" s="1" t="s">
        <v>8</v>
      </c>
      <c r="H34" s="1" t="s">
        <v>1059</v>
      </c>
      <c r="I34" s="1" t="s">
        <v>880</v>
      </c>
      <c r="J34" s="1" t="s">
        <v>881</v>
      </c>
    </row>
    <row r="35" spans="1:10" x14ac:dyDescent="0.2">
      <c r="A35" s="1">
        <v>33</v>
      </c>
      <c r="B35" s="1" t="s">
        <v>983</v>
      </c>
      <c r="C35" s="1" t="s">
        <v>528</v>
      </c>
      <c r="D35" s="1">
        <v>622</v>
      </c>
      <c r="E35" s="1" t="s">
        <v>525</v>
      </c>
      <c r="F35" s="1">
        <v>623</v>
      </c>
      <c r="G35" s="1">
        <v>0</v>
      </c>
      <c r="H35" s="1" t="s">
        <v>1059</v>
      </c>
      <c r="I35" s="1" t="s">
        <v>880</v>
      </c>
      <c r="J35" s="1" t="s">
        <v>881</v>
      </c>
    </row>
    <row r="36" spans="1:10" x14ac:dyDescent="0.2">
      <c r="A36" s="1">
        <v>34</v>
      </c>
      <c r="B36" s="1" t="s">
        <v>1007</v>
      </c>
      <c r="C36" s="1" t="s">
        <v>8</v>
      </c>
      <c r="D36" s="1" t="s">
        <v>8</v>
      </c>
      <c r="E36" s="1" t="s">
        <v>720</v>
      </c>
      <c r="F36" s="1">
        <v>236</v>
      </c>
      <c r="G36" s="1" t="s">
        <v>8</v>
      </c>
      <c r="H36" s="1" t="s">
        <v>1059</v>
      </c>
      <c r="I36" s="1" t="s">
        <v>880</v>
      </c>
      <c r="J36" s="1" t="s">
        <v>881</v>
      </c>
    </row>
    <row r="37" spans="1:10" x14ac:dyDescent="0.2">
      <c r="A37" s="1">
        <v>35</v>
      </c>
      <c r="B37" s="1" t="s">
        <v>975</v>
      </c>
      <c r="C37" s="1" t="s">
        <v>747</v>
      </c>
      <c r="D37" s="1">
        <v>180</v>
      </c>
      <c r="E37" s="1" t="s">
        <v>720</v>
      </c>
      <c r="F37" s="1">
        <v>236</v>
      </c>
      <c r="G37" s="1">
        <v>56</v>
      </c>
      <c r="H37" s="1" t="s">
        <v>1059</v>
      </c>
      <c r="I37" s="1" t="s">
        <v>880</v>
      </c>
      <c r="J37" s="1" t="s">
        <v>881</v>
      </c>
    </row>
    <row r="38" spans="1:10" x14ac:dyDescent="0.2">
      <c r="A38" s="1">
        <v>36</v>
      </c>
      <c r="B38" s="1" t="s">
        <v>948</v>
      </c>
      <c r="C38" s="1" t="s">
        <v>528</v>
      </c>
      <c r="D38" s="1">
        <v>622</v>
      </c>
      <c r="E38" s="1" t="s">
        <v>525</v>
      </c>
      <c r="F38" s="1">
        <v>623</v>
      </c>
      <c r="G38" s="1">
        <v>0</v>
      </c>
      <c r="H38" s="1" t="s">
        <v>1059</v>
      </c>
      <c r="I38" s="1" t="s">
        <v>880</v>
      </c>
      <c r="J38" s="1" t="s">
        <v>881</v>
      </c>
    </row>
    <row r="39" spans="1:10" x14ac:dyDescent="0.2">
      <c r="A39" s="1">
        <v>37</v>
      </c>
      <c r="B39" s="1" t="s">
        <v>980</v>
      </c>
      <c r="C39" s="1" t="s">
        <v>8</v>
      </c>
      <c r="D39" s="1" t="s">
        <v>8</v>
      </c>
      <c r="E39" s="1" t="s">
        <v>8</v>
      </c>
      <c r="F39" s="1" t="s">
        <v>8</v>
      </c>
      <c r="G39" s="1" t="s">
        <v>8</v>
      </c>
      <c r="H39" s="1" t="s">
        <v>1059</v>
      </c>
      <c r="I39" s="1" t="s">
        <v>880</v>
      </c>
      <c r="J39" s="1" t="s">
        <v>881</v>
      </c>
    </row>
    <row r="40" spans="1:10" x14ac:dyDescent="0.2">
      <c r="A40" s="1">
        <v>38</v>
      </c>
      <c r="B40" s="1" t="s">
        <v>1033</v>
      </c>
      <c r="C40" s="1" t="s">
        <v>8</v>
      </c>
      <c r="D40" s="1" t="s">
        <v>8</v>
      </c>
      <c r="E40" s="1" t="s">
        <v>764</v>
      </c>
      <c r="F40" s="1">
        <v>157</v>
      </c>
      <c r="G40" s="1" t="s">
        <v>8</v>
      </c>
      <c r="H40" s="1" t="s">
        <v>1059</v>
      </c>
      <c r="I40" s="1" t="s">
        <v>880</v>
      </c>
      <c r="J40" s="1" t="s">
        <v>881</v>
      </c>
    </row>
    <row r="41" spans="1:10" x14ac:dyDescent="0.2">
      <c r="A41" s="1">
        <v>39</v>
      </c>
      <c r="B41" s="1" t="s">
        <v>1033</v>
      </c>
      <c r="C41" s="1" t="s">
        <v>348</v>
      </c>
      <c r="D41" s="1">
        <v>815</v>
      </c>
      <c r="E41" s="1" t="s">
        <v>8</v>
      </c>
      <c r="F41" s="1" t="s">
        <v>8</v>
      </c>
      <c r="G41" s="1" t="s">
        <v>8</v>
      </c>
      <c r="H41" s="1" t="s">
        <v>1059</v>
      </c>
      <c r="I41" s="1" t="s">
        <v>880</v>
      </c>
      <c r="J41" s="1" t="s">
        <v>881</v>
      </c>
    </row>
    <row r="42" spans="1:10" x14ac:dyDescent="0.2">
      <c r="A42" s="1">
        <v>40</v>
      </c>
      <c r="B42" s="1" t="s">
        <v>918</v>
      </c>
      <c r="C42" s="1" t="s">
        <v>8</v>
      </c>
      <c r="D42" s="1" t="s">
        <v>8</v>
      </c>
      <c r="E42" s="1" t="s">
        <v>720</v>
      </c>
      <c r="F42" s="1">
        <v>236</v>
      </c>
      <c r="G42" s="1" t="s">
        <v>8</v>
      </c>
      <c r="H42" s="1" t="s">
        <v>1059</v>
      </c>
      <c r="I42" s="1" t="s">
        <v>880</v>
      </c>
      <c r="J42" s="1" t="s">
        <v>881</v>
      </c>
    </row>
    <row r="43" spans="1:10" x14ac:dyDescent="0.2">
      <c r="A43" s="1">
        <v>41</v>
      </c>
      <c r="B43" s="1" t="s">
        <v>911</v>
      </c>
      <c r="C43" s="1" t="s">
        <v>8</v>
      </c>
      <c r="D43" s="1" t="s">
        <v>8</v>
      </c>
      <c r="E43" s="1" t="s">
        <v>8</v>
      </c>
      <c r="F43" s="1" t="s">
        <v>8</v>
      </c>
      <c r="G43" s="1" t="s">
        <v>8</v>
      </c>
      <c r="H43" s="1" t="s">
        <v>1059</v>
      </c>
      <c r="I43" s="1" t="s">
        <v>880</v>
      </c>
      <c r="J43" s="1" t="s">
        <v>878</v>
      </c>
    </row>
    <row r="44" spans="1:10" x14ac:dyDescent="0.2">
      <c r="A44" s="1">
        <v>42</v>
      </c>
      <c r="B44" s="1" t="s">
        <v>886</v>
      </c>
      <c r="C44" s="1" t="s">
        <v>672</v>
      </c>
      <c r="D44" s="1">
        <v>390</v>
      </c>
      <c r="E44" s="1" t="s">
        <v>656</v>
      </c>
      <c r="F44" s="1">
        <v>410</v>
      </c>
      <c r="G44" s="1">
        <v>19</v>
      </c>
      <c r="H44" s="1" t="s">
        <v>1059</v>
      </c>
      <c r="I44" s="1" t="s">
        <v>880</v>
      </c>
      <c r="J44" s="1" t="s">
        <v>881</v>
      </c>
    </row>
    <row r="45" spans="1:10" x14ac:dyDescent="0.2">
      <c r="A45" s="1">
        <v>43</v>
      </c>
      <c r="B45" s="1" t="s">
        <v>1009</v>
      </c>
      <c r="C45" s="1" t="s">
        <v>672</v>
      </c>
      <c r="D45" s="1">
        <v>390</v>
      </c>
      <c r="E45" s="1" t="s">
        <v>656</v>
      </c>
      <c r="F45" s="1">
        <v>410</v>
      </c>
      <c r="G45" s="1">
        <v>19</v>
      </c>
      <c r="H45" s="1" t="s">
        <v>1059</v>
      </c>
      <c r="I45" s="1" t="s">
        <v>880</v>
      </c>
      <c r="J45" s="1" t="s">
        <v>881</v>
      </c>
    </row>
    <row r="46" spans="1:10" x14ac:dyDescent="0.2">
      <c r="A46" s="1">
        <v>44</v>
      </c>
      <c r="B46" s="1" t="s">
        <v>1011</v>
      </c>
      <c r="C46" s="1" t="s">
        <v>629</v>
      </c>
      <c r="D46" s="1">
        <v>455</v>
      </c>
      <c r="E46" s="1" t="s">
        <v>8</v>
      </c>
      <c r="F46" s="1" t="s">
        <v>8</v>
      </c>
      <c r="G46" s="1" t="s">
        <v>8</v>
      </c>
      <c r="H46" s="1" t="s">
        <v>1059</v>
      </c>
      <c r="I46" s="1" t="s">
        <v>880</v>
      </c>
      <c r="J46" s="1" t="s">
        <v>881</v>
      </c>
    </row>
    <row r="47" spans="1:10" x14ac:dyDescent="0.2">
      <c r="A47" s="1">
        <v>45</v>
      </c>
      <c r="B47" s="1" t="s">
        <v>936</v>
      </c>
      <c r="C47" s="1" t="s">
        <v>528</v>
      </c>
      <c r="D47" s="1">
        <v>622</v>
      </c>
      <c r="E47" s="1" t="s">
        <v>525</v>
      </c>
      <c r="F47" s="1">
        <v>623</v>
      </c>
      <c r="G47" s="1">
        <v>0</v>
      </c>
      <c r="H47" s="1" t="s">
        <v>1059</v>
      </c>
      <c r="I47" s="1" t="s">
        <v>880</v>
      </c>
      <c r="J47" s="1" t="s">
        <v>881</v>
      </c>
    </row>
    <row r="48" spans="1:10" x14ac:dyDescent="0.2">
      <c r="A48" s="1">
        <v>46</v>
      </c>
      <c r="B48" s="1" t="s">
        <v>1012</v>
      </c>
      <c r="C48" s="1" t="s">
        <v>528</v>
      </c>
      <c r="D48" s="1">
        <v>622</v>
      </c>
      <c r="E48" s="1" t="s">
        <v>525</v>
      </c>
      <c r="F48" s="1">
        <v>623</v>
      </c>
      <c r="G48" s="1">
        <v>0</v>
      </c>
      <c r="H48" s="1" t="s">
        <v>1059</v>
      </c>
      <c r="I48" s="1" t="s">
        <v>880</v>
      </c>
      <c r="J48" s="1" t="s">
        <v>881</v>
      </c>
    </row>
    <row r="49" spans="1:10" x14ac:dyDescent="0.2">
      <c r="A49" s="1">
        <v>47</v>
      </c>
      <c r="B49" s="1" t="s">
        <v>958</v>
      </c>
      <c r="C49" s="1" t="s">
        <v>8</v>
      </c>
      <c r="D49" s="1" t="s">
        <v>8</v>
      </c>
      <c r="E49" s="1" t="s">
        <v>8</v>
      </c>
      <c r="F49" s="1" t="s">
        <v>8</v>
      </c>
      <c r="G49" s="1" t="s">
        <v>8</v>
      </c>
      <c r="H49" s="1" t="s">
        <v>877</v>
      </c>
      <c r="I49" s="1" t="s">
        <v>877</v>
      </c>
      <c r="J49" s="1" t="s">
        <v>878</v>
      </c>
    </row>
    <row r="50" spans="1:10" x14ac:dyDescent="0.2">
      <c r="A50" s="1">
        <v>48</v>
      </c>
      <c r="B50" s="1" t="s">
        <v>942</v>
      </c>
      <c r="C50" s="1" t="s">
        <v>8</v>
      </c>
      <c r="D50" s="1" t="s">
        <v>8</v>
      </c>
      <c r="E50" s="1" t="s">
        <v>672</v>
      </c>
      <c r="F50" s="1">
        <v>390</v>
      </c>
      <c r="G50" s="1" t="s">
        <v>8</v>
      </c>
      <c r="H50" s="1" t="s">
        <v>877</v>
      </c>
      <c r="I50" s="1" t="s">
        <v>877</v>
      </c>
      <c r="J50" s="1" t="s">
        <v>878</v>
      </c>
    </row>
    <row r="51" spans="1:10" x14ac:dyDescent="0.2">
      <c r="A51" s="1">
        <v>49</v>
      </c>
      <c r="B51" s="1" t="s">
        <v>1035</v>
      </c>
      <c r="C51" s="1" t="s">
        <v>8</v>
      </c>
      <c r="D51" s="1" t="s">
        <v>8</v>
      </c>
      <c r="E51" s="1" t="s">
        <v>8</v>
      </c>
      <c r="F51" s="1" t="s">
        <v>8</v>
      </c>
      <c r="G51" s="1" t="s">
        <v>8</v>
      </c>
      <c r="H51" s="1" t="s">
        <v>877</v>
      </c>
      <c r="I51" s="1" t="s">
        <v>877</v>
      </c>
      <c r="J51" s="1" t="s">
        <v>878</v>
      </c>
    </row>
    <row r="52" spans="1:10" x14ac:dyDescent="0.2">
      <c r="A52" s="1">
        <v>50</v>
      </c>
      <c r="B52" s="1" t="s">
        <v>895</v>
      </c>
      <c r="C52" s="1" t="s">
        <v>8</v>
      </c>
      <c r="D52" s="1" t="s">
        <v>8</v>
      </c>
      <c r="E52" s="1" t="s">
        <v>672</v>
      </c>
      <c r="F52" s="1">
        <v>390</v>
      </c>
      <c r="G52" s="1" t="s">
        <v>8</v>
      </c>
      <c r="H52" s="1" t="s">
        <v>877</v>
      </c>
      <c r="I52" s="1" t="s">
        <v>877</v>
      </c>
      <c r="J52" s="1" t="s">
        <v>878</v>
      </c>
    </row>
    <row r="53" spans="1:10" x14ac:dyDescent="0.2">
      <c r="A53" s="1">
        <v>51</v>
      </c>
      <c r="B53" s="1" t="s">
        <v>1128</v>
      </c>
      <c r="C53" s="1" t="s">
        <v>8</v>
      </c>
      <c r="D53" s="1" t="s">
        <v>8</v>
      </c>
      <c r="E53" s="1" t="s">
        <v>8</v>
      </c>
      <c r="F53" s="1" t="s">
        <v>8</v>
      </c>
      <c r="G53" s="1" t="s">
        <v>8</v>
      </c>
      <c r="H53" s="1" t="s">
        <v>877</v>
      </c>
      <c r="I53" s="1" t="s">
        <v>877</v>
      </c>
      <c r="J53" s="1" t="s">
        <v>878</v>
      </c>
    </row>
    <row r="54" spans="1:10" x14ac:dyDescent="0.2">
      <c r="A54" s="1">
        <v>52</v>
      </c>
      <c r="B54" s="1" t="s">
        <v>935</v>
      </c>
      <c r="C54" s="1" t="s">
        <v>8</v>
      </c>
      <c r="D54" s="1" t="s">
        <v>8</v>
      </c>
      <c r="E54" s="1" t="s">
        <v>8</v>
      </c>
      <c r="F54" s="1" t="s">
        <v>8</v>
      </c>
      <c r="G54" s="1" t="s">
        <v>8</v>
      </c>
      <c r="H54" s="1" t="s">
        <v>877</v>
      </c>
      <c r="I54" s="1" t="s">
        <v>877</v>
      </c>
      <c r="J54" s="1" t="s">
        <v>878</v>
      </c>
    </row>
    <row r="55" spans="1:10" x14ac:dyDescent="0.2">
      <c r="A55" s="1">
        <v>53</v>
      </c>
      <c r="B55" s="1" t="s">
        <v>1125</v>
      </c>
      <c r="C55" s="1" t="s">
        <v>8</v>
      </c>
      <c r="D55" s="1" t="s">
        <v>8</v>
      </c>
      <c r="E55" s="1" t="s">
        <v>143</v>
      </c>
      <c r="F55" s="1">
        <v>1020</v>
      </c>
      <c r="G55" s="1" t="s">
        <v>8</v>
      </c>
      <c r="H55" s="1" t="s">
        <v>877</v>
      </c>
      <c r="I55" s="1" t="s">
        <v>877</v>
      </c>
      <c r="J55" s="1" t="s">
        <v>878</v>
      </c>
    </row>
    <row r="56" spans="1:10" x14ac:dyDescent="0.2">
      <c r="A56" s="1">
        <v>54</v>
      </c>
      <c r="B56" s="1" t="s">
        <v>952</v>
      </c>
      <c r="C56" s="1" t="s">
        <v>8</v>
      </c>
      <c r="D56" s="1" t="s">
        <v>8</v>
      </c>
      <c r="E56" s="1" t="s">
        <v>143</v>
      </c>
      <c r="F56" s="1">
        <v>1020</v>
      </c>
      <c r="G56" s="1" t="s">
        <v>8</v>
      </c>
      <c r="H56" s="1" t="s">
        <v>877</v>
      </c>
      <c r="I56" s="1" t="s">
        <v>877</v>
      </c>
      <c r="J56" s="1" t="s">
        <v>878</v>
      </c>
    </row>
    <row r="57" spans="1:10" x14ac:dyDescent="0.2">
      <c r="A57" s="1">
        <v>55</v>
      </c>
      <c r="B57" s="1" t="s">
        <v>1136</v>
      </c>
      <c r="C57" s="1" t="s">
        <v>8</v>
      </c>
      <c r="D57" s="1" t="s">
        <v>8</v>
      </c>
      <c r="E57" s="1" t="s">
        <v>143</v>
      </c>
      <c r="F57" s="1">
        <v>1020</v>
      </c>
      <c r="G57" s="1" t="s">
        <v>8</v>
      </c>
      <c r="H57" s="1" t="s">
        <v>877</v>
      </c>
      <c r="I57" s="1" t="s">
        <v>877</v>
      </c>
      <c r="J57" s="1" t="s">
        <v>878</v>
      </c>
    </row>
    <row r="58" spans="1:10" x14ac:dyDescent="0.2">
      <c r="A58" s="1">
        <v>56</v>
      </c>
      <c r="B58" s="1" t="s">
        <v>1139</v>
      </c>
      <c r="C58" s="1" t="s">
        <v>8</v>
      </c>
      <c r="D58" s="1" t="s">
        <v>8</v>
      </c>
      <c r="E58" s="1" t="s">
        <v>143</v>
      </c>
      <c r="F58" s="1">
        <v>1020</v>
      </c>
      <c r="G58" s="1" t="s">
        <v>8</v>
      </c>
      <c r="H58" s="1" t="s">
        <v>877</v>
      </c>
      <c r="I58" s="1" t="s">
        <v>877</v>
      </c>
      <c r="J58" s="1" t="s">
        <v>878</v>
      </c>
    </row>
    <row r="59" spans="1:10" x14ac:dyDescent="0.2">
      <c r="A59" s="1">
        <v>57</v>
      </c>
      <c r="B59" s="1" t="s">
        <v>1138</v>
      </c>
      <c r="C59" s="1" t="s">
        <v>8</v>
      </c>
      <c r="D59" s="1" t="s">
        <v>8</v>
      </c>
      <c r="E59" s="1" t="s">
        <v>8</v>
      </c>
      <c r="F59" s="1" t="s">
        <v>8</v>
      </c>
      <c r="G59" s="1" t="s">
        <v>8</v>
      </c>
      <c r="H59" s="1" t="s">
        <v>877</v>
      </c>
      <c r="I59" s="1" t="s">
        <v>877</v>
      </c>
      <c r="J59" s="1" t="s">
        <v>878</v>
      </c>
    </row>
    <row r="60" spans="1:10" x14ac:dyDescent="0.2">
      <c r="A60" s="1">
        <v>58</v>
      </c>
      <c r="B60" s="1" t="s">
        <v>997</v>
      </c>
      <c r="C60" s="1" t="s">
        <v>405</v>
      </c>
      <c r="D60" s="1">
        <v>751</v>
      </c>
      <c r="E60" s="1" t="s">
        <v>8</v>
      </c>
      <c r="F60" s="1" t="s">
        <v>8</v>
      </c>
      <c r="G60" s="1" t="s">
        <v>8</v>
      </c>
      <c r="H60" s="1" t="s">
        <v>877</v>
      </c>
      <c r="I60" s="1" t="s">
        <v>877</v>
      </c>
      <c r="J60" s="1" t="s">
        <v>878</v>
      </c>
    </row>
    <row r="61" spans="1:10" x14ac:dyDescent="0.2">
      <c r="A61" s="1">
        <v>59</v>
      </c>
      <c r="B61" s="1" t="s">
        <v>1024</v>
      </c>
      <c r="C61" s="1" t="s">
        <v>8</v>
      </c>
      <c r="D61" s="1" t="s">
        <v>8</v>
      </c>
      <c r="E61" s="1" t="s">
        <v>125</v>
      </c>
      <c r="F61" s="1">
        <v>1053</v>
      </c>
      <c r="G61" s="1" t="s">
        <v>8</v>
      </c>
      <c r="H61" s="1" t="s">
        <v>877</v>
      </c>
      <c r="I61" s="1" t="s">
        <v>877</v>
      </c>
      <c r="J61" s="1" t="s">
        <v>878</v>
      </c>
    </row>
    <row r="62" spans="1:10" x14ac:dyDescent="0.2">
      <c r="A62" s="1">
        <v>60</v>
      </c>
      <c r="B62" s="1" t="s">
        <v>1132</v>
      </c>
      <c r="C62" s="1" t="s">
        <v>494</v>
      </c>
      <c r="D62" s="1">
        <v>637</v>
      </c>
      <c r="E62" s="1" t="s">
        <v>152</v>
      </c>
      <c r="F62" s="1">
        <v>1005</v>
      </c>
      <c r="G62" s="1">
        <v>367</v>
      </c>
      <c r="H62" s="1" t="s">
        <v>877</v>
      </c>
      <c r="I62" s="1" t="s">
        <v>877</v>
      </c>
      <c r="J62" s="1" t="s">
        <v>878</v>
      </c>
    </row>
    <row r="63" spans="1:10" x14ac:dyDescent="0.2">
      <c r="A63" s="1">
        <v>61</v>
      </c>
      <c r="B63" s="1" t="s">
        <v>1143</v>
      </c>
      <c r="C63" s="1" t="s">
        <v>494</v>
      </c>
      <c r="D63" s="1">
        <v>637</v>
      </c>
      <c r="E63" s="1" t="s">
        <v>152</v>
      </c>
      <c r="F63" s="1">
        <v>1005</v>
      </c>
      <c r="G63" s="1">
        <v>367</v>
      </c>
      <c r="H63" s="1" t="s">
        <v>877</v>
      </c>
      <c r="I63" s="1" t="s">
        <v>877</v>
      </c>
      <c r="J63" s="1" t="s">
        <v>878</v>
      </c>
    </row>
    <row r="64" spans="1:10" x14ac:dyDescent="0.2">
      <c r="A64" s="1">
        <v>62</v>
      </c>
      <c r="B64" s="1" t="s">
        <v>1074</v>
      </c>
      <c r="C64" s="1" t="s">
        <v>471</v>
      </c>
      <c r="D64" s="1">
        <v>655</v>
      </c>
      <c r="E64" s="1" t="s">
        <v>152</v>
      </c>
      <c r="F64" s="1">
        <v>1005</v>
      </c>
      <c r="G64" s="1">
        <v>349</v>
      </c>
      <c r="H64" s="1" t="s">
        <v>877</v>
      </c>
      <c r="I64" s="1" t="s">
        <v>877</v>
      </c>
      <c r="J64" s="1" t="s">
        <v>878</v>
      </c>
    </row>
    <row r="65" spans="1:10" x14ac:dyDescent="0.2">
      <c r="A65" s="1">
        <v>63</v>
      </c>
      <c r="B65" s="1" t="s">
        <v>1073</v>
      </c>
      <c r="C65" s="1" t="s">
        <v>8</v>
      </c>
      <c r="D65" s="1" t="s">
        <v>8</v>
      </c>
      <c r="E65" s="1" t="s">
        <v>8</v>
      </c>
      <c r="F65" s="1" t="s">
        <v>8</v>
      </c>
      <c r="G65" s="1" t="s">
        <v>8</v>
      </c>
      <c r="H65" s="1" t="s">
        <v>877</v>
      </c>
      <c r="I65" s="1" t="s">
        <v>877</v>
      </c>
      <c r="J65" s="1" t="s">
        <v>878</v>
      </c>
    </row>
    <row r="66" spans="1:10" x14ac:dyDescent="0.2">
      <c r="A66" s="1">
        <v>64</v>
      </c>
      <c r="B66" s="1" t="s">
        <v>1027</v>
      </c>
      <c r="C66" s="1" t="s">
        <v>8</v>
      </c>
      <c r="D66" s="1" t="s">
        <v>8</v>
      </c>
      <c r="E66" s="1" t="s">
        <v>8</v>
      </c>
      <c r="F66" s="1" t="s">
        <v>8</v>
      </c>
      <c r="G66" s="1" t="s">
        <v>8</v>
      </c>
      <c r="H66" s="1" t="s">
        <v>877</v>
      </c>
      <c r="I66" s="1" t="s">
        <v>877</v>
      </c>
      <c r="J66" s="1" t="s">
        <v>878</v>
      </c>
    </row>
    <row r="67" spans="1:10" x14ac:dyDescent="0.2">
      <c r="A67" s="1">
        <v>65</v>
      </c>
      <c r="B67" s="1" t="s">
        <v>1167</v>
      </c>
      <c r="C67" s="1" t="s">
        <v>8</v>
      </c>
      <c r="D67" s="1" t="s">
        <v>8</v>
      </c>
      <c r="E67" s="1" t="s">
        <v>8</v>
      </c>
      <c r="F67" s="1" t="s">
        <v>8</v>
      </c>
      <c r="G67" s="1" t="s">
        <v>8</v>
      </c>
      <c r="H67" s="1" t="s">
        <v>877</v>
      </c>
      <c r="I67" s="1" t="s">
        <v>877</v>
      </c>
      <c r="J67" s="1" t="s">
        <v>878</v>
      </c>
    </row>
    <row r="68" spans="1:10" x14ac:dyDescent="0.2">
      <c r="A68" s="1">
        <v>66</v>
      </c>
      <c r="B68" s="1" t="s">
        <v>1158</v>
      </c>
      <c r="C68" s="1" t="s">
        <v>8</v>
      </c>
      <c r="D68" s="1" t="s">
        <v>8</v>
      </c>
      <c r="E68" s="1" t="s">
        <v>8</v>
      </c>
      <c r="F68" s="1" t="s">
        <v>8</v>
      </c>
      <c r="G68" s="1" t="s">
        <v>8</v>
      </c>
      <c r="H68" s="1" t="s">
        <v>877</v>
      </c>
      <c r="I68" s="1" t="s">
        <v>877</v>
      </c>
      <c r="J68" s="1" t="s">
        <v>878</v>
      </c>
    </row>
    <row r="69" spans="1:10" x14ac:dyDescent="0.2">
      <c r="A69" s="1">
        <v>67</v>
      </c>
      <c r="B69" s="1" t="s">
        <v>1159</v>
      </c>
      <c r="C69" s="1" t="s">
        <v>8</v>
      </c>
      <c r="D69" s="1" t="s">
        <v>8</v>
      </c>
      <c r="E69" s="1" t="s">
        <v>8</v>
      </c>
      <c r="F69" s="1" t="s">
        <v>8</v>
      </c>
      <c r="G69" s="1" t="s">
        <v>8</v>
      </c>
      <c r="H69" s="1" t="s">
        <v>877</v>
      </c>
      <c r="I69" s="1" t="s">
        <v>877</v>
      </c>
      <c r="J69" s="1" t="s">
        <v>878</v>
      </c>
    </row>
    <row r="70" spans="1:10" x14ac:dyDescent="0.2">
      <c r="A70" s="1">
        <v>68</v>
      </c>
      <c r="B70" s="1" t="s">
        <v>982</v>
      </c>
      <c r="C70" s="1" t="s">
        <v>525</v>
      </c>
      <c r="D70" s="1">
        <v>623</v>
      </c>
      <c r="E70" s="1" t="s">
        <v>310</v>
      </c>
      <c r="F70" s="1">
        <v>839</v>
      </c>
      <c r="G70" s="1">
        <v>216</v>
      </c>
      <c r="H70" s="1" t="s">
        <v>877</v>
      </c>
      <c r="I70" s="1" t="s">
        <v>877</v>
      </c>
      <c r="J70" s="1" t="s">
        <v>878</v>
      </c>
    </row>
    <row r="71" spans="1:10" x14ac:dyDescent="0.2">
      <c r="A71" s="1">
        <v>69</v>
      </c>
      <c r="B71" s="1" t="s">
        <v>902</v>
      </c>
      <c r="C71" s="1" t="s">
        <v>8</v>
      </c>
      <c r="D71" s="1" t="s">
        <v>8</v>
      </c>
      <c r="E71" s="1" t="s">
        <v>749</v>
      </c>
      <c r="F71" s="1">
        <v>132</v>
      </c>
      <c r="G71" s="1" t="s">
        <v>8</v>
      </c>
      <c r="H71" s="1" t="s">
        <v>877</v>
      </c>
      <c r="I71" s="1" t="s">
        <v>877</v>
      </c>
      <c r="J71" s="1" t="s">
        <v>878</v>
      </c>
    </row>
    <row r="72" spans="1:10" x14ac:dyDescent="0.2">
      <c r="A72" s="1">
        <v>70</v>
      </c>
      <c r="B72" s="1" t="s">
        <v>902</v>
      </c>
      <c r="C72" s="1" t="s">
        <v>734</v>
      </c>
      <c r="D72" s="1">
        <v>209</v>
      </c>
      <c r="E72" s="1" t="s">
        <v>716</v>
      </c>
      <c r="F72" s="1">
        <v>236</v>
      </c>
      <c r="G72" s="1">
        <v>27</v>
      </c>
      <c r="H72" s="1" t="s">
        <v>877</v>
      </c>
      <c r="I72" s="1" t="s">
        <v>877</v>
      </c>
      <c r="J72" s="1" t="s">
        <v>878</v>
      </c>
    </row>
    <row r="73" spans="1:10" x14ac:dyDescent="0.2">
      <c r="A73" s="1">
        <v>71</v>
      </c>
      <c r="B73" s="1" t="s">
        <v>902</v>
      </c>
      <c r="C73" s="1" t="s">
        <v>693</v>
      </c>
      <c r="D73" s="1">
        <v>236</v>
      </c>
      <c r="E73" s="1" t="s">
        <v>680</v>
      </c>
      <c r="F73" s="1">
        <v>367</v>
      </c>
      <c r="G73" s="1">
        <v>131</v>
      </c>
      <c r="H73" s="1" t="s">
        <v>877</v>
      </c>
      <c r="I73" s="1" t="s">
        <v>877</v>
      </c>
      <c r="J73" s="1" t="s">
        <v>878</v>
      </c>
    </row>
    <row r="74" spans="1:10" x14ac:dyDescent="0.2">
      <c r="A74" s="1">
        <v>72</v>
      </c>
      <c r="B74" s="1" t="s">
        <v>902</v>
      </c>
      <c r="C74" s="1" t="s">
        <v>679</v>
      </c>
      <c r="D74" s="1">
        <v>368</v>
      </c>
      <c r="E74" s="1" t="s">
        <v>600</v>
      </c>
      <c r="F74" s="1">
        <v>505</v>
      </c>
      <c r="G74" s="1">
        <v>137</v>
      </c>
      <c r="H74" s="1" t="s">
        <v>877</v>
      </c>
      <c r="I74" s="1" t="s">
        <v>877</v>
      </c>
      <c r="J74" s="1" t="s">
        <v>878</v>
      </c>
    </row>
    <row r="75" spans="1:10" x14ac:dyDescent="0.2">
      <c r="A75" s="1">
        <v>73</v>
      </c>
      <c r="B75" s="1" t="s">
        <v>902</v>
      </c>
      <c r="C75" s="1" t="s">
        <v>599</v>
      </c>
      <c r="D75" s="1">
        <v>505</v>
      </c>
      <c r="E75" s="1" t="s">
        <v>519</v>
      </c>
      <c r="F75" s="1">
        <v>626</v>
      </c>
      <c r="G75" s="1">
        <v>121</v>
      </c>
      <c r="H75" s="1" t="s">
        <v>877</v>
      </c>
      <c r="I75" s="1" t="s">
        <v>877</v>
      </c>
      <c r="J75" s="1" t="s">
        <v>878</v>
      </c>
    </row>
    <row r="76" spans="1:10" x14ac:dyDescent="0.2">
      <c r="A76" s="1">
        <v>74</v>
      </c>
      <c r="B76" s="1" t="s">
        <v>902</v>
      </c>
      <c r="C76" s="1" t="s">
        <v>514</v>
      </c>
      <c r="D76" s="1">
        <v>627</v>
      </c>
      <c r="E76" s="1" t="s">
        <v>442</v>
      </c>
      <c r="F76" s="1">
        <v>677</v>
      </c>
      <c r="G76" s="1">
        <v>49</v>
      </c>
      <c r="H76" s="1" t="s">
        <v>877</v>
      </c>
      <c r="I76" s="1" t="s">
        <v>877</v>
      </c>
      <c r="J76" s="1" t="s">
        <v>878</v>
      </c>
    </row>
    <row r="77" spans="1:10" x14ac:dyDescent="0.2">
      <c r="A77" s="1">
        <v>75</v>
      </c>
      <c r="B77" s="1" t="s">
        <v>902</v>
      </c>
      <c r="C77" s="1" t="s">
        <v>437</v>
      </c>
      <c r="D77" s="1">
        <v>698</v>
      </c>
      <c r="E77" s="1" t="s">
        <v>424</v>
      </c>
      <c r="F77" s="1">
        <v>721</v>
      </c>
      <c r="G77" s="1">
        <v>23</v>
      </c>
      <c r="H77" s="1" t="s">
        <v>877</v>
      </c>
      <c r="I77" s="1" t="s">
        <v>877</v>
      </c>
      <c r="J77" s="1" t="s">
        <v>878</v>
      </c>
    </row>
    <row r="78" spans="1:10" x14ac:dyDescent="0.2">
      <c r="A78" s="1">
        <v>76</v>
      </c>
      <c r="B78" s="1" t="s">
        <v>902</v>
      </c>
      <c r="C78" s="1" t="s">
        <v>423</v>
      </c>
      <c r="D78" s="1">
        <v>723</v>
      </c>
      <c r="E78" s="1" t="s">
        <v>413</v>
      </c>
      <c r="F78" s="1">
        <v>749</v>
      </c>
      <c r="G78" s="1">
        <v>25</v>
      </c>
      <c r="H78" s="1" t="s">
        <v>877</v>
      </c>
      <c r="I78" s="1" t="s">
        <v>877</v>
      </c>
      <c r="J78" s="1" t="s">
        <v>878</v>
      </c>
    </row>
    <row r="79" spans="1:10" x14ac:dyDescent="0.2">
      <c r="A79" s="1">
        <v>77</v>
      </c>
      <c r="B79" s="1" t="s">
        <v>902</v>
      </c>
      <c r="C79" s="1" t="s">
        <v>411</v>
      </c>
      <c r="D79" s="1">
        <v>749</v>
      </c>
      <c r="E79" s="1" t="s">
        <v>288</v>
      </c>
      <c r="F79" s="1">
        <v>864</v>
      </c>
      <c r="G79" s="1">
        <v>114</v>
      </c>
      <c r="H79" s="1" t="s">
        <v>877</v>
      </c>
      <c r="I79" s="1" t="s">
        <v>877</v>
      </c>
      <c r="J79" s="1" t="s">
        <v>878</v>
      </c>
    </row>
    <row r="80" spans="1:10" x14ac:dyDescent="0.2">
      <c r="A80" s="1">
        <v>78</v>
      </c>
      <c r="B80" s="1" t="s">
        <v>902</v>
      </c>
      <c r="C80" s="1" t="s">
        <v>279</v>
      </c>
      <c r="D80" s="1">
        <v>867</v>
      </c>
      <c r="E80" s="1" t="s">
        <v>66</v>
      </c>
      <c r="F80" s="1">
        <v>1098</v>
      </c>
      <c r="G80" s="1">
        <v>230</v>
      </c>
      <c r="H80" s="1" t="s">
        <v>877</v>
      </c>
      <c r="I80" s="1" t="s">
        <v>877</v>
      </c>
      <c r="J80" s="1" t="s">
        <v>878</v>
      </c>
    </row>
    <row r="81" spans="1:10" x14ac:dyDescent="0.2">
      <c r="A81" s="1">
        <v>79</v>
      </c>
      <c r="B81" s="1" t="s">
        <v>902</v>
      </c>
      <c r="C81" s="1" t="s">
        <v>65</v>
      </c>
      <c r="D81" s="1">
        <v>1098</v>
      </c>
      <c r="E81" s="1" t="s">
        <v>62</v>
      </c>
      <c r="F81" s="1">
        <v>1098</v>
      </c>
      <c r="G81" s="1">
        <v>0</v>
      </c>
      <c r="H81" s="1" t="s">
        <v>877</v>
      </c>
      <c r="I81" s="1" t="s">
        <v>877</v>
      </c>
      <c r="J81" s="1" t="s">
        <v>878</v>
      </c>
    </row>
    <row r="82" spans="1:10" x14ac:dyDescent="0.2">
      <c r="A82" s="1">
        <v>80</v>
      </c>
      <c r="B82" s="1" t="s">
        <v>902</v>
      </c>
      <c r="C82" s="1" t="s">
        <v>61</v>
      </c>
      <c r="D82" s="1">
        <v>1098</v>
      </c>
      <c r="E82" s="1" t="s">
        <v>15</v>
      </c>
      <c r="F82" s="1">
        <v>1146</v>
      </c>
      <c r="G82" s="1">
        <v>47</v>
      </c>
      <c r="H82" s="1" t="s">
        <v>877</v>
      </c>
      <c r="I82" s="1" t="s">
        <v>877</v>
      </c>
      <c r="J82" s="1" t="s">
        <v>878</v>
      </c>
    </row>
    <row r="83" spans="1:10" x14ac:dyDescent="0.2">
      <c r="A83" s="1">
        <v>81</v>
      </c>
      <c r="B83" s="1" t="s">
        <v>978</v>
      </c>
      <c r="C83" s="1" t="s">
        <v>8</v>
      </c>
      <c r="D83" s="1" t="s">
        <v>8</v>
      </c>
      <c r="E83" s="1" t="s">
        <v>8</v>
      </c>
      <c r="F83" s="1" t="s">
        <v>8</v>
      </c>
      <c r="G83" s="1" t="s">
        <v>8</v>
      </c>
      <c r="H83" s="1" t="s">
        <v>877</v>
      </c>
      <c r="I83" s="1" t="s">
        <v>877</v>
      </c>
      <c r="J83" s="1" t="s">
        <v>878</v>
      </c>
    </row>
    <row r="84" spans="1:10" x14ac:dyDescent="0.2">
      <c r="A84" s="1">
        <v>82</v>
      </c>
      <c r="B84" s="1" t="s">
        <v>1156</v>
      </c>
      <c r="C84" s="1" t="s">
        <v>8</v>
      </c>
      <c r="D84" s="1" t="s">
        <v>8</v>
      </c>
      <c r="E84" s="1" t="s">
        <v>8</v>
      </c>
      <c r="F84" s="1" t="s">
        <v>8</v>
      </c>
      <c r="G84" s="1" t="s">
        <v>8</v>
      </c>
      <c r="H84" s="1" t="s">
        <v>877</v>
      </c>
      <c r="I84" s="1" t="s">
        <v>877</v>
      </c>
      <c r="J84" s="1" t="s">
        <v>878</v>
      </c>
    </row>
    <row r="85" spans="1:10" x14ac:dyDescent="0.2">
      <c r="A85" s="1">
        <v>83</v>
      </c>
      <c r="B85" s="1" t="s">
        <v>998</v>
      </c>
      <c r="C85" s="1" t="s">
        <v>8</v>
      </c>
      <c r="D85" s="1" t="s">
        <v>8</v>
      </c>
      <c r="E85" s="1" t="s">
        <v>649</v>
      </c>
      <c r="F85" s="1">
        <v>453</v>
      </c>
      <c r="G85" s="1" t="s">
        <v>8</v>
      </c>
      <c r="H85" s="1" t="s">
        <v>877</v>
      </c>
      <c r="I85" s="1" t="s">
        <v>877</v>
      </c>
      <c r="J85" s="1" t="s">
        <v>881</v>
      </c>
    </row>
    <row r="86" spans="1:10" x14ac:dyDescent="0.2">
      <c r="A86" s="1">
        <v>84</v>
      </c>
      <c r="B86" s="1" t="s">
        <v>969</v>
      </c>
      <c r="C86" s="1" t="s">
        <v>8</v>
      </c>
      <c r="D86" s="1" t="s">
        <v>8</v>
      </c>
      <c r="E86" s="1" t="s">
        <v>649</v>
      </c>
      <c r="F86" s="1">
        <v>453</v>
      </c>
      <c r="G86" s="1" t="s">
        <v>8</v>
      </c>
      <c r="H86" s="1" t="s">
        <v>877</v>
      </c>
      <c r="I86" s="1" t="s">
        <v>877</v>
      </c>
      <c r="J86" s="1" t="s">
        <v>881</v>
      </c>
    </row>
    <row r="87" spans="1:10" x14ac:dyDescent="0.2">
      <c r="A87" s="1">
        <v>85</v>
      </c>
      <c r="B87" s="1" t="s">
        <v>974</v>
      </c>
      <c r="C87" s="1" t="s">
        <v>810</v>
      </c>
      <c r="D87" s="1">
        <v>33</v>
      </c>
      <c r="E87" s="1" t="s">
        <v>365</v>
      </c>
      <c r="F87" s="1">
        <v>803</v>
      </c>
      <c r="G87" s="1">
        <v>769</v>
      </c>
      <c r="H87" s="1" t="s">
        <v>877</v>
      </c>
      <c r="I87" s="1" t="s">
        <v>877</v>
      </c>
      <c r="J87" s="1" t="s">
        <v>881</v>
      </c>
    </row>
    <row r="88" spans="1:10" x14ac:dyDescent="0.2">
      <c r="A88" s="1">
        <v>86</v>
      </c>
      <c r="B88" s="1" t="s">
        <v>889</v>
      </c>
      <c r="C88" s="1" t="s">
        <v>40</v>
      </c>
      <c r="D88" s="1">
        <v>1109</v>
      </c>
      <c r="E88" s="1" t="s">
        <v>8</v>
      </c>
      <c r="F88" s="1" t="s">
        <v>8</v>
      </c>
      <c r="G88" s="1" t="s">
        <v>8</v>
      </c>
      <c r="H88" s="1" t="s">
        <v>877</v>
      </c>
      <c r="I88" s="1" t="s">
        <v>877</v>
      </c>
      <c r="J88" s="1" t="s">
        <v>878</v>
      </c>
    </row>
    <row r="89" spans="1:10" x14ac:dyDescent="0.2">
      <c r="A89" s="1">
        <v>87</v>
      </c>
      <c r="B89" s="1" t="s">
        <v>1017</v>
      </c>
      <c r="C89" s="1" t="s">
        <v>49</v>
      </c>
      <c r="D89" s="1">
        <v>1098</v>
      </c>
      <c r="E89" s="1" t="s">
        <v>40</v>
      </c>
      <c r="F89" s="1">
        <v>1109</v>
      </c>
      <c r="G89" s="1">
        <v>10</v>
      </c>
      <c r="H89" s="1" t="s">
        <v>877</v>
      </c>
      <c r="I89" s="1" t="s">
        <v>877</v>
      </c>
      <c r="J89" s="1" t="s">
        <v>878</v>
      </c>
    </row>
    <row r="90" spans="1:10" x14ac:dyDescent="0.2">
      <c r="A90" s="1">
        <v>88</v>
      </c>
      <c r="B90" s="1" t="s">
        <v>876</v>
      </c>
      <c r="C90" s="1" t="s">
        <v>49</v>
      </c>
      <c r="D90" s="1">
        <v>1098</v>
      </c>
      <c r="E90" s="1" t="s">
        <v>8</v>
      </c>
      <c r="F90" s="1" t="s">
        <v>8</v>
      </c>
      <c r="G90" s="1" t="s">
        <v>8</v>
      </c>
      <c r="H90" s="1" t="s">
        <v>877</v>
      </c>
      <c r="I90" s="1" t="s">
        <v>877</v>
      </c>
      <c r="J90" s="1" t="s">
        <v>878</v>
      </c>
    </row>
    <row r="91" spans="1:10" x14ac:dyDescent="0.2">
      <c r="A91" s="1">
        <v>89</v>
      </c>
      <c r="B91" s="1" t="s">
        <v>888</v>
      </c>
      <c r="C91" s="1" t="s">
        <v>49</v>
      </c>
      <c r="D91" s="1">
        <v>1098</v>
      </c>
      <c r="E91" s="1" t="s">
        <v>8</v>
      </c>
      <c r="F91" s="1" t="s">
        <v>8</v>
      </c>
      <c r="G91" s="1" t="s">
        <v>8</v>
      </c>
      <c r="H91" s="1" t="s">
        <v>877</v>
      </c>
      <c r="I91" s="1" t="s">
        <v>877</v>
      </c>
      <c r="J91" s="1" t="s">
        <v>878</v>
      </c>
    </row>
    <row r="92" spans="1:10" x14ac:dyDescent="0.2">
      <c r="A92" s="1">
        <v>90</v>
      </c>
      <c r="B92" s="1" t="s">
        <v>951</v>
      </c>
      <c r="C92" s="1" t="s">
        <v>49</v>
      </c>
      <c r="D92" s="1">
        <v>1098</v>
      </c>
      <c r="E92" s="1" t="s">
        <v>8</v>
      </c>
      <c r="F92" s="1" t="s">
        <v>8</v>
      </c>
      <c r="G92" s="1" t="s">
        <v>8</v>
      </c>
      <c r="H92" s="1" t="s">
        <v>877</v>
      </c>
      <c r="I92" s="1" t="s">
        <v>877</v>
      </c>
      <c r="J92" s="1" t="s">
        <v>878</v>
      </c>
    </row>
    <row r="93" spans="1:10" x14ac:dyDescent="0.2">
      <c r="A93" s="1">
        <v>91</v>
      </c>
      <c r="B93" s="1" t="s">
        <v>928</v>
      </c>
      <c r="C93" s="1" t="s">
        <v>8</v>
      </c>
      <c r="D93" s="1" t="s">
        <v>8</v>
      </c>
      <c r="E93" s="1" t="s">
        <v>495</v>
      </c>
      <c r="F93" s="1">
        <v>636</v>
      </c>
      <c r="G93" s="1" t="s">
        <v>8</v>
      </c>
      <c r="H93" s="1" t="s">
        <v>877</v>
      </c>
      <c r="I93" s="1" t="s">
        <v>877</v>
      </c>
      <c r="J93" s="1" t="s">
        <v>878</v>
      </c>
    </row>
    <row r="94" spans="1:10" x14ac:dyDescent="0.2">
      <c r="A94" s="1">
        <v>92</v>
      </c>
      <c r="B94" s="1" t="s">
        <v>894</v>
      </c>
      <c r="C94" s="1" t="s">
        <v>8</v>
      </c>
      <c r="D94" s="1" t="s">
        <v>8</v>
      </c>
      <c r="E94" s="1" t="s">
        <v>8</v>
      </c>
      <c r="F94" s="1" t="s">
        <v>8</v>
      </c>
      <c r="G94" s="1" t="s">
        <v>8</v>
      </c>
      <c r="H94" s="1" t="s">
        <v>877</v>
      </c>
      <c r="I94" s="1" t="s">
        <v>877</v>
      </c>
      <c r="J94" s="1" t="s">
        <v>878</v>
      </c>
    </row>
    <row r="95" spans="1:10" x14ac:dyDescent="0.2">
      <c r="A95" s="1">
        <v>93</v>
      </c>
      <c r="B95" s="1" t="s">
        <v>910</v>
      </c>
      <c r="C95" s="1" t="s">
        <v>143</v>
      </c>
      <c r="D95" s="1">
        <v>1020</v>
      </c>
      <c r="E95" s="1" t="s">
        <v>8</v>
      </c>
      <c r="F95" s="1" t="s">
        <v>8</v>
      </c>
      <c r="G95" s="1" t="s">
        <v>8</v>
      </c>
      <c r="H95" s="1" t="s">
        <v>877</v>
      </c>
      <c r="I95" s="1" t="s">
        <v>877</v>
      </c>
      <c r="J95" s="1" t="s">
        <v>878</v>
      </c>
    </row>
    <row r="96" spans="1:10" x14ac:dyDescent="0.2">
      <c r="A96" s="1">
        <v>94</v>
      </c>
      <c r="B96" s="1" t="s">
        <v>941</v>
      </c>
      <c r="C96" s="1" t="s">
        <v>143</v>
      </c>
      <c r="D96" s="1">
        <v>1020</v>
      </c>
      <c r="E96" s="1" t="s">
        <v>8</v>
      </c>
      <c r="F96" s="1" t="s">
        <v>8</v>
      </c>
      <c r="G96" s="1" t="s">
        <v>8</v>
      </c>
      <c r="H96" s="1" t="s">
        <v>877</v>
      </c>
      <c r="I96" s="1" t="s">
        <v>877</v>
      </c>
      <c r="J96" s="1" t="s">
        <v>878</v>
      </c>
    </row>
    <row r="97" spans="1:10" x14ac:dyDescent="0.2">
      <c r="A97" s="1">
        <v>95</v>
      </c>
      <c r="B97" s="1" t="s">
        <v>955</v>
      </c>
      <c r="C97" s="1" t="s">
        <v>143</v>
      </c>
      <c r="D97" s="1">
        <v>1020</v>
      </c>
      <c r="E97" s="1" t="s">
        <v>8</v>
      </c>
      <c r="F97" s="1" t="s">
        <v>8</v>
      </c>
      <c r="G97" s="1" t="s">
        <v>8</v>
      </c>
      <c r="H97" s="1" t="s">
        <v>877</v>
      </c>
      <c r="I97" s="1" t="s">
        <v>877</v>
      </c>
      <c r="J97" s="1" t="s">
        <v>878</v>
      </c>
    </row>
    <row r="98" spans="1:10" x14ac:dyDescent="0.2">
      <c r="A98" s="1">
        <v>96</v>
      </c>
      <c r="B98" s="1" t="s">
        <v>1111</v>
      </c>
      <c r="C98" s="1" t="s">
        <v>345</v>
      </c>
      <c r="D98" s="1">
        <v>817</v>
      </c>
      <c r="E98" s="1" t="s">
        <v>8</v>
      </c>
      <c r="F98" s="1" t="s">
        <v>8</v>
      </c>
      <c r="G98" s="1" t="s">
        <v>8</v>
      </c>
      <c r="H98" s="1" t="s">
        <v>877</v>
      </c>
      <c r="I98" s="1" t="s">
        <v>877</v>
      </c>
      <c r="J98" s="1" t="s">
        <v>878</v>
      </c>
    </row>
    <row r="99" spans="1:10" x14ac:dyDescent="0.2">
      <c r="A99" s="1">
        <v>97</v>
      </c>
      <c r="B99" s="1" t="s">
        <v>1147</v>
      </c>
      <c r="C99" s="1" t="s">
        <v>8</v>
      </c>
      <c r="D99" s="1" t="s">
        <v>8</v>
      </c>
      <c r="E99" s="1" t="s">
        <v>641</v>
      </c>
      <c r="F99" s="1">
        <v>453</v>
      </c>
      <c r="G99" s="1" t="s">
        <v>8</v>
      </c>
      <c r="H99" s="1" t="s">
        <v>877</v>
      </c>
      <c r="I99" s="1" t="s">
        <v>877</v>
      </c>
      <c r="J99" s="1" t="s">
        <v>878</v>
      </c>
    </row>
    <row r="100" spans="1:10" x14ac:dyDescent="0.2">
      <c r="A100" s="1">
        <v>98</v>
      </c>
      <c r="B100" s="1" t="s">
        <v>1147</v>
      </c>
      <c r="C100" s="1" t="s">
        <v>405</v>
      </c>
      <c r="D100" s="1">
        <v>751</v>
      </c>
      <c r="E100" s="1" t="s">
        <v>8</v>
      </c>
      <c r="F100" s="1" t="s">
        <v>8</v>
      </c>
      <c r="G100" s="1" t="s">
        <v>8</v>
      </c>
      <c r="H100" s="1" t="s">
        <v>877</v>
      </c>
      <c r="I100" s="1" t="s">
        <v>877</v>
      </c>
      <c r="J100" s="1" t="s">
        <v>878</v>
      </c>
    </row>
    <row r="101" spans="1:10" x14ac:dyDescent="0.2">
      <c r="A101" s="1">
        <v>99</v>
      </c>
      <c r="B101" s="1" t="s">
        <v>1001</v>
      </c>
      <c r="C101" s="1" t="s">
        <v>8</v>
      </c>
      <c r="D101" s="1" t="s">
        <v>8</v>
      </c>
      <c r="E101" s="1" t="s">
        <v>8</v>
      </c>
      <c r="F101" s="1" t="s">
        <v>8</v>
      </c>
      <c r="G101" s="1" t="s">
        <v>8</v>
      </c>
      <c r="H101" s="1" t="s">
        <v>877</v>
      </c>
      <c r="I101" s="1" t="s">
        <v>877</v>
      </c>
      <c r="J101" s="1" t="s">
        <v>878</v>
      </c>
    </row>
    <row r="102" spans="1:10" x14ac:dyDescent="0.2">
      <c r="A102" s="1">
        <v>100</v>
      </c>
      <c r="B102" s="1" t="s">
        <v>916</v>
      </c>
      <c r="C102" s="1" t="s">
        <v>8</v>
      </c>
      <c r="D102" s="1" t="s">
        <v>8</v>
      </c>
      <c r="E102" s="1" t="s">
        <v>8</v>
      </c>
      <c r="F102" s="1" t="s">
        <v>8</v>
      </c>
      <c r="G102" s="1" t="s">
        <v>8</v>
      </c>
      <c r="H102" s="1" t="s">
        <v>877</v>
      </c>
      <c r="I102" s="1" t="s">
        <v>877</v>
      </c>
      <c r="J102" s="1" t="s">
        <v>878</v>
      </c>
    </row>
    <row r="103" spans="1:10" x14ac:dyDescent="0.2">
      <c r="A103" s="1">
        <v>101</v>
      </c>
      <c r="B103" s="1" t="s">
        <v>1000</v>
      </c>
      <c r="C103" s="1" t="s">
        <v>8</v>
      </c>
      <c r="D103" s="1" t="s">
        <v>8</v>
      </c>
      <c r="E103" s="1" t="s">
        <v>8</v>
      </c>
      <c r="F103" s="1" t="s">
        <v>8</v>
      </c>
      <c r="G103" s="1" t="s">
        <v>8</v>
      </c>
      <c r="H103" s="1" t="s">
        <v>877</v>
      </c>
      <c r="I103" s="1" t="s">
        <v>877</v>
      </c>
      <c r="J103" s="1" t="s">
        <v>878</v>
      </c>
    </row>
    <row r="104" spans="1:10" x14ac:dyDescent="0.2">
      <c r="A104" s="1">
        <v>102</v>
      </c>
      <c r="B104" s="1" t="s">
        <v>1013</v>
      </c>
      <c r="C104" s="1" t="s">
        <v>8</v>
      </c>
      <c r="D104" s="1" t="s">
        <v>8</v>
      </c>
      <c r="E104" s="1" t="s">
        <v>8</v>
      </c>
      <c r="F104" s="1" t="s">
        <v>8</v>
      </c>
      <c r="G104" s="1" t="s">
        <v>8</v>
      </c>
      <c r="H104" s="1" t="s">
        <v>877</v>
      </c>
      <c r="I104" s="1" t="s">
        <v>877</v>
      </c>
      <c r="J104" s="1" t="s">
        <v>881</v>
      </c>
    </row>
    <row r="105" spans="1:10" x14ac:dyDescent="0.2">
      <c r="A105" s="1">
        <v>103</v>
      </c>
      <c r="B105" s="1" t="s">
        <v>1019</v>
      </c>
      <c r="C105" s="1" t="s">
        <v>404</v>
      </c>
      <c r="D105" s="1">
        <v>753</v>
      </c>
      <c r="E105" s="1" t="s">
        <v>172</v>
      </c>
      <c r="F105" s="1">
        <v>975</v>
      </c>
      <c r="G105" s="1">
        <v>222</v>
      </c>
      <c r="H105" s="1" t="s">
        <v>1179</v>
      </c>
      <c r="I105" s="1" t="s">
        <v>1180</v>
      </c>
      <c r="J105" s="1" t="s">
        <v>881</v>
      </c>
    </row>
    <row r="106" spans="1:10" x14ac:dyDescent="0.2">
      <c r="A106" s="1">
        <v>104</v>
      </c>
      <c r="B106" s="1" t="s">
        <v>1162</v>
      </c>
      <c r="C106" s="1" t="s">
        <v>98</v>
      </c>
      <c r="D106" s="1">
        <v>1090</v>
      </c>
      <c r="E106" s="1" t="s">
        <v>8</v>
      </c>
      <c r="F106" s="1" t="s">
        <v>8</v>
      </c>
      <c r="G106" s="1" t="s">
        <v>8</v>
      </c>
      <c r="H106" s="1" t="s">
        <v>1179</v>
      </c>
      <c r="I106" s="1" t="s">
        <v>1180</v>
      </c>
      <c r="J106" s="1" t="s">
        <v>878</v>
      </c>
    </row>
    <row r="107" spans="1:10" x14ac:dyDescent="0.2">
      <c r="A107" s="1">
        <v>105</v>
      </c>
      <c r="B107" s="1" t="s">
        <v>1098</v>
      </c>
      <c r="C107" s="1" t="s">
        <v>213</v>
      </c>
      <c r="D107" s="1">
        <v>949</v>
      </c>
      <c r="E107" s="1" t="s">
        <v>8</v>
      </c>
      <c r="F107" s="1" t="s">
        <v>8</v>
      </c>
      <c r="G107" s="1" t="s">
        <v>8</v>
      </c>
      <c r="H107" s="1" t="s">
        <v>1179</v>
      </c>
      <c r="I107" s="1" t="s">
        <v>1180</v>
      </c>
      <c r="J107" s="1" t="s">
        <v>878</v>
      </c>
    </row>
    <row r="108" spans="1:10" x14ac:dyDescent="0.2">
      <c r="A108" s="1">
        <v>106</v>
      </c>
      <c r="B108" s="1" t="s">
        <v>1094</v>
      </c>
      <c r="C108" s="1" t="s">
        <v>213</v>
      </c>
      <c r="D108" s="1">
        <v>949</v>
      </c>
      <c r="E108" s="1" t="s">
        <v>8</v>
      </c>
      <c r="F108" s="1" t="s">
        <v>8</v>
      </c>
      <c r="G108" s="1" t="s">
        <v>8</v>
      </c>
      <c r="H108" s="1" t="s">
        <v>1179</v>
      </c>
      <c r="I108" s="1" t="s">
        <v>1180</v>
      </c>
      <c r="J108" s="1" t="s">
        <v>878</v>
      </c>
    </row>
    <row r="109" spans="1:10" x14ac:dyDescent="0.2">
      <c r="A109" s="1">
        <v>107</v>
      </c>
      <c r="B109" s="1" t="s">
        <v>1157</v>
      </c>
      <c r="C109" s="1" t="s">
        <v>213</v>
      </c>
      <c r="D109" s="1">
        <v>949</v>
      </c>
      <c r="E109" s="1" t="s">
        <v>8</v>
      </c>
      <c r="F109" s="1" t="s">
        <v>8</v>
      </c>
      <c r="G109" s="1" t="s">
        <v>8</v>
      </c>
      <c r="H109" s="1" t="s">
        <v>1179</v>
      </c>
      <c r="I109" s="1" t="s">
        <v>1180</v>
      </c>
      <c r="J109" s="1" t="s">
        <v>878</v>
      </c>
    </row>
    <row r="110" spans="1:10" x14ac:dyDescent="0.2">
      <c r="A110" s="1">
        <v>108</v>
      </c>
      <c r="B110" s="1" t="s">
        <v>1036</v>
      </c>
      <c r="C110" s="1" t="s">
        <v>8</v>
      </c>
      <c r="D110" s="1" t="s">
        <v>8</v>
      </c>
      <c r="E110" s="1" t="s">
        <v>34</v>
      </c>
      <c r="F110" s="1">
        <v>1124</v>
      </c>
      <c r="G110" s="1" t="s">
        <v>8</v>
      </c>
      <c r="H110" s="1" t="s">
        <v>1179</v>
      </c>
      <c r="I110" s="1" t="s">
        <v>1180</v>
      </c>
      <c r="J110" s="1" t="s">
        <v>878</v>
      </c>
    </row>
    <row r="111" spans="1:10" x14ac:dyDescent="0.2">
      <c r="A111" s="1">
        <v>109</v>
      </c>
      <c r="B111" s="1" t="s">
        <v>1078</v>
      </c>
      <c r="C111" s="1" t="s">
        <v>98</v>
      </c>
      <c r="D111" s="1">
        <v>1090</v>
      </c>
      <c r="E111" s="1" t="s">
        <v>8</v>
      </c>
      <c r="F111" s="1" t="s">
        <v>8</v>
      </c>
      <c r="G111" s="1" t="s">
        <v>8</v>
      </c>
      <c r="H111" s="1" t="s">
        <v>1179</v>
      </c>
      <c r="I111" s="1" t="s">
        <v>1180</v>
      </c>
      <c r="J111" s="1" t="s">
        <v>878</v>
      </c>
    </row>
    <row r="112" spans="1:10" x14ac:dyDescent="0.2">
      <c r="A112" s="1">
        <v>110</v>
      </c>
      <c r="B112" s="1" t="s">
        <v>1145</v>
      </c>
      <c r="C112" s="1" t="s">
        <v>213</v>
      </c>
      <c r="D112" s="1">
        <v>949</v>
      </c>
      <c r="E112" s="1" t="s">
        <v>8</v>
      </c>
      <c r="F112" s="1" t="s">
        <v>8</v>
      </c>
      <c r="G112" s="1" t="s">
        <v>8</v>
      </c>
      <c r="H112" s="1" t="s">
        <v>1179</v>
      </c>
      <c r="I112" s="1" t="s">
        <v>1180</v>
      </c>
      <c r="J112" s="1" t="s">
        <v>878</v>
      </c>
    </row>
    <row r="113" spans="1:10" x14ac:dyDescent="0.2">
      <c r="A113" s="1">
        <v>111</v>
      </c>
      <c r="B113" s="1" t="s">
        <v>1088</v>
      </c>
      <c r="C113" s="1" t="s">
        <v>213</v>
      </c>
      <c r="D113" s="1">
        <v>949</v>
      </c>
      <c r="E113" s="1" t="s">
        <v>8</v>
      </c>
      <c r="F113" s="1" t="s">
        <v>8</v>
      </c>
      <c r="G113" s="1" t="s">
        <v>8</v>
      </c>
      <c r="H113" s="1" t="s">
        <v>1179</v>
      </c>
      <c r="I113" s="1" t="s">
        <v>1180</v>
      </c>
      <c r="J113" s="1" t="s">
        <v>878</v>
      </c>
    </row>
    <row r="114" spans="1:10" x14ac:dyDescent="0.2">
      <c r="A114" s="1">
        <v>112</v>
      </c>
      <c r="B114" s="1" t="s">
        <v>1115</v>
      </c>
      <c r="C114" s="1" t="s">
        <v>152</v>
      </c>
      <c r="D114" s="1">
        <v>1005</v>
      </c>
      <c r="E114" s="1" t="s">
        <v>8</v>
      </c>
      <c r="F114" s="1" t="s">
        <v>8</v>
      </c>
      <c r="G114" s="1" t="s">
        <v>8</v>
      </c>
      <c r="H114" s="1" t="s">
        <v>1179</v>
      </c>
      <c r="I114" s="1" t="s">
        <v>1180</v>
      </c>
      <c r="J114" s="1" t="s">
        <v>878</v>
      </c>
    </row>
    <row r="115" spans="1:10" x14ac:dyDescent="0.2">
      <c r="A115" s="1">
        <v>113</v>
      </c>
      <c r="B115" s="1" t="s">
        <v>1104</v>
      </c>
      <c r="C115" s="1" t="s">
        <v>213</v>
      </c>
      <c r="D115" s="1">
        <v>949</v>
      </c>
      <c r="E115" s="1" t="s">
        <v>152</v>
      </c>
      <c r="F115" s="1">
        <v>1005</v>
      </c>
      <c r="G115" s="1">
        <v>55</v>
      </c>
      <c r="H115" s="1" t="s">
        <v>1179</v>
      </c>
      <c r="I115" s="1" t="s">
        <v>1180</v>
      </c>
      <c r="J115" s="1" t="s">
        <v>878</v>
      </c>
    </row>
    <row r="116" spans="1:10" x14ac:dyDescent="0.2">
      <c r="A116" s="1">
        <v>114</v>
      </c>
      <c r="B116" s="1" t="s">
        <v>933</v>
      </c>
      <c r="C116" s="1" t="s">
        <v>442</v>
      </c>
      <c r="D116" s="1">
        <v>677</v>
      </c>
      <c r="E116" s="1" t="s">
        <v>152</v>
      </c>
      <c r="F116" s="1">
        <v>1005</v>
      </c>
      <c r="G116" s="1">
        <v>327</v>
      </c>
      <c r="H116" s="1" t="s">
        <v>1179</v>
      </c>
      <c r="I116" s="1" t="s">
        <v>1180</v>
      </c>
      <c r="J116" s="1" t="s">
        <v>878</v>
      </c>
    </row>
    <row r="117" spans="1:10" x14ac:dyDescent="0.2">
      <c r="A117" s="1">
        <v>115</v>
      </c>
      <c r="B117" s="1" t="s">
        <v>1121</v>
      </c>
      <c r="C117" s="1" t="s">
        <v>129</v>
      </c>
      <c r="D117" s="1">
        <v>1051</v>
      </c>
      <c r="E117" s="1" t="s">
        <v>128</v>
      </c>
      <c r="F117" s="1">
        <v>1051</v>
      </c>
      <c r="G117" s="1">
        <v>0</v>
      </c>
      <c r="H117" s="1" t="s">
        <v>1179</v>
      </c>
      <c r="I117" s="1" t="s">
        <v>1180</v>
      </c>
      <c r="J117" s="1" t="s">
        <v>878</v>
      </c>
    </row>
    <row r="118" spans="1:10" x14ac:dyDescent="0.2">
      <c r="A118" s="1">
        <v>116</v>
      </c>
      <c r="B118" s="1" t="s">
        <v>1096</v>
      </c>
      <c r="C118" s="1" t="s">
        <v>128</v>
      </c>
      <c r="D118" s="1">
        <v>1051</v>
      </c>
      <c r="E118" s="1" t="s">
        <v>8</v>
      </c>
      <c r="F118" s="1" t="s">
        <v>8</v>
      </c>
      <c r="G118" s="1" t="s">
        <v>8</v>
      </c>
      <c r="H118" s="1" t="s">
        <v>1179</v>
      </c>
      <c r="I118" s="1" t="s">
        <v>1180</v>
      </c>
      <c r="J118" s="1" t="s">
        <v>878</v>
      </c>
    </row>
    <row r="119" spans="1:10" x14ac:dyDescent="0.2">
      <c r="A119" s="1">
        <v>117</v>
      </c>
      <c r="B119" s="1" t="s">
        <v>1133</v>
      </c>
      <c r="C119" s="1" t="s">
        <v>657</v>
      </c>
      <c r="D119" s="1">
        <v>410</v>
      </c>
      <c r="E119" s="1" t="s">
        <v>152</v>
      </c>
      <c r="F119" s="1">
        <v>1005</v>
      </c>
      <c r="G119" s="1">
        <v>594</v>
      </c>
      <c r="H119" s="1" t="s">
        <v>1179</v>
      </c>
      <c r="I119" s="1" t="s">
        <v>1180</v>
      </c>
      <c r="J119" s="1" t="s">
        <v>878</v>
      </c>
    </row>
    <row r="120" spans="1:10" x14ac:dyDescent="0.2">
      <c r="A120" s="1">
        <v>118</v>
      </c>
      <c r="B120" s="1" t="s">
        <v>1092</v>
      </c>
      <c r="C120" s="1" t="s">
        <v>213</v>
      </c>
      <c r="D120" s="1">
        <v>949</v>
      </c>
      <c r="E120" s="1" t="s">
        <v>8</v>
      </c>
      <c r="F120" s="1" t="s">
        <v>8</v>
      </c>
      <c r="G120" s="1" t="s">
        <v>8</v>
      </c>
      <c r="H120" s="1" t="s">
        <v>1179</v>
      </c>
      <c r="I120" s="1" t="s">
        <v>1180</v>
      </c>
      <c r="J120" s="1" t="s">
        <v>878</v>
      </c>
    </row>
    <row r="121" spans="1:10" x14ac:dyDescent="0.2">
      <c r="A121" s="1">
        <v>119</v>
      </c>
      <c r="B121" s="1" t="s">
        <v>1109</v>
      </c>
      <c r="C121" s="1" t="s">
        <v>152</v>
      </c>
      <c r="D121" s="1">
        <v>1005</v>
      </c>
      <c r="E121" s="1" t="s">
        <v>8</v>
      </c>
      <c r="F121" s="1" t="s">
        <v>8</v>
      </c>
      <c r="G121" s="1" t="s">
        <v>8</v>
      </c>
      <c r="H121" s="1" t="s">
        <v>1179</v>
      </c>
      <c r="I121" s="1" t="s">
        <v>1180</v>
      </c>
      <c r="J121" s="1" t="s">
        <v>878</v>
      </c>
    </row>
    <row r="122" spans="1:10" x14ac:dyDescent="0.2">
      <c r="A122" s="1">
        <v>120</v>
      </c>
      <c r="B122" s="1" t="s">
        <v>1114</v>
      </c>
      <c r="C122" s="1" t="s">
        <v>494</v>
      </c>
      <c r="D122" s="1">
        <v>637</v>
      </c>
      <c r="E122" s="1" t="s">
        <v>471</v>
      </c>
      <c r="F122" s="1">
        <v>655</v>
      </c>
      <c r="G122" s="1">
        <v>17</v>
      </c>
      <c r="H122" s="1" t="s">
        <v>1179</v>
      </c>
      <c r="I122" s="1" t="s">
        <v>1180</v>
      </c>
      <c r="J122" s="1" t="s">
        <v>878</v>
      </c>
    </row>
    <row r="123" spans="1:10" x14ac:dyDescent="0.2">
      <c r="A123" s="1">
        <v>121</v>
      </c>
      <c r="B123" s="1" t="s">
        <v>1090</v>
      </c>
      <c r="C123" s="1" t="s">
        <v>494</v>
      </c>
      <c r="D123" s="1">
        <v>637</v>
      </c>
      <c r="E123" s="1" t="s">
        <v>471</v>
      </c>
      <c r="F123" s="1">
        <v>655</v>
      </c>
      <c r="G123" s="1">
        <v>17</v>
      </c>
      <c r="H123" s="1" t="s">
        <v>1179</v>
      </c>
      <c r="I123" s="1" t="s">
        <v>1180</v>
      </c>
      <c r="J123" s="1" t="s">
        <v>878</v>
      </c>
    </row>
    <row r="124" spans="1:10" x14ac:dyDescent="0.2">
      <c r="A124" s="1">
        <v>122</v>
      </c>
      <c r="B124" s="1" t="s">
        <v>1161</v>
      </c>
      <c r="C124" s="1" t="s">
        <v>471</v>
      </c>
      <c r="D124" s="1">
        <v>655</v>
      </c>
      <c r="E124" s="1" t="s">
        <v>8</v>
      </c>
      <c r="F124" s="1" t="s">
        <v>8</v>
      </c>
      <c r="G124" s="1" t="s">
        <v>8</v>
      </c>
      <c r="H124" s="1" t="s">
        <v>1179</v>
      </c>
      <c r="I124" s="1" t="s">
        <v>1180</v>
      </c>
      <c r="J124" s="1" t="s">
        <v>878</v>
      </c>
    </row>
    <row r="125" spans="1:10" x14ac:dyDescent="0.2">
      <c r="A125" s="1">
        <v>123</v>
      </c>
      <c r="B125" s="1" t="s">
        <v>1084</v>
      </c>
      <c r="C125" s="1" t="s">
        <v>8</v>
      </c>
      <c r="D125" s="1" t="s">
        <v>8</v>
      </c>
      <c r="E125" s="1" t="s">
        <v>8</v>
      </c>
      <c r="F125" s="1" t="s">
        <v>8</v>
      </c>
      <c r="G125" s="1" t="s">
        <v>8</v>
      </c>
      <c r="H125" s="1" t="s">
        <v>1179</v>
      </c>
      <c r="I125" s="1" t="s">
        <v>1180</v>
      </c>
      <c r="J125" s="1" t="s">
        <v>878</v>
      </c>
    </row>
    <row r="126" spans="1:10" x14ac:dyDescent="0.2">
      <c r="A126" s="1">
        <v>124</v>
      </c>
      <c r="B126" s="1" t="s">
        <v>1160</v>
      </c>
      <c r="C126" s="1" t="s">
        <v>213</v>
      </c>
      <c r="D126" s="1">
        <v>949</v>
      </c>
      <c r="E126" s="1" t="s">
        <v>8</v>
      </c>
      <c r="F126" s="1" t="s">
        <v>8</v>
      </c>
      <c r="G126" s="1" t="s">
        <v>8</v>
      </c>
      <c r="H126" s="1" t="s">
        <v>1179</v>
      </c>
      <c r="I126" s="1" t="s">
        <v>1180</v>
      </c>
      <c r="J126" s="1" t="s">
        <v>878</v>
      </c>
    </row>
    <row r="127" spans="1:10" x14ac:dyDescent="0.2">
      <c r="A127" s="1">
        <v>125</v>
      </c>
      <c r="B127" s="1" t="s">
        <v>1080</v>
      </c>
      <c r="C127" s="1" t="s">
        <v>213</v>
      </c>
      <c r="D127" s="1">
        <v>949</v>
      </c>
      <c r="E127" s="1" t="s">
        <v>152</v>
      </c>
      <c r="F127" s="1">
        <v>1005</v>
      </c>
      <c r="G127" s="1">
        <v>55</v>
      </c>
      <c r="H127" s="1" t="s">
        <v>1179</v>
      </c>
      <c r="I127" s="1" t="s">
        <v>1180</v>
      </c>
      <c r="J127" s="1" t="s">
        <v>878</v>
      </c>
    </row>
    <row r="128" spans="1:10" x14ac:dyDescent="0.2">
      <c r="A128" s="1">
        <v>126</v>
      </c>
      <c r="B128" s="1" t="s">
        <v>1168</v>
      </c>
      <c r="C128" s="1" t="s">
        <v>528</v>
      </c>
      <c r="D128" s="1">
        <v>622</v>
      </c>
      <c r="E128" s="1" t="s">
        <v>152</v>
      </c>
      <c r="F128" s="1">
        <v>1005</v>
      </c>
      <c r="G128" s="1">
        <v>382</v>
      </c>
      <c r="H128" s="1" t="s">
        <v>1179</v>
      </c>
      <c r="I128" s="1" t="s">
        <v>1180</v>
      </c>
      <c r="J128" s="1" t="s">
        <v>878</v>
      </c>
    </row>
    <row r="129" spans="1:10" x14ac:dyDescent="0.2">
      <c r="A129" s="1">
        <v>127</v>
      </c>
      <c r="B129" s="1" t="s">
        <v>1076</v>
      </c>
      <c r="C129" s="1" t="s">
        <v>8</v>
      </c>
      <c r="D129" s="1" t="s">
        <v>8</v>
      </c>
      <c r="E129" s="1" t="s">
        <v>152</v>
      </c>
      <c r="F129" s="1">
        <v>1005</v>
      </c>
      <c r="G129" s="1" t="s">
        <v>8</v>
      </c>
      <c r="H129" s="1" t="s">
        <v>1179</v>
      </c>
      <c r="I129" s="1" t="s">
        <v>1180</v>
      </c>
      <c r="J129" s="1" t="s">
        <v>878</v>
      </c>
    </row>
    <row r="130" spans="1:10" x14ac:dyDescent="0.2">
      <c r="A130" s="1">
        <v>128</v>
      </c>
      <c r="B130" s="1" t="s">
        <v>1151</v>
      </c>
      <c r="C130" s="1" t="s">
        <v>8</v>
      </c>
      <c r="D130" s="1" t="s">
        <v>8</v>
      </c>
      <c r="E130" s="1" t="s">
        <v>152</v>
      </c>
      <c r="F130" s="1">
        <v>1005</v>
      </c>
      <c r="G130" s="1" t="s">
        <v>8</v>
      </c>
      <c r="H130" s="1" t="s">
        <v>1179</v>
      </c>
      <c r="I130" s="1" t="s">
        <v>1180</v>
      </c>
      <c r="J130" s="1" t="s">
        <v>878</v>
      </c>
    </row>
    <row r="131" spans="1:10" x14ac:dyDescent="0.2">
      <c r="A131" s="1">
        <v>129</v>
      </c>
      <c r="B131" s="1" t="s">
        <v>1142</v>
      </c>
      <c r="C131" s="1" t="s">
        <v>8</v>
      </c>
      <c r="D131" s="1" t="s">
        <v>8</v>
      </c>
      <c r="E131" s="1" t="s">
        <v>152</v>
      </c>
      <c r="F131" s="1">
        <v>1005</v>
      </c>
      <c r="G131" s="1" t="s">
        <v>8</v>
      </c>
      <c r="H131" s="1" t="s">
        <v>1179</v>
      </c>
      <c r="I131" s="1" t="s">
        <v>1180</v>
      </c>
      <c r="J131" s="1" t="s">
        <v>878</v>
      </c>
    </row>
    <row r="132" spans="1:10" x14ac:dyDescent="0.2">
      <c r="A132" s="1">
        <v>130</v>
      </c>
      <c r="B132" s="1" t="s">
        <v>1102</v>
      </c>
      <c r="C132" s="1" t="s">
        <v>213</v>
      </c>
      <c r="D132" s="1">
        <v>949</v>
      </c>
      <c r="E132" s="1" t="s">
        <v>8</v>
      </c>
      <c r="F132" s="1" t="s">
        <v>8</v>
      </c>
      <c r="G132" s="1" t="s">
        <v>8</v>
      </c>
      <c r="H132" s="1" t="s">
        <v>1179</v>
      </c>
      <c r="I132" s="1" t="s">
        <v>1180</v>
      </c>
      <c r="J132" s="1" t="s">
        <v>878</v>
      </c>
    </row>
    <row r="133" spans="1:10" x14ac:dyDescent="0.2">
      <c r="A133" s="1">
        <v>131</v>
      </c>
      <c r="B133" s="1" t="s">
        <v>1116</v>
      </c>
      <c r="C133" s="1" t="s">
        <v>98</v>
      </c>
      <c r="D133" s="1">
        <v>1090</v>
      </c>
      <c r="E133" s="1" t="s">
        <v>8</v>
      </c>
      <c r="F133" s="1" t="s">
        <v>8</v>
      </c>
      <c r="G133" s="1" t="s">
        <v>8</v>
      </c>
      <c r="H133" s="1" t="s">
        <v>1179</v>
      </c>
      <c r="I133" s="1" t="s">
        <v>1180</v>
      </c>
      <c r="J133" s="1" t="s">
        <v>878</v>
      </c>
    </row>
    <row r="134" spans="1:10" x14ac:dyDescent="0.2">
      <c r="A134" s="1">
        <v>132</v>
      </c>
      <c r="B134" s="1" t="s">
        <v>1129</v>
      </c>
      <c r="C134" s="1" t="s">
        <v>8</v>
      </c>
      <c r="D134" s="1" t="s">
        <v>8</v>
      </c>
      <c r="E134" s="1" t="s">
        <v>152</v>
      </c>
      <c r="F134" s="1">
        <v>1005</v>
      </c>
      <c r="G134" s="1" t="s">
        <v>8</v>
      </c>
      <c r="H134" s="1" t="s">
        <v>1179</v>
      </c>
      <c r="I134" s="1" t="s">
        <v>1180</v>
      </c>
      <c r="J134" s="1" t="s">
        <v>878</v>
      </c>
    </row>
    <row r="135" spans="1:10" x14ac:dyDescent="0.2">
      <c r="A135" s="1">
        <v>133</v>
      </c>
      <c r="B135" s="1" t="s">
        <v>1089</v>
      </c>
      <c r="C135" s="1" t="s">
        <v>8</v>
      </c>
      <c r="D135" s="1" t="s">
        <v>8</v>
      </c>
      <c r="E135" s="1" t="s">
        <v>152</v>
      </c>
      <c r="F135" s="1">
        <v>1005</v>
      </c>
      <c r="G135" s="1" t="s">
        <v>8</v>
      </c>
      <c r="H135" s="1" t="s">
        <v>1179</v>
      </c>
      <c r="I135" s="1" t="s">
        <v>1180</v>
      </c>
      <c r="J135" s="1" t="s">
        <v>878</v>
      </c>
    </row>
    <row r="136" spans="1:10" x14ac:dyDescent="0.2">
      <c r="A136" s="1">
        <v>134</v>
      </c>
      <c r="B136" s="1" t="s">
        <v>1165</v>
      </c>
      <c r="C136" s="1" t="s">
        <v>8</v>
      </c>
      <c r="D136" s="1" t="s">
        <v>8</v>
      </c>
      <c r="E136" s="1" t="s">
        <v>152</v>
      </c>
      <c r="F136" s="1">
        <v>1005</v>
      </c>
      <c r="G136" s="1" t="s">
        <v>8</v>
      </c>
      <c r="H136" s="1" t="s">
        <v>1179</v>
      </c>
      <c r="I136" s="1" t="s">
        <v>1180</v>
      </c>
      <c r="J136" s="1" t="s">
        <v>878</v>
      </c>
    </row>
    <row r="137" spans="1:10" x14ac:dyDescent="0.2">
      <c r="A137" s="1">
        <v>135</v>
      </c>
      <c r="B137" s="1" t="s">
        <v>1105</v>
      </c>
      <c r="C137" s="1" t="s">
        <v>8</v>
      </c>
      <c r="D137" s="1" t="s">
        <v>8</v>
      </c>
      <c r="E137" s="1" t="s">
        <v>152</v>
      </c>
      <c r="F137" s="1">
        <v>1005</v>
      </c>
      <c r="G137" s="1" t="s">
        <v>8</v>
      </c>
      <c r="H137" s="1" t="s">
        <v>1179</v>
      </c>
      <c r="I137" s="1" t="s">
        <v>1180</v>
      </c>
      <c r="J137" s="1" t="s">
        <v>878</v>
      </c>
    </row>
    <row r="138" spans="1:10" x14ac:dyDescent="0.2">
      <c r="A138" s="1">
        <v>136</v>
      </c>
      <c r="B138" s="1" t="s">
        <v>1155</v>
      </c>
      <c r="C138" s="1" t="s">
        <v>177</v>
      </c>
      <c r="D138" s="1">
        <v>973</v>
      </c>
      <c r="E138" s="1" t="s">
        <v>8</v>
      </c>
      <c r="F138" s="1" t="s">
        <v>8</v>
      </c>
      <c r="G138" s="1" t="s">
        <v>8</v>
      </c>
      <c r="H138" s="1" t="s">
        <v>1179</v>
      </c>
      <c r="I138" s="1" t="s">
        <v>1180</v>
      </c>
      <c r="J138" s="1" t="s">
        <v>878</v>
      </c>
    </row>
    <row r="139" spans="1:10" x14ac:dyDescent="0.2">
      <c r="A139" s="1">
        <v>137</v>
      </c>
      <c r="B139" s="1" t="s">
        <v>1127</v>
      </c>
      <c r="C139" s="1" t="s">
        <v>172</v>
      </c>
      <c r="D139" s="1">
        <v>975</v>
      </c>
      <c r="E139" s="1" t="s">
        <v>170</v>
      </c>
      <c r="F139" s="1">
        <v>982</v>
      </c>
      <c r="G139" s="1">
        <v>6</v>
      </c>
      <c r="H139" s="1" t="s">
        <v>1179</v>
      </c>
      <c r="I139" s="1" t="s">
        <v>1180</v>
      </c>
      <c r="J139" s="1" t="s">
        <v>878</v>
      </c>
    </row>
    <row r="140" spans="1:10" x14ac:dyDescent="0.2">
      <c r="A140" s="1">
        <v>138</v>
      </c>
      <c r="B140" s="1" t="s">
        <v>1081</v>
      </c>
      <c r="C140" s="1" t="s">
        <v>177</v>
      </c>
      <c r="D140" s="1">
        <v>973</v>
      </c>
      <c r="E140" s="1" t="s">
        <v>8</v>
      </c>
      <c r="F140" s="1" t="s">
        <v>8</v>
      </c>
      <c r="G140" s="1" t="s">
        <v>8</v>
      </c>
      <c r="H140" s="1" t="s">
        <v>1179</v>
      </c>
      <c r="I140" s="1" t="s">
        <v>1180</v>
      </c>
      <c r="J140" s="1" t="s">
        <v>878</v>
      </c>
    </row>
    <row r="141" spans="1:10" x14ac:dyDescent="0.2">
      <c r="A141" s="1">
        <v>139</v>
      </c>
      <c r="B141" s="1" t="s">
        <v>1093</v>
      </c>
      <c r="C141" s="1" t="s">
        <v>129</v>
      </c>
      <c r="D141" s="1">
        <v>1051</v>
      </c>
      <c r="E141" s="1" t="s">
        <v>8</v>
      </c>
      <c r="F141" s="1" t="s">
        <v>8</v>
      </c>
      <c r="G141" s="1" t="s">
        <v>8</v>
      </c>
      <c r="H141" s="1" t="s">
        <v>1179</v>
      </c>
      <c r="I141" s="1" t="s">
        <v>1180</v>
      </c>
      <c r="J141" s="1" t="s">
        <v>878</v>
      </c>
    </row>
    <row r="142" spans="1:10" x14ac:dyDescent="0.2">
      <c r="A142" s="1">
        <v>140</v>
      </c>
      <c r="B142" s="1" t="s">
        <v>1117</v>
      </c>
      <c r="C142" s="1" t="s">
        <v>152</v>
      </c>
      <c r="D142" s="1">
        <v>1005</v>
      </c>
      <c r="E142" s="1" t="s">
        <v>8</v>
      </c>
      <c r="F142" s="1" t="s">
        <v>8</v>
      </c>
      <c r="G142" s="1" t="s">
        <v>8</v>
      </c>
      <c r="H142" s="1" t="s">
        <v>1179</v>
      </c>
      <c r="I142" s="1" t="s">
        <v>1180</v>
      </c>
      <c r="J142" s="1" t="s">
        <v>878</v>
      </c>
    </row>
    <row r="143" spans="1:10" x14ac:dyDescent="0.2">
      <c r="A143" s="1">
        <v>141</v>
      </c>
      <c r="B143" s="1" t="s">
        <v>1100</v>
      </c>
      <c r="C143" s="1" t="s">
        <v>8</v>
      </c>
      <c r="D143" s="1" t="s">
        <v>8</v>
      </c>
      <c r="E143" s="1" t="s">
        <v>471</v>
      </c>
      <c r="F143" s="1">
        <v>655</v>
      </c>
      <c r="G143" s="1" t="s">
        <v>8</v>
      </c>
      <c r="H143" s="1" t="s">
        <v>1179</v>
      </c>
      <c r="I143" s="1" t="s">
        <v>1180</v>
      </c>
      <c r="J143" s="1" t="s">
        <v>878</v>
      </c>
    </row>
    <row r="144" spans="1:10" x14ac:dyDescent="0.2">
      <c r="A144" s="1">
        <v>142</v>
      </c>
      <c r="B144" s="1" t="s">
        <v>1095</v>
      </c>
      <c r="C144" s="1" t="s">
        <v>8</v>
      </c>
      <c r="D144" s="1" t="s">
        <v>8</v>
      </c>
      <c r="E144" s="1" t="s">
        <v>471</v>
      </c>
      <c r="F144" s="1">
        <v>655</v>
      </c>
      <c r="G144" s="1" t="s">
        <v>8</v>
      </c>
      <c r="H144" s="1" t="s">
        <v>1179</v>
      </c>
      <c r="I144" s="1" t="s">
        <v>1180</v>
      </c>
      <c r="J144" s="1" t="s">
        <v>878</v>
      </c>
    </row>
    <row r="145" spans="1:10" x14ac:dyDescent="0.2">
      <c r="A145" s="1">
        <v>143</v>
      </c>
      <c r="B145" s="1" t="s">
        <v>1113</v>
      </c>
      <c r="C145" s="1" t="s">
        <v>152</v>
      </c>
      <c r="D145" s="1">
        <v>1005</v>
      </c>
      <c r="E145" s="1" t="s">
        <v>8</v>
      </c>
      <c r="F145" s="1" t="s">
        <v>8</v>
      </c>
      <c r="G145" s="1" t="s">
        <v>8</v>
      </c>
      <c r="H145" s="1" t="s">
        <v>1179</v>
      </c>
      <c r="I145" s="1" t="s">
        <v>1180</v>
      </c>
      <c r="J145" s="1" t="s">
        <v>878</v>
      </c>
    </row>
    <row r="146" spans="1:10" x14ac:dyDescent="0.2">
      <c r="A146" s="1">
        <v>144</v>
      </c>
      <c r="B146" s="1" t="s">
        <v>1169</v>
      </c>
      <c r="C146" s="1" t="s">
        <v>152</v>
      </c>
      <c r="D146" s="1">
        <v>1005</v>
      </c>
      <c r="E146" s="1" t="s">
        <v>8</v>
      </c>
      <c r="F146" s="1" t="s">
        <v>8</v>
      </c>
      <c r="G146" s="1" t="s">
        <v>8</v>
      </c>
      <c r="H146" s="1" t="s">
        <v>1179</v>
      </c>
      <c r="I146" s="1" t="s">
        <v>1180</v>
      </c>
      <c r="J146" s="1" t="s">
        <v>878</v>
      </c>
    </row>
    <row r="147" spans="1:10" x14ac:dyDescent="0.2">
      <c r="A147" s="1">
        <v>145</v>
      </c>
      <c r="B147" s="1" t="s">
        <v>934</v>
      </c>
      <c r="C147" s="1" t="s">
        <v>8</v>
      </c>
      <c r="D147" s="1" t="s">
        <v>8</v>
      </c>
      <c r="E147" s="1" t="s">
        <v>8</v>
      </c>
      <c r="F147" s="1" t="s">
        <v>8</v>
      </c>
      <c r="G147" s="1" t="s">
        <v>8</v>
      </c>
      <c r="H147" s="1" t="s">
        <v>1179</v>
      </c>
      <c r="I147" s="1" t="s">
        <v>1180</v>
      </c>
      <c r="J147" s="1" t="s">
        <v>878</v>
      </c>
    </row>
    <row r="148" spans="1:10" x14ac:dyDescent="0.2">
      <c r="A148" s="1">
        <v>146</v>
      </c>
      <c r="B148" s="1" t="s">
        <v>987</v>
      </c>
      <c r="C148" s="1" t="s">
        <v>8</v>
      </c>
      <c r="D148" s="1" t="s">
        <v>8</v>
      </c>
      <c r="E148" s="1" t="s">
        <v>8</v>
      </c>
      <c r="F148" s="1" t="s">
        <v>8</v>
      </c>
      <c r="G148" s="1" t="s">
        <v>8</v>
      </c>
      <c r="H148" s="1" t="s">
        <v>1179</v>
      </c>
      <c r="I148" s="1" t="s">
        <v>1180</v>
      </c>
      <c r="J148" s="1" t="s">
        <v>878</v>
      </c>
    </row>
    <row r="149" spans="1:10" x14ac:dyDescent="0.2">
      <c r="A149" s="1">
        <v>147</v>
      </c>
      <c r="B149" s="1" t="s">
        <v>1108</v>
      </c>
      <c r="C149" s="1" t="s">
        <v>600</v>
      </c>
      <c r="D149" s="1">
        <v>505</v>
      </c>
      <c r="E149" s="1" t="s">
        <v>152</v>
      </c>
      <c r="F149" s="1">
        <v>1005</v>
      </c>
      <c r="G149" s="1">
        <v>499</v>
      </c>
      <c r="H149" s="1" t="s">
        <v>1179</v>
      </c>
      <c r="I149" s="1" t="s">
        <v>1180</v>
      </c>
      <c r="J149" s="1" t="s">
        <v>878</v>
      </c>
    </row>
    <row r="150" spans="1:10" x14ac:dyDescent="0.2">
      <c r="A150" s="1">
        <v>148</v>
      </c>
      <c r="B150" s="1" t="s">
        <v>1122</v>
      </c>
      <c r="C150" s="1" t="s">
        <v>600</v>
      </c>
      <c r="D150" s="1">
        <v>505</v>
      </c>
      <c r="E150" s="1" t="s">
        <v>152</v>
      </c>
      <c r="F150" s="1">
        <v>1005</v>
      </c>
      <c r="G150" s="1">
        <v>499</v>
      </c>
      <c r="H150" s="1" t="s">
        <v>1179</v>
      </c>
      <c r="I150" s="1" t="s">
        <v>1180</v>
      </c>
      <c r="J150" s="1" t="s">
        <v>878</v>
      </c>
    </row>
    <row r="151" spans="1:10" x14ac:dyDescent="0.2">
      <c r="A151" s="1">
        <v>149</v>
      </c>
      <c r="B151" s="1" t="s">
        <v>1123</v>
      </c>
      <c r="C151" s="1" t="s">
        <v>8</v>
      </c>
      <c r="D151" s="1" t="s">
        <v>8</v>
      </c>
      <c r="E151" s="1" t="s">
        <v>152</v>
      </c>
      <c r="F151" s="1">
        <v>1005</v>
      </c>
      <c r="G151" s="1" t="s">
        <v>8</v>
      </c>
      <c r="H151" s="1" t="s">
        <v>1179</v>
      </c>
      <c r="I151" s="1" t="s">
        <v>1180</v>
      </c>
      <c r="J151" s="1" t="s">
        <v>878</v>
      </c>
    </row>
    <row r="152" spans="1:10" x14ac:dyDescent="0.2">
      <c r="A152" s="1">
        <v>150</v>
      </c>
      <c r="B152" s="1" t="s">
        <v>1146</v>
      </c>
      <c r="C152" s="1" t="s">
        <v>8</v>
      </c>
      <c r="D152" s="1" t="s">
        <v>8</v>
      </c>
      <c r="E152" s="1" t="s">
        <v>152</v>
      </c>
      <c r="F152" s="1">
        <v>1005</v>
      </c>
      <c r="G152" s="1" t="s">
        <v>8</v>
      </c>
      <c r="H152" s="1" t="s">
        <v>1179</v>
      </c>
      <c r="I152" s="1" t="s">
        <v>1180</v>
      </c>
      <c r="J152" s="1" t="s">
        <v>878</v>
      </c>
    </row>
    <row r="153" spans="1:10" x14ac:dyDescent="0.2">
      <c r="A153" s="1">
        <v>151</v>
      </c>
      <c r="B153" s="1" t="s">
        <v>1144</v>
      </c>
      <c r="C153" s="1" t="s">
        <v>8</v>
      </c>
      <c r="D153" s="1" t="s">
        <v>8</v>
      </c>
      <c r="E153" s="1" t="s">
        <v>152</v>
      </c>
      <c r="F153" s="1">
        <v>1005</v>
      </c>
      <c r="G153" s="1" t="s">
        <v>8</v>
      </c>
      <c r="H153" s="1" t="s">
        <v>1179</v>
      </c>
      <c r="I153" s="1" t="s">
        <v>1180</v>
      </c>
      <c r="J153" s="1" t="s">
        <v>878</v>
      </c>
    </row>
    <row r="154" spans="1:10" x14ac:dyDescent="0.2">
      <c r="A154" s="1">
        <v>152</v>
      </c>
      <c r="B154" s="1" t="s">
        <v>1110</v>
      </c>
      <c r="C154" s="1" t="s">
        <v>8</v>
      </c>
      <c r="D154" s="1" t="s">
        <v>8</v>
      </c>
      <c r="E154" s="1" t="s">
        <v>152</v>
      </c>
      <c r="F154" s="1">
        <v>1005</v>
      </c>
      <c r="G154" s="1" t="s">
        <v>8</v>
      </c>
      <c r="H154" s="1" t="s">
        <v>1179</v>
      </c>
      <c r="I154" s="1" t="s">
        <v>1180</v>
      </c>
      <c r="J154" s="1" t="s">
        <v>878</v>
      </c>
    </row>
    <row r="155" spans="1:10" x14ac:dyDescent="0.2">
      <c r="A155" s="1">
        <v>153</v>
      </c>
      <c r="B155" s="1" t="s">
        <v>1119</v>
      </c>
      <c r="C155" s="1" t="s">
        <v>8</v>
      </c>
      <c r="D155" s="1" t="s">
        <v>8</v>
      </c>
      <c r="E155" s="1" t="s">
        <v>152</v>
      </c>
      <c r="F155" s="1">
        <v>1005</v>
      </c>
      <c r="G155" s="1" t="s">
        <v>8</v>
      </c>
      <c r="H155" s="1" t="s">
        <v>1179</v>
      </c>
      <c r="I155" s="1" t="s">
        <v>1180</v>
      </c>
      <c r="J155" s="1" t="s">
        <v>878</v>
      </c>
    </row>
    <row r="156" spans="1:10" x14ac:dyDescent="0.2">
      <c r="A156" s="1">
        <v>154</v>
      </c>
      <c r="B156" s="1" t="s">
        <v>1149</v>
      </c>
      <c r="C156" s="1" t="s">
        <v>8</v>
      </c>
      <c r="D156" s="1" t="s">
        <v>8</v>
      </c>
      <c r="E156" s="1" t="s">
        <v>152</v>
      </c>
      <c r="F156" s="1">
        <v>1005</v>
      </c>
      <c r="G156" s="1" t="s">
        <v>8</v>
      </c>
      <c r="H156" s="1" t="s">
        <v>1179</v>
      </c>
      <c r="I156" s="1" t="s">
        <v>1180</v>
      </c>
      <c r="J156" s="1" t="s">
        <v>878</v>
      </c>
    </row>
    <row r="157" spans="1:10" x14ac:dyDescent="0.2">
      <c r="A157" s="1">
        <v>155</v>
      </c>
      <c r="B157" s="1" t="s">
        <v>1091</v>
      </c>
      <c r="C157" s="1" t="s">
        <v>205</v>
      </c>
      <c r="D157" s="1">
        <v>955</v>
      </c>
      <c r="E157" s="1" t="s">
        <v>152</v>
      </c>
      <c r="F157" s="1">
        <v>1005</v>
      </c>
      <c r="G157" s="1">
        <v>49</v>
      </c>
      <c r="H157" s="1" t="s">
        <v>1179</v>
      </c>
      <c r="I157" s="1" t="s">
        <v>1180</v>
      </c>
      <c r="J157" s="1" t="s">
        <v>878</v>
      </c>
    </row>
    <row r="158" spans="1:10" x14ac:dyDescent="0.2">
      <c r="A158" s="1">
        <v>156</v>
      </c>
      <c r="B158" s="1" t="s">
        <v>1082</v>
      </c>
      <c r="C158" s="1" t="s">
        <v>8</v>
      </c>
      <c r="D158" s="1" t="s">
        <v>8</v>
      </c>
      <c r="E158" s="1" t="s">
        <v>152</v>
      </c>
      <c r="F158" s="1">
        <v>1005</v>
      </c>
      <c r="G158" s="1" t="s">
        <v>8</v>
      </c>
      <c r="H158" s="1" t="s">
        <v>1179</v>
      </c>
      <c r="I158" s="1" t="s">
        <v>1180</v>
      </c>
      <c r="J158" s="1" t="s">
        <v>878</v>
      </c>
    </row>
    <row r="159" spans="1:10" x14ac:dyDescent="0.2">
      <c r="A159" s="1">
        <v>157</v>
      </c>
      <c r="B159" s="1" t="s">
        <v>1099</v>
      </c>
      <c r="C159" s="1" t="s">
        <v>600</v>
      </c>
      <c r="D159" s="1">
        <v>505</v>
      </c>
      <c r="E159" s="1" t="s">
        <v>8</v>
      </c>
      <c r="F159" s="1" t="s">
        <v>8</v>
      </c>
      <c r="G159" s="1" t="s">
        <v>8</v>
      </c>
      <c r="H159" s="1" t="s">
        <v>1179</v>
      </c>
      <c r="I159" s="1" t="s">
        <v>1180</v>
      </c>
      <c r="J159" s="1" t="s">
        <v>878</v>
      </c>
    </row>
    <row r="160" spans="1:10" x14ac:dyDescent="0.2">
      <c r="A160" s="1">
        <v>158</v>
      </c>
      <c r="B160" s="1" t="s">
        <v>1087</v>
      </c>
      <c r="C160" s="1" t="s">
        <v>600</v>
      </c>
      <c r="D160" s="1">
        <v>505</v>
      </c>
      <c r="E160" s="1" t="s">
        <v>8</v>
      </c>
      <c r="F160" s="1" t="s">
        <v>8</v>
      </c>
      <c r="G160" s="1" t="s">
        <v>8</v>
      </c>
      <c r="H160" s="1" t="s">
        <v>1179</v>
      </c>
      <c r="I160" s="1" t="s">
        <v>1180</v>
      </c>
      <c r="J160" s="1" t="s">
        <v>878</v>
      </c>
    </row>
    <row r="161" spans="1:10" x14ac:dyDescent="0.2">
      <c r="A161" s="1">
        <v>159</v>
      </c>
      <c r="B161" s="1" t="s">
        <v>1140</v>
      </c>
      <c r="C161" s="1" t="s">
        <v>223</v>
      </c>
      <c r="D161" s="1">
        <v>941</v>
      </c>
      <c r="E161" s="1" t="s">
        <v>8</v>
      </c>
      <c r="F161" s="1" t="s">
        <v>8</v>
      </c>
      <c r="G161" s="1" t="s">
        <v>8</v>
      </c>
      <c r="H161" s="1" t="s">
        <v>1179</v>
      </c>
      <c r="I161" s="1" t="s">
        <v>1180</v>
      </c>
      <c r="J161" s="1" t="s">
        <v>878</v>
      </c>
    </row>
    <row r="162" spans="1:10" x14ac:dyDescent="0.2">
      <c r="A162" s="1">
        <v>160</v>
      </c>
      <c r="B162" s="1" t="s">
        <v>1148</v>
      </c>
      <c r="C162" s="1" t="s">
        <v>411</v>
      </c>
      <c r="D162" s="1">
        <v>749</v>
      </c>
      <c r="E162" s="1" t="s">
        <v>223</v>
      </c>
      <c r="F162" s="1">
        <v>941</v>
      </c>
      <c r="G162" s="1">
        <v>191</v>
      </c>
      <c r="H162" s="1" t="s">
        <v>1179</v>
      </c>
      <c r="I162" s="1" t="s">
        <v>1180</v>
      </c>
      <c r="J162" s="1" t="s">
        <v>878</v>
      </c>
    </row>
    <row r="163" spans="1:10" x14ac:dyDescent="0.2">
      <c r="A163" s="1">
        <v>161</v>
      </c>
      <c r="B163" s="1" t="s">
        <v>1135</v>
      </c>
      <c r="C163" s="1" t="s">
        <v>213</v>
      </c>
      <c r="D163" s="1">
        <v>949</v>
      </c>
      <c r="E163" s="1" t="s">
        <v>8</v>
      </c>
      <c r="F163" s="1" t="s">
        <v>8</v>
      </c>
      <c r="G163" s="1" t="s">
        <v>8</v>
      </c>
      <c r="H163" s="1" t="s">
        <v>1179</v>
      </c>
      <c r="I163" s="1" t="s">
        <v>1180</v>
      </c>
      <c r="J163" s="1" t="s">
        <v>878</v>
      </c>
    </row>
    <row r="164" spans="1:10" x14ac:dyDescent="0.2">
      <c r="A164" s="1">
        <v>162</v>
      </c>
      <c r="B164" s="1" t="s">
        <v>1101</v>
      </c>
      <c r="C164" s="1" t="s">
        <v>528</v>
      </c>
      <c r="D164" s="1">
        <v>622</v>
      </c>
      <c r="E164" s="1" t="s">
        <v>8</v>
      </c>
      <c r="F164" s="1" t="s">
        <v>8</v>
      </c>
      <c r="G164" s="1" t="s">
        <v>8</v>
      </c>
      <c r="H164" s="1" t="s">
        <v>1179</v>
      </c>
      <c r="I164" s="1" t="s">
        <v>1180</v>
      </c>
      <c r="J164" s="1" t="s">
        <v>878</v>
      </c>
    </row>
    <row r="165" spans="1:10" x14ac:dyDescent="0.2">
      <c r="A165" s="1">
        <v>163</v>
      </c>
      <c r="B165" s="1" t="s">
        <v>1164</v>
      </c>
      <c r="C165" s="1" t="s">
        <v>528</v>
      </c>
      <c r="D165" s="1">
        <v>622</v>
      </c>
      <c r="E165" s="1" t="s">
        <v>8</v>
      </c>
      <c r="F165" s="1" t="s">
        <v>8</v>
      </c>
      <c r="G165" s="1" t="s">
        <v>8</v>
      </c>
      <c r="H165" s="1" t="s">
        <v>1179</v>
      </c>
      <c r="I165" s="1" t="s">
        <v>1180</v>
      </c>
      <c r="J165" s="1" t="s">
        <v>878</v>
      </c>
    </row>
    <row r="166" spans="1:10" x14ac:dyDescent="0.2">
      <c r="A166" s="1">
        <v>164</v>
      </c>
      <c r="B166" s="1" t="s">
        <v>919</v>
      </c>
      <c r="C166" s="1" t="s">
        <v>177</v>
      </c>
      <c r="D166" s="1">
        <v>973</v>
      </c>
      <c r="E166" s="1" t="s">
        <v>172</v>
      </c>
      <c r="F166" s="1">
        <v>975</v>
      </c>
      <c r="G166" s="1">
        <v>2</v>
      </c>
      <c r="H166" s="1" t="s">
        <v>1179</v>
      </c>
      <c r="I166" s="1" t="s">
        <v>1180</v>
      </c>
      <c r="J166" s="1" t="s">
        <v>881</v>
      </c>
    </row>
    <row r="167" spans="1:10" x14ac:dyDescent="0.2">
      <c r="A167" s="1">
        <v>165</v>
      </c>
      <c r="B167" s="1" t="s">
        <v>1079</v>
      </c>
      <c r="C167" s="1" t="s">
        <v>152</v>
      </c>
      <c r="D167" s="1">
        <v>1005</v>
      </c>
      <c r="E167" s="1" t="s">
        <v>8</v>
      </c>
      <c r="F167" s="1" t="s">
        <v>8</v>
      </c>
      <c r="G167" s="1" t="s">
        <v>8</v>
      </c>
      <c r="H167" s="1" t="s">
        <v>1179</v>
      </c>
      <c r="I167" s="1" t="s">
        <v>1180</v>
      </c>
      <c r="J167" s="1" t="s">
        <v>878</v>
      </c>
    </row>
    <row r="168" spans="1:10" x14ac:dyDescent="0.2">
      <c r="A168" s="1">
        <v>166</v>
      </c>
      <c r="B168" s="1" t="s">
        <v>1150</v>
      </c>
      <c r="C168" s="1" t="s">
        <v>528</v>
      </c>
      <c r="D168" s="1">
        <v>622</v>
      </c>
      <c r="E168" s="1" t="s">
        <v>8</v>
      </c>
      <c r="F168" s="1" t="s">
        <v>8</v>
      </c>
      <c r="G168" s="1" t="s">
        <v>8</v>
      </c>
      <c r="H168" s="1" t="s">
        <v>1179</v>
      </c>
      <c r="I168" s="1" t="s">
        <v>1180</v>
      </c>
      <c r="J168" s="1" t="s">
        <v>878</v>
      </c>
    </row>
    <row r="169" spans="1:10" x14ac:dyDescent="0.2">
      <c r="A169" s="1">
        <v>167</v>
      </c>
      <c r="B169" s="1" t="s">
        <v>1134</v>
      </c>
      <c r="C169" s="1" t="s">
        <v>152</v>
      </c>
      <c r="D169" s="1">
        <v>1005</v>
      </c>
      <c r="E169" s="1" t="s">
        <v>8</v>
      </c>
      <c r="F169" s="1" t="s">
        <v>8</v>
      </c>
      <c r="G169" s="1" t="s">
        <v>8</v>
      </c>
      <c r="H169" s="1" t="s">
        <v>1179</v>
      </c>
      <c r="I169" s="1" t="s">
        <v>1180</v>
      </c>
      <c r="J169" s="1" t="s">
        <v>878</v>
      </c>
    </row>
    <row r="170" spans="1:10" x14ac:dyDescent="0.2">
      <c r="A170" s="1">
        <v>168</v>
      </c>
      <c r="B170" s="1" t="s">
        <v>897</v>
      </c>
      <c r="C170" s="1" t="s">
        <v>8</v>
      </c>
      <c r="D170" s="1" t="s">
        <v>8</v>
      </c>
      <c r="E170" s="1" t="s">
        <v>400</v>
      </c>
      <c r="F170" s="1">
        <v>762</v>
      </c>
      <c r="G170" s="1" t="s">
        <v>8</v>
      </c>
      <c r="H170" s="1" t="s">
        <v>898</v>
      </c>
      <c r="I170" s="1" t="s">
        <v>1057</v>
      </c>
      <c r="J170" s="1" t="s">
        <v>881</v>
      </c>
    </row>
    <row r="171" spans="1:10" x14ac:dyDescent="0.2">
      <c r="A171" s="1">
        <v>169</v>
      </c>
      <c r="B171" s="1" t="s">
        <v>954</v>
      </c>
      <c r="C171" s="1" t="s">
        <v>810</v>
      </c>
      <c r="D171" s="1">
        <v>33</v>
      </c>
      <c r="E171" s="1" t="s">
        <v>400</v>
      </c>
      <c r="F171" s="1">
        <v>762</v>
      </c>
      <c r="G171" s="1">
        <v>728</v>
      </c>
      <c r="H171" s="1" t="s">
        <v>898</v>
      </c>
      <c r="I171" s="1" t="s">
        <v>1057</v>
      </c>
      <c r="J171" s="1" t="s">
        <v>881</v>
      </c>
    </row>
    <row r="172" spans="1:10" x14ac:dyDescent="0.2">
      <c r="A172" s="1">
        <v>170</v>
      </c>
      <c r="B172" s="1" t="s">
        <v>921</v>
      </c>
      <c r="C172" s="1" t="s">
        <v>391</v>
      </c>
      <c r="D172" s="1">
        <v>768</v>
      </c>
      <c r="E172" s="1" t="s">
        <v>386</v>
      </c>
      <c r="F172" s="1">
        <v>774</v>
      </c>
      <c r="G172" s="1">
        <v>6</v>
      </c>
      <c r="H172" s="1" t="s">
        <v>898</v>
      </c>
      <c r="I172" s="1" t="s">
        <v>1057</v>
      </c>
      <c r="J172" s="1" t="s">
        <v>881</v>
      </c>
    </row>
    <row r="173" spans="1:10" x14ac:dyDescent="0.2">
      <c r="A173" s="1">
        <v>171</v>
      </c>
      <c r="B173" s="1" t="s">
        <v>922</v>
      </c>
      <c r="C173" s="1" t="s">
        <v>391</v>
      </c>
      <c r="D173" s="1">
        <v>768</v>
      </c>
      <c r="E173" s="1" t="s">
        <v>386</v>
      </c>
      <c r="F173" s="1">
        <v>774</v>
      </c>
      <c r="G173" s="1">
        <v>6</v>
      </c>
      <c r="H173" s="1" t="s">
        <v>898</v>
      </c>
      <c r="I173" s="1" t="s">
        <v>1057</v>
      </c>
      <c r="J173" s="1" t="s">
        <v>881</v>
      </c>
    </row>
    <row r="174" spans="1:10" x14ac:dyDescent="0.2">
      <c r="A174" s="1">
        <v>172</v>
      </c>
      <c r="B174" s="1" t="s">
        <v>904</v>
      </c>
      <c r="C174" s="1" t="s">
        <v>8</v>
      </c>
      <c r="D174" s="1" t="s">
        <v>8</v>
      </c>
      <c r="E174" s="1" t="s">
        <v>136</v>
      </c>
      <c r="F174" s="1">
        <v>1027</v>
      </c>
      <c r="G174" s="1" t="s">
        <v>8</v>
      </c>
      <c r="H174" s="1" t="s">
        <v>1179</v>
      </c>
      <c r="I174" s="1" t="s">
        <v>1058</v>
      </c>
      <c r="J174" s="1" t="s">
        <v>878</v>
      </c>
    </row>
    <row r="175" spans="1:10" x14ac:dyDescent="0.2">
      <c r="A175" s="1">
        <v>173</v>
      </c>
      <c r="B175" s="1" t="s">
        <v>1021</v>
      </c>
      <c r="C175" s="1" t="s">
        <v>8</v>
      </c>
      <c r="D175" s="1" t="s">
        <v>8</v>
      </c>
      <c r="E175" s="1" t="s">
        <v>136</v>
      </c>
      <c r="F175" s="1">
        <v>1027</v>
      </c>
      <c r="G175" s="1" t="s">
        <v>8</v>
      </c>
      <c r="H175" s="1" t="s">
        <v>1179</v>
      </c>
      <c r="I175" s="1" t="s">
        <v>1058</v>
      </c>
      <c r="J175" s="1" t="s">
        <v>878</v>
      </c>
    </row>
    <row r="176" spans="1:10" x14ac:dyDescent="0.2">
      <c r="A176" s="1">
        <v>174</v>
      </c>
      <c r="B176" s="1" t="s">
        <v>1003</v>
      </c>
      <c r="C176" s="1" t="s">
        <v>8</v>
      </c>
      <c r="D176" s="1" t="s">
        <v>8</v>
      </c>
      <c r="E176" s="1" t="s">
        <v>136</v>
      </c>
      <c r="F176" s="1">
        <v>1027</v>
      </c>
      <c r="G176" s="1" t="s">
        <v>8</v>
      </c>
      <c r="H176" s="1" t="s">
        <v>1179</v>
      </c>
      <c r="I176" s="1" t="s">
        <v>1058</v>
      </c>
      <c r="J176" s="1" t="s">
        <v>878</v>
      </c>
    </row>
    <row r="177" spans="1:10" x14ac:dyDescent="0.2">
      <c r="A177" s="1">
        <v>175</v>
      </c>
      <c r="B177" s="1" t="s">
        <v>1031</v>
      </c>
      <c r="C177" s="1" t="s">
        <v>672</v>
      </c>
      <c r="D177" s="1">
        <v>390</v>
      </c>
      <c r="E177" s="1" t="s">
        <v>136</v>
      </c>
      <c r="F177" s="1">
        <v>1027</v>
      </c>
      <c r="G177" s="1">
        <v>636</v>
      </c>
      <c r="H177" s="1" t="s">
        <v>1179</v>
      </c>
      <c r="I177" s="1" t="s">
        <v>1058</v>
      </c>
      <c r="J177" s="1" t="s">
        <v>881</v>
      </c>
    </row>
    <row r="178" spans="1:10" x14ac:dyDescent="0.2">
      <c r="A178" s="1">
        <v>176</v>
      </c>
      <c r="B178" s="1" t="s">
        <v>882</v>
      </c>
      <c r="C178" s="1" t="s">
        <v>240</v>
      </c>
      <c r="D178" s="1">
        <v>920</v>
      </c>
      <c r="E178" s="1" t="s">
        <v>143</v>
      </c>
      <c r="F178" s="1">
        <v>1020</v>
      </c>
      <c r="G178" s="1">
        <v>99</v>
      </c>
      <c r="H178" s="1" t="s">
        <v>1179</v>
      </c>
      <c r="I178" s="1" t="s">
        <v>1058</v>
      </c>
      <c r="J178" s="1" t="s">
        <v>878</v>
      </c>
    </row>
    <row r="179" spans="1:10" x14ac:dyDescent="0.2">
      <c r="A179" s="1">
        <v>177</v>
      </c>
      <c r="B179" s="1" t="s">
        <v>946</v>
      </c>
      <c r="C179" s="1" t="s">
        <v>143</v>
      </c>
      <c r="D179" s="1">
        <v>1020</v>
      </c>
      <c r="E179" s="1" t="s">
        <v>8</v>
      </c>
      <c r="F179" s="1" t="s">
        <v>8</v>
      </c>
      <c r="G179" s="1" t="s">
        <v>8</v>
      </c>
      <c r="H179" s="1" t="s">
        <v>1179</v>
      </c>
      <c r="I179" s="1" t="s">
        <v>1058</v>
      </c>
      <c r="J179" s="1" t="s">
        <v>878</v>
      </c>
    </row>
    <row r="180" spans="1:10" x14ac:dyDescent="0.2">
      <c r="A180" s="1">
        <v>178</v>
      </c>
      <c r="B180" s="1" t="s">
        <v>981</v>
      </c>
      <c r="C180" s="1" t="s">
        <v>8</v>
      </c>
      <c r="D180" s="1" t="s">
        <v>8</v>
      </c>
      <c r="E180" s="1" t="s">
        <v>8</v>
      </c>
      <c r="F180" s="1" t="s">
        <v>8</v>
      </c>
      <c r="G180" s="1" t="s">
        <v>8</v>
      </c>
      <c r="H180" s="1" t="s">
        <v>1179</v>
      </c>
      <c r="I180" s="1" t="s">
        <v>1058</v>
      </c>
      <c r="J180" s="1" t="s">
        <v>878</v>
      </c>
    </row>
    <row r="181" spans="1:10" x14ac:dyDescent="0.2">
      <c r="A181" s="1">
        <v>179</v>
      </c>
      <c r="B181" s="1" t="s">
        <v>887</v>
      </c>
      <c r="C181" s="1" t="s">
        <v>8</v>
      </c>
      <c r="D181" s="1" t="s">
        <v>8</v>
      </c>
      <c r="E181" s="1" t="s">
        <v>136</v>
      </c>
      <c r="F181" s="1">
        <v>1027</v>
      </c>
      <c r="G181" s="1" t="s">
        <v>8</v>
      </c>
      <c r="H181" s="1" t="s">
        <v>1179</v>
      </c>
      <c r="I181" s="1" t="s">
        <v>1058</v>
      </c>
      <c r="J181" s="1" t="s">
        <v>881</v>
      </c>
    </row>
    <row r="182" spans="1:10" x14ac:dyDescent="0.2">
      <c r="A182" s="1">
        <v>180</v>
      </c>
      <c r="B182" s="1" t="s">
        <v>1006</v>
      </c>
      <c r="C182" s="1" t="s">
        <v>8</v>
      </c>
      <c r="D182" s="1" t="s">
        <v>8</v>
      </c>
      <c r="E182" s="1" t="s">
        <v>8</v>
      </c>
      <c r="F182" s="1" t="s">
        <v>8</v>
      </c>
      <c r="G182" s="1" t="s">
        <v>8</v>
      </c>
      <c r="H182" s="1" t="s">
        <v>1179</v>
      </c>
      <c r="I182" s="1" t="s">
        <v>1058</v>
      </c>
      <c r="J182" s="1" t="s">
        <v>881</v>
      </c>
    </row>
    <row r="183" spans="1:10" x14ac:dyDescent="0.2">
      <c r="A183" s="1">
        <v>181</v>
      </c>
      <c r="B183" s="1" t="s">
        <v>945</v>
      </c>
      <c r="C183" s="1" t="s">
        <v>8</v>
      </c>
      <c r="D183" s="1" t="s">
        <v>8</v>
      </c>
      <c r="E183" s="1" t="s">
        <v>8</v>
      </c>
      <c r="F183" s="1" t="s">
        <v>8</v>
      </c>
      <c r="G183" s="1" t="s">
        <v>8</v>
      </c>
      <c r="H183" s="1" t="s">
        <v>1179</v>
      </c>
      <c r="I183" s="1" t="s">
        <v>1058</v>
      </c>
      <c r="J183" s="1" t="s">
        <v>881</v>
      </c>
    </row>
    <row r="184" spans="1:10" x14ac:dyDescent="0.2">
      <c r="A184" s="1">
        <v>182</v>
      </c>
      <c r="B184" s="1" t="s">
        <v>962</v>
      </c>
      <c r="C184" s="1" t="s">
        <v>244</v>
      </c>
      <c r="D184" s="1">
        <v>917</v>
      </c>
      <c r="E184" s="1" t="s">
        <v>75</v>
      </c>
      <c r="F184" s="1">
        <v>1098</v>
      </c>
      <c r="G184" s="1">
        <v>180</v>
      </c>
      <c r="H184" s="1" t="s">
        <v>1179</v>
      </c>
      <c r="I184" s="1" t="s">
        <v>1058</v>
      </c>
      <c r="J184" s="1" t="s">
        <v>878</v>
      </c>
    </row>
    <row r="185" spans="1:10" x14ac:dyDescent="0.2">
      <c r="A185" s="1">
        <v>183</v>
      </c>
      <c r="B185" s="1" t="s">
        <v>962</v>
      </c>
      <c r="C185" s="1" t="s">
        <v>74</v>
      </c>
      <c r="D185" s="1">
        <v>1098</v>
      </c>
      <c r="E185" s="1" t="s">
        <v>64</v>
      </c>
      <c r="F185" s="1">
        <v>1098</v>
      </c>
      <c r="G185" s="1">
        <v>0</v>
      </c>
      <c r="H185" s="1" t="s">
        <v>1179</v>
      </c>
      <c r="I185" s="1" t="s">
        <v>1058</v>
      </c>
      <c r="J185" s="1" t="s">
        <v>878</v>
      </c>
    </row>
    <row r="186" spans="1:10" x14ac:dyDescent="0.2">
      <c r="A186" s="1">
        <v>184</v>
      </c>
      <c r="B186" s="1" t="s">
        <v>962</v>
      </c>
      <c r="C186" s="1" t="s">
        <v>62</v>
      </c>
      <c r="D186" s="1">
        <v>1098</v>
      </c>
      <c r="E186" s="1" t="s">
        <v>48</v>
      </c>
      <c r="F186" s="1">
        <v>1098</v>
      </c>
      <c r="G186" s="1">
        <v>0</v>
      </c>
      <c r="H186" s="1" t="s">
        <v>1179</v>
      </c>
      <c r="I186" s="1" t="s">
        <v>1058</v>
      </c>
      <c r="J186" s="1" t="s">
        <v>878</v>
      </c>
    </row>
    <row r="187" spans="1:10" x14ac:dyDescent="0.2">
      <c r="A187" s="1">
        <v>185</v>
      </c>
      <c r="B187" s="1" t="s">
        <v>962</v>
      </c>
      <c r="C187" s="1" t="s">
        <v>47</v>
      </c>
      <c r="D187" s="1">
        <v>1098</v>
      </c>
      <c r="E187" s="1" t="s">
        <v>37</v>
      </c>
      <c r="F187" s="1">
        <v>1120</v>
      </c>
      <c r="G187" s="1">
        <v>22</v>
      </c>
      <c r="H187" s="1" t="s">
        <v>1179</v>
      </c>
      <c r="I187" s="1" t="s">
        <v>1058</v>
      </c>
      <c r="J187" s="1" t="s">
        <v>878</v>
      </c>
    </row>
    <row r="188" spans="1:10" x14ac:dyDescent="0.2">
      <c r="A188" s="1">
        <v>186</v>
      </c>
      <c r="B188" s="1" t="s">
        <v>962</v>
      </c>
      <c r="C188" s="1" t="s">
        <v>30</v>
      </c>
      <c r="D188" s="1">
        <v>1126</v>
      </c>
      <c r="E188" s="1" t="s">
        <v>18</v>
      </c>
      <c r="F188" s="1">
        <v>1143</v>
      </c>
      <c r="G188" s="1">
        <v>16</v>
      </c>
      <c r="H188" s="1" t="s">
        <v>1179</v>
      </c>
      <c r="I188" s="1" t="s">
        <v>1058</v>
      </c>
      <c r="J188" s="1" t="s">
        <v>878</v>
      </c>
    </row>
    <row r="189" spans="1:10" x14ac:dyDescent="0.2">
      <c r="A189" s="1">
        <v>187</v>
      </c>
      <c r="B189" s="1" t="s">
        <v>962</v>
      </c>
      <c r="C189" s="1" t="s">
        <v>15</v>
      </c>
      <c r="D189" s="1">
        <v>1146</v>
      </c>
      <c r="E189" s="1" t="s">
        <v>8</v>
      </c>
      <c r="F189" s="1" t="s">
        <v>8</v>
      </c>
      <c r="G189" s="1" t="s">
        <v>8</v>
      </c>
      <c r="H189" s="1" t="s">
        <v>1179</v>
      </c>
      <c r="I189" s="1" t="s">
        <v>1058</v>
      </c>
      <c r="J189" s="1" t="s">
        <v>878</v>
      </c>
    </row>
    <row r="190" spans="1:10" x14ac:dyDescent="0.2">
      <c r="A190" s="1">
        <v>188</v>
      </c>
      <c r="B190" s="1" t="s">
        <v>970</v>
      </c>
      <c r="C190" s="1" t="s">
        <v>8</v>
      </c>
      <c r="D190" s="1" t="s">
        <v>8</v>
      </c>
      <c r="E190" s="1" t="s">
        <v>711</v>
      </c>
      <c r="F190" s="1">
        <v>236</v>
      </c>
      <c r="G190" s="1" t="s">
        <v>8</v>
      </c>
      <c r="H190" s="1" t="s">
        <v>1179</v>
      </c>
      <c r="I190" s="1" t="s">
        <v>1058</v>
      </c>
      <c r="J190" s="1" t="s">
        <v>881</v>
      </c>
    </row>
    <row r="191" spans="1:10" x14ac:dyDescent="0.2">
      <c r="A191" s="1">
        <v>189</v>
      </c>
      <c r="B191" s="1" t="s">
        <v>956</v>
      </c>
      <c r="C191" s="1" t="s">
        <v>8</v>
      </c>
      <c r="D191" s="1" t="s">
        <v>8</v>
      </c>
      <c r="E191" s="1" t="s">
        <v>157</v>
      </c>
      <c r="F191" s="1">
        <v>1000</v>
      </c>
      <c r="G191" s="1" t="s">
        <v>8</v>
      </c>
      <c r="H191" s="1" t="s">
        <v>1179</v>
      </c>
      <c r="I191" s="1" t="s">
        <v>1058</v>
      </c>
      <c r="J191" s="1" t="s">
        <v>878</v>
      </c>
    </row>
    <row r="192" spans="1:10" x14ac:dyDescent="0.2">
      <c r="A192" s="1">
        <v>190</v>
      </c>
      <c r="B192" s="1" t="s">
        <v>956</v>
      </c>
      <c r="C192" s="1" t="s">
        <v>154</v>
      </c>
      <c r="D192" s="1">
        <v>1001</v>
      </c>
      <c r="E192" s="1" t="s">
        <v>8</v>
      </c>
      <c r="F192" s="1" t="s">
        <v>8</v>
      </c>
      <c r="G192" s="1" t="s">
        <v>8</v>
      </c>
      <c r="H192" s="1" t="s">
        <v>1179</v>
      </c>
      <c r="I192" s="1" t="s">
        <v>1058</v>
      </c>
      <c r="J192" s="1" t="s">
        <v>878</v>
      </c>
    </row>
    <row r="193" spans="1:10" x14ac:dyDescent="0.2">
      <c r="A193" s="1">
        <v>191</v>
      </c>
      <c r="B193" s="1" t="s">
        <v>957</v>
      </c>
      <c r="C193" s="1" t="s">
        <v>8</v>
      </c>
      <c r="D193" s="1" t="s">
        <v>8</v>
      </c>
      <c r="E193" s="1" t="s">
        <v>420</v>
      </c>
      <c r="F193" s="1">
        <v>728</v>
      </c>
      <c r="G193" s="1" t="s">
        <v>8</v>
      </c>
      <c r="H193" s="1" t="s">
        <v>1179</v>
      </c>
      <c r="I193" s="1" t="s">
        <v>1058</v>
      </c>
      <c r="J193" s="1" t="s">
        <v>881</v>
      </c>
    </row>
    <row r="194" spans="1:10" x14ac:dyDescent="0.2">
      <c r="A194" s="1">
        <v>192</v>
      </c>
      <c r="B194" s="1" t="s">
        <v>920</v>
      </c>
      <c r="C194" s="1" t="s">
        <v>672</v>
      </c>
      <c r="D194" s="1">
        <v>390</v>
      </c>
      <c r="E194" s="1" t="s">
        <v>136</v>
      </c>
      <c r="F194" s="1">
        <v>1027</v>
      </c>
      <c r="G194" s="1">
        <v>636</v>
      </c>
      <c r="H194" s="1" t="s">
        <v>1179</v>
      </c>
      <c r="I194" s="1" t="s">
        <v>1058</v>
      </c>
      <c r="J194" s="1" t="s">
        <v>881</v>
      </c>
    </row>
    <row r="195" spans="1:10" x14ac:dyDescent="0.2">
      <c r="A195" s="1">
        <v>193</v>
      </c>
      <c r="B195" s="1" t="s">
        <v>937</v>
      </c>
      <c r="C195" s="1" t="s">
        <v>8</v>
      </c>
      <c r="D195" s="1" t="s">
        <v>8</v>
      </c>
      <c r="E195" s="1" t="s">
        <v>136</v>
      </c>
      <c r="F195" s="1">
        <v>1027</v>
      </c>
      <c r="G195" s="1" t="s">
        <v>8</v>
      </c>
      <c r="H195" s="1" t="s">
        <v>1179</v>
      </c>
      <c r="I195" s="1" t="s">
        <v>1058</v>
      </c>
      <c r="J195" s="1" t="s">
        <v>878</v>
      </c>
    </row>
    <row r="196" spans="1:10" x14ac:dyDescent="0.2">
      <c r="A196" s="1">
        <v>194</v>
      </c>
      <c r="B196" s="1" t="s">
        <v>891</v>
      </c>
      <c r="C196" s="1" t="s">
        <v>672</v>
      </c>
      <c r="D196" s="1">
        <v>390</v>
      </c>
      <c r="E196" s="1" t="s">
        <v>136</v>
      </c>
      <c r="F196" s="1">
        <v>1027</v>
      </c>
      <c r="G196" s="1">
        <v>636</v>
      </c>
      <c r="H196" s="1" t="s">
        <v>1179</v>
      </c>
      <c r="I196" s="1" t="s">
        <v>1058</v>
      </c>
      <c r="J196" s="1" t="s">
        <v>881</v>
      </c>
    </row>
    <row r="197" spans="1:10" x14ac:dyDescent="0.2">
      <c r="A197" s="1">
        <v>195</v>
      </c>
      <c r="B197" s="1" t="s">
        <v>965</v>
      </c>
      <c r="C197" s="1" t="s">
        <v>8</v>
      </c>
      <c r="D197" s="1" t="s">
        <v>8</v>
      </c>
      <c r="E197" s="1" t="s">
        <v>711</v>
      </c>
      <c r="F197" s="1">
        <v>236</v>
      </c>
      <c r="G197" s="1" t="s">
        <v>8</v>
      </c>
      <c r="H197" s="1" t="s">
        <v>1179</v>
      </c>
      <c r="I197" s="1" t="s">
        <v>1058</v>
      </c>
      <c r="J197" s="1" t="s">
        <v>881</v>
      </c>
    </row>
    <row r="198" spans="1:10" x14ac:dyDescent="0.2">
      <c r="A198" s="1">
        <v>196</v>
      </c>
      <c r="B198" s="1" t="s">
        <v>912</v>
      </c>
      <c r="C198" s="1" t="s">
        <v>8</v>
      </c>
      <c r="D198" s="1" t="s">
        <v>8</v>
      </c>
      <c r="E198" s="1" t="s">
        <v>519</v>
      </c>
      <c r="F198" s="1">
        <v>626</v>
      </c>
      <c r="G198" s="1" t="s">
        <v>8</v>
      </c>
      <c r="H198" s="1" t="s">
        <v>1179</v>
      </c>
      <c r="I198" s="1" t="s">
        <v>1058</v>
      </c>
      <c r="J198" s="1" t="s">
        <v>881</v>
      </c>
    </row>
    <row r="199" spans="1:10" x14ac:dyDescent="0.2">
      <c r="A199" s="1">
        <v>197</v>
      </c>
      <c r="B199" s="1" t="s">
        <v>1015</v>
      </c>
      <c r="C199" s="1" t="s">
        <v>8</v>
      </c>
      <c r="D199" s="1" t="s">
        <v>8</v>
      </c>
      <c r="E199" s="1" t="s">
        <v>519</v>
      </c>
      <c r="F199" s="1">
        <v>626</v>
      </c>
      <c r="G199" s="1" t="s">
        <v>8</v>
      </c>
      <c r="H199" s="1" t="s">
        <v>1179</v>
      </c>
      <c r="I199" s="1" t="s">
        <v>1058</v>
      </c>
      <c r="J199" s="1" t="s">
        <v>881</v>
      </c>
    </row>
    <row r="200" spans="1:10" x14ac:dyDescent="0.2">
      <c r="A200" s="1">
        <v>198</v>
      </c>
      <c r="B200" s="1" t="s">
        <v>991</v>
      </c>
      <c r="C200" s="1" t="s">
        <v>8</v>
      </c>
      <c r="D200" s="1" t="s">
        <v>8</v>
      </c>
      <c r="E200" s="1" t="s">
        <v>511</v>
      </c>
      <c r="F200" s="1">
        <v>629</v>
      </c>
      <c r="G200" s="1" t="s">
        <v>8</v>
      </c>
      <c r="H200" s="1" t="s">
        <v>1179</v>
      </c>
      <c r="I200" s="1" t="s">
        <v>1058</v>
      </c>
      <c r="J200" s="1" t="s">
        <v>881</v>
      </c>
    </row>
    <row r="201" spans="1:10" x14ac:dyDescent="0.2">
      <c r="A201" s="1">
        <v>199</v>
      </c>
      <c r="B201" s="1" t="s">
        <v>1002</v>
      </c>
      <c r="C201" s="1" t="s">
        <v>701</v>
      </c>
      <c r="D201" s="1">
        <v>236</v>
      </c>
      <c r="E201" s="1" t="s">
        <v>8</v>
      </c>
      <c r="F201" s="1" t="s">
        <v>8</v>
      </c>
      <c r="G201" s="1" t="s">
        <v>8</v>
      </c>
      <c r="H201" s="1" t="s">
        <v>1179</v>
      </c>
      <c r="I201" s="1" t="s">
        <v>1058</v>
      </c>
      <c r="J201" s="1" t="s">
        <v>878</v>
      </c>
    </row>
    <row r="202" spans="1:10" x14ac:dyDescent="0.2">
      <c r="A202" s="1">
        <v>200</v>
      </c>
      <c r="B202" s="1" t="s">
        <v>964</v>
      </c>
      <c r="C202" s="1" t="s">
        <v>158</v>
      </c>
      <c r="D202" s="1">
        <v>1000</v>
      </c>
      <c r="E202" s="1" t="s">
        <v>136</v>
      </c>
      <c r="F202" s="1">
        <v>1027</v>
      </c>
      <c r="G202" s="1">
        <v>27</v>
      </c>
      <c r="H202" s="1" t="s">
        <v>1179</v>
      </c>
      <c r="I202" s="1" t="s">
        <v>1058</v>
      </c>
      <c r="J202" s="1" t="s">
        <v>878</v>
      </c>
    </row>
    <row r="203" spans="1:10" x14ac:dyDescent="0.2">
      <c r="A203" s="1">
        <v>201</v>
      </c>
      <c r="B203" s="1" t="s">
        <v>1106</v>
      </c>
      <c r="C203" s="1" t="s">
        <v>8</v>
      </c>
      <c r="D203" s="1" t="s">
        <v>8</v>
      </c>
      <c r="E203" s="1" t="s">
        <v>152</v>
      </c>
      <c r="F203" s="1">
        <v>1005</v>
      </c>
      <c r="G203" s="1" t="s">
        <v>8</v>
      </c>
      <c r="H203" s="1" t="s">
        <v>1179</v>
      </c>
      <c r="I203" s="1" t="s">
        <v>1058</v>
      </c>
      <c r="J203" s="1" t="s">
        <v>878</v>
      </c>
    </row>
    <row r="204" spans="1:10" x14ac:dyDescent="0.2">
      <c r="A204" s="1">
        <v>202</v>
      </c>
      <c r="B204" s="1" t="s">
        <v>1085</v>
      </c>
      <c r="C204" s="1" t="s">
        <v>8</v>
      </c>
      <c r="D204" s="1" t="s">
        <v>8</v>
      </c>
      <c r="E204" s="1" t="s">
        <v>713</v>
      </c>
      <c r="F204" s="1">
        <v>236</v>
      </c>
      <c r="G204" s="1" t="s">
        <v>8</v>
      </c>
      <c r="H204" s="1" t="s">
        <v>1179</v>
      </c>
      <c r="I204" s="1" t="s">
        <v>1058</v>
      </c>
      <c r="J204" s="1" t="s">
        <v>878</v>
      </c>
    </row>
    <row r="205" spans="1:10" x14ac:dyDescent="0.2">
      <c r="A205" s="1">
        <v>203</v>
      </c>
      <c r="B205" s="1" t="s">
        <v>1075</v>
      </c>
      <c r="C205" s="1" t="s">
        <v>8</v>
      </c>
      <c r="D205" s="1" t="s">
        <v>8</v>
      </c>
      <c r="E205" s="1" t="s">
        <v>713</v>
      </c>
      <c r="F205" s="1">
        <v>236</v>
      </c>
      <c r="G205" s="1" t="s">
        <v>8</v>
      </c>
      <c r="H205" s="1" t="s">
        <v>1179</v>
      </c>
      <c r="I205" s="1" t="s">
        <v>1058</v>
      </c>
      <c r="J205" s="1" t="s">
        <v>878</v>
      </c>
    </row>
    <row r="206" spans="1:10" x14ac:dyDescent="0.2">
      <c r="A206" s="1">
        <v>204</v>
      </c>
      <c r="B206" s="1" t="s">
        <v>885</v>
      </c>
      <c r="C206" s="1" t="s">
        <v>140</v>
      </c>
      <c r="D206" s="1">
        <v>1026</v>
      </c>
      <c r="E206" s="1" t="s">
        <v>8</v>
      </c>
      <c r="F206" s="1" t="s">
        <v>8</v>
      </c>
      <c r="G206" s="1" t="s">
        <v>8</v>
      </c>
      <c r="H206" s="1" t="s">
        <v>1179</v>
      </c>
      <c r="I206" s="1" t="s">
        <v>1058</v>
      </c>
      <c r="J206" s="1" t="s">
        <v>878</v>
      </c>
    </row>
    <row r="207" spans="1:10" x14ac:dyDescent="0.2">
      <c r="A207" s="1">
        <v>205</v>
      </c>
      <c r="B207" s="1" t="s">
        <v>944</v>
      </c>
      <c r="C207" s="1" t="s">
        <v>140</v>
      </c>
      <c r="D207" s="1">
        <v>1026</v>
      </c>
      <c r="E207" s="1" t="s">
        <v>8</v>
      </c>
      <c r="F207" s="1" t="s">
        <v>8</v>
      </c>
      <c r="G207" s="1" t="s">
        <v>8</v>
      </c>
      <c r="H207" s="1" t="s">
        <v>1179</v>
      </c>
      <c r="I207" s="1" t="s">
        <v>1058</v>
      </c>
      <c r="J207" s="1" t="s">
        <v>878</v>
      </c>
    </row>
    <row r="208" spans="1:10" x14ac:dyDescent="0.2">
      <c r="A208" s="1">
        <v>206</v>
      </c>
      <c r="B208" s="1" t="s">
        <v>976</v>
      </c>
      <c r="C208" s="1" t="s">
        <v>140</v>
      </c>
      <c r="D208" s="1">
        <v>1026</v>
      </c>
      <c r="E208" s="1" t="s">
        <v>8</v>
      </c>
      <c r="F208" s="1" t="s">
        <v>8</v>
      </c>
      <c r="G208" s="1" t="s">
        <v>8</v>
      </c>
      <c r="H208" s="1" t="s">
        <v>1179</v>
      </c>
      <c r="I208" s="1" t="s">
        <v>1058</v>
      </c>
      <c r="J208" s="1" t="s">
        <v>878</v>
      </c>
    </row>
    <row r="209" spans="1:10" x14ac:dyDescent="0.2">
      <c r="A209" s="1">
        <v>207</v>
      </c>
      <c r="B209" s="1" t="s">
        <v>1004</v>
      </c>
      <c r="C209" s="1" t="s">
        <v>391</v>
      </c>
      <c r="D209" s="1">
        <v>768</v>
      </c>
      <c r="E209" s="1" t="s">
        <v>8</v>
      </c>
      <c r="F209" s="1" t="s">
        <v>8</v>
      </c>
      <c r="G209" s="1" t="s">
        <v>8</v>
      </c>
      <c r="H209" s="1" t="s">
        <v>1179</v>
      </c>
      <c r="I209" s="1" t="s">
        <v>1058</v>
      </c>
      <c r="J209" s="1" t="s">
        <v>878</v>
      </c>
    </row>
    <row r="210" spans="1:10" x14ac:dyDescent="0.2">
      <c r="A210" s="1">
        <v>208</v>
      </c>
      <c r="B210" s="1" t="s">
        <v>1028</v>
      </c>
      <c r="C210" s="1" t="s">
        <v>8</v>
      </c>
      <c r="D210" s="1" t="s">
        <v>8</v>
      </c>
      <c r="E210" s="1" t="s">
        <v>8</v>
      </c>
      <c r="F210" s="1" t="s">
        <v>8</v>
      </c>
      <c r="G210" s="1" t="s">
        <v>8</v>
      </c>
      <c r="H210" s="1" t="s">
        <v>1179</v>
      </c>
      <c r="I210" s="1" t="s">
        <v>1058</v>
      </c>
      <c r="J210" s="1" t="s">
        <v>878</v>
      </c>
    </row>
    <row r="211" spans="1:10" x14ac:dyDescent="0.2">
      <c r="A211" s="1">
        <v>209</v>
      </c>
      <c r="B211" s="1" t="s">
        <v>906</v>
      </c>
      <c r="C211" s="1" t="s">
        <v>143</v>
      </c>
      <c r="D211" s="1">
        <v>1020</v>
      </c>
      <c r="E211" s="1" t="s">
        <v>8</v>
      </c>
      <c r="F211" s="1" t="s">
        <v>8</v>
      </c>
      <c r="G211" s="1" t="s">
        <v>8</v>
      </c>
      <c r="H211" s="1" t="s">
        <v>1179</v>
      </c>
      <c r="I211" s="1" t="s">
        <v>1058</v>
      </c>
      <c r="J211" s="1" t="s">
        <v>878</v>
      </c>
    </row>
    <row r="212" spans="1:10" x14ac:dyDescent="0.2">
      <c r="A212" s="1">
        <v>210</v>
      </c>
      <c r="B212" s="1" t="s">
        <v>1022</v>
      </c>
      <c r="C212" s="1" t="s">
        <v>863</v>
      </c>
      <c r="D212" s="1">
        <v>26</v>
      </c>
      <c r="E212" s="1" t="s">
        <v>511</v>
      </c>
      <c r="F212" s="1">
        <v>629</v>
      </c>
      <c r="G212" s="1">
        <v>603</v>
      </c>
      <c r="H212" s="1" t="s">
        <v>1179</v>
      </c>
      <c r="I212" s="1" t="s">
        <v>1058</v>
      </c>
      <c r="J212" s="1" t="s">
        <v>881</v>
      </c>
    </row>
    <row r="213" spans="1:10" x14ac:dyDescent="0.2">
      <c r="A213" s="1">
        <v>211</v>
      </c>
      <c r="B213" s="1" t="s">
        <v>949</v>
      </c>
      <c r="C213" s="1" t="s">
        <v>8</v>
      </c>
      <c r="D213" s="1" t="s">
        <v>8</v>
      </c>
      <c r="E213" s="1" t="s">
        <v>511</v>
      </c>
      <c r="F213" s="1">
        <v>629</v>
      </c>
      <c r="G213" s="1" t="s">
        <v>8</v>
      </c>
      <c r="H213" s="1" t="s">
        <v>1179</v>
      </c>
      <c r="I213" s="1" t="s">
        <v>1058</v>
      </c>
      <c r="J213" s="1" t="s">
        <v>881</v>
      </c>
    </row>
    <row r="214" spans="1:10" x14ac:dyDescent="0.2">
      <c r="A214" s="1">
        <v>212</v>
      </c>
      <c r="B214" s="1" t="s">
        <v>939</v>
      </c>
      <c r="C214" s="1" t="s">
        <v>8</v>
      </c>
      <c r="D214" s="1" t="s">
        <v>8</v>
      </c>
      <c r="E214" s="1" t="s">
        <v>511</v>
      </c>
      <c r="F214" s="1">
        <v>629</v>
      </c>
      <c r="G214" s="1" t="s">
        <v>8</v>
      </c>
      <c r="H214" s="1" t="s">
        <v>1179</v>
      </c>
      <c r="I214" s="1" t="s">
        <v>1058</v>
      </c>
      <c r="J214" s="1" t="s">
        <v>881</v>
      </c>
    </row>
    <row r="215" spans="1:10" x14ac:dyDescent="0.2">
      <c r="A215" s="1">
        <v>213</v>
      </c>
      <c r="B215" s="1" t="s">
        <v>923</v>
      </c>
      <c r="C215" s="1" t="s">
        <v>8</v>
      </c>
      <c r="D215" s="1" t="s">
        <v>8</v>
      </c>
      <c r="E215" s="1" t="s">
        <v>511</v>
      </c>
      <c r="F215" s="1">
        <v>629</v>
      </c>
      <c r="G215" s="1" t="s">
        <v>8</v>
      </c>
      <c r="H215" s="1" t="s">
        <v>1179</v>
      </c>
      <c r="I215" s="1" t="s">
        <v>1058</v>
      </c>
      <c r="J215" s="1" t="s">
        <v>881</v>
      </c>
    </row>
    <row r="216" spans="1:10" x14ac:dyDescent="0.2">
      <c r="A216" s="1">
        <v>214</v>
      </c>
      <c r="B216" s="1" t="s">
        <v>901</v>
      </c>
      <c r="C216" s="1" t="s">
        <v>8</v>
      </c>
      <c r="D216" s="1" t="s">
        <v>8</v>
      </c>
      <c r="E216" s="1" t="s">
        <v>519</v>
      </c>
      <c r="F216" s="1">
        <v>626</v>
      </c>
      <c r="G216" s="1" t="s">
        <v>8</v>
      </c>
      <c r="H216" s="1" t="s">
        <v>1179</v>
      </c>
      <c r="I216" s="1" t="s">
        <v>1058</v>
      </c>
      <c r="J216" s="1" t="s">
        <v>881</v>
      </c>
    </row>
    <row r="217" spans="1:10" x14ac:dyDescent="0.2">
      <c r="A217" s="1">
        <v>215</v>
      </c>
      <c r="B217" s="1" t="s">
        <v>929</v>
      </c>
      <c r="C217" s="1" t="s">
        <v>664</v>
      </c>
      <c r="D217" s="1">
        <v>405</v>
      </c>
      <c r="E217" s="1" t="s">
        <v>656</v>
      </c>
      <c r="F217" s="1">
        <v>410</v>
      </c>
      <c r="G217" s="1">
        <v>4</v>
      </c>
      <c r="H217" s="1" t="s">
        <v>1179</v>
      </c>
      <c r="I217" s="1" t="s">
        <v>1058</v>
      </c>
      <c r="J217" s="1" t="s">
        <v>881</v>
      </c>
    </row>
    <row r="218" spans="1:10" x14ac:dyDescent="0.2">
      <c r="A218" s="1">
        <v>216</v>
      </c>
      <c r="B218" s="1" t="s">
        <v>953</v>
      </c>
      <c r="C218" s="1" t="s">
        <v>8</v>
      </c>
      <c r="D218" s="1" t="s">
        <v>8</v>
      </c>
      <c r="E218" s="1" t="s">
        <v>321</v>
      </c>
      <c r="F218" s="1">
        <v>836</v>
      </c>
      <c r="G218" s="1" t="s">
        <v>8</v>
      </c>
      <c r="H218" s="1" t="s">
        <v>1179</v>
      </c>
      <c r="I218" s="1" t="s">
        <v>1058</v>
      </c>
      <c r="J218" s="1" t="s">
        <v>881</v>
      </c>
    </row>
    <row r="219" spans="1:10" x14ac:dyDescent="0.2">
      <c r="A219" s="1">
        <v>217</v>
      </c>
      <c r="B219" s="1" t="s">
        <v>1025</v>
      </c>
      <c r="C219" s="1" t="s">
        <v>8</v>
      </c>
      <c r="D219" s="1" t="s">
        <v>8</v>
      </c>
      <c r="E219" s="1" t="s">
        <v>136</v>
      </c>
      <c r="F219" s="1">
        <v>1027</v>
      </c>
      <c r="G219" s="1" t="s">
        <v>8</v>
      </c>
      <c r="H219" s="1" t="s">
        <v>1179</v>
      </c>
      <c r="I219" s="1" t="s">
        <v>1058</v>
      </c>
      <c r="J219" s="1" t="s">
        <v>878</v>
      </c>
    </row>
    <row r="220" spans="1:10" x14ac:dyDescent="0.2">
      <c r="A220" s="1">
        <v>218</v>
      </c>
      <c r="B220" s="1" t="s">
        <v>1032</v>
      </c>
      <c r="C220" s="1" t="s">
        <v>8</v>
      </c>
      <c r="D220" s="1" t="s">
        <v>8</v>
      </c>
      <c r="E220" s="1" t="s">
        <v>321</v>
      </c>
      <c r="F220" s="1">
        <v>836</v>
      </c>
      <c r="G220" s="1" t="s">
        <v>8</v>
      </c>
      <c r="H220" s="1" t="s">
        <v>1179</v>
      </c>
      <c r="I220" s="1" t="s">
        <v>1058</v>
      </c>
      <c r="J220" s="1" t="s">
        <v>881</v>
      </c>
    </row>
    <row r="221" spans="1:10" x14ac:dyDescent="0.2">
      <c r="A221" s="1">
        <v>219</v>
      </c>
      <c r="B221" s="1" t="s">
        <v>1152</v>
      </c>
      <c r="C221" s="1" t="s">
        <v>8</v>
      </c>
      <c r="D221" s="1" t="s">
        <v>8</v>
      </c>
      <c r="E221" s="1" t="s">
        <v>713</v>
      </c>
      <c r="F221" s="1">
        <v>236</v>
      </c>
      <c r="G221" s="1" t="s">
        <v>8</v>
      </c>
      <c r="H221" s="1" t="s">
        <v>1179</v>
      </c>
      <c r="I221" s="1" t="s">
        <v>1058</v>
      </c>
      <c r="J221" s="1" t="s">
        <v>878</v>
      </c>
    </row>
    <row r="222" spans="1:10" x14ac:dyDescent="0.2">
      <c r="A222" s="1">
        <v>220</v>
      </c>
      <c r="B222" s="1" t="s">
        <v>893</v>
      </c>
      <c r="C222" s="1" t="s">
        <v>240</v>
      </c>
      <c r="D222" s="1">
        <v>920</v>
      </c>
      <c r="E222" s="1" t="s">
        <v>230</v>
      </c>
      <c r="F222" s="1">
        <v>936</v>
      </c>
      <c r="G222" s="1">
        <v>15</v>
      </c>
      <c r="H222" s="1" t="s">
        <v>1059</v>
      </c>
      <c r="I222" s="1" t="s">
        <v>884</v>
      </c>
      <c r="J222" s="1" t="s">
        <v>881</v>
      </c>
    </row>
    <row r="223" spans="1:10" x14ac:dyDescent="0.2">
      <c r="A223" s="1">
        <v>221</v>
      </c>
      <c r="B223" s="1" t="s">
        <v>943</v>
      </c>
      <c r="C223" s="1" t="s">
        <v>746</v>
      </c>
      <c r="D223" s="1">
        <v>201</v>
      </c>
      <c r="E223" s="1" t="s">
        <v>443</v>
      </c>
      <c r="F223" s="1">
        <v>675</v>
      </c>
      <c r="G223" s="1">
        <v>474</v>
      </c>
      <c r="H223" s="1" t="s">
        <v>1059</v>
      </c>
      <c r="I223" s="1" t="s">
        <v>884</v>
      </c>
      <c r="J223" s="1" t="s">
        <v>878</v>
      </c>
    </row>
    <row r="224" spans="1:10" x14ac:dyDescent="0.2">
      <c r="A224" s="1">
        <v>222</v>
      </c>
      <c r="B224" s="1" t="s">
        <v>932</v>
      </c>
      <c r="C224" s="1" t="s">
        <v>8</v>
      </c>
      <c r="D224" s="1" t="s">
        <v>8</v>
      </c>
      <c r="E224" s="1" t="s">
        <v>8</v>
      </c>
      <c r="F224" s="1" t="s">
        <v>8</v>
      </c>
      <c r="G224" s="1" t="s">
        <v>8</v>
      </c>
      <c r="H224" s="1" t="s">
        <v>1059</v>
      </c>
      <c r="I224" s="1" t="s">
        <v>884</v>
      </c>
      <c r="J224" s="1" t="s">
        <v>881</v>
      </c>
    </row>
    <row r="225" spans="1:10" x14ac:dyDescent="0.2">
      <c r="A225" s="1">
        <v>223</v>
      </c>
      <c r="B225" s="1" t="s">
        <v>971</v>
      </c>
      <c r="C225" s="1" t="s">
        <v>437</v>
      </c>
      <c r="D225" s="1">
        <v>698</v>
      </c>
      <c r="E225" s="1" t="s">
        <v>429</v>
      </c>
      <c r="F225" s="1">
        <v>720</v>
      </c>
      <c r="G225" s="1">
        <v>22</v>
      </c>
      <c r="H225" s="1" t="s">
        <v>1059</v>
      </c>
      <c r="I225" s="1" t="s">
        <v>884</v>
      </c>
      <c r="J225" s="1" t="s">
        <v>878</v>
      </c>
    </row>
    <row r="226" spans="1:10" x14ac:dyDescent="0.2">
      <c r="A226" s="1">
        <v>224</v>
      </c>
      <c r="B226" s="1" t="s">
        <v>986</v>
      </c>
      <c r="C226" s="1" t="s">
        <v>437</v>
      </c>
      <c r="D226" s="1">
        <v>698</v>
      </c>
      <c r="E226" s="1" t="s">
        <v>429</v>
      </c>
      <c r="F226" s="1">
        <v>720</v>
      </c>
      <c r="G226" s="1">
        <v>22</v>
      </c>
      <c r="H226" s="1" t="s">
        <v>1059</v>
      </c>
      <c r="I226" s="1" t="s">
        <v>884</v>
      </c>
      <c r="J226" s="1" t="s">
        <v>878</v>
      </c>
    </row>
    <row r="227" spans="1:10" x14ac:dyDescent="0.2">
      <c r="A227" s="1">
        <v>225</v>
      </c>
      <c r="B227" s="1" t="s">
        <v>994</v>
      </c>
      <c r="C227" s="1" t="s">
        <v>437</v>
      </c>
      <c r="D227" s="1">
        <v>698</v>
      </c>
      <c r="E227" s="1" t="s">
        <v>429</v>
      </c>
      <c r="F227" s="1">
        <v>720</v>
      </c>
      <c r="G227" s="1">
        <v>22</v>
      </c>
      <c r="H227" s="1" t="s">
        <v>1059</v>
      </c>
      <c r="I227" s="1" t="s">
        <v>884</v>
      </c>
      <c r="J227" s="1" t="s">
        <v>878</v>
      </c>
    </row>
    <row r="228" spans="1:10" x14ac:dyDescent="0.2">
      <c r="A228" s="1">
        <v>226</v>
      </c>
      <c r="B228" s="1" t="s">
        <v>968</v>
      </c>
      <c r="C228" s="1" t="s">
        <v>437</v>
      </c>
      <c r="D228" s="1">
        <v>698</v>
      </c>
      <c r="E228" s="1" t="s">
        <v>429</v>
      </c>
      <c r="F228" s="1">
        <v>720</v>
      </c>
      <c r="G228" s="1">
        <v>22</v>
      </c>
      <c r="H228" s="1" t="s">
        <v>1059</v>
      </c>
      <c r="I228" s="1" t="s">
        <v>884</v>
      </c>
      <c r="J228" s="1" t="s">
        <v>878</v>
      </c>
    </row>
    <row r="229" spans="1:10" x14ac:dyDescent="0.2">
      <c r="A229" s="1">
        <v>227</v>
      </c>
      <c r="B229" s="1" t="s">
        <v>907</v>
      </c>
      <c r="C229" s="1" t="s">
        <v>437</v>
      </c>
      <c r="D229" s="1">
        <v>698</v>
      </c>
      <c r="E229" s="1" t="s">
        <v>429</v>
      </c>
      <c r="F229" s="1">
        <v>720</v>
      </c>
      <c r="G229" s="1">
        <v>22</v>
      </c>
      <c r="H229" s="1" t="s">
        <v>1059</v>
      </c>
      <c r="I229" s="1" t="s">
        <v>884</v>
      </c>
      <c r="J229" s="1" t="s">
        <v>878</v>
      </c>
    </row>
    <row r="230" spans="1:10" x14ac:dyDescent="0.2">
      <c r="A230" s="1">
        <v>228</v>
      </c>
      <c r="B230" s="1" t="s">
        <v>985</v>
      </c>
      <c r="C230" s="1" t="s">
        <v>437</v>
      </c>
      <c r="D230" s="1">
        <v>698</v>
      </c>
      <c r="E230" s="1" t="s">
        <v>429</v>
      </c>
      <c r="F230" s="1">
        <v>720</v>
      </c>
      <c r="G230" s="1">
        <v>22</v>
      </c>
      <c r="H230" s="1" t="s">
        <v>1059</v>
      </c>
      <c r="I230" s="1" t="s">
        <v>884</v>
      </c>
      <c r="J230" s="1" t="s">
        <v>878</v>
      </c>
    </row>
    <row r="231" spans="1:10" x14ac:dyDescent="0.2">
      <c r="A231" s="1">
        <v>229</v>
      </c>
      <c r="B231" s="1" t="s">
        <v>1020</v>
      </c>
      <c r="C231" s="1" t="s">
        <v>437</v>
      </c>
      <c r="D231" s="1">
        <v>698</v>
      </c>
      <c r="E231" s="1" t="s">
        <v>429</v>
      </c>
      <c r="F231" s="1">
        <v>720</v>
      </c>
      <c r="G231" s="1">
        <v>22</v>
      </c>
      <c r="H231" s="1" t="s">
        <v>1059</v>
      </c>
      <c r="I231" s="1" t="s">
        <v>884</v>
      </c>
      <c r="J231" s="1" t="s">
        <v>878</v>
      </c>
    </row>
    <row r="232" spans="1:10" x14ac:dyDescent="0.2">
      <c r="A232" s="1">
        <v>230</v>
      </c>
      <c r="B232" s="1" t="s">
        <v>947</v>
      </c>
      <c r="C232" s="1" t="s">
        <v>437</v>
      </c>
      <c r="D232" s="1">
        <v>698</v>
      </c>
      <c r="E232" s="1" t="s">
        <v>429</v>
      </c>
      <c r="F232" s="1">
        <v>720</v>
      </c>
      <c r="G232" s="1">
        <v>22</v>
      </c>
      <c r="H232" s="1" t="s">
        <v>1059</v>
      </c>
      <c r="I232" s="1" t="s">
        <v>884</v>
      </c>
      <c r="J232" s="1" t="s">
        <v>878</v>
      </c>
    </row>
    <row r="233" spans="1:10" x14ac:dyDescent="0.2">
      <c r="A233" s="1">
        <v>231</v>
      </c>
      <c r="B233" s="1" t="s">
        <v>931</v>
      </c>
      <c r="C233" s="1" t="s">
        <v>143</v>
      </c>
      <c r="D233" s="1">
        <v>1020</v>
      </c>
      <c r="E233" s="1" t="s">
        <v>140</v>
      </c>
      <c r="F233" s="1">
        <v>1026</v>
      </c>
      <c r="G233" s="1">
        <v>5</v>
      </c>
      <c r="H233" s="1" t="s">
        <v>1059</v>
      </c>
      <c r="I233" s="1" t="s">
        <v>884</v>
      </c>
      <c r="J233" s="1" t="s">
        <v>881</v>
      </c>
    </row>
    <row r="234" spans="1:10" x14ac:dyDescent="0.2">
      <c r="A234" s="1">
        <v>232</v>
      </c>
      <c r="B234" s="1" t="s">
        <v>1034</v>
      </c>
      <c r="C234" s="1" t="s">
        <v>143</v>
      </c>
      <c r="D234" s="1">
        <v>1020</v>
      </c>
      <c r="E234" s="1" t="s">
        <v>140</v>
      </c>
      <c r="F234" s="1">
        <v>1026</v>
      </c>
      <c r="G234" s="1">
        <v>5</v>
      </c>
      <c r="H234" s="1" t="s">
        <v>1059</v>
      </c>
      <c r="I234" s="1" t="s">
        <v>884</v>
      </c>
      <c r="J234" s="1" t="s">
        <v>881</v>
      </c>
    </row>
    <row r="235" spans="1:10" x14ac:dyDescent="0.2">
      <c r="A235" s="1">
        <v>233</v>
      </c>
      <c r="B235" s="1" t="s">
        <v>992</v>
      </c>
      <c r="C235" s="1" t="s">
        <v>143</v>
      </c>
      <c r="D235" s="1">
        <v>1020</v>
      </c>
      <c r="E235" s="1" t="s">
        <v>140</v>
      </c>
      <c r="F235" s="1">
        <v>1026</v>
      </c>
      <c r="G235" s="1">
        <v>5</v>
      </c>
      <c r="H235" s="1" t="s">
        <v>1059</v>
      </c>
      <c r="I235" s="1" t="s">
        <v>884</v>
      </c>
      <c r="J235" s="1" t="s">
        <v>881</v>
      </c>
    </row>
    <row r="236" spans="1:10" x14ac:dyDescent="0.2">
      <c r="A236" s="1">
        <v>234</v>
      </c>
      <c r="B236" s="1" t="s">
        <v>927</v>
      </c>
      <c r="C236" s="1" t="s">
        <v>217</v>
      </c>
      <c r="D236" s="1">
        <v>942</v>
      </c>
      <c r="E236" s="1" t="s">
        <v>8</v>
      </c>
      <c r="F236" s="1" t="s">
        <v>8</v>
      </c>
      <c r="G236" s="1" t="s">
        <v>8</v>
      </c>
      <c r="H236" s="1" t="s">
        <v>1059</v>
      </c>
      <c r="I236" s="1" t="s">
        <v>884</v>
      </c>
      <c r="J236" s="1" t="s">
        <v>878</v>
      </c>
    </row>
    <row r="237" spans="1:10" x14ac:dyDescent="0.2">
      <c r="A237" s="1">
        <v>235</v>
      </c>
      <c r="B237" s="1" t="s">
        <v>1008</v>
      </c>
      <c r="C237" s="1" t="s">
        <v>863</v>
      </c>
      <c r="D237" s="1">
        <v>26</v>
      </c>
      <c r="E237" s="1" t="s">
        <v>746</v>
      </c>
      <c r="F237" s="1">
        <v>201</v>
      </c>
      <c r="G237" s="1">
        <v>174</v>
      </c>
      <c r="H237" s="1" t="s">
        <v>1059</v>
      </c>
      <c r="I237" s="1" t="s">
        <v>884</v>
      </c>
      <c r="J237" s="1" t="s">
        <v>878</v>
      </c>
    </row>
    <row r="238" spans="1:10" x14ac:dyDescent="0.2">
      <c r="A238" s="1">
        <v>236</v>
      </c>
      <c r="B238" s="1" t="s">
        <v>966</v>
      </c>
      <c r="C238" s="1" t="s">
        <v>240</v>
      </c>
      <c r="D238" s="1">
        <v>920</v>
      </c>
      <c r="E238" s="1" t="s">
        <v>230</v>
      </c>
      <c r="F238" s="1">
        <v>936</v>
      </c>
      <c r="G238" s="1">
        <v>15</v>
      </c>
      <c r="H238" s="1" t="s">
        <v>1059</v>
      </c>
      <c r="I238" s="1" t="s">
        <v>884</v>
      </c>
      <c r="J238" s="1" t="s">
        <v>881</v>
      </c>
    </row>
    <row r="239" spans="1:10" x14ac:dyDescent="0.2">
      <c r="A239" s="1">
        <v>237</v>
      </c>
      <c r="B239" s="1" t="s">
        <v>914</v>
      </c>
      <c r="C239" s="1" t="s">
        <v>746</v>
      </c>
      <c r="D239" s="1">
        <v>201</v>
      </c>
      <c r="E239" s="1" t="s">
        <v>666</v>
      </c>
      <c r="F239" s="1">
        <v>404</v>
      </c>
      <c r="G239" s="1">
        <v>203</v>
      </c>
      <c r="H239" s="1" t="s">
        <v>1059</v>
      </c>
      <c r="I239" s="1" t="s">
        <v>884</v>
      </c>
      <c r="J239" s="1" t="s">
        <v>881</v>
      </c>
    </row>
    <row r="240" spans="1:10" x14ac:dyDescent="0.2">
      <c r="A240" s="1">
        <v>238</v>
      </c>
      <c r="B240" s="1" t="s">
        <v>1029</v>
      </c>
      <c r="C240" s="1" t="s">
        <v>746</v>
      </c>
      <c r="D240" s="1">
        <v>201</v>
      </c>
      <c r="E240" s="1" t="s">
        <v>666</v>
      </c>
      <c r="F240" s="1">
        <v>404</v>
      </c>
      <c r="G240" s="1">
        <v>203</v>
      </c>
      <c r="H240" s="1" t="s">
        <v>1059</v>
      </c>
      <c r="I240" s="1" t="s">
        <v>884</v>
      </c>
      <c r="J240" s="1" t="s">
        <v>881</v>
      </c>
    </row>
    <row r="241" spans="1:10" x14ac:dyDescent="0.2">
      <c r="A241" s="1">
        <v>239</v>
      </c>
      <c r="B241" s="1" t="s">
        <v>961</v>
      </c>
      <c r="C241" s="1" t="s">
        <v>868</v>
      </c>
      <c r="D241" s="1">
        <v>11</v>
      </c>
      <c r="E241" s="1" t="s">
        <v>835</v>
      </c>
      <c r="F241" s="1">
        <v>26</v>
      </c>
      <c r="G241" s="1">
        <v>14</v>
      </c>
      <c r="H241" s="1" t="s">
        <v>1059</v>
      </c>
      <c r="I241" s="1" t="s">
        <v>884</v>
      </c>
      <c r="J241" s="1" t="s">
        <v>878</v>
      </c>
    </row>
    <row r="242" spans="1:10" x14ac:dyDescent="0.2">
      <c r="A242" s="1">
        <v>240</v>
      </c>
      <c r="B242" s="1" t="s">
        <v>988</v>
      </c>
      <c r="C242" s="1" t="s">
        <v>8</v>
      </c>
      <c r="D242" s="1" t="s">
        <v>8</v>
      </c>
      <c r="E242" s="1" t="s">
        <v>8</v>
      </c>
      <c r="F242" s="1" t="s">
        <v>8</v>
      </c>
      <c r="G242" s="1" t="s">
        <v>8</v>
      </c>
      <c r="H242" s="1" t="s">
        <v>1059</v>
      </c>
      <c r="I242" s="1" t="s">
        <v>884</v>
      </c>
      <c r="J242" s="1" t="s">
        <v>881</v>
      </c>
    </row>
    <row r="243" spans="1:10" x14ac:dyDescent="0.2">
      <c r="A243" s="1">
        <v>241</v>
      </c>
      <c r="B243" s="1" t="s">
        <v>1103</v>
      </c>
      <c r="C243" s="1" t="s">
        <v>8</v>
      </c>
      <c r="D243" s="1" t="s">
        <v>8</v>
      </c>
      <c r="E243" s="1" t="s">
        <v>8</v>
      </c>
      <c r="F243" s="1" t="s">
        <v>8</v>
      </c>
      <c r="G243" s="1" t="s">
        <v>8</v>
      </c>
      <c r="H243" s="1" t="s">
        <v>1059</v>
      </c>
      <c r="I243" s="1" t="s">
        <v>884</v>
      </c>
      <c r="J243" s="1" t="s">
        <v>878</v>
      </c>
    </row>
    <row r="244" spans="1:10" x14ac:dyDescent="0.2">
      <c r="A244" s="1">
        <v>242</v>
      </c>
      <c r="B244" s="1" t="s">
        <v>1086</v>
      </c>
      <c r="C244" s="1" t="s">
        <v>8</v>
      </c>
      <c r="D244" s="1" t="s">
        <v>8</v>
      </c>
      <c r="E244" s="1" t="s">
        <v>641</v>
      </c>
      <c r="F244" s="1">
        <v>453</v>
      </c>
      <c r="G244" s="1" t="s">
        <v>8</v>
      </c>
      <c r="H244" s="1" t="s">
        <v>1059</v>
      </c>
      <c r="I244" s="1" t="s">
        <v>884</v>
      </c>
      <c r="J244" s="1" t="s">
        <v>878</v>
      </c>
    </row>
    <row r="245" spans="1:10" x14ac:dyDescent="0.2">
      <c r="A245" s="1">
        <v>243</v>
      </c>
      <c r="B245" s="1" t="s">
        <v>1086</v>
      </c>
      <c r="C245" s="1" t="s">
        <v>405</v>
      </c>
      <c r="D245" s="1">
        <v>751</v>
      </c>
      <c r="E245" s="1" t="s">
        <v>8</v>
      </c>
      <c r="F245" s="1" t="s">
        <v>8</v>
      </c>
      <c r="G245" s="1" t="s">
        <v>8</v>
      </c>
      <c r="H245" s="1" t="s">
        <v>1059</v>
      </c>
      <c r="I245" s="1" t="s">
        <v>884</v>
      </c>
      <c r="J245" s="1" t="s">
        <v>878</v>
      </c>
    </row>
    <row r="246" spans="1:10" x14ac:dyDescent="0.2">
      <c r="A246" s="1">
        <v>244</v>
      </c>
      <c r="B246" s="1" t="s">
        <v>984</v>
      </c>
      <c r="C246" s="1" t="s">
        <v>8</v>
      </c>
      <c r="D246" s="1" t="s">
        <v>8</v>
      </c>
      <c r="E246" s="1" t="s">
        <v>701</v>
      </c>
      <c r="F246" s="1">
        <v>236</v>
      </c>
      <c r="G246" s="1" t="s">
        <v>8</v>
      </c>
      <c r="H246" s="1" t="s">
        <v>1059</v>
      </c>
      <c r="I246" s="1" t="s">
        <v>884</v>
      </c>
      <c r="J246" s="1" t="s">
        <v>881</v>
      </c>
    </row>
    <row r="247" spans="1:10" x14ac:dyDescent="0.2">
      <c r="A247" s="1">
        <v>245</v>
      </c>
      <c r="B247" s="1" t="s">
        <v>979</v>
      </c>
      <c r="C247" s="1" t="s">
        <v>8</v>
      </c>
      <c r="D247" s="1" t="s">
        <v>8</v>
      </c>
      <c r="E247" s="1" t="s">
        <v>723</v>
      </c>
      <c r="F247" s="1">
        <v>236</v>
      </c>
      <c r="G247" s="1" t="s">
        <v>8</v>
      </c>
      <c r="H247" s="1" t="s">
        <v>1059</v>
      </c>
      <c r="I247" s="1" t="s">
        <v>884</v>
      </c>
      <c r="J247" s="1" t="s">
        <v>881</v>
      </c>
    </row>
    <row r="248" spans="1:10" x14ac:dyDescent="0.2">
      <c r="A248" s="1">
        <v>246</v>
      </c>
      <c r="B248" s="1" t="s">
        <v>905</v>
      </c>
      <c r="C248" s="1" t="s">
        <v>382</v>
      </c>
      <c r="D248" s="1">
        <v>787</v>
      </c>
      <c r="E248" s="1" t="s">
        <v>381</v>
      </c>
      <c r="F248" s="1">
        <v>787</v>
      </c>
      <c r="G248" s="1">
        <v>0</v>
      </c>
      <c r="H248" s="1" t="s">
        <v>1059</v>
      </c>
      <c r="I248" s="1" t="s">
        <v>884</v>
      </c>
      <c r="J248" s="1" t="s">
        <v>881</v>
      </c>
    </row>
    <row r="249" spans="1:10" x14ac:dyDescent="0.2">
      <c r="A249" s="1">
        <v>247</v>
      </c>
      <c r="B249" s="1" t="s">
        <v>1118</v>
      </c>
      <c r="C249" s="1" t="s">
        <v>8</v>
      </c>
      <c r="D249" s="1" t="s">
        <v>8</v>
      </c>
      <c r="E249" s="1" t="s">
        <v>125</v>
      </c>
      <c r="F249" s="1">
        <v>1053</v>
      </c>
      <c r="G249" s="1" t="s">
        <v>8</v>
      </c>
      <c r="H249" s="1" t="s">
        <v>1059</v>
      </c>
      <c r="I249" s="1" t="s">
        <v>884</v>
      </c>
      <c r="J249" s="1" t="s">
        <v>878</v>
      </c>
    </row>
    <row r="250" spans="1:10" x14ac:dyDescent="0.2">
      <c r="A250" s="1">
        <v>248</v>
      </c>
      <c r="B250" s="1" t="s">
        <v>930</v>
      </c>
      <c r="C250" s="1" t="s">
        <v>8</v>
      </c>
      <c r="D250" s="1" t="s">
        <v>8</v>
      </c>
      <c r="E250" s="1" t="s">
        <v>747</v>
      </c>
      <c r="F250" s="1">
        <v>180</v>
      </c>
      <c r="G250" s="1" t="s">
        <v>8</v>
      </c>
      <c r="H250" s="1" t="s">
        <v>1059</v>
      </c>
      <c r="I250" s="1" t="s">
        <v>884</v>
      </c>
      <c r="J250" s="1" t="s">
        <v>881</v>
      </c>
    </row>
    <row r="251" spans="1:10" x14ac:dyDescent="0.2">
      <c r="A251" s="1">
        <v>249</v>
      </c>
      <c r="B251" s="1" t="s">
        <v>977</v>
      </c>
      <c r="C251" s="1" t="s">
        <v>8</v>
      </c>
      <c r="D251" s="1" t="s">
        <v>8</v>
      </c>
      <c r="E251" s="1" t="s">
        <v>34</v>
      </c>
      <c r="F251" s="1">
        <v>1124</v>
      </c>
      <c r="G251" s="1" t="s">
        <v>8</v>
      </c>
      <c r="H251" s="1" t="s">
        <v>1059</v>
      </c>
      <c r="I251" s="1" t="s">
        <v>884</v>
      </c>
      <c r="J251" s="1" t="s">
        <v>878</v>
      </c>
    </row>
    <row r="252" spans="1:10" x14ac:dyDescent="0.2">
      <c r="A252" s="1">
        <v>250</v>
      </c>
      <c r="B252" s="1" t="s">
        <v>1120</v>
      </c>
      <c r="C252" s="1" t="s">
        <v>213</v>
      </c>
      <c r="D252" s="1">
        <v>949</v>
      </c>
      <c r="E252" s="1" t="s">
        <v>109</v>
      </c>
      <c r="F252" s="1">
        <v>1065</v>
      </c>
      <c r="G252" s="1">
        <v>116</v>
      </c>
      <c r="H252" s="1" t="s">
        <v>1059</v>
      </c>
      <c r="I252" s="1" t="s">
        <v>884</v>
      </c>
      <c r="J252" s="1" t="s">
        <v>878</v>
      </c>
    </row>
    <row r="253" spans="1:10" x14ac:dyDescent="0.2">
      <c r="A253" s="1">
        <v>251</v>
      </c>
      <c r="B253" s="1" t="s">
        <v>1120</v>
      </c>
      <c r="C253" s="1" t="s">
        <v>106</v>
      </c>
      <c r="D253" s="1">
        <v>1068</v>
      </c>
      <c r="E253" s="1" t="s">
        <v>8</v>
      </c>
      <c r="F253" s="1" t="s">
        <v>8</v>
      </c>
      <c r="G253" s="1" t="s">
        <v>8</v>
      </c>
      <c r="H253" s="1" t="s">
        <v>1059</v>
      </c>
      <c r="I253" s="1" t="s">
        <v>884</v>
      </c>
      <c r="J253" s="1" t="s">
        <v>878</v>
      </c>
    </row>
    <row r="254" spans="1:10" x14ac:dyDescent="0.2">
      <c r="A254" s="1">
        <v>252</v>
      </c>
      <c r="B254" s="1" t="s">
        <v>1077</v>
      </c>
      <c r="C254" s="1" t="s">
        <v>256</v>
      </c>
      <c r="D254" s="1">
        <v>897</v>
      </c>
      <c r="E254" s="1" t="s">
        <v>226</v>
      </c>
      <c r="F254" s="1">
        <v>940</v>
      </c>
      <c r="G254" s="1">
        <v>43</v>
      </c>
      <c r="H254" s="1" t="s">
        <v>1059</v>
      </c>
      <c r="I254" s="1" t="s">
        <v>884</v>
      </c>
      <c r="J254" s="1" t="s">
        <v>878</v>
      </c>
    </row>
    <row r="255" spans="1:10" x14ac:dyDescent="0.2">
      <c r="A255" s="1">
        <v>253</v>
      </c>
      <c r="B255" s="1" t="s">
        <v>1077</v>
      </c>
      <c r="C255" s="1" t="s">
        <v>223</v>
      </c>
      <c r="D255" s="1">
        <v>941</v>
      </c>
      <c r="E255" s="1" t="s">
        <v>152</v>
      </c>
      <c r="F255" s="1">
        <v>1005</v>
      </c>
      <c r="G255" s="1">
        <v>63</v>
      </c>
      <c r="H255" s="1" t="s">
        <v>1059</v>
      </c>
      <c r="I255" s="1" t="s">
        <v>884</v>
      </c>
      <c r="J255" s="1" t="s">
        <v>878</v>
      </c>
    </row>
    <row r="256" spans="1:10" x14ac:dyDescent="0.2">
      <c r="A256" s="1">
        <v>254</v>
      </c>
      <c r="B256" s="1" t="s">
        <v>1154</v>
      </c>
      <c r="C256" s="1" t="s">
        <v>256</v>
      </c>
      <c r="D256" s="1">
        <v>897</v>
      </c>
      <c r="E256" s="1" t="s">
        <v>152</v>
      </c>
      <c r="F256" s="1">
        <v>1005</v>
      </c>
      <c r="G256" s="1">
        <v>107</v>
      </c>
      <c r="H256" s="1" t="s">
        <v>1059</v>
      </c>
      <c r="I256" s="1" t="s">
        <v>884</v>
      </c>
      <c r="J256" s="1" t="s">
        <v>878</v>
      </c>
    </row>
    <row r="257" spans="1:10" x14ac:dyDescent="0.2">
      <c r="A257" s="1">
        <v>255</v>
      </c>
      <c r="B257" s="1" t="s">
        <v>1153</v>
      </c>
      <c r="C257" s="1" t="s">
        <v>213</v>
      </c>
      <c r="D257" s="1">
        <v>949</v>
      </c>
      <c r="E257" s="1" t="s">
        <v>205</v>
      </c>
      <c r="F257" s="1">
        <v>955</v>
      </c>
      <c r="G257" s="1">
        <v>6</v>
      </c>
      <c r="H257" s="1" t="s">
        <v>1059</v>
      </c>
      <c r="I257" s="1" t="s">
        <v>884</v>
      </c>
      <c r="J257" s="1" t="s">
        <v>878</v>
      </c>
    </row>
    <row r="258" spans="1:10" x14ac:dyDescent="0.2">
      <c r="A258" s="1">
        <v>256</v>
      </c>
      <c r="B258" s="1" t="s">
        <v>1153</v>
      </c>
      <c r="C258" s="1" t="s">
        <v>192</v>
      </c>
      <c r="D258" s="1">
        <v>963</v>
      </c>
      <c r="E258" s="1" t="s">
        <v>8</v>
      </c>
      <c r="F258" s="1" t="s">
        <v>8</v>
      </c>
      <c r="G258" s="1" t="s">
        <v>8</v>
      </c>
      <c r="H258" s="1" t="s">
        <v>1059</v>
      </c>
      <c r="I258" s="1" t="s">
        <v>884</v>
      </c>
      <c r="J258" s="1" t="s">
        <v>878</v>
      </c>
    </row>
    <row r="259" spans="1:10" x14ac:dyDescent="0.2">
      <c r="A259" s="1">
        <v>257</v>
      </c>
      <c r="B259" s="1" t="s">
        <v>1141</v>
      </c>
      <c r="C259" s="1" t="s">
        <v>213</v>
      </c>
      <c r="D259" s="1">
        <v>949</v>
      </c>
      <c r="E259" s="1" t="s">
        <v>8</v>
      </c>
      <c r="F259" s="1" t="s">
        <v>8</v>
      </c>
      <c r="G259" s="1" t="s">
        <v>8</v>
      </c>
      <c r="H259" s="1" t="s">
        <v>1059</v>
      </c>
      <c r="I259" s="1" t="s">
        <v>884</v>
      </c>
      <c r="J259" s="1" t="s">
        <v>878</v>
      </c>
    </row>
    <row r="260" spans="1:10" x14ac:dyDescent="0.2">
      <c r="A260" s="1">
        <v>258</v>
      </c>
      <c r="B260" s="1" t="s">
        <v>1163</v>
      </c>
      <c r="C260" s="1" t="s">
        <v>213</v>
      </c>
      <c r="D260" s="1">
        <v>949</v>
      </c>
      <c r="E260" s="1" t="s">
        <v>152</v>
      </c>
      <c r="F260" s="1">
        <v>1005</v>
      </c>
      <c r="G260" s="1">
        <v>55</v>
      </c>
      <c r="H260" s="1" t="s">
        <v>1059</v>
      </c>
      <c r="I260" s="1" t="s">
        <v>884</v>
      </c>
      <c r="J260" s="1" t="s">
        <v>878</v>
      </c>
    </row>
    <row r="261" spans="1:10" x14ac:dyDescent="0.2">
      <c r="A261" s="1">
        <v>259</v>
      </c>
      <c r="B261" s="1" t="s">
        <v>1126</v>
      </c>
      <c r="C261" s="1" t="s">
        <v>98</v>
      </c>
      <c r="D261" s="1">
        <v>1090</v>
      </c>
      <c r="E261" s="1" t="s">
        <v>8</v>
      </c>
      <c r="F261" s="1" t="s">
        <v>8</v>
      </c>
      <c r="G261" s="1" t="s">
        <v>8</v>
      </c>
      <c r="H261" s="1" t="s">
        <v>1059</v>
      </c>
      <c r="I261" s="1" t="s">
        <v>884</v>
      </c>
      <c r="J261" s="1" t="s">
        <v>878</v>
      </c>
    </row>
    <row r="262" spans="1:10" x14ac:dyDescent="0.2">
      <c r="A262" s="1">
        <v>260</v>
      </c>
      <c r="B262" s="1" t="s">
        <v>1083</v>
      </c>
      <c r="C262" s="1" t="s">
        <v>8</v>
      </c>
      <c r="D262" s="1" t="s">
        <v>8</v>
      </c>
      <c r="E262" s="1" t="s">
        <v>8</v>
      </c>
      <c r="F262" s="1" t="s">
        <v>8</v>
      </c>
      <c r="G262" s="1" t="s">
        <v>8</v>
      </c>
      <c r="H262" s="1" t="s">
        <v>1059</v>
      </c>
      <c r="I262" s="1" t="s">
        <v>884</v>
      </c>
      <c r="J262" s="1" t="s">
        <v>878</v>
      </c>
    </row>
    <row r="263" spans="1:10" x14ac:dyDescent="0.2">
      <c r="A263" s="1">
        <v>261</v>
      </c>
      <c r="B263" s="1" t="s">
        <v>959</v>
      </c>
      <c r="C263" s="1" t="s">
        <v>8</v>
      </c>
      <c r="D263" s="1" t="s">
        <v>8</v>
      </c>
      <c r="E263" s="1" t="s">
        <v>34</v>
      </c>
      <c r="F263" s="1">
        <v>1124</v>
      </c>
      <c r="G263" s="1" t="s">
        <v>8</v>
      </c>
      <c r="H263" s="1" t="s">
        <v>1059</v>
      </c>
      <c r="I263" s="1" t="s">
        <v>884</v>
      </c>
      <c r="J263" s="1" t="s">
        <v>878</v>
      </c>
    </row>
    <row r="264" spans="1:10" x14ac:dyDescent="0.2">
      <c r="A264" s="1">
        <v>262</v>
      </c>
      <c r="B264" s="1" t="s">
        <v>926</v>
      </c>
      <c r="C264" s="1" t="s">
        <v>528</v>
      </c>
      <c r="D264" s="1">
        <v>622</v>
      </c>
      <c r="E264" s="1" t="s">
        <v>335</v>
      </c>
      <c r="F264" s="1">
        <v>831</v>
      </c>
      <c r="G264" s="1">
        <v>208</v>
      </c>
      <c r="H264" s="1" t="s">
        <v>1059</v>
      </c>
      <c r="I264" s="1" t="s">
        <v>884</v>
      </c>
      <c r="J264" s="1" t="s">
        <v>881</v>
      </c>
    </row>
    <row r="265" spans="1:10" x14ac:dyDescent="0.2">
      <c r="A265" s="1">
        <v>263</v>
      </c>
      <c r="B265" s="1" t="s">
        <v>990</v>
      </c>
      <c r="C265" s="1" t="s">
        <v>528</v>
      </c>
      <c r="D265" s="1">
        <v>622</v>
      </c>
      <c r="E265" s="1" t="s">
        <v>335</v>
      </c>
      <c r="F265" s="1">
        <v>831</v>
      </c>
      <c r="G265" s="1">
        <v>208</v>
      </c>
      <c r="H265" s="1" t="s">
        <v>1059</v>
      </c>
      <c r="I265" s="1" t="s">
        <v>884</v>
      </c>
      <c r="J265" s="1" t="s">
        <v>881</v>
      </c>
    </row>
    <row r="266" spans="1:10" x14ac:dyDescent="0.2">
      <c r="A266" s="1">
        <v>264</v>
      </c>
      <c r="B266" s="1" t="s">
        <v>909</v>
      </c>
      <c r="C266" s="1" t="s">
        <v>528</v>
      </c>
      <c r="D266" s="1">
        <v>622</v>
      </c>
      <c r="E266" s="1" t="s">
        <v>335</v>
      </c>
      <c r="F266" s="1">
        <v>831</v>
      </c>
      <c r="G266" s="1">
        <v>208</v>
      </c>
      <c r="H266" s="1" t="s">
        <v>1059</v>
      </c>
      <c r="I266" s="1" t="s">
        <v>884</v>
      </c>
      <c r="J266" s="1" t="s">
        <v>881</v>
      </c>
    </row>
    <row r="267" spans="1:10" x14ac:dyDescent="0.2">
      <c r="A267" s="1">
        <v>265</v>
      </c>
      <c r="B267" s="1" t="s">
        <v>1010</v>
      </c>
      <c r="C267" s="1" t="s">
        <v>528</v>
      </c>
      <c r="D267" s="1">
        <v>622</v>
      </c>
      <c r="E267" s="1" t="s">
        <v>335</v>
      </c>
      <c r="F267" s="1">
        <v>831</v>
      </c>
      <c r="G267" s="1">
        <v>208</v>
      </c>
      <c r="H267" s="1" t="s">
        <v>1059</v>
      </c>
      <c r="I267" s="1" t="s">
        <v>884</v>
      </c>
      <c r="J267" s="1" t="s">
        <v>881</v>
      </c>
    </row>
    <row r="268" spans="1:10" x14ac:dyDescent="0.2">
      <c r="A268" s="1">
        <v>266</v>
      </c>
      <c r="B268" s="1" t="s">
        <v>1097</v>
      </c>
      <c r="C268" s="1" t="s">
        <v>212</v>
      </c>
      <c r="D268" s="1">
        <v>949</v>
      </c>
      <c r="E268" s="1" t="s">
        <v>129</v>
      </c>
      <c r="F268" s="1">
        <v>1051</v>
      </c>
      <c r="G268" s="1">
        <v>102</v>
      </c>
      <c r="H268" s="1" t="s">
        <v>1059</v>
      </c>
      <c r="I268" s="1" t="s">
        <v>884</v>
      </c>
      <c r="J268" s="1" t="s">
        <v>878</v>
      </c>
    </row>
    <row r="269" spans="1:10" x14ac:dyDescent="0.2">
      <c r="A269" s="1">
        <v>267</v>
      </c>
      <c r="B269" s="1" t="s">
        <v>1097</v>
      </c>
      <c r="C269" s="1" t="s">
        <v>123</v>
      </c>
      <c r="D269" s="1">
        <v>1054</v>
      </c>
      <c r="E269" s="1" t="s">
        <v>98</v>
      </c>
      <c r="F269" s="1">
        <v>1090</v>
      </c>
      <c r="G269" s="1">
        <v>36</v>
      </c>
      <c r="H269" s="1" t="s">
        <v>1059</v>
      </c>
      <c r="I269" s="1" t="s">
        <v>884</v>
      </c>
      <c r="J269" s="1" t="s">
        <v>878</v>
      </c>
    </row>
    <row r="270" spans="1:10" x14ac:dyDescent="0.2">
      <c r="A270" s="1">
        <v>268</v>
      </c>
      <c r="B270" s="1" t="s">
        <v>1097</v>
      </c>
      <c r="C270" s="1" t="s">
        <v>97</v>
      </c>
      <c r="D270" s="1">
        <v>1090</v>
      </c>
      <c r="E270" s="1" t="s">
        <v>63</v>
      </c>
      <c r="F270" s="1">
        <v>1098</v>
      </c>
      <c r="G270" s="1">
        <v>8</v>
      </c>
      <c r="H270" s="1" t="s">
        <v>1059</v>
      </c>
      <c r="I270" s="1" t="s">
        <v>884</v>
      </c>
      <c r="J270" s="1" t="s">
        <v>878</v>
      </c>
    </row>
    <row r="271" spans="1:10" x14ac:dyDescent="0.2">
      <c r="A271" s="1">
        <v>269</v>
      </c>
      <c r="B271" s="1" t="s">
        <v>1097</v>
      </c>
      <c r="C271" s="1" t="s">
        <v>52</v>
      </c>
      <c r="D271" s="1">
        <v>1098</v>
      </c>
      <c r="E271" s="1" t="s">
        <v>47</v>
      </c>
      <c r="F271" s="1">
        <v>1098</v>
      </c>
      <c r="G271" s="1">
        <v>0</v>
      </c>
      <c r="H271" s="1" t="s">
        <v>1059</v>
      </c>
      <c r="I271" s="1" t="s">
        <v>884</v>
      </c>
      <c r="J271" s="1" t="s">
        <v>878</v>
      </c>
    </row>
    <row r="272" spans="1:10" x14ac:dyDescent="0.2">
      <c r="A272" s="1">
        <v>270</v>
      </c>
      <c r="B272" s="1" t="s">
        <v>1097</v>
      </c>
      <c r="C272" s="1" t="s">
        <v>42</v>
      </c>
      <c r="D272" s="1">
        <v>1104</v>
      </c>
      <c r="E272" s="1" t="s">
        <v>8</v>
      </c>
      <c r="F272" s="1" t="s">
        <v>8</v>
      </c>
      <c r="G272" s="1" t="s">
        <v>8</v>
      </c>
      <c r="H272" s="1" t="s">
        <v>1059</v>
      </c>
      <c r="I272" s="1" t="s">
        <v>884</v>
      </c>
      <c r="J272" s="1" t="s">
        <v>878</v>
      </c>
    </row>
    <row r="273" spans="1:10" x14ac:dyDescent="0.2">
      <c r="A273" s="1">
        <v>271</v>
      </c>
      <c r="B273" s="1" t="s">
        <v>1130</v>
      </c>
      <c r="C273" s="1" t="s">
        <v>98</v>
      </c>
      <c r="D273" s="1">
        <v>1090</v>
      </c>
      <c r="E273" s="1" t="s">
        <v>8</v>
      </c>
      <c r="F273" s="1" t="s">
        <v>8</v>
      </c>
      <c r="G273" s="1" t="s">
        <v>8</v>
      </c>
      <c r="H273" s="1" t="s">
        <v>1059</v>
      </c>
      <c r="I273" s="1" t="s">
        <v>884</v>
      </c>
      <c r="J273" s="1" t="s">
        <v>878</v>
      </c>
    </row>
    <row r="274" spans="1:10" x14ac:dyDescent="0.2">
      <c r="A274" s="1">
        <v>272</v>
      </c>
      <c r="B274" s="1" t="s">
        <v>1124</v>
      </c>
      <c r="C274" s="1" t="s">
        <v>213</v>
      </c>
      <c r="D274" s="1">
        <v>949</v>
      </c>
      <c r="E274" s="1" t="s">
        <v>109</v>
      </c>
      <c r="F274" s="1">
        <v>1065</v>
      </c>
      <c r="G274" s="1">
        <v>116</v>
      </c>
      <c r="H274" s="1" t="s">
        <v>1059</v>
      </c>
      <c r="I274" s="1" t="s">
        <v>884</v>
      </c>
      <c r="J274" s="1" t="s">
        <v>878</v>
      </c>
    </row>
    <row r="275" spans="1:10" x14ac:dyDescent="0.2">
      <c r="A275" s="1">
        <v>273</v>
      </c>
      <c r="B275" s="1" t="s">
        <v>1124</v>
      </c>
      <c r="C275" s="1" t="s">
        <v>106</v>
      </c>
      <c r="D275" s="1">
        <v>1068</v>
      </c>
      <c r="E275" s="1" t="s">
        <v>8</v>
      </c>
      <c r="F275" s="1" t="s">
        <v>8</v>
      </c>
      <c r="G275" s="1" t="s">
        <v>8</v>
      </c>
      <c r="H275" s="1" t="s">
        <v>1059</v>
      </c>
      <c r="I275" s="1" t="s">
        <v>884</v>
      </c>
      <c r="J275" s="1" t="s">
        <v>878</v>
      </c>
    </row>
    <row r="276" spans="1:10" x14ac:dyDescent="0.2">
      <c r="A276" s="1">
        <v>274</v>
      </c>
      <c r="B276" s="1" t="s">
        <v>1131</v>
      </c>
      <c r="C276" s="1" t="s">
        <v>213</v>
      </c>
      <c r="D276" s="1">
        <v>949</v>
      </c>
      <c r="E276" s="1" t="s">
        <v>8</v>
      </c>
      <c r="F276" s="1" t="s">
        <v>8</v>
      </c>
      <c r="G276" s="1" t="s">
        <v>8</v>
      </c>
      <c r="H276" s="1" t="s">
        <v>1059</v>
      </c>
      <c r="I276" s="1" t="s">
        <v>884</v>
      </c>
      <c r="J276" s="1" t="s">
        <v>878</v>
      </c>
    </row>
    <row r="277" spans="1:10" x14ac:dyDescent="0.2">
      <c r="A277" s="1">
        <v>275</v>
      </c>
      <c r="B277" s="1" t="s">
        <v>1107</v>
      </c>
      <c r="C277" s="1" t="s">
        <v>600</v>
      </c>
      <c r="D277" s="1">
        <v>505</v>
      </c>
      <c r="E277" s="1" t="s">
        <v>8</v>
      </c>
      <c r="F277" s="1" t="s">
        <v>8</v>
      </c>
      <c r="G277" s="1" t="s">
        <v>8</v>
      </c>
      <c r="H277" s="1" t="s">
        <v>1059</v>
      </c>
      <c r="I277" s="1" t="s">
        <v>884</v>
      </c>
      <c r="J277" s="1" t="s">
        <v>878</v>
      </c>
    </row>
    <row r="278" spans="1:10" x14ac:dyDescent="0.2">
      <c r="A278" s="1">
        <v>276</v>
      </c>
      <c r="B278" s="1" t="s">
        <v>1112</v>
      </c>
      <c r="C278" s="1" t="s">
        <v>600</v>
      </c>
      <c r="D278" s="1">
        <v>505</v>
      </c>
      <c r="E278" s="1" t="s">
        <v>427</v>
      </c>
      <c r="F278" s="1">
        <v>720</v>
      </c>
      <c r="G278" s="1">
        <v>214</v>
      </c>
      <c r="H278" s="1" t="s">
        <v>1059</v>
      </c>
      <c r="I278" s="1" t="s">
        <v>884</v>
      </c>
      <c r="J278" s="1" t="s">
        <v>878</v>
      </c>
    </row>
    <row r="279" spans="1:10" x14ac:dyDescent="0.2">
      <c r="A279" s="1">
        <v>277</v>
      </c>
      <c r="B279" s="1" t="s">
        <v>1112</v>
      </c>
      <c r="C279" s="1" t="s">
        <v>424</v>
      </c>
      <c r="D279" s="1">
        <v>721</v>
      </c>
      <c r="E279" s="1" t="s">
        <v>8</v>
      </c>
      <c r="F279" s="1" t="s">
        <v>8</v>
      </c>
      <c r="G279" s="1" t="s">
        <v>8</v>
      </c>
      <c r="H279" s="1" t="s">
        <v>1059</v>
      </c>
      <c r="I279" s="1" t="s">
        <v>884</v>
      </c>
      <c r="J279" s="1" t="s">
        <v>878</v>
      </c>
    </row>
    <row r="280" spans="1:10" x14ac:dyDescent="0.2">
      <c r="A280" s="1">
        <v>278</v>
      </c>
      <c r="B280" s="1" t="s">
        <v>1137</v>
      </c>
      <c r="C280" s="1" t="s">
        <v>223</v>
      </c>
      <c r="D280" s="1">
        <v>941</v>
      </c>
      <c r="E280" s="1" t="s">
        <v>8</v>
      </c>
      <c r="F280" s="1" t="s">
        <v>8</v>
      </c>
      <c r="G280" s="1" t="s">
        <v>8</v>
      </c>
      <c r="H280" s="1" t="s">
        <v>1059</v>
      </c>
      <c r="I280" s="1" t="s">
        <v>884</v>
      </c>
      <c r="J280" s="1" t="s">
        <v>878</v>
      </c>
    </row>
    <row r="281" spans="1:10" x14ac:dyDescent="0.2">
      <c r="A281" s="1">
        <v>279</v>
      </c>
      <c r="B281" s="1" t="s">
        <v>1166</v>
      </c>
      <c r="C281" s="1" t="s">
        <v>411</v>
      </c>
      <c r="D281" s="1">
        <v>749</v>
      </c>
      <c r="E281" s="1" t="s">
        <v>223</v>
      </c>
      <c r="F281" s="1">
        <v>941</v>
      </c>
      <c r="G281" s="1">
        <v>191</v>
      </c>
      <c r="H281" s="1" t="s">
        <v>1059</v>
      </c>
      <c r="I281" s="1" t="s">
        <v>884</v>
      </c>
      <c r="J281" s="1" t="s">
        <v>878</v>
      </c>
    </row>
    <row r="282" spans="1:1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</row>
  </sheetData>
  <mergeCells count="4">
    <mergeCell ref="C1:D1"/>
    <mergeCell ref="E1:F1"/>
    <mergeCell ref="A1:B1"/>
    <mergeCell ref="G1:J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51FD-EDC5-9C40-AFD6-1D683938FAC5}">
  <dimension ref="A1:AB865"/>
  <sheetViews>
    <sheetView topLeftCell="N1" zoomScale="118" zoomScaleNormal="209" workbookViewId="0">
      <selection activeCell="W1" sqref="W1"/>
    </sheetView>
  </sheetViews>
  <sheetFormatPr baseColWidth="10" defaultColWidth="10.83203125" defaultRowHeight="16" x14ac:dyDescent="0.2"/>
  <cols>
    <col min="1" max="1" width="4.1640625" style="1" bestFit="1" customWidth="1"/>
    <col min="2" max="2" width="7" style="1" bestFit="1" customWidth="1"/>
    <col min="3" max="3" width="7.5" style="1" bestFit="1" customWidth="1"/>
    <col min="4" max="4" width="6.33203125" style="1" bestFit="1" customWidth="1"/>
    <col min="5" max="5" width="7.6640625" style="1" bestFit="1" customWidth="1"/>
    <col min="6" max="7" width="5.1640625" style="1" bestFit="1" customWidth="1"/>
    <col min="8" max="8" width="9.33203125" style="1" bestFit="1" customWidth="1"/>
    <col min="9" max="9" width="8.5" style="1" bestFit="1" customWidth="1"/>
    <col min="10" max="10" width="7.5" style="1" bestFit="1" customWidth="1"/>
    <col min="11" max="11" width="5" style="1" bestFit="1" customWidth="1"/>
    <col min="12" max="12" width="7.6640625" style="1" bestFit="1" customWidth="1"/>
    <col min="13" max="13" width="5.1640625" style="1" bestFit="1" customWidth="1"/>
    <col min="14" max="14" width="5" style="1" bestFit="1" customWidth="1"/>
    <col min="15" max="15" width="10.83203125" style="1"/>
    <col min="16" max="17" width="8.1640625" style="1" bestFit="1" customWidth="1"/>
    <col min="18" max="22" width="11.33203125" style="1" bestFit="1" customWidth="1"/>
    <col min="23" max="25" width="11.1640625" style="1" bestFit="1" customWidth="1"/>
    <col min="26" max="26" width="11" style="1" bestFit="1" customWidth="1"/>
    <col min="27" max="16384" width="10.83203125" style="1"/>
  </cols>
  <sheetData>
    <row r="1" spans="1:28" x14ac:dyDescent="0.2">
      <c r="A1" s="4" t="s">
        <v>1</v>
      </c>
      <c r="B1" s="4" t="s">
        <v>1050</v>
      </c>
      <c r="C1" s="4" t="s">
        <v>5</v>
      </c>
      <c r="D1" s="4" t="s">
        <v>1053</v>
      </c>
      <c r="E1" s="4" t="s">
        <v>1054</v>
      </c>
      <c r="F1" s="22" t="s">
        <v>1054</v>
      </c>
      <c r="G1" s="4" t="s">
        <v>1055</v>
      </c>
      <c r="H1" s="32" t="s">
        <v>1173</v>
      </c>
      <c r="I1" s="4" t="s">
        <v>1171</v>
      </c>
      <c r="J1" s="5" t="s">
        <v>5</v>
      </c>
      <c r="K1" s="5" t="s">
        <v>1062</v>
      </c>
      <c r="L1" s="23" t="s">
        <v>1054</v>
      </c>
      <c r="M1" s="23" t="s">
        <v>1054</v>
      </c>
      <c r="N1" s="23" t="s">
        <v>1062</v>
      </c>
      <c r="P1" s="4" t="s">
        <v>1056</v>
      </c>
      <c r="Q1" s="26">
        <f>AVERAGE(I$2:I$865)</f>
        <v>1696.6099537037037</v>
      </c>
      <c r="S1" s="25" t="s">
        <v>1055</v>
      </c>
      <c r="T1" s="57">
        <f>AVERAGE(G$2:G$865)</f>
        <v>91.969140046296289</v>
      </c>
      <c r="V1" s="25" t="s">
        <v>1054</v>
      </c>
      <c r="W1" s="58">
        <f>AVERAGE(E$2:E$865)/1000</f>
        <v>301.59888194444443</v>
      </c>
      <c r="Y1" s="25" t="s">
        <v>1050</v>
      </c>
      <c r="Z1" s="26">
        <f>AVERAGE(B$2:B$865)</f>
        <v>8.0260162037037066</v>
      </c>
      <c r="AA1" s="25" t="s">
        <v>1053</v>
      </c>
      <c r="AB1" s="26">
        <f>AVERAGE(D$2:D$865)</f>
        <v>0.75889351851851838</v>
      </c>
    </row>
    <row r="2" spans="1:28" x14ac:dyDescent="0.2">
      <c r="A2" s="1">
        <v>1</v>
      </c>
      <c r="B2" s="9">
        <f>('summary-refine'!$H3+'summary-refine'!$I3)/1000</f>
        <v>7.74</v>
      </c>
      <c r="C2" s="9">
        <f>('summary-refine'!$K3-'summary-refine'!$J3)/1000</f>
        <v>76.361000000000004</v>
      </c>
      <c r="D2" s="9">
        <f>'summary-refine'!$J3/1000</f>
        <v>0.53100000000000003</v>
      </c>
      <c r="E2" s="8">
        <f>'summary-refine'!$G3</f>
        <v>222372</v>
      </c>
      <c r="F2" s="24">
        <f>E2/1000</f>
        <v>222.37200000000001</v>
      </c>
      <c r="G2" s="8">
        <f>'summary-refine'!$P3/1000</f>
        <v>74.504999999999995</v>
      </c>
      <c r="H2" s="8">
        <f>'summary-refine'!$P3/I2</f>
        <v>49.969818913480886</v>
      </c>
      <c r="I2" s="8">
        <f>'summary-refine'!$M3</f>
        <v>1491</v>
      </c>
      <c r="J2" s="9">
        <f>('summary-no-refine'!$K3-'summary-no-refine'!$J3)/1000</f>
        <v>63.648000000000003</v>
      </c>
      <c r="K2" s="7">
        <f t="shared" ref="K2:K65" si="0">C2/J2</f>
        <v>1.1997391905480141</v>
      </c>
      <c r="L2" s="8">
        <f>'summary-no-refine'!$G3</f>
        <v>202006</v>
      </c>
      <c r="M2" s="24">
        <f>L2/1000</f>
        <v>202.006</v>
      </c>
      <c r="N2" s="7">
        <f t="shared" ref="N2:N65" si="1">E2/L2</f>
        <v>1.1008187875607656</v>
      </c>
      <c r="S2" s="32" t="s">
        <v>1201</v>
      </c>
      <c r="T2" s="26">
        <f>AVERAGE(H2:H865)</f>
        <v>54.13073596677183</v>
      </c>
      <c r="Y2" s="25" t="s">
        <v>5</v>
      </c>
      <c r="Z2" s="26">
        <f>AVERAGE(C$2:C$865)</f>
        <v>128.50586111111102</v>
      </c>
      <c r="AA2" s="25" t="s">
        <v>1170</v>
      </c>
      <c r="AB2" s="26">
        <f>Z1+AB1+Z2</f>
        <v>137.29077083333323</v>
      </c>
    </row>
    <row r="3" spans="1:28" x14ac:dyDescent="0.2">
      <c r="A3" s="1">
        <v>2</v>
      </c>
      <c r="B3" s="9">
        <f>('summary-refine'!$H4+'summary-refine'!$I4)/1000</f>
        <v>7.5140000000000002</v>
      </c>
      <c r="C3" s="9">
        <f>('summary-refine'!$K4-'summary-refine'!$J4)/1000</f>
        <v>75.195999999999998</v>
      </c>
      <c r="D3" s="9">
        <f>'summary-refine'!$J4/1000</f>
        <v>0.51</v>
      </c>
      <c r="E3" s="8">
        <f>'summary-refine'!$G4</f>
        <v>222372</v>
      </c>
      <c r="F3" s="24">
        <f t="shared" ref="F3:F66" si="2">E3/1000</f>
        <v>222.37200000000001</v>
      </c>
      <c r="G3" s="8">
        <f>'summary-refine'!$P4/1000</f>
        <v>74.504999999999995</v>
      </c>
      <c r="H3" s="8">
        <f>'summary-refine'!$P4/I3</f>
        <v>49.969818913480886</v>
      </c>
      <c r="I3" s="8">
        <f>'summary-refine'!$M4</f>
        <v>1491</v>
      </c>
      <c r="J3" s="9">
        <f>('summary-no-refine'!$K4-'summary-no-refine'!$J4)/1000</f>
        <v>62.268999999999998</v>
      </c>
      <c r="K3" s="7">
        <f t="shared" si="0"/>
        <v>1.2075992869646213</v>
      </c>
      <c r="L3" s="8">
        <f>'summary-no-refine'!$G4</f>
        <v>202006</v>
      </c>
      <c r="M3" s="24">
        <f t="shared" ref="M3:M66" si="3">L3/1000</f>
        <v>202.006</v>
      </c>
      <c r="N3" s="7">
        <f t="shared" si="1"/>
        <v>1.1008187875607656</v>
      </c>
    </row>
    <row r="4" spans="1:28" x14ac:dyDescent="0.2">
      <c r="A4" s="1">
        <v>3</v>
      </c>
      <c r="B4" s="9">
        <f>('summary-refine'!$H5+'summary-refine'!$I5)/1000</f>
        <v>7.6449999999999996</v>
      </c>
      <c r="C4" s="9">
        <f>('summary-refine'!$K5-'summary-refine'!$J5)/1000</f>
        <v>76.582999999999998</v>
      </c>
      <c r="D4" s="9">
        <f>'summary-refine'!$J5/1000</f>
        <v>0.58699999999999997</v>
      </c>
      <c r="E4" s="8">
        <f>'summary-refine'!$G5</f>
        <v>223337</v>
      </c>
      <c r="F4" s="24">
        <f t="shared" si="2"/>
        <v>223.33699999999999</v>
      </c>
      <c r="G4" s="8">
        <f>'summary-refine'!$P5/1000</f>
        <v>74.460999999999999</v>
      </c>
      <c r="H4" s="8">
        <f>'summary-refine'!$P5/I4</f>
        <v>49.940308517773303</v>
      </c>
      <c r="I4" s="8">
        <f>'summary-refine'!$M5</f>
        <v>1491</v>
      </c>
      <c r="J4" s="9">
        <f>('summary-no-refine'!$K5-'summary-no-refine'!$J5)/1000</f>
        <v>62.41</v>
      </c>
      <c r="K4" s="7">
        <f t="shared" si="0"/>
        <v>1.2270950168242269</v>
      </c>
      <c r="L4" s="8">
        <f>'summary-no-refine'!$G5</f>
        <v>202594</v>
      </c>
      <c r="M4" s="24">
        <f t="shared" si="3"/>
        <v>202.59399999999999</v>
      </c>
      <c r="N4" s="7">
        <f t="shared" si="1"/>
        <v>1.1023870400900322</v>
      </c>
    </row>
    <row r="5" spans="1:28" x14ac:dyDescent="0.2">
      <c r="A5" s="1">
        <v>4</v>
      </c>
      <c r="B5" s="9">
        <f>('summary-refine'!$H6+'summary-refine'!$I6)/1000</f>
        <v>7.3369999999999997</v>
      </c>
      <c r="C5" s="9">
        <f>('summary-refine'!$K6-'summary-refine'!$J6)/1000</f>
        <v>74.584999999999994</v>
      </c>
      <c r="D5" s="9">
        <f>'summary-refine'!$J6/1000</f>
        <v>0.57199999999999995</v>
      </c>
      <c r="E5" s="8">
        <f>'summary-refine'!$G6</f>
        <v>223337</v>
      </c>
      <c r="F5" s="24">
        <f t="shared" si="2"/>
        <v>223.33699999999999</v>
      </c>
      <c r="G5" s="8">
        <f>'summary-refine'!$P6/1000</f>
        <v>74.460999999999999</v>
      </c>
      <c r="H5" s="8">
        <f>'summary-refine'!$P6/I5</f>
        <v>49.940308517773303</v>
      </c>
      <c r="I5" s="8">
        <f>'summary-refine'!$M6</f>
        <v>1491</v>
      </c>
      <c r="J5" s="9">
        <f>('summary-no-refine'!$K6-'summary-no-refine'!$J6)/1000</f>
        <v>61.448999999999998</v>
      </c>
      <c r="K5" s="7">
        <f t="shared" si="0"/>
        <v>1.2137707692558055</v>
      </c>
      <c r="L5" s="8">
        <f>'summary-no-refine'!$G6</f>
        <v>202594</v>
      </c>
      <c r="M5" s="24">
        <f t="shared" si="3"/>
        <v>202.59399999999999</v>
      </c>
      <c r="N5" s="7">
        <f t="shared" si="1"/>
        <v>1.1023870400900322</v>
      </c>
    </row>
    <row r="6" spans="1:28" x14ac:dyDescent="0.2">
      <c r="A6" s="1">
        <v>5</v>
      </c>
      <c r="B6" s="9">
        <f>('summary-refine'!$H7+'summary-refine'!$I7)/1000</f>
        <v>7.3940000000000001</v>
      </c>
      <c r="C6" s="9">
        <f>('summary-refine'!$K7-'summary-refine'!$J7)/1000</f>
        <v>75.921000000000006</v>
      </c>
      <c r="D6" s="9">
        <f>'summary-refine'!$J7/1000</f>
        <v>0.54900000000000004</v>
      </c>
      <c r="E6" s="8">
        <f>'summary-refine'!$G7</f>
        <v>222605</v>
      </c>
      <c r="F6" s="24">
        <f t="shared" si="2"/>
        <v>222.60499999999999</v>
      </c>
      <c r="G6" s="8">
        <f>'summary-refine'!$P7/1000</f>
        <v>74.399000000000001</v>
      </c>
      <c r="H6" s="8">
        <f>'summary-refine'!$P7/I6</f>
        <v>49.898725687458082</v>
      </c>
      <c r="I6" s="8">
        <f>'summary-refine'!$M7</f>
        <v>1491</v>
      </c>
      <c r="J6" s="9">
        <f>('summary-no-refine'!$K7-'summary-no-refine'!$J7)/1000</f>
        <v>59.625</v>
      </c>
      <c r="K6" s="7">
        <f t="shared" si="0"/>
        <v>1.2733081761006291</v>
      </c>
      <c r="L6" s="8">
        <f>'summary-no-refine'!$G7</f>
        <v>199919</v>
      </c>
      <c r="M6" s="24">
        <f t="shared" si="3"/>
        <v>199.91900000000001</v>
      </c>
      <c r="N6" s="7">
        <f t="shared" si="1"/>
        <v>1.1134759577628939</v>
      </c>
    </row>
    <row r="7" spans="1:28" x14ac:dyDescent="0.2">
      <c r="A7" s="1">
        <v>6</v>
      </c>
      <c r="B7" s="9">
        <f>('summary-refine'!$H8+'summary-refine'!$I8)/1000</f>
        <v>7.9790000000000001</v>
      </c>
      <c r="C7" s="9">
        <f>('summary-refine'!$K8-'summary-refine'!$J8)/1000</f>
        <v>76.671000000000006</v>
      </c>
      <c r="D7" s="9">
        <f>'summary-refine'!$J8/1000</f>
        <v>0.56599999999999995</v>
      </c>
      <c r="E7" s="8">
        <f>'summary-refine'!$G8</f>
        <v>221691</v>
      </c>
      <c r="F7" s="24">
        <f t="shared" si="2"/>
        <v>221.691</v>
      </c>
      <c r="G7" s="8">
        <f>'summary-refine'!$P8/1000</f>
        <v>74.406000000000006</v>
      </c>
      <c r="H7" s="8">
        <f>'summary-refine'!$P8/I7</f>
        <v>49.903420523138834</v>
      </c>
      <c r="I7" s="8">
        <f>'summary-refine'!$M8</f>
        <v>1491</v>
      </c>
      <c r="J7" s="9">
        <f>('summary-no-refine'!$K8-'summary-no-refine'!$J8)/1000</f>
        <v>61.354999999999997</v>
      </c>
      <c r="K7" s="7">
        <f t="shared" si="0"/>
        <v>1.2496292070735884</v>
      </c>
      <c r="L7" s="8">
        <f>'summary-no-refine'!$G8</f>
        <v>199024</v>
      </c>
      <c r="M7" s="24">
        <f t="shared" si="3"/>
        <v>199.024</v>
      </c>
      <c r="N7" s="7">
        <f t="shared" si="1"/>
        <v>1.1138907870407588</v>
      </c>
    </row>
    <row r="8" spans="1:28" x14ac:dyDescent="0.2">
      <c r="A8" s="1">
        <v>7</v>
      </c>
      <c r="B8" s="9">
        <f>('summary-refine'!$H9+'summary-refine'!$I9)/1000</f>
        <v>7.5869999999999997</v>
      </c>
      <c r="C8" s="9">
        <f>('summary-refine'!$K9-'summary-refine'!$J9)/1000</f>
        <v>74.847999999999999</v>
      </c>
      <c r="D8" s="9">
        <f>'summary-refine'!$J9/1000</f>
        <v>0.55200000000000005</v>
      </c>
      <c r="E8" s="8">
        <f>'summary-refine'!$G9</f>
        <v>225975</v>
      </c>
      <c r="F8" s="24">
        <f t="shared" si="2"/>
        <v>225.97499999999999</v>
      </c>
      <c r="G8" s="8">
        <f>'summary-refine'!$P9/1000</f>
        <v>74.858000000000004</v>
      </c>
      <c r="H8" s="8">
        <f>'summary-refine'!$P9/I8</f>
        <v>50.206572769953048</v>
      </c>
      <c r="I8" s="8">
        <f>'summary-refine'!$M9</f>
        <v>1491</v>
      </c>
      <c r="J8" s="9">
        <f>('summary-no-refine'!$K9-'summary-no-refine'!$J9)/1000</f>
        <v>60.091000000000001</v>
      </c>
      <c r="K8" s="7">
        <f t="shared" si="0"/>
        <v>1.245577540729893</v>
      </c>
      <c r="L8" s="8">
        <f>'summary-no-refine'!$G9</f>
        <v>202412</v>
      </c>
      <c r="M8" s="24">
        <f t="shared" si="3"/>
        <v>202.41200000000001</v>
      </c>
      <c r="N8" s="7">
        <f t="shared" si="1"/>
        <v>1.1164110823468965</v>
      </c>
    </row>
    <row r="9" spans="1:28" x14ac:dyDescent="0.2">
      <c r="A9" s="1">
        <v>8</v>
      </c>
      <c r="B9" s="9">
        <f>('summary-refine'!$H10+'summary-refine'!$I10)/1000</f>
        <v>7.6050000000000004</v>
      </c>
      <c r="C9" s="9">
        <f>('summary-refine'!$K10-'summary-refine'!$J10)/1000</f>
        <v>76.771000000000001</v>
      </c>
      <c r="D9" s="9">
        <f>'summary-refine'!$J10/1000</f>
        <v>0.61099999999999999</v>
      </c>
      <c r="E9" s="8">
        <f>'summary-refine'!$G10</f>
        <v>225975</v>
      </c>
      <c r="F9" s="24">
        <f t="shared" si="2"/>
        <v>225.97499999999999</v>
      </c>
      <c r="G9" s="8">
        <f>'summary-refine'!$P10/1000</f>
        <v>74.858000000000004</v>
      </c>
      <c r="H9" s="8">
        <f>'summary-refine'!$P10/I9</f>
        <v>50.206572769953048</v>
      </c>
      <c r="I9" s="8">
        <f>'summary-refine'!$M10</f>
        <v>1491</v>
      </c>
      <c r="J9" s="9">
        <f>('summary-no-refine'!$K10-'summary-no-refine'!$J10)/1000</f>
        <v>61.201000000000001</v>
      </c>
      <c r="K9" s="7">
        <f t="shared" si="0"/>
        <v>1.2544076077188282</v>
      </c>
      <c r="L9" s="8">
        <f>'summary-no-refine'!$G10</f>
        <v>202412</v>
      </c>
      <c r="M9" s="24">
        <f t="shared" si="3"/>
        <v>202.41200000000001</v>
      </c>
      <c r="N9" s="7">
        <f t="shared" si="1"/>
        <v>1.1164110823468965</v>
      </c>
    </row>
    <row r="10" spans="1:28" x14ac:dyDescent="0.2">
      <c r="A10" s="1">
        <v>9</v>
      </c>
      <c r="B10" s="9">
        <f>('summary-refine'!$H11+'summary-refine'!$I11)/1000</f>
        <v>7.2869999999999999</v>
      </c>
      <c r="C10" s="9">
        <f>('summary-refine'!$K11-'summary-refine'!$J11)/1000</f>
        <v>74.695999999999998</v>
      </c>
      <c r="D10" s="9">
        <f>'summary-refine'!$J11/1000</f>
        <v>0.56999999999999995</v>
      </c>
      <c r="E10" s="8">
        <f>'summary-refine'!$G11</f>
        <v>225975</v>
      </c>
      <c r="F10" s="24">
        <f t="shared" si="2"/>
        <v>225.97499999999999</v>
      </c>
      <c r="G10" s="8">
        <f>'summary-refine'!$P11/1000</f>
        <v>74.858000000000004</v>
      </c>
      <c r="H10" s="8">
        <f>'summary-refine'!$P11/I10</f>
        <v>50.206572769953048</v>
      </c>
      <c r="I10" s="8">
        <f>'summary-refine'!$M11</f>
        <v>1491</v>
      </c>
      <c r="J10" s="9">
        <f>('summary-no-refine'!$K11-'summary-no-refine'!$J11)/1000</f>
        <v>58.386000000000003</v>
      </c>
      <c r="K10" s="7">
        <f t="shared" si="0"/>
        <v>1.2793477888534921</v>
      </c>
      <c r="L10" s="8">
        <f>'summary-no-refine'!$G11</f>
        <v>202412</v>
      </c>
      <c r="M10" s="24">
        <f t="shared" si="3"/>
        <v>202.41200000000001</v>
      </c>
      <c r="N10" s="7">
        <f t="shared" si="1"/>
        <v>1.1164110823468965</v>
      </c>
    </row>
    <row r="11" spans="1:28" x14ac:dyDescent="0.2">
      <c r="A11" s="1">
        <v>10</v>
      </c>
      <c r="B11" s="9">
        <f>('summary-refine'!$H12+'summary-refine'!$I12)/1000</f>
        <v>7.6989999999999998</v>
      </c>
      <c r="C11" s="9">
        <f>('summary-refine'!$K12-'summary-refine'!$J12)/1000</f>
        <v>86.301000000000002</v>
      </c>
      <c r="D11" s="9">
        <f>'summary-refine'!$J12/1000</f>
        <v>0.61299999999999999</v>
      </c>
      <c r="E11" s="8">
        <f>'summary-refine'!$G12</f>
        <v>242339</v>
      </c>
      <c r="F11" s="24">
        <f t="shared" si="2"/>
        <v>242.339</v>
      </c>
      <c r="G11" s="8">
        <f>'summary-refine'!$P12/1000</f>
        <v>77.182000000000002</v>
      </c>
      <c r="H11" s="8">
        <f>'summary-refine'!$P12/I11</f>
        <v>50.677609980302037</v>
      </c>
      <c r="I11" s="8">
        <f>'summary-refine'!$M12</f>
        <v>1523</v>
      </c>
      <c r="J11" s="9">
        <f>('summary-no-refine'!$K12-'summary-no-refine'!$J12)/1000</f>
        <v>68.394000000000005</v>
      </c>
      <c r="K11" s="7">
        <f t="shared" si="0"/>
        <v>1.2618212123870514</v>
      </c>
      <c r="L11" s="8">
        <f>'summary-no-refine'!$G12</f>
        <v>215266</v>
      </c>
      <c r="M11" s="24">
        <f t="shared" si="3"/>
        <v>215.26599999999999</v>
      </c>
      <c r="N11" s="7">
        <f t="shared" si="1"/>
        <v>1.125765332193658</v>
      </c>
    </row>
    <row r="12" spans="1:28" x14ac:dyDescent="0.2">
      <c r="A12" s="1">
        <v>11</v>
      </c>
      <c r="B12" s="9">
        <f>('summary-refine'!$H13+'summary-refine'!$I13)/1000</f>
        <v>7.8819999999999997</v>
      </c>
      <c r="C12" s="9">
        <f>('summary-refine'!$K13-'summary-refine'!$J13)/1000</f>
        <v>87.796999999999997</v>
      </c>
      <c r="D12" s="9">
        <f>'summary-refine'!$J13/1000</f>
        <v>0.59499999999999997</v>
      </c>
      <c r="E12" s="8">
        <f>'summary-refine'!$G13</f>
        <v>242339</v>
      </c>
      <c r="F12" s="24">
        <f t="shared" si="2"/>
        <v>242.339</v>
      </c>
      <c r="G12" s="8">
        <f>'summary-refine'!$P13/1000</f>
        <v>77.182000000000002</v>
      </c>
      <c r="H12" s="8">
        <f>'summary-refine'!$P13/I12</f>
        <v>50.677609980302037</v>
      </c>
      <c r="I12" s="8">
        <f>'summary-refine'!$M13</f>
        <v>1523</v>
      </c>
      <c r="J12" s="9">
        <f>('summary-no-refine'!$K13-'summary-no-refine'!$J13)/1000</f>
        <v>69.236999999999995</v>
      </c>
      <c r="K12" s="7">
        <f t="shared" si="0"/>
        <v>1.2680647630602135</v>
      </c>
      <c r="L12" s="8">
        <f>'summary-no-refine'!$G13</f>
        <v>215266</v>
      </c>
      <c r="M12" s="24">
        <f t="shared" si="3"/>
        <v>215.26599999999999</v>
      </c>
      <c r="N12" s="7">
        <f t="shared" si="1"/>
        <v>1.125765332193658</v>
      </c>
    </row>
    <row r="13" spans="1:28" x14ac:dyDescent="0.2">
      <c r="A13" s="1">
        <v>12</v>
      </c>
      <c r="B13" s="9">
        <f>('summary-refine'!$H14+'summary-refine'!$I14)/1000</f>
        <v>7.7510000000000003</v>
      </c>
      <c r="C13" s="9">
        <f>('summary-refine'!$K14-'summary-refine'!$J14)/1000</f>
        <v>88.39</v>
      </c>
      <c r="D13" s="9">
        <f>'summary-refine'!$J14/1000</f>
        <v>0.56299999999999994</v>
      </c>
      <c r="E13" s="8">
        <f>'summary-refine'!$G14</f>
        <v>242339</v>
      </c>
      <c r="F13" s="24">
        <f t="shared" si="2"/>
        <v>242.339</v>
      </c>
      <c r="G13" s="8">
        <f>'summary-refine'!$P14/1000</f>
        <v>77.182000000000002</v>
      </c>
      <c r="H13" s="8">
        <f>'summary-refine'!$P14/I13</f>
        <v>50.677609980302037</v>
      </c>
      <c r="I13" s="8">
        <f>'summary-refine'!$M14</f>
        <v>1523</v>
      </c>
      <c r="J13" s="9">
        <f>('summary-no-refine'!$K14-'summary-no-refine'!$J14)/1000</f>
        <v>67.566999999999993</v>
      </c>
      <c r="K13" s="7">
        <f t="shared" si="0"/>
        <v>1.3081829887371055</v>
      </c>
      <c r="L13" s="8">
        <f>'summary-no-refine'!$G14</f>
        <v>215266</v>
      </c>
      <c r="M13" s="24">
        <f t="shared" si="3"/>
        <v>215.26599999999999</v>
      </c>
      <c r="N13" s="7">
        <f t="shared" si="1"/>
        <v>1.125765332193658</v>
      </c>
    </row>
    <row r="14" spans="1:28" x14ac:dyDescent="0.2">
      <c r="A14" s="1">
        <v>13</v>
      </c>
      <c r="B14" s="9">
        <f>('summary-refine'!$H15+'summary-refine'!$I15)/1000</f>
        <v>7.6820000000000004</v>
      </c>
      <c r="C14" s="9">
        <f>('summary-refine'!$K15-'summary-refine'!$J15)/1000</f>
        <v>86.239000000000004</v>
      </c>
      <c r="D14" s="9">
        <f>'summary-refine'!$J15/1000</f>
        <v>0.60599999999999998</v>
      </c>
      <c r="E14" s="8">
        <f>'summary-refine'!$G15</f>
        <v>242339</v>
      </c>
      <c r="F14" s="24">
        <f t="shared" si="2"/>
        <v>242.339</v>
      </c>
      <c r="G14" s="8">
        <f>'summary-refine'!$P15/1000</f>
        <v>77.182000000000002</v>
      </c>
      <c r="H14" s="8">
        <f>'summary-refine'!$P15/I14</f>
        <v>50.677609980302037</v>
      </c>
      <c r="I14" s="8">
        <f>'summary-refine'!$M15</f>
        <v>1523</v>
      </c>
      <c r="J14" s="9">
        <f>('summary-no-refine'!$K15-'summary-no-refine'!$J15)/1000</f>
        <v>68.569999999999993</v>
      </c>
      <c r="K14" s="7">
        <f t="shared" si="0"/>
        <v>1.2576782849642703</v>
      </c>
      <c r="L14" s="8">
        <f>'summary-no-refine'!$G15</f>
        <v>215266</v>
      </c>
      <c r="M14" s="24">
        <f t="shared" si="3"/>
        <v>215.26599999999999</v>
      </c>
      <c r="N14" s="7">
        <f t="shared" si="1"/>
        <v>1.125765332193658</v>
      </c>
    </row>
    <row r="15" spans="1:28" x14ac:dyDescent="0.2">
      <c r="A15" s="1">
        <v>14</v>
      </c>
      <c r="B15" s="9">
        <f>('summary-refine'!$H16+'summary-refine'!$I16)/1000</f>
        <v>7.4589999999999996</v>
      </c>
      <c r="C15" s="9">
        <f>('summary-refine'!$K16-'summary-refine'!$J16)/1000</f>
        <v>83.995999999999995</v>
      </c>
      <c r="D15" s="9">
        <f>'summary-refine'!$J16/1000</f>
        <v>0.59</v>
      </c>
      <c r="E15" s="8">
        <f>'summary-refine'!$G16</f>
        <v>242339</v>
      </c>
      <c r="F15" s="24">
        <f t="shared" si="2"/>
        <v>242.339</v>
      </c>
      <c r="G15" s="8">
        <f>'summary-refine'!$P16/1000</f>
        <v>77.182000000000002</v>
      </c>
      <c r="H15" s="8">
        <f>'summary-refine'!$P16/I15</f>
        <v>50.677609980302037</v>
      </c>
      <c r="I15" s="8">
        <f>'summary-refine'!$M16</f>
        <v>1523</v>
      </c>
      <c r="J15" s="9">
        <f>('summary-no-refine'!$K16-'summary-no-refine'!$J16)/1000</f>
        <v>66.825000000000003</v>
      </c>
      <c r="K15" s="7">
        <f t="shared" si="0"/>
        <v>1.2569547325102879</v>
      </c>
      <c r="L15" s="8">
        <f>'summary-no-refine'!$G16</f>
        <v>215266</v>
      </c>
      <c r="M15" s="24">
        <f t="shared" si="3"/>
        <v>215.26599999999999</v>
      </c>
      <c r="N15" s="7">
        <f t="shared" si="1"/>
        <v>1.125765332193658</v>
      </c>
    </row>
    <row r="16" spans="1:28" x14ac:dyDescent="0.2">
      <c r="A16" s="1">
        <v>15</v>
      </c>
      <c r="B16" s="9">
        <f>('summary-refine'!$H17+'summary-refine'!$I17)/1000</f>
        <v>7.4370000000000003</v>
      </c>
      <c r="C16" s="9">
        <f>('summary-refine'!$K17-'summary-refine'!$J17)/1000</f>
        <v>87.37</v>
      </c>
      <c r="D16" s="9">
        <f>'summary-refine'!$J17/1000</f>
        <v>0.53900000000000003</v>
      </c>
      <c r="E16" s="8">
        <f>'summary-refine'!$G17</f>
        <v>243521</v>
      </c>
      <c r="F16" s="24">
        <f t="shared" si="2"/>
        <v>243.52099999999999</v>
      </c>
      <c r="G16" s="8">
        <f>'summary-refine'!$P17/1000</f>
        <v>77.201999999999998</v>
      </c>
      <c r="H16" s="8">
        <f>'summary-refine'!$P17/I16</f>
        <v>50.690741956664475</v>
      </c>
      <c r="I16" s="8">
        <f>'summary-refine'!$M17</f>
        <v>1523</v>
      </c>
      <c r="J16" s="9">
        <f>('summary-no-refine'!$K17-'summary-no-refine'!$J17)/1000</f>
        <v>68.805000000000007</v>
      </c>
      <c r="K16" s="7">
        <f t="shared" si="0"/>
        <v>1.269820507230579</v>
      </c>
      <c r="L16" s="8">
        <f>'summary-no-refine'!$G17</f>
        <v>216297</v>
      </c>
      <c r="M16" s="24">
        <f t="shared" si="3"/>
        <v>216.297</v>
      </c>
      <c r="N16" s="7">
        <f t="shared" si="1"/>
        <v>1.125863974072687</v>
      </c>
    </row>
    <row r="17" spans="1:14" x14ac:dyDescent="0.2">
      <c r="A17" s="1">
        <v>16</v>
      </c>
      <c r="B17" s="9">
        <f>('summary-refine'!$H18+'summary-refine'!$I18)/1000</f>
        <v>7.87</v>
      </c>
      <c r="C17" s="9">
        <f>('summary-refine'!$K18-'summary-refine'!$J18)/1000</f>
        <v>87.594999999999999</v>
      </c>
      <c r="D17" s="9">
        <f>'summary-refine'!$J18/1000</f>
        <v>0.58599999999999997</v>
      </c>
      <c r="E17" s="8">
        <f>'summary-refine'!$G18</f>
        <v>243521</v>
      </c>
      <c r="F17" s="24">
        <f t="shared" si="2"/>
        <v>243.52099999999999</v>
      </c>
      <c r="G17" s="8">
        <f>'summary-refine'!$P18/1000</f>
        <v>77.201999999999998</v>
      </c>
      <c r="H17" s="8">
        <f>'summary-refine'!$P18/I17</f>
        <v>50.690741956664475</v>
      </c>
      <c r="I17" s="8">
        <f>'summary-refine'!$M18</f>
        <v>1523</v>
      </c>
      <c r="J17" s="9">
        <f>('summary-no-refine'!$K18-'summary-no-refine'!$J18)/1000</f>
        <v>69.331999999999994</v>
      </c>
      <c r="K17" s="7">
        <f t="shared" si="0"/>
        <v>1.2634137194946058</v>
      </c>
      <c r="L17" s="8">
        <f>'summary-no-refine'!$G18</f>
        <v>216297</v>
      </c>
      <c r="M17" s="24">
        <f t="shared" si="3"/>
        <v>216.297</v>
      </c>
      <c r="N17" s="7">
        <f t="shared" si="1"/>
        <v>1.125863974072687</v>
      </c>
    </row>
    <row r="18" spans="1:14" x14ac:dyDescent="0.2">
      <c r="A18" s="1">
        <v>17</v>
      </c>
      <c r="B18" s="9">
        <f>('summary-refine'!$H19+'summary-refine'!$I19)/1000</f>
        <v>7.5049999999999999</v>
      </c>
      <c r="C18" s="9">
        <f>('summary-refine'!$K19-'summary-refine'!$J19)/1000</f>
        <v>86.715000000000003</v>
      </c>
      <c r="D18" s="9">
        <f>'summary-refine'!$J19/1000</f>
        <v>0.60599999999999998</v>
      </c>
      <c r="E18" s="8">
        <f>'summary-refine'!$G19</f>
        <v>243521</v>
      </c>
      <c r="F18" s="24">
        <f t="shared" si="2"/>
        <v>243.52099999999999</v>
      </c>
      <c r="G18" s="8">
        <f>'summary-refine'!$P19/1000</f>
        <v>77.201999999999998</v>
      </c>
      <c r="H18" s="8">
        <f>'summary-refine'!$P19/I18</f>
        <v>50.690741956664475</v>
      </c>
      <c r="I18" s="8">
        <f>'summary-refine'!$M19</f>
        <v>1523</v>
      </c>
      <c r="J18" s="9">
        <f>('summary-no-refine'!$K19-'summary-no-refine'!$J19)/1000</f>
        <v>68.042000000000002</v>
      </c>
      <c r="K18" s="7">
        <f t="shared" si="0"/>
        <v>1.2744334381705418</v>
      </c>
      <c r="L18" s="8">
        <f>'summary-no-refine'!$G19</f>
        <v>216297</v>
      </c>
      <c r="M18" s="24">
        <f t="shared" si="3"/>
        <v>216.297</v>
      </c>
      <c r="N18" s="7">
        <f t="shared" si="1"/>
        <v>1.125863974072687</v>
      </c>
    </row>
    <row r="19" spans="1:14" x14ac:dyDescent="0.2">
      <c r="A19" s="1">
        <v>18</v>
      </c>
      <c r="B19" s="9">
        <f>('summary-refine'!$H20+'summary-refine'!$I20)/1000</f>
        <v>7.5780000000000003</v>
      </c>
      <c r="C19" s="9">
        <f>('summary-refine'!$K20-'summary-refine'!$J20)/1000</f>
        <v>85.731999999999999</v>
      </c>
      <c r="D19" s="9">
        <f>'summary-refine'!$J20/1000</f>
        <v>0.63200000000000001</v>
      </c>
      <c r="E19" s="8">
        <f>'summary-refine'!$G20</f>
        <v>243521</v>
      </c>
      <c r="F19" s="24">
        <f t="shared" si="2"/>
        <v>243.52099999999999</v>
      </c>
      <c r="G19" s="8">
        <f>'summary-refine'!$P20/1000</f>
        <v>77.201999999999998</v>
      </c>
      <c r="H19" s="8">
        <f>'summary-refine'!$P20/I19</f>
        <v>50.690741956664475</v>
      </c>
      <c r="I19" s="8">
        <f>'summary-refine'!$M20</f>
        <v>1523</v>
      </c>
      <c r="J19" s="9">
        <f>('summary-no-refine'!$K20-'summary-no-refine'!$J20)/1000</f>
        <v>68.022000000000006</v>
      </c>
      <c r="K19" s="7">
        <f t="shared" si="0"/>
        <v>1.2603569433418598</v>
      </c>
      <c r="L19" s="8">
        <f>'summary-no-refine'!$G20</f>
        <v>216297</v>
      </c>
      <c r="M19" s="24">
        <f t="shared" si="3"/>
        <v>216.297</v>
      </c>
      <c r="N19" s="7">
        <f t="shared" si="1"/>
        <v>1.125863974072687</v>
      </c>
    </row>
    <row r="20" spans="1:14" x14ac:dyDescent="0.2">
      <c r="A20" s="1">
        <v>19</v>
      </c>
      <c r="B20" s="9">
        <f>('summary-refine'!$H21+'summary-refine'!$I21)/1000</f>
        <v>7.3310000000000004</v>
      </c>
      <c r="C20" s="9">
        <f>('summary-refine'!$K21-'summary-refine'!$J21)/1000</f>
        <v>86.051000000000002</v>
      </c>
      <c r="D20" s="9">
        <f>'summary-refine'!$J21/1000</f>
        <v>0.53900000000000003</v>
      </c>
      <c r="E20" s="8">
        <f>'summary-refine'!$G21</f>
        <v>243521</v>
      </c>
      <c r="F20" s="24">
        <f t="shared" si="2"/>
        <v>243.52099999999999</v>
      </c>
      <c r="G20" s="8">
        <f>'summary-refine'!$P21/1000</f>
        <v>77.201999999999998</v>
      </c>
      <c r="H20" s="8">
        <f>'summary-refine'!$P21/I20</f>
        <v>50.690741956664475</v>
      </c>
      <c r="I20" s="8">
        <f>'summary-refine'!$M21</f>
        <v>1523</v>
      </c>
      <c r="J20" s="9">
        <f>('summary-no-refine'!$K21-'summary-no-refine'!$J21)/1000</f>
        <v>66.656999999999996</v>
      </c>
      <c r="K20" s="7">
        <f t="shared" si="0"/>
        <v>1.2909521880672699</v>
      </c>
      <c r="L20" s="8">
        <f>'summary-no-refine'!$G21</f>
        <v>216297</v>
      </c>
      <c r="M20" s="24">
        <f t="shared" si="3"/>
        <v>216.297</v>
      </c>
      <c r="N20" s="7">
        <f t="shared" si="1"/>
        <v>1.125863974072687</v>
      </c>
    </row>
    <row r="21" spans="1:14" x14ac:dyDescent="0.2">
      <c r="A21" s="1">
        <v>20</v>
      </c>
      <c r="B21" s="9">
        <f>('summary-refine'!$H22+'summary-refine'!$I22)/1000</f>
        <v>7.5819999999999999</v>
      </c>
      <c r="C21" s="9">
        <f>('summary-refine'!$K22-'summary-refine'!$J22)/1000</f>
        <v>85.611000000000004</v>
      </c>
      <c r="D21" s="9">
        <f>'summary-refine'!$J22/1000</f>
        <v>0.51800000000000002</v>
      </c>
      <c r="E21" s="8">
        <f>'summary-refine'!$G22</f>
        <v>243521</v>
      </c>
      <c r="F21" s="24">
        <f t="shared" si="2"/>
        <v>243.52099999999999</v>
      </c>
      <c r="G21" s="8">
        <f>'summary-refine'!$P22/1000</f>
        <v>77.201999999999998</v>
      </c>
      <c r="H21" s="8">
        <f>'summary-refine'!$P22/I21</f>
        <v>50.690741956664475</v>
      </c>
      <c r="I21" s="8">
        <f>'summary-refine'!$M22</f>
        <v>1523</v>
      </c>
      <c r="J21" s="9">
        <f>('summary-no-refine'!$K22-'summary-no-refine'!$J22)/1000</f>
        <v>67.209999999999994</v>
      </c>
      <c r="K21" s="7">
        <f t="shared" si="0"/>
        <v>1.2737836631453654</v>
      </c>
      <c r="L21" s="8">
        <f>'summary-no-refine'!$G22</f>
        <v>216297</v>
      </c>
      <c r="M21" s="24">
        <f t="shared" si="3"/>
        <v>216.297</v>
      </c>
      <c r="N21" s="7">
        <f t="shared" si="1"/>
        <v>1.125863974072687</v>
      </c>
    </row>
    <row r="22" spans="1:14" x14ac:dyDescent="0.2">
      <c r="A22" s="1">
        <v>21</v>
      </c>
      <c r="B22" s="9">
        <f>('summary-refine'!$H23+'summary-refine'!$I23)/1000</f>
        <v>7.718</v>
      </c>
      <c r="C22" s="9">
        <f>('summary-refine'!$K23-'summary-refine'!$J23)/1000</f>
        <v>86.68</v>
      </c>
      <c r="D22" s="9">
        <f>'summary-refine'!$J23/1000</f>
        <v>0.56299999999999994</v>
      </c>
      <c r="E22" s="8">
        <f>'summary-refine'!$G23</f>
        <v>243521</v>
      </c>
      <c r="F22" s="24">
        <f t="shared" si="2"/>
        <v>243.52099999999999</v>
      </c>
      <c r="G22" s="8">
        <f>'summary-refine'!$P23/1000</f>
        <v>77.201999999999998</v>
      </c>
      <c r="H22" s="8">
        <f>'summary-refine'!$P23/I22</f>
        <v>50.690741956664475</v>
      </c>
      <c r="I22" s="8">
        <f>'summary-refine'!$M23</f>
        <v>1523</v>
      </c>
      <c r="J22" s="9">
        <f>('summary-no-refine'!$K23-'summary-no-refine'!$J23)/1000</f>
        <v>69.322999999999993</v>
      </c>
      <c r="K22" s="7">
        <f t="shared" si="0"/>
        <v>1.2503786622044635</v>
      </c>
      <c r="L22" s="8">
        <f>'summary-no-refine'!$G23</f>
        <v>216297</v>
      </c>
      <c r="M22" s="24">
        <f t="shared" si="3"/>
        <v>216.297</v>
      </c>
      <c r="N22" s="7">
        <f t="shared" si="1"/>
        <v>1.125863974072687</v>
      </c>
    </row>
    <row r="23" spans="1:14" x14ac:dyDescent="0.2">
      <c r="A23" s="1">
        <v>22</v>
      </c>
      <c r="B23" s="9">
        <f>('summary-refine'!$H24+'summary-refine'!$I24)/1000</f>
        <v>7.3440000000000003</v>
      </c>
      <c r="C23" s="9">
        <f>('summary-refine'!$K24-'summary-refine'!$J24)/1000</f>
        <v>85.171000000000006</v>
      </c>
      <c r="D23" s="9">
        <f>'summary-refine'!$J24/1000</f>
        <v>0.61699999999999999</v>
      </c>
      <c r="E23" s="8">
        <f>'summary-refine'!$G24</f>
        <v>243521</v>
      </c>
      <c r="F23" s="24">
        <f t="shared" si="2"/>
        <v>243.52099999999999</v>
      </c>
      <c r="G23" s="8">
        <f>'summary-refine'!$P24/1000</f>
        <v>77.201999999999998</v>
      </c>
      <c r="H23" s="8">
        <f>'summary-refine'!$P24/I23</f>
        <v>50.690741956664475</v>
      </c>
      <c r="I23" s="8">
        <f>'summary-refine'!$M24</f>
        <v>1523</v>
      </c>
      <c r="J23" s="9">
        <f>('summary-no-refine'!$K24-'summary-no-refine'!$J24)/1000</f>
        <v>68.225999999999999</v>
      </c>
      <c r="K23" s="7">
        <f t="shared" si="0"/>
        <v>1.2483657256764285</v>
      </c>
      <c r="L23" s="8">
        <f>'summary-no-refine'!$G24</f>
        <v>216297</v>
      </c>
      <c r="M23" s="24">
        <f t="shared" si="3"/>
        <v>216.297</v>
      </c>
      <c r="N23" s="7">
        <f t="shared" si="1"/>
        <v>1.125863974072687</v>
      </c>
    </row>
    <row r="24" spans="1:14" x14ac:dyDescent="0.2">
      <c r="A24" s="1">
        <v>23</v>
      </c>
      <c r="B24" s="9">
        <f>('summary-refine'!$H25+'summary-refine'!$I25)/1000</f>
        <v>7.6749999999999998</v>
      </c>
      <c r="C24" s="9">
        <f>('summary-refine'!$K25-'summary-refine'!$J25)/1000</f>
        <v>86.923000000000002</v>
      </c>
      <c r="D24" s="9">
        <f>'summary-refine'!$J25/1000</f>
        <v>0.58599999999999997</v>
      </c>
      <c r="E24" s="8">
        <f>'summary-refine'!$G25</f>
        <v>243649</v>
      </c>
      <c r="F24" s="24">
        <f t="shared" si="2"/>
        <v>243.649</v>
      </c>
      <c r="G24" s="8">
        <f>'summary-refine'!$P25/1000</f>
        <v>77.575000000000003</v>
      </c>
      <c r="H24" s="8">
        <f>'summary-refine'!$P25/I24</f>
        <v>50.935653315824034</v>
      </c>
      <c r="I24" s="8">
        <f>'summary-refine'!$M25</f>
        <v>1523</v>
      </c>
      <c r="J24" s="9">
        <f>('summary-no-refine'!$K25-'summary-no-refine'!$J25)/1000</f>
        <v>67.116</v>
      </c>
      <c r="K24" s="7">
        <f t="shared" si="0"/>
        <v>1.2951159187079087</v>
      </c>
      <c r="L24" s="8">
        <f>'summary-no-refine'!$G25</f>
        <v>217128</v>
      </c>
      <c r="M24" s="24">
        <f t="shared" si="3"/>
        <v>217.12799999999999</v>
      </c>
      <c r="N24" s="7">
        <f t="shared" si="1"/>
        <v>1.1221445414686269</v>
      </c>
    </row>
    <row r="25" spans="1:14" x14ac:dyDescent="0.2">
      <c r="A25" s="1">
        <v>24</v>
      </c>
      <c r="B25" s="9">
        <f>('summary-refine'!$H26+'summary-refine'!$I26)/1000</f>
        <v>7.4720000000000004</v>
      </c>
      <c r="C25" s="9">
        <f>('summary-refine'!$K26-'summary-refine'!$J26)/1000</f>
        <v>84.320999999999998</v>
      </c>
      <c r="D25" s="9">
        <f>'summary-refine'!$J26/1000</f>
        <v>0.59399999999999997</v>
      </c>
      <c r="E25" s="8">
        <f>'summary-refine'!$G26</f>
        <v>243649</v>
      </c>
      <c r="F25" s="24">
        <f t="shared" si="2"/>
        <v>243.649</v>
      </c>
      <c r="G25" s="8">
        <f>'summary-refine'!$P26/1000</f>
        <v>77.575000000000003</v>
      </c>
      <c r="H25" s="8">
        <f>'summary-refine'!$P26/I25</f>
        <v>50.935653315824034</v>
      </c>
      <c r="I25" s="8">
        <f>'summary-refine'!$M26</f>
        <v>1523</v>
      </c>
      <c r="J25" s="9">
        <f>('summary-no-refine'!$K26-'summary-no-refine'!$J26)/1000</f>
        <v>66.266000000000005</v>
      </c>
      <c r="K25" s="7">
        <f t="shared" si="0"/>
        <v>1.2724624996227325</v>
      </c>
      <c r="L25" s="8">
        <f>'summary-no-refine'!$G26</f>
        <v>217128</v>
      </c>
      <c r="M25" s="24">
        <f t="shared" si="3"/>
        <v>217.12799999999999</v>
      </c>
      <c r="N25" s="7">
        <f t="shared" si="1"/>
        <v>1.1221445414686269</v>
      </c>
    </row>
    <row r="26" spans="1:14" x14ac:dyDescent="0.2">
      <c r="A26" s="1">
        <v>25</v>
      </c>
      <c r="B26" s="9">
        <f>('summary-refine'!$H27+'summary-refine'!$I27)/1000</f>
        <v>7.367</v>
      </c>
      <c r="C26" s="9">
        <f>('summary-refine'!$K27-'summary-refine'!$J27)/1000</f>
        <v>86.888000000000005</v>
      </c>
      <c r="D26" s="9">
        <f>'summary-refine'!$J27/1000</f>
        <v>0.56899999999999995</v>
      </c>
      <c r="E26" s="8">
        <f>'summary-refine'!$G27</f>
        <v>243649</v>
      </c>
      <c r="F26" s="24">
        <f t="shared" si="2"/>
        <v>243.649</v>
      </c>
      <c r="G26" s="8">
        <f>'summary-refine'!$P27/1000</f>
        <v>77.575000000000003</v>
      </c>
      <c r="H26" s="8">
        <f>'summary-refine'!$P27/I26</f>
        <v>50.935653315824034</v>
      </c>
      <c r="I26" s="8">
        <f>'summary-refine'!$M27</f>
        <v>1523</v>
      </c>
      <c r="J26" s="9">
        <f>('summary-no-refine'!$K27-'summary-no-refine'!$J27)/1000</f>
        <v>67.103999999999999</v>
      </c>
      <c r="K26" s="7">
        <f t="shared" si="0"/>
        <v>1.2948259418216501</v>
      </c>
      <c r="L26" s="8">
        <f>'summary-no-refine'!$G27</f>
        <v>217128</v>
      </c>
      <c r="M26" s="24">
        <f t="shared" si="3"/>
        <v>217.12799999999999</v>
      </c>
      <c r="N26" s="7">
        <f t="shared" si="1"/>
        <v>1.1221445414686269</v>
      </c>
    </row>
    <row r="27" spans="1:14" x14ac:dyDescent="0.2">
      <c r="A27" s="1">
        <v>26</v>
      </c>
      <c r="B27" s="9">
        <f>('summary-refine'!$H28+'summary-refine'!$I28)/1000</f>
        <v>7.8609999999999998</v>
      </c>
      <c r="C27" s="9">
        <f>('summary-refine'!$K28-'summary-refine'!$J28)/1000</f>
        <v>87.34</v>
      </c>
      <c r="D27" s="9">
        <f>'summary-refine'!$J28/1000</f>
        <v>0.57299999999999995</v>
      </c>
      <c r="E27" s="8">
        <f>'summary-refine'!$G28</f>
        <v>243649</v>
      </c>
      <c r="F27" s="24">
        <f t="shared" si="2"/>
        <v>243.649</v>
      </c>
      <c r="G27" s="8">
        <f>'summary-refine'!$P28/1000</f>
        <v>77.575000000000003</v>
      </c>
      <c r="H27" s="8">
        <f>'summary-refine'!$P28/I27</f>
        <v>50.935653315824034</v>
      </c>
      <c r="I27" s="8">
        <f>'summary-refine'!$M28</f>
        <v>1523</v>
      </c>
      <c r="J27" s="9">
        <f>('summary-no-refine'!$K28-'summary-no-refine'!$J28)/1000</f>
        <v>69.242000000000004</v>
      </c>
      <c r="K27" s="7">
        <f t="shared" si="0"/>
        <v>1.2613731550215188</v>
      </c>
      <c r="L27" s="8">
        <f>'summary-no-refine'!$G28</f>
        <v>217128</v>
      </c>
      <c r="M27" s="24">
        <f t="shared" si="3"/>
        <v>217.12799999999999</v>
      </c>
      <c r="N27" s="7">
        <f t="shared" si="1"/>
        <v>1.1221445414686269</v>
      </c>
    </row>
    <row r="28" spans="1:14" x14ac:dyDescent="0.2">
      <c r="A28" s="1">
        <v>27</v>
      </c>
      <c r="B28" s="9">
        <f>('summary-refine'!$H29+'summary-refine'!$I29)/1000</f>
        <v>7.3810000000000002</v>
      </c>
      <c r="C28" s="9">
        <f>('summary-refine'!$K29-'summary-refine'!$J29)/1000</f>
        <v>86.63</v>
      </c>
      <c r="D28" s="9">
        <f>'summary-refine'!$J29/1000</f>
        <v>0.58799999999999997</v>
      </c>
      <c r="E28" s="8">
        <f>'summary-refine'!$G29</f>
        <v>243649</v>
      </c>
      <c r="F28" s="24">
        <f t="shared" si="2"/>
        <v>243.649</v>
      </c>
      <c r="G28" s="8">
        <f>'summary-refine'!$P29/1000</f>
        <v>77.575000000000003</v>
      </c>
      <c r="H28" s="8">
        <f>'summary-refine'!$P29/I28</f>
        <v>50.935653315824034</v>
      </c>
      <c r="I28" s="8">
        <f>'summary-refine'!$M29</f>
        <v>1523</v>
      </c>
      <c r="J28" s="9">
        <f>('summary-no-refine'!$K29-'summary-no-refine'!$J29)/1000</f>
        <v>67.926000000000002</v>
      </c>
      <c r="K28" s="7">
        <f t="shared" si="0"/>
        <v>1.2753584783440801</v>
      </c>
      <c r="L28" s="8">
        <f>'summary-no-refine'!$G29</f>
        <v>217128</v>
      </c>
      <c r="M28" s="24">
        <f t="shared" si="3"/>
        <v>217.12799999999999</v>
      </c>
      <c r="N28" s="7">
        <f t="shared" si="1"/>
        <v>1.1221445414686269</v>
      </c>
    </row>
    <row r="29" spans="1:14" x14ac:dyDescent="0.2">
      <c r="A29" s="1">
        <v>28</v>
      </c>
      <c r="B29" s="9">
        <f>('summary-refine'!$H30+'summary-refine'!$I30)/1000</f>
        <v>7.5510000000000002</v>
      </c>
      <c r="C29" s="9">
        <f>('summary-refine'!$K30-'summary-refine'!$J30)/1000</f>
        <v>85.953000000000003</v>
      </c>
      <c r="D29" s="9">
        <f>'summary-refine'!$J30/1000</f>
        <v>0.59799999999999998</v>
      </c>
      <c r="E29" s="8">
        <f>'summary-refine'!$G30</f>
        <v>243649</v>
      </c>
      <c r="F29" s="24">
        <f t="shared" si="2"/>
        <v>243.649</v>
      </c>
      <c r="G29" s="8">
        <f>'summary-refine'!$P30/1000</f>
        <v>77.575000000000003</v>
      </c>
      <c r="H29" s="8">
        <f>'summary-refine'!$P30/I29</f>
        <v>50.935653315824034</v>
      </c>
      <c r="I29" s="8">
        <f>'summary-refine'!$M30</f>
        <v>1523</v>
      </c>
      <c r="J29" s="9">
        <f>('summary-no-refine'!$K30-'summary-no-refine'!$J30)/1000</f>
        <v>67.284999999999997</v>
      </c>
      <c r="K29" s="7">
        <f t="shared" si="0"/>
        <v>1.2774466820242254</v>
      </c>
      <c r="L29" s="8">
        <f>'summary-no-refine'!$G30</f>
        <v>217128</v>
      </c>
      <c r="M29" s="24">
        <f t="shared" si="3"/>
        <v>217.12799999999999</v>
      </c>
      <c r="N29" s="7">
        <f t="shared" si="1"/>
        <v>1.1221445414686269</v>
      </c>
    </row>
    <row r="30" spans="1:14" x14ac:dyDescent="0.2">
      <c r="A30" s="1">
        <v>29</v>
      </c>
      <c r="B30" s="9">
        <f>('summary-refine'!$H31+'summary-refine'!$I31)/1000</f>
        <v>7.7220000000000004</v>
      </c>
      <c r="C30" s="9">
        <f>('summary-refine'!$K31-'summary-refine'!$J31)/1000</f>
        <v>84.484999999999999</v>
      </c>
      <c r="D30" s="9">
        <f>'summary-refine'!$J31/1000</f>
        <v>0.57599999999999996</v>
      </c>
      <c r="E30" s="8">
        <f>'summary-refine'!$G31</f>
        <v>243649</v>
      </c>
      <c r="F30" s="24">
        <f t="shared" si="2"/>
        <v>243.649</v>
      </c>
      <c r="G30" s="8">
        <f>'summary-refine'!$P31/1000</f>
        <v>77.575000000000003</v>
      </c>
      <c r="H30" s="8">
        <f>'summary-refine'!$P31/I30</f>
        <v>50.935653315824034</v>
      </c>
      <c r="I30" s="8">
        <f>'summary-refine'!$M31</f>
        <v>1523</v>
      </c>
      <c r="J30" s="9">
        <f>('summary-no-refine'!$K31-'summary-no-refine'!$J31)/1000</f>
        <v>66.733000000000004</v>
      </c>
      <c r="K30" s="7">
        <f t="shared" si="0"/>
        <v>1.2660153147618118</v>
      </c>
      <c r="L30" s="8">
        <f>'summary-no-refine'!$G31</f>
        <v>217128</v>
      </c>
      <c r="M30" s="24">
        <f t="shared" si="3"/>
        <v>217.12799999999999</v>
      </c>
      <c r="N30" s="7">
        <f t="shared" si="1"/>
        <v>1.1221445414686269</v>
      </c>
    </row>
    <row r="31" spans="1:14" x14ac:dyDescent="0.2">
      <c r="A31" s="1">
        <v>30</v>
      </c>
      <c r="B31" s="9">
        <f>('summary-refine'!$H32+'summary-refine'!$I32)/1000</f>
        <v>7.4710000000000001</v>
      </c>
      <c r="C31" s="9">
        <f>('summary-refine'!$K32-'summary-refine'!$J32)/1000</f>
        <v>87.622</v>
      </c>
      <c r="D31" s="9">
        <f>'summary-refine'!$J32/1000</f>
        <v>0.53700000000000003</v>
      </c>
      <c r="E31" s="8">
        <f>'summary-refine'!$G32</f>
        <v>243649</v>
      </c>
      <c r="F31" s="24">
        <f t="shared" si="2"/>
        <v>243.649</v>
      </c>
      <c r="G31" s="8">
        <f>'summary-refine'!$P32/1000</f>
        <v>77.575000000000003</v>
      </c>
      <c r="H31" s="8">
        <f>'summary-refine'!$P32/I31</f>
        <v>50.935653315824034</v>
      </c>
      <c r="I31" s="8">
        <f>'summary-refine'!$M32</f>
        <v>1523</v>
      </c>
      <c r="J31" s="9">
        <f>('summary-no-refine'!$K32-'summary-no-refine'!$J32)/1000</f>
        <v>67.820999999999998</v>
      </c>
      <c r="K31" s="7">
        <f t="shared" si="0"/>
        <v>1.2919597174916324</v>
      </c>
      <c r="L31" s="8">
        <f>'summary-no-refine'!$G32</f>
        <v>217128</v>
      </c>
      <c r="M31" s="24">
        <f t="shared" si="3"/>
        <v>217.12799999999999</v>
      </c>
      <c r="N31" s="7">
        <f t="shared" si="1"/>
        <v>1.1221445414686269</v>
      </c>
    </row>
    <row r="32" spans="1:14" x14ac:dyDescent="0.2">
      <c r="A32" s="1">
        <v>31</v>
      </c>
      <c r="B32" s="9">
        <f>('summary-refine'!$H33+'summary-refine'!$I33)/1000</f>
        <v>7.7249999999999996</v>
      </c>
      <c r="C32" s="9">
        <f>('summary-refine'!$K33-'summary-refine'!$J33)/1000</f>
        <v>87.769000000000005</v>
      </c>
      <c r="D32" s="9">
        <f>'summary-refine'!$J33/1000</f>
        <v>0.59699999999999998</v>
      </c>
      <c r="E32" s="8">
        <f>'summary-refine'!$G33</f>
        <v>243649</v>
      </c>
      <c r="F32" s="24">
        <f t="shared" si="2"/>
        <v>243.649</v>
      </c>
      <c r="G32" s="8">
        <f>'summary-refine'!$P33/1000</f>
        <v>77.575000000000003</v>
      </c>
      <c r="H32" s="8">
        <f>'summary-refine'!$P33/I32</f>
        <v>50.935653315824034</v>
      </c>
      <c r="I32" s="8">
        <f>'summary-refine'!$M33</f>
        <v>1523</v>
      </c>
      <c r="J32" s="9">
        <f>('summary-no-refine'!$K33-'summary-no-refine'!$J33)/1000</f>
        <v>69.873999999999995</v>
      </c>
      <c r="K32" s="7">
        <f t="shared" si="0"/>
        <v>1.2561038440621692</v>
      </c>
      <c r="L32" s="8">
        <f>'summary-no-refine'!$G33</f>
        <v>217128</v>
      </c>
      <c r="M32" s="24">
        <f t="shared" si="3"/>
        <v>217.12799999999999</v>
      </c>
      <c r="N32" s="7">
        <f t="shared" si="1"/>
        <v>1.1221445414686269</v>
      </c>
    </row>
    <row r="33" spans="1:22" x14ac:dyDescent="0.2">
      <c r="A33" s="1">
        <v>32</v>
      </c>
      <c r="B33" s="9">
        <f>('summary-refine'!$H34+'summary-refine'!$I34)/1000</f>
        <v>7.3330000000000002</v>
      </c>
      <c r="C33" s="9">
        <f>('summary-refine'!$K34-'summary-refine'!$J34)/1000</f>
        <v>87.94</v>
      </c>
      <c r="D33" s="9">
        <f>'summary-refine'!$J34/1000</f>
        <v>0.58599999999999997</v>
      </c>
      <c r="E33" s="8">
        <f>'summary-refine'!$G34</f>
        <v>243649</v>
      </c>
      <c r="F33" s="24">
        <f t="shared" si="2"/>
        <v>243.649</v>
      </c>
      <c r="G33" s="8">
        <f>'summary-refine'!$P34/1000</f>
        <v>77.575000000000003</v>
      </c>
      <c r="H33" s="8">
        <f>'summary-refine'!$P34/I33</f>
        <v>50.935653315824034</v>
      </c>
      <c r="I33" s="8">
        <f>'summary-refine'!$M34</f>
        <v>1523</v>
      </c>
      <c r="J33" s="9">
        <f>('summary-no-refine'!$K34-'summary-no-refine'!$J34)/1000</f>
        <v>67.198999999999998</v>
      </c>
      <c r="K33" s="7">
        <f t="shared" si="0"/>
        <v>1.3086504263456302</v>
      </c>
      <c r="L33" s="8">
        <f>'summary-no-refine'!$G34</f>
        <v>217128</v>
      </c>
      <c r="M33" s="24">
        <f t="shared" si="3"/>
        <v>217.12799999999999</v>
      </c>
      <c r="N33" s="7">
        <f t="shared" si="1"/>
        <v>1.1221445414686269</v>
      </c>
    </row>
    <row r="34" spans="1:22" x14ac:dyDescent="0.2">
      <c r="A34" s="1">
        <v>33</v>
      </c>
      <c r="B34" s="9">
        <f>('summary-refine'!$H35+'summary-refine'!$I35)/1000</f>
        <v>7.3529999999999998</v>
      </c>
      <c r="C34" s="9">
        <f>('summary-refine'!$K35-'summary-refine'!$J35)/1000</f>
        <v>86.897000000000006</v>
      </c>
      <c r="D34" s="9">
        <f>'summary-refine'!$J35/1000</f>
        <v>0.58699999999999997</v>
      </c>
      <c r="E34" s="8">
        <f>'summary-refine'!$G35</f>
        <v>243649</v>
      </c>
      <c r="F34" s="24">
        <f t="shared" si="2"/>
        <v>243.649</v>
      </c>
      <c r="G34" s="8">
        <f>'summary-refine'!$P35/1000</f>
        <v>77.575000000000003</v>
      </c>
      <c r="H34" s="8">
        <f>'summary-refine'!$P35/I34</f>
        <v>50.935653315824034</v>
      </c>
      <c r="I34" s="8">
        <f>'summary-refine'!$M35</f>
        <v>1523</v>
      </c>
      <c r="J34" s="9">
        <f>('summary-no-refine'!$K35-'summary-no-refine'!$J35)/1000</f>
        <v>69.781000000000006</v>
      </c>
      <c r="K34" s="7">
        <f t="shared" si="0"/>
        <v>1.2452816669293933</v>
      </c>
      <c r="L34" s="8">
        <f>'summary-no-refine'!$G35</f>
        <v>217128</v>
      </c>
      <c r="M34" s="24">
        <f t="shared" si="3"/>
        <v>217.12799999999999</v>
      </c>
      <c r="N34" s="7">
        <f t="shared" si="1"/>
        <v>1.1221445414686269</v>
      </c>
    </row>
    <row r="35" spans="1:22" x14ac:dyDescent="0.2">
      <c r="A35" s="1">
        <v>34</v>
      </c>
      <c r="B35" s="9">
        <f>('summary-refine'!$H36+'summary-refine'!$I36)/1000</f>
        <v>7.4119999999999999</v>
      </c>
      <c r="C35" s="9">
        <f>('summary-refine'!$K36-'summary-refine'!$J36)/1000</f>
        <v>84.822000000000003</v>
      </c>
      <c r="D35" s="9">
        <f>'summary-refine'!$J36/1000</f>
        <v>0.51200000000000001</v>
      </c>
      <c r="E35" s="8">
        <f>'summary-refine'!$G36</f>
        <v>243649</v>
      </c>
      <c r="F35" s="24">
        <f t="shared" si="2"/>
        <v>243.649</v>
      </c>
      <c r="G35" s="8">
        <f>'summary-refine'!$P36/1000</f>
        <v>77.575000000000003</v>
      </c>
      <c r="H35" s="8">
        <f>'summary-refine'!$P36/I35</f>
        <v>50.935653315824034</v>
      </c>
      <c r="I35" s="8">
        <f>'summary-refine'!$M36</f>
        <v>1523</v>
      </c>
      <c r="J35" s="9">
        <f>('summary-no-refine'!$K36-'summary-no-refine'!$J36)/1000</f>
        <v>66.831000000000003</v>
      </c>
      <c r="K35" s="7">
        <f t="shared" si="0"/>
        <v>1.2692014185033891</v>
      </c>
      <c r="L35" s="8">
        <f>'summary-no-refine'!$G36</f>
        <v>217128</v>
      </c>
      <c r="M35" s="24">
        <f t="shared" si="3"/>
        <v>217.12799999999999</v>
      </c>
      <c r="N35" s="7">
        <f t="shared" si="1"/>
        <v>1.1221445414686269</v>
      </c>
    </row>
    <row r="36" spans="1:22" x14ac:dyDescent="0.2">
      <c r="A36" s="1">
        <v>35</v>
      </c>
      <c r="B36" s="9">
        <f>('summary-refine'!$H37+'summary-refine'!$I37)/1000</f>
        <v>7.468</v>
      </c>
      <c r="C36" s="9">
        <f>('summary-refine'!$K37-'summary-refine'!$J37)/1000</f>
        <v>87.281000000000006</v>
      </c>
      <c r="D36" s="9">
        <f>'summary-refine'!$J37/1000</f>
        <v>0.55900000000000005</v>
      </c>
      <c r="E36" s="8">
        <f>'summary-refine'!$G37</f>
        <v>243649</v>
      </c>
      <c r="F36" s="24">
        <f t="shared" si="2"/>
        <v>243.649</v>
      </c>
      <c r="G36" s="8">
        <f>'summary-refine'!$P37/1000</f>
        <v>77.575000000000003</v>
      </c>
      <c r="H36" s="8">
        <f>'summary-refine'!$P37/I36</f>
        <v>50.935653315824034</v>
      </c>
      <c r="I36" s="8">
        <f>'summary-refine'!$M37</f>
        <v>1523</v>
      </c>
      <c r="J36" s="9">
        <f>('summary-no-refine'!$K37-'summary-no-refine'!$J37)/1000</f>
        <v>67.524000000000001</v>
      </c>
      <c r="K36" s="7">
        <f t="shared" si="0"/>
        <v>1.2925922634914995</v>
      </c>
      <c r="L36" s="8">
        <f>'summary-no-refine'!$G37</f>
        <v>217128</v>
      </c>
      <c r="M36" s="24">
        <f t="shared" si="3"/>
        <v>217.12799999999999</v>
      </c>
      <c r="N36" s="7">
        <f t="shared" si="1"/>
        <v>1.1221445414686269</v>
      </c>
    </row>
    <row r="37" spans="1:22" x14ac:dyDescent="0.2">
      <c r="A37" s="1">
        <v>36</v>
      </c>
      <c r="B37" s="9">
        <f>('summary-refine'!$H38+'summary-refine'!$I38)/1000</f>
        <v>7.681</v>
      </c>
      <c r="C37" s="9">
        <f>('summary-refine'!$K38-'summary-refine'!$J38)/1000</f>
        <v>86.897000000000006</v>
      </c>
      <c r="D37" s="9">
        <f>'summary-refine'!$J38/1000</f>
        <v>0.57199999999999995</v>
      </c>
      <c r="E37" s="8">
        <f>'summary-refine'!$G38</f>
        <v>243649</v>
      </c>
      <c r="F37" s="24">
        <f t="shared" si="2"/>
        <v>243.649</v>
      </c>
      <c r="G37" s="8">
        <f>'summary-refine'!$P38/1000</f>
        <v>77.575000000000003</v>
      </c>
      <c r="H37" s="8">
        <f>'summary-refine'!$P38/I37</f>
        <v>50.935653315824034</v>
      </c>
      <c r="I37" s="8">
        <f>'summary-refine'!$M38</f>
        <v>1523</v>
      </c>
      <c r="J37" s="9">
        <f>('summary-no-refine'!$K38-'summary-no-refine'!$J38)/1000</f>
        <v>68.506</v>
      </c>
      <c r="K37" s="7">
        <f t="shared" si="0"/>
        <v>1.2684582372346949</v>
      </c>
      <c r="L37" s="8">
        <f>'summary-no-refine'!$G38</f>
        <v>217128</v>
      </c>
      <c r="M37" s="24">
        <f t="shared" si="3"/>
        <v>217.12799999999999</v>
      </c>
      <c r="N37" s="7">
        <f t="shared" si="1"/>
        <v>1.1221445414686269</v>
      </c>
    </row>
    <row r="38" spans="1:22" x14ac:dyDescent="0.2">
      <c r="A38" s="1">
        <v>37</v>
      </c>
      <c r="B38" s="9">
        <f>('summary-refine'!$H39+'summary-refine'!$I39)/1000</f>
        <v>7.476</v>
      </c>
      <c r="C38" s="9">
        <f>('summary-refine'!$K39-'summary-refine'!$J39)/1000</f>
        <v>84.07</v>
      </c>
      <c r="D38" s="9">
        <f>'summary-refine'!$J39/1000</f>
        <v>0.61</v>
      </c>
      <c r="E38" s="8">
        <f>'summary-refine'!$G39</f>
        <v>243649</v>
      </c>
      <c r="F38" s="24">
        <f t="shared" si="2"/>
        <v>243.649</v>
      </c>
      <c r="G38" s="8">
        <f>'summary-refine'!$P39/1000</f>
        <v>77.575000000000003</v>
      </c>
      <c r="H38" s="8">
        <f>'summary-refine'!$P39/I38</f>
        <v>50.935653315824034</v>
      </c>
      <c r="I38" s="8">
        <f>'summary-refine'!$M39</f>
        <v>1523</v>
      </c>
      <c r="J38" s="9">
        <f>('summary-no-refine'!$K39-'summary-no-refine'!$J39)/1000</f>
        <v>68.099000000000004</v>
      </c>
      <c r="K38" s="7">
        <f t="shared" si="0"/>
        <v>1.2345262044963947</v>
      </c>
      <c r="L38" s="8">
        <f>'summary-no-refine'!$G39</f>
        <v>217128</v>
      </c>
      <c r="M38" s="24">
        <f t="shared" si="3"/>
        <v>217.12799999999999</v>
      </c>
      <c r="N38" s="7">
        <f t="shared" si="1"/>
        <v>1.1221445414686269</v>
      </c>
    </row>
    <row r="39" spans="1:22" x14ac:dyDescent="0.2">
      <c r="A39" s="1">
        <v>38</v>
      </c>
      <c r="B39" s="9">
        <f>('summary-refine'!$H40+'summary-refine'!$I40)/1000</f>
        <v>7.569</v>
      </c>
      <c r="C39" s="9">
        <f>('summary-refine'!$K40-'summary-refine'!$J40)/1000</f>
        <v>86.665999999999997</v>
      </c>
      <c r="D39" s="9">
        <f>'summary-refine'!$J40/1000</f>
        <v>0.58499999999999996</v>
      </c>
      <c r="E39" s="8">
        <f>'summary-refine'!$G40</f>
        <v>242582</v>
      </c>
      <c r="F39" s="24">
        <f t="shared" si="2"/>
        <v>242.58199999999999</v>
      </c>
      <c r="G39" s="8">
        <f>'summary-refine'!$P40/1000</f>
        <v>77.430000000000007</v>
      </c>
      <c r="H39" s="8">
        <f>'summary-refine'!$P40/I39</f>
        <v>50.773770491803276</v>
      </c>
      <c r="I39" s="8">
        <f>'summary-refine'!$M40</f>
        <v>1525</v>
      </c>
      <c r="J39" s="9">
        <f>('summary-no-refine'!$K40-'summary-no-refine'!$J40)/1000</f>
        <v>67.146000000000001</v>
      </c>
      <c r="K39" s="7">
        <f t="shared" si="0"/>
        <v>1.2907097965627141</v>
      </c>
      <c r="L39" s="8">
        <f>'summary-no-refine'!$G40</f>
        <v>216384</v>
      </c>
      <c r="M39" s="24">
        <f t="shared" si="3"/>
        <v>216.38399999999999</v>
      </c>
      <c r="N39" s="7">
        <f t="shared" si="1"/>
        <v>1.1210717982845313</v>
      </c>
    </row>
    <row r="40" spans="1:22" x14ac:dyDescent="0.2">
      <c r="A40" s="1">
        <v>39</v>
      </c>
      <c r="B40" s="9">
        <f>('summary-refine'!$H41+'summary-refine'!$I41)/1000</f>
        <v>7.4450000000000003</v>
      </c>
      <c r="C40" s="9">
        <f>('summary-refine'!$K41-'summary-refine'!$J41)/1000</f>
        <v>84.914000000000001</v>
      </c>
      <c r="D40" s="9">
        <f>'summary-refine'!$J41/1000</f>
        <v>0.54200000000000004</v>
      </c>
      <c r="E40" s="8">
        <f>'summary-refine'!$G41</f>
        <v>242582</v>
      </c>
      <c r="F40" s="24">
        <f t="shared" si="2"/>
        <v>242.58199999999999</v>
      </c>
      <c r="G40" s="8">
        <f>'summary-refine'!$P41/1000</f>
        <v>77.430000000000007</v>
      </c>
      <c r="H40" s="8">
        <f>'summary-refine'!$P41/I40</f>
        <v>50.773770491803276</v>
      </c>
      <c r="I40" s="8">
        <f>'summary-refine'!$M41</f>
        <v>1525</v>
      </c>
      <c r="J40" s="9">
        <f>('summary-no-refine'!$K41-'summary-no-refine'!$J41)/1000</f>
        <v>66.430999999999997</v>
      </c>
      <c r="K40" s="7">
        <f t="shared" si="0"/>
        <v>1.2782285378814109</v>
      </c>
      <c r="L40" s="8">
        <f>'summary-no-refine'!$G41</f>
        <v>216384</v>
      </c>
      <c r="M40" s="24">
        <f t="shared" si="3"/>
        <v>216.38399999999999</v>
      </c>
      <c r="N40" s="7">
        <f t="shared" si="1"/>
        <v>1.1210717982845313</v>
      </c>
      <c r="P40" s="9"/>
      <c r="Q40" s="9"/>
      <c r="U40" s="8"/>
      <c r="V40" s="8"/>
    </row>
    <row r="41" spans="1:22" x14ac:dyDescent="0.2">
      <c r="A41" s="1">
        <v>40</v>
      </c>
      <c r="B41" s="9">
        <f>('summary-refine'!$H42+'summary-refine'!$I42)/1000</f>
        <v>7.42</v>
      </c>
      <c r="C41" s="9">
        <f>('summary-refine'!$K42-'summary-refine'!$J42)/1000</f>
        <v>86.093999999999994</v>
      </c>
      <c r="D41" s="9">
        <f>'summary-refine'!$J42/1000</f>
        <v>0.52600000000000002</v>
      </c>
      <c r="E41" s="8">
        <f>'summary-refine'!$G42</f>
        <v>242582</v>
      </c>
      <c r="F41" s="24">
        <f t="shared" si="2"/>
        <v>242.58199999999999</v>
      </c>
      <c r="G41" s="8">
        <f>'summary-refine'!$P42/1000</f>
        <v>77.430000000000007</v>
      </c>
      <c r="H41" s="8">
        <f>'summary-refine'!$P42/I41</f>
        <v>50.773770491803276</v>
      </c>
      <c r="I41" s="8">
        <f>'summary-refine'!$M42</f>
        <v>1525</v>
      </c>
      <c r="J41" s="9">
        <f>('summary-no-refine'!$K42-'summary-no-refine'!$J42)/1000</f>
        <v>67.935000000000002</v>
      </c>
      <c r="K41" s="7">
        <f t="shared" si="0"/>
        <v>1.2672996246412009</v>
      </c>
      <c r="L41" s="8">
        <f>'summary-no-refine'!$G42</f>
        <v>216384</v>
      </c>
      <c r="M41" s="24">
        <f t="shared" si="3"/>
        <v>216.38399999999999</v>
      </c>
      <c r="N41" s="7">
        <f t="shared" si="1"/>
        <v>1.1210717982845313</v>
      </c>
      <c r="P41" s="9"/>
      <c r="Q41" s="9"/>
      <c r="U41" s="8"/>
      <c r="V41" s="8"/>
    </row>
    <row r="42" spans="1:22" x14ac:dyDescent="0.2">
      <c r="A42" s="1">
        <v>41</v>
      </c>
      <c r="B42" s="9">
        <f>('summary-refine'!$H43+'summary-refine'!$I43)/1000</f>
        <v>7.649</v>
      </c>
      <c r="C42" s="9">
        <f>('summary-refine'!$K43-'summary-refine'!$J43)/1000</f>
        <v>86.453999999999994</v>
      </c>
      <c r="D42" s="9">
        <f>'summary-refine'!$J43/1000</f>
        <v>0.53400000000000003</v>
      </c>
      <c r="E42" s="8">
        <f>'summary-refine'!$G43</f>
        <v>242582</v>
      </c>
      <c r="F42" s="24">
        <f t="shared" si="2"/>
        <v>242.58199999999999</v>
      </c>
      <c r="G42" s="8">
        <f>'summary-refine'!$P43/1000</f>
        <v>77.430000000000007</v>
      </c>
      <c r="H42" s="8">
        <f>'summary-refine'!$P43/I42</f>
        <v>50.773770491803276</v>
      </c>
      <c r="I42" s="8">
        <f>'summary-refine'!$M43</f>
        <v>1525</v>
      </c>
      <c r="J42" s="9">
        <f>('summary-no-refine'!$K43-'summary-no-refine'!$J43)/1000</f>
        <v>68.986999999999995</v>
      </c>
      <c r="K42" s="7">
        <f t="shared" si="0"/>
        <v>1.2531926304956007</v>
      </c>
      <c r="L42" s="8">
        <f>'summary-no-refine'!$G43</f>
        <v>216384</v>
      </c>
      <c r="M42" s="24">
        <f t="shared" si="3"/>
        <v>216.38399999999999</v>
      </c>
      <c r="N42" s="7">
        <f t="shared" si="1"/>
        <v>1.1210717982845313</v>
      </c>
      <c r="P42" s="9"/>
      <c r="Q42" s="9"/>
      <c r="U42" s="8"/>
      <c r="V42" s="8"/>
    </row>
    <row r="43" spans="1:22" x14ac:dyDescent="0.2">
      <c r="A43" s="1">
        <v>42</v>
      </c>
      <c r="B43" s="9">
        <f>('summary-refine'!$H44+'summary-refine'!$I44)/1000</f>
        <v>7.4690000000000003</v>
      </c>
      <c r="C43" s="9">
        <f>('summary-refine'!$K44-'summary-refine'!$J44)/1000</f>
        <v>85.53</v>
      </c>
      <c r="D43" s="9">
        <f>'summary-refine'!$J44/1000</f>
        <v>0.56999999999999995</v>
      </c>
      <c r="E43" s="8">
        <f>'summary-refine'!$G44</f>
        <v>242582</v>
      </c>
      <c r="F43" s="24">
        <f t="shared" si="2"/>
        <v>242.58199999999999</v>
      </c>
      <c r="G43" s="8">
        <f>'summary-refine'!$P44/1000</f>
        <v>77.430000000000007</v>
      </c>
      <c r="H43" s="8">
        <f>'summary-refine'!$P44/I43</f>
        <v>50.773770491803276</v>
      </c>
      <c r="I43" s="8">
        <f>'summary-refine'!$M44</f>
        <v>1525</v>
      </c>
      <c r="J43" s="9">
        <f>('summary-no-refine'!$K44-'summary-no-refine'!$J44)/1000</f>
        <v>67.126000000000005</v>
      </c>
      <c r="K43" s="7">
        <f t="shared" si="0"/>
        <v>1.2741709620713284</v>
      </c>
      <c r="L43" s="8">
        <f>'summary-no-refine'!$G44</f>
        <v>216384</v>
      </c>
      <c r="M43" s="24">
        <f t="shared" si="3"/>
        <v>216.38399999999999</v>
      </c>
      <c r="N43" s="7">
        <f t="shared" si="1"/>
        <v>1.1210717982845313</v>
      </c>
      <c r="P43" s="9"/>
      <c r="Q43" s="9"/>
      <c r="U43" s="8"/>
      <c r="V43" s="8"/>
    </row>
    <row r="44" spans="1:22" x14ac:dyDescent="0.2">
      <c r="A44" s="1">
        <v>43</v>
      </c>
      <c r="B44" s="9">
        <f>('summary-refine'!$H45+'summary-refine'!$I45)/1000</f>
        <v>7.3890000000000002</v>
      </c>
      <c r="C44" s="9">
        <f>('summary-refine'!$K45-'summary-refine'!$J45)/1000</f>
        <v>85.808000000000007</v>
      </c>
      <c r="D44" s="9">
        <f>'summary-refine'!$J45/1000</f>
        <v>0.57299999999999995</v>
      </c>
      <c r="E44" s="8">
        <f>'summary-refine'!$G45</f>
        <v>242582</v>
      </c>
      <c r="F44" s="24">
        <f t="shared" si="2"/>
        <v>242.58199999999999</v>
      </c>
      <c r="G44" s="8">
        <f>'summary-refine'!$P45/1000</f>
        <v>77.430000000000007</v>
      </c>
      <c r="H44" s="8">
        <f>'summary-refine'!$P45/I44</f>
        <v>50.773770491803276</v>
      </c>
      <c r="I44" s="8">
        <f>'summary-refine'!$M45</f>
        <v>1525</v>
      </c>
      <c r="J44" s="9">
        <f>('summary-no-refine'!$K45-'summary-no-refine'!$J45)/1000</f>
        <v>69.772000000000006</v>
      </c>
      <c r="K44" s="7">
        <f t="shared" si="0"/>
        <v>1.2298343174912572</v>
      </c>
      <c r="L44" s="8">
        <f>'summary-no-refine'!$G45</f>
        <v>216384</v>
      </c>
      <c r="M44" s="24">
        <f t="shared" si="3"/>
        <v>216.38399999999999</v>
      </c>
      <c r="N44" s="7">
        <f t="shared" si="1"/>
        <v>1.1210717982845313</v>
      </c>
      <c r="P44" s="9"/>
      <c r="Q44" s="9"/>
      <c r="U44" s="8"/>
      <c r="V44" s="8"/>
    </row>
    <row r="45" spans="1:22" x14ac:dyDescent="0.2">
      <c r="A45" s="1">
        <v>44</v>
      </c>
      <c r="B45" s="9">
        <f>('summary-refine'!$H46+'summary-refine'!$I46)/1000</f>
        <v>7.36</v>
      </c>
      <c r="C45" s="9">
        <f>('summary-refine'!$K46-'summary-refine'!$J46)/1000</f>
        <v>84.981999999999999</v>
      </c>
      <c r="D45" s="9">
        <f>'summary-refine'!$J46/1000</f>
        <v>0.60099999999999998</v>
      </c>
      <c r="E45" s="8">
        <f>'summary-refine'!$G46</f>
        <v>242582</v>
      </c>
      <c r="F45" s="24">
        <f t="shared" si="2"/>
        <v>242.58199999999999</v>
      </c>
      <c r="G45" s="8">
        <f>'summary-refine'!$P46/1000</f>
        <v>77.430000000000007</v>
      </c>
      <c r="H45" s="8">
        <f>'summary-refine'!$P46/I45</f>
        <v>50.773770491803276</v>
      </c>
      <c r="I45" s="8">
        <f>'summary-refine'!$M46</f>
        <v>1525</v>
      </c>
      <c r="J45" s="9">
        <f>('summary-no-refine'!$K46-'summary-no-refine'!$J46)/1000</f>
        <v>66.454999999999998</v>
      </c>
      <c r="K45" s="7">
        <f t="shared" si="0"/>
        <v>1.278790158754044</v>
      </c>
      <c r="L45" s="8">
        <f>'summary-no-refine'!$G46</f>
        <v>216384</v>
      </c>
      <c r="M45" s="24">
        <f t="shared" si="3"/>
        <v>216.38399999999999</v>
      </c>
      <c r="N45" s="7">
        <f t="shared" si="1"/>
        <v>1.1210717982845313</v>
      </c>
      <c r="P45" s="9"/>
      <c r="Q45" s="9"/>
      <c r="U45" s="8"/>
      <c r="V45" s="8"/>
    </row>
    <row r="46" spans="1:22" x14ac:dyDescent="0.2">
      <c r="A46" s="1">
        <v>45</v>
      </c>
      <c r="B46" s="9">
        <f>('summary-refine'!$H47+'summary-refine'!$I47)/1000</f>
        <v>7.5730000000000004</v>
      </c>
      <c r="C46" s="9">
        <f>('summary-refine'!$K47-'summary-refine'!$J47)/1000</f>
        <v>86.238</v>
      </c>
      <c r="D46" s="9">
        <f>'summary-refine'!$J47/1000</f>
        <v>0.54200000000000004</v>
      </c>
      <c r="E46" s="8">
        <f>'summary-refine'!$G47</f>
        <v>242582</v>
      </c>
      <c r="F46" s="24">
        <f t="shared" si="2"/>
        <v>242.58199999999999</v>
      </c>
      <c r="G46" s="8">
        <f>'summary-refine'!$P47/1000</f>
        <v>77.430000000000007</v>
      </c>
      <c r="H46" s="8">
        <f>'summary-refine'!$P47/I46</f>
        <v>50.773770491803276</v>
      </c>
      <c r="I46" s="8">
        <f>'summary-refine'!$M47</f>
        <v>1525</v>
      </c>
      <c r="J46" s="9">
        <f>('summary-no-refine'!$K47-'summary-no-refine'!$J47)/1000</f>
        <v>67.346999999999994</v>
      </c>
      <c r="K46" s="7">
        <f t="shared" si="0"/>
        <v>1.2805024722704799</v>
      </c>
      <c r="L46" s="8">
        <f>'summary-no-refine'!$G47</f>
        <v>216384</v>
      </c>
      <c r="M46" s="24">
        <f t="shared" si="3"/>
        <v>216.38399999999999</v>
      </c>
      <c r="N46" s="7">
        <f t="shared" si="1"/>
        <v>1.1210717982845313</v>
      </c>
      <c r="P46" s="9"/>
      <c r="Q46" s="9"/>
      <c r="U46" s="8"/>
      <c r="V46" s="8"/>
    </row>
    <row r="47" spans="1:22" x14ac:dyDescent="0.2">
      <c r="A47" s="1">
        <v>46</v>
      </c>
      <c r="B47" s="9">
        <f>('summary-refine'!$H48+'summary-refine'!$I48)/1000</f>
        <v>7.9219999999999997</v>
      </c>
      <c r="C47" s="9">
        <f>('summary-refine'!$K48-'summary-refine'!$J48)/1000</f>
        <v>87.525999999999996</v>
      </c>
      <c r="D47" s="9">
        <f>'summary-refine'!$J48/1000</f>
        <v>0.623</v>
      </c>
      <c r="E47" s="8">
        <f>'summary-refine'!$G48</f>
        <v>242582</v>
      </c>
      <c r="F47" s="24">
        <f t="shared" si="2"/>
        <v>242.58199999999999</v>
      </c>
      <c r="G47" s="8">
        <f>'summary-refine'!$P48/1000</f>
        <v>77.430000000000007</v>
      </c>
      <c r="H47" s="8">
        <f>'summary-refine'!$P48/I47</f>
        <v>50.773770491803276</v>
      </c>
      <c r="I47" s="8">
        <f>'summary-refine'!$M48</f>
        <v>1525</v>
      </c>
      <c r="J47" s="9">
        <f>('summary-no-refine'!$K48-'summary-no-refine'!$J48)/1000</f>
        <v>68.846000000000004</v>
      </c>
      <c r="K47" s="7">
        <f t="shared" si="0"/>
        <v>1.2713302152630508</v>
      </c>
      <c r="L47" s="8">
        <f>'summary-no-refine'!$G48</f>
        <v>216384</v>
      </c>
      <c r="M47" s="24">
        <f t="shared" si="3"/>
        <v>216.38399999999999</v>
      </c>
      <c r="N47" s="7">
        <f t="shared" si="1"/>
        <v>1.1210717982845313</v>
      </c>
      <c r="P47" s="9"/>
      <c r="Q47" s="9"/>
      <c r="U47" s="8"/>
      <c r="V47" s="8"/>
    </row>
    <row r="48" spans="1:22" x14ac:dyDescent="0.2">
      <c r="A48" s="1">
        <v>47</v>
      </c>
      <c r="B48" s="9">
        <f>('summary-refine'!$H49+'summary-refine'!$I49)/1000</f>
        <v>7.625</v>
      </c>
      <c r="C48" s="9">
        <f>('summary-refine'!$K49-'summary-refine'!$J49)/1000</f>
        <v>86.637</v>
      </c>
      <c r="D48" s="9">
        <f>'summary-refine'!$J49/1000</f>
        <v>0.54400000000000004</v>
      </c>
      <c r="E48" s="8">
        <f>'summary-refine'!$G49</f>
        <v>242582</v>
      </c>
      <c r="F48" s="24">
        <f t="shared" si="2"/>
        <v>242.58199999999999</v>
      </c>
      <c r="G48" s="8">
        <f>'summary-refine'!$P49/1000</f>
        <v>77.430000000000007</v>
      </c>
      <c r="H48" s="8">
        <f>'summary-refine'!$P49/I48</f>
        <v>50.773770491803276</v>
      </c>
      <c r="I48" s="8">
        <f>'summary-refine'!$M49</f>
        <v>1525</v>
      </c>
      <c r="J48" s="9">
        <f>('summary-no-refine'!$K49-'summary-no-refine'!$J49)/1000</f>
        <v>69.129000000000005</v>
      </c>
      <c r="K48" s="7">
        <f t="shared" si="0"/>
        <v>1.2532656338150414</v>
      </c>
      <c r="L48" s="8">
        <f>'summary-no-refine'!$G49</f>
        <v>216384</v>
      </c>
      <c r="M48" s="24">
        <f t="shared" si="3"/>
        <v>216.38399999999999</v>
      </c>
      <c r="N48" s="7">
        <f t="shared" si="1"/>
        <v>1.1210717982845313</v>
      </c>
      <c r="P48" s="9"/>
      <c r="Q48" s="9"/>
      <c r="U48" s="8"/>
      <c r="V48" s="8"/>
    </row>
    <row r="49" spans="1:22" x14ac:dyDescent="0.2">
      <c r="A49" s="1">
        <v>48</v>
      </c>
      <c r="B49" s="9">
        <f>('summary-refine'!$H50+'summary-refine'!$I50)/1000</f>
        <v>7.6840000000000002</v>
      </c>
      <c r="C49" s="9">
        <f>('summary-refine'!$K50-'summary-refine'!$J50)/1000</f>
        <v>88.418999999999997</v>
      </c>
      <c r="D49" s="9">
        <f>'summary-refine'!$J50/1000</f>
        <v>0.51700000000000002</v>
      </c>
      <c r="E49" s="8">
        <f>'summary-refine'!$G50</f>
        <v>242582</v>
      </c>
      <c r="F49" s="24">
        <f t="shared" si="2"/>
        <v>242.58199999999999</v>
      </c>
      <c r="G49" s="8">
        <f>'summary-refine'!$P50/1000</f>
        <v>77.430000000000007</v>
      </c>
      <c r="H49" s="8">
        <f>'summary-refine'!$P50/I49</f>
        <v>50.773770491803276</v>
      </c>
      <c r="I49" s="8">
        <f>'summary-refine'!$M50</f>
        <v>1525</v>
      </c>
      <c r="J49" s="9">
        <f>('summary-no-refine'!$K50-'summary-no-refine'!$J50)/1000</f>
        <v>67.489999999999995</v>
      </c>
      <c r="K49" s="7">
        <f t="shared" si="0"/>
        <v>1.3101052007704845</v>
      </c>
      <c r="L49" s="8">
        <f>'summary-no-refine'!$G50</f>
        <v>216384</v>
      </c>
      <c r="M49" s="24">
        <f t="shared" si="3"/>
        <v>216.38399999999999</v>
      </c>
      <c r="N49" s="7">
        <f t="shared" si="1"/>
        <v>1.1210717982845313</v>
      </c>
      <c r="P49" s="9"/>
      <c r="Q49" s="9"/>
      <c r="U49" s="8"/>
      <c r="V49" s="8"/>
    </row>
    <row r="50" spans="1:22" x14ac:dyDescent="0.2">
      <c r="A50" s="1">
        <v>49</v>
      </c>
      <c r="B50" s="9">
        <f>('summary-refine'!$H51+'summary-refine'!$I51)/1000</f>
        <v>7.407</v>
      </c>
      <c r="C50" s="9">
        <f>('summary-refine'!$K51-'summary-refine'!$J51)/1000</f>
        <v>84.33</v>
      </c>
      <c r="D50" s="9">
        <f>'summary-refine'!$J51/1000</f>
        <v>0.56200000000000006</v>
      </c>
      <c r="E50" s="8">
        <f>'summary-refine'!$G51</f>
        <v>242582</v>
      </c>
      <c r="F50" s="24">
        <f t="shared" si="2"/>
        <v>242.58199999999999</v>
      </c>
      <c r="G50" s="8">
        <f>'summary-refine'!$P51/1000</f>
        <v>77.430000000000007</v>
      </c>
      <c r="H50" s="8">
        <f>'summary-refine'!$P51/I50</f>
        <v>50.773770491803276</v>
      </c>
      <c r="I50" s="8">
        <f>'summary-refine'!$M51</f>
        <v>1525</v>
      </c>
      <c r="J50" s="9">
        <f>('summary-no-refine'!$K51-'summary-no-refine'!$J51)/1000</f>
        <v>66.436000000000007</v>
      </c>
      <c r="K50" s="7">
        <f t="shared" si="0"/>
        <v>1.2693419230537659</v>
      </c>
      <c r="L50" s="8">
        <f>'summary-no-refine'!$G51</f>
        <v>216384</v>
      </c>
      <c r="M50" s="24">
        <f t="shared" si="3"/>
        <v>216.38399999999999</v>
      </c>
      <c r="N50" s="7">
        <f t="shared" si="1"/>
        <v>1.1210717982845313</v>
      </c>
      <c r="P50" s="9"/>
      <c r="Q50" s="9"/>
      <c r="U50" s="8"/>
      <c r="V50" s="8"/>
    </row>
    <row r="51" spans="1:22" x14ac:dyDescent="0.2">
      <c r="A51" s="1">
        <v>50</v>
      </c>
      <c r="B51" s="9">
        <f>('summary-refine'!$H52+'summary-refine'!$I52)/1000</f>
        <v>7.7640000000000002</v>
      </c>
      <c r="C51" s="9">
        <f>('summary-refine'!$K52-'summary-refine'!$J52)/1000</f>
        <v>86.167000000000002</v>
      </c>
      <c r="D51" s="9">
        <f>'summary-refine'!$J52/1000</f>
        <v>0.58699999999999997</v>
      </c>
      <c r="E51" s="8">
        <f>'summary-refine'!$G52</f>
        <v>242582</v>
      </c>
      <c r="F51" s="24">
        <f t="shared" si="2"/>
        <v>242.58199999999999</v>
      </c>
      <c r="G51" s="8">
        <f>'summary-refine'!$P52/1000</f>
        <v>77.430000000000007</v>
      </c>
      <c r="H51" s="8">
        <f>'summary-refine'!$P52/I51</f>
        <v>50.773770491803276</v>
      </c>
      <c r="I51" s="8">
        <f>'summary-refine'!$M52</f>
        <v>1525</v>
      </c>
      <c r="J51" s="9">
        <f>('summary-no-refine'!$K52-'summary-no-refine'!$J52)/1000</f>
        <v>67.902000000000001</v>
      </c>
      <c r="K51" s="7">
        <f t="shared" si="0"/>
        <v>1.2689906041059174</v>
      </c>
      <c r="L51" s="8">
        <f>'summary-no-refine'!$G52</f>
        <v>216384</v>
      </c>
      <c r="M51" s="24">
        <f t="shared" si="3"/>
        <v>216.38399999999999</v>
      </c>
      <c r="N51" s="7">
        <f t="shared" si="1"/>
        <v>1.1210717982845313</v>
      </c>
      <c r="P51" s="9"/>
      <c r="Q51" s="9"/>
      <c r="U51" s="8"/>
      <c r="V51" s="8"/>
    </row>
    <row r="52" spans="1:22" x14ac:dyDescent="0.2">
      <c r="A52" s="1">
        <v>51</v>
      </c>
      <c r="B52" s="9">
        <f>('summary-refine'!$H53+'summary-refine'!$I53)/1000</f>
        <v>7.8710000000000004</v>
      </c>
      <c r="C52" s="9">
        <f>('summary-refine'!$K53-'summary-refine'!$J53)/1000</f>
        <v>87.63</v>
      </c>
      <c r="D52" s="9">
        <f>'summary-refine'!$J53/1000</f>
        <v>0.61599999999999999</v>
      </c>
      <c r="E52" s="8">
        <f>'summary-refine'!$G53</f>
        <v>242582</v>
      </c>
      <c r="F52" s="24">
        <f t="shared" si="2"/>
        <v>242.58199999999999</v>
      </c>
      <c r="G52" s="8">
        <f>'summary-refine'!$P53/1000</f>
        <v>77.430000000000007</v>
      </c>
      <c r="H52" s="8">
        <f>'summary-refine'!$P53/I52</f>
        <v>50.773770491803276</v>
      </c>
      <c r="I52" s="8">
        <f>'summary-refine'!$M53</f>
        <v>1525</v>
      </c>
      <c r="J52" s="9">
        <f>('summary-no-refine'!$K53-'summary-no-refine'!$J53)/1000</f>
        <v>68.552999999999997</v>
      </c>
      <c r="K52" s="7">
        <f t="shared" si="0"/>
        <v>1.2782810380289702</v>
      </c>
      <c r="L52" s="8">
        <f>'summary-no-refine'!$G53</f>
        <v>216384</v>
      </c>
      <c r="M52" s="24">
        <f t="shared" si="3"/>
        <v>216.38399999999999</v>
      </c>
      <c r="N52" s="7">
        <f t="shared" si="1"/>
        <v>1.1210717982845313</v>
      </c>
      <c r="P52" s="9"/>
      <c r="Q52" s="9"/>
      <c r="U52" s="8"/>
      <c r="V52" s="8"/>
    </row>
    <row r="53" spans="1:22" x14ac:dyDescent="0.2">
      <c r="A53" s="1">
        <v>52</v>
      </c>
      <c r="B53" s="9">
        <f>('summary-refine'!$H54+'summary-refine'!$I54)/1000</f>
        <v>7.4610000000000003</v>
      </c>
      <c r="C53" s="9">
        <f>('summary-refine'!$K54-'summary-refine'!$J54)/1000</f>
        <v>86.388999999999996</v>
      </c>
      <c r="D53" s="9">
        <f>'summary-refine'!$J54/1000</f>
        <v>0.54700000000000004</v>
      </c>
      <c r="E53" s="8">
        <f>'summary-refine'!$G54</f>
        <v>244124</v>
      </c>
      <c r="F53" s="24">
        <f t="shared" si="2"/>
        <v>244.124</v>
      </c>
      <c r="G53" s="8">
        <f>'summary-refine'!$P54/1000</f>
        <v>77.936999999999998</v>
      </c>
      <c r="H53" s="8">
        <f>'summary-refine'!$P54/I53</f>
        <v>51.106229508196719</v>
      </c>
      <c r="I53" s="8">
        <f>'summary-refine'!$M54</f>
        <v>1525</v>
      </c>
      <c r="J53" s="9">
        <f>('summary-no-refine'!$K54-'summary-no-refine'!$J54)/1000</f>
        <v>67.906999999999996</v>
      </c>
      <c r="K53" s="7">
        <f t="shared" si="0"/>
        <v>1.2721663451485119</v>
      </c>
      <c r="L53" s="8">
        <f>'summary-no-refine'!$G54</f>
        <v>217694</v>
      </c>
      <c r="M53" s="24">
        <f t="shared" si="3"/>
        <v>217.69399999999999</v>
      </c>
      <c r="N53" s="7">
        <f t="shared" si="1"/>
        <v>1.1214089501777724</v>
      </c>
      <c r="P53" s="9"/>
      <c r="Q53" s="9"/>
      <c r="U53" s="8"/>
      <c r="V53" s="8"/>
    </row>
    <row r="54" spans="1:22" x14ac:dyDescent="0.2">
      <c r="A54" s="1">
        <v>53</v>
      </c>
      <c r="B54" s="9">
        <f>('summary-refine'!$H55+'summary-refine'!$I55)/1000</f>
        <v>7.5179999999999998</v>
      </c>
      <c r="C54" s="9">
        <f>('summary-refine'!$K55-'summary-refine'!$J55)/1000</f>
        <v>84.99</v>
      </c>
      <c r="D54" s="9">
        <f>'summary-refine'!$J55/1000</f>
        <v>0.59</v>
      </c>
      <c r="E54" s="8">
        <f>'summary-refine'!$G55</f>
        <v>244124</v>
      </c>
      <c r="F54" s="24">
        <f t="shared" si="2"/>
        <v>244.124</v>
      </c>
      <c r="G54" s="8">
        <f>'summary-refine'!$P55/1000</f>
        <v>77.936999999999998</v>
      </c>
      <c r="H54" s="8">
        <f>'summary-refine'!$P55/I54</f>
        <v>51.106229508196719</v>
      </c>
      <c r="I54" s="8">
        <f>'summary-refine'!$M55</f>
        <v>1525</v>
      </c>
      <c r="J54" s="9">
        <f>('summary-no-refine'!$K55-'summary-no-refine'!$J55)/1000</f>
        <v>66.873000000000005</v>
      </c>
      <c r="K54" s="7">
        <f t="shared" si="0"/>
        <v>1.2709165133910545</v>
      </c>
      <c r="L54" s="8">
        <f>'summary-no-refine'!$G55</f>
        <v>217694</v>
      </c>
      <c r="M54" s="24">
        <f t="shared" si="3"/>
        <v>217.69399999999999</v>
      </c>
      <c r="N54" s="7">
        <f t="shared" si="1"/>
        <v>1.1214089501777724</v>
      </c>
      <c r="P54" s="9"/>
      <c r="Q54" s="9"/>
      <c r="U54" s="8"/>
      <c r="V54" s="8"/>
    </row>
    <row r="55" spans="1:22" x14ac:dyDescent="0.2">
      <c r="A55" s="1">
        <v>54</v>
      </c>
      <c r="B55" s="9">
        <f>('summary-refine'!$H56+'summary-refine'!$I56)/1000</f>
        <v>7.1120000000000001</v>
      </c>
      <c r="C55" s="9">
        <f>('summary-refine'!$K56-'summary-refine'!$J56)/1000</f>
        <v>82.941000000000003</v>
      </c>
      <c r="D55" s="9">
        <f>'summary-refine'!$J56/1000</f>
        <v>0.60499999999999998</v>
      </c>
      <c r="E55" s="8">
        <f>'summary-refine'!$G56</f>
        <v>244124</v>
      </c>
      <c r="F55" s="24">
        <f t="shared" si="2"/>
        <v>244.124</v>
      </c>
      <c r="G55" s="8">
        <f>'summary-refine'!$P56/1000</f>
        <v>77.936999999999998</v>
      </c>
      <c r="H55" s="8">
        <f>'summary-refine'!$P56/I55</f>
        <v>51.106229508196719</v>
      </c>
      <c r="I55" s="8">
        <f>'summary-refine'!$M56</f>
        <v>1525</v>
      </c>
      <c r="J55" s="9">
        <f>('summary-no-refine'!$K56-'summary-no-refine'!$J56)/1000</f>
        <v>66.515000000000001</v>
      </c>
      <c r="K55" s="7">
        <f t="shared" si="0"/>
        <v>1.2469518153799894</v>
      </c>
      <c r="L55" s="8">
        <f>'summary-no-refine'!$G56</f>
        <v>217694</v>
      </c>
      <c r="M55" s="24">
        <f t="shared" si="3"/>
        <v>217.69399999999999</v>
      </c>
      <c r="N55" s="7">
        <f t="shared" si="1"/>
        <v>1.1214089501777724</v>
      </c>
      <c r="P55" s="9"/>
      <c r="Q55" s="9"/>
      <c r="U55" s="8"/>
      <c r="V55" s="8"/>
    </row>
    <row r="56" spans="1:22" x14ac:dyDescent="0.2">
      <c r="A56" s="1">
        <v>55</v>
      </c>
      <c r="B56" s="9">
        <f>('summary-refine'!$H57+'summary-refine'!$I57)/1000</f>
        <v>7.5359999999999996</v>
      </c>
      <c r="C56" s="9">
        <f>('summary-refine'!$K57-'summary-refine'!$J57)/1000</f>
        <v>87.983000000000004</v>
      </c>
      <c r="D56" s="9">
        <f>'summary-refine'!$J57/1000</f>
        <v>0.55700000000000005</v>
      </c>
      <c r="E56" s="8">
        <f>'summary-refine'!$G57</f>
        <v>244124</v>
      </c>
      <c r="F56" s="24">
        <f t="shared" si="2"/>
        <v>244.124</v>
      </c>
      <c r="G56" s="8">
        <f>'summary-refine'!$P57/1000</f>
        <v>77.936999999999998</v>
      </c>
      <c r="H56" s="8">
        <f>'summary-refine'!$P57/I56</f>
        <v>51.106229508196719</v>
      </c>
      <c r="I56" s="8">
        <f>'summary-refine'!$M57</f>
        <v>1525</v>
      </c>
      <c r="J56" s="9">
        <f>('summary-no-refine'!$K57-'summary-no-refine'!$J57)/1000</f>
        <v>68.156000000000006</v>
      </c>
      <c r="K56" s="7">
        <f t="shared" si="0"/>
        <v>1.2909061564645812</v>
      </c>
      <c r="L56" s="8">
        <f>'summary-no-refine'!$G57</f>
        <v>217694</v>
      </c>
      <c r="M56" s="24">
        <f t="shared" si="3"/>
        <v>217.69399999999999</v>
      </c>
      <c r="N56" s="7">
        <f t="shared" si="1"/>
        <v>1.1214089501777724</v>
      </c>
      <c r="P56" s="9"/>
      <c r="Q56" s="9"/>
      <c r="U56" s="8"/>
      <c r="V56" s="8"/>
    </row>
    <row r="57" spans="1:22" x14ac:dyDescent="0.2">
      <c r="A57" s="1">
        <v>56</v>
      </c>
      <c r="B57" s="9">
        <f>('summary-refine'!$H58+'summary-refine'!$I58)/1000</f>
        <v>7.9409999999999998</v>
      </c>
      <c r="C57" s="9">
        <f>('summary-refine'!$K58-'summary-refine'!$J58)/1000</f>
        <v>86.495999999999995</v>
      </c>
      <c r="D57" s="9">
        <f>'summary-refine'!$J58/1000</f>
        <v>0.57699999999999996</v>
      </c>
      <c r="E57" s="8">
        <f>'summary-refine'!$G58</f>
        <v>244124</v>
      </c>
      <c r="F57" s="24">
        <f t="shared" si="2"/>
        <v>244.124</v>
      </c>
      <c r="G57" s="8">
        <f>'summary-refine'!$P58/1000</f>
        <v>77.936999999999998</v>
      </c>
      <c r="H57" s="8">
        <f>'summary-refine'!$P58/I57</f>
        <v>51.106229508196719</v>
      </c>
      <c r="I57" s="8">
        <f>'summary-refine'!$M58</f>
        <v>1525</v>
      </c>
      <c r="J57" s="9">
        <f>('summary-no-refine'!$K58-'summary-no-refine'!$J58)/1000</f>
        <v>68.847999999999999</v>
      </c>
      <c r="K57" s="7">
        <f t="shared" si="0"/>
        <v>1.2563327910759934</v>
      </c>
      <c r="L57" s="8">
        <f>'summary-no-refine'!$G58</f>
        <v>217694</v>
      </c>
      <c r="M57" s="24">
        <f t="shared" si="3"/>
        <v>217.69399999999999</v>
      </c>
      <c r="N57" s="7">
        <f t="shared" si="1"/>
        <v>1.1214089501777724</v>
      </c>
      <c r="P57" s="9"/>
      <c r="Q57" s="9"/>
      <c r="U57" s="8"/>
      <c r="V57" s="8"/>
    </row>
    <row r="58" spans="1:22" x14ac:dyDescent="0.2">
      <c r="A58" s="1">
        <v>57</v>
      </c>
      <c r="B58" s="9">
        <f>('summary-refine'!$H59+'summary-refine'!$I59)/1000</f>
        <v>7.6189999999999998</v>
      </c>
      <c r="C58" s="9">
        <f>('summary-refine'!$K59-'summary-refine'!$J59)/1000</f>
        <v>86.134</v>
      </c>
      <c r="D58" s="9">
        <f>'summary-refine'!$J59/1000</f>
        <v>0.56799999999999995</v>
      </c>
      <c r="E58" s="8">
        <f>'summary-refine'!$G59</f>
        <v>244124</v>
      </c>
      <c r="F58" s="24">
        <f t="shared" si="2"/>
        <v>244.124</v>
      </c>
      <c r="G58" s="8">
        <f>'summary-refine'!$P59/1000</f>
        <v>77.936999999999998</v>
      </c>
      <c r="H58" s="8">
        <f>'summary-refine'!$P59/I58</f>
        <v>51.106229508196719</v>
      </c>
      <c r="I58" s="8">
        <f>'summary-refine'!$M59</f>
        <v>1525</v>
      </c>
      <c r="J58" s="9">
        <f>('summary-no-refine'!$K59-'summary-no-refine'!$J59)/1000</f>
        <v>66.715999999999994</v>
      </c>
      <c r="K58" s="7">
        <f t="shared" si="0"/>
        <v>1.2910546195815098</v>
      </c>
      <c r="L58" s="8">
        <f>'summary-no-refine'!$G59</f>
        <v>217694</v>
      </c>
      <c r="M58" s="24">
        <f t="shared" si="3"/>
        <v>217.69399999999999</v>
      </c>
      <c r="N58" s="7">
        <f t="shared" si="1"/>
        <v>1.1214089501777724</v>
      </c>
      <c r="P58" s="9"/>
      <c r="Q58" s="9"/>
      <c r="U58" s="8"/>
      <c r="V58" s="8"/>
    </row>
    <row r="59" spans="1:22" x14ac:dyDescent="0.2">
      <c r="A59" s="1">
        <v>58</v>
      </c>
      <c r="B59" s="9">
        <f>('summary-refine'!$H60+'summary-refine'!$I60)/1000</f>
        <v>7.5419999999999998</v>
      </c>
      <c r="C59" s="9">
        <f>('summary-refine'!$K60-'summary-refine'!$J60)/1000</f>
        <v>86.227000000000004</v>
      </c>
      <c r="D59" s="9">
        <f>'summary-refine'!$J60/1000</f>
        <v>0.52500000000000002</v>
      </c>
      <c r="E59" s="8">
        <f>'summary-refine'!$G60</f>
        <v>244124</v>
      </c>
      <c r="F59" s="24">
        <f t="shared" si="2"/>
        <v>244.124</v>
      </c>
      <c r="G59" s="8">
        <f>'summary-refine'!$P60/1000</f>
        <v>77.936999999999998</v>
      </c>
      <c r="H59" s="8">
        <f>'summary-refine'!$P60/I59</f>
        <v>51.106229508196719</v>
      </c>
      <c r="I59" s="8">
        <f>'summary-refine'!$M60</f>
        <v>1525</v>
      </c>
      <c r="J59" s="9">
        <f>('summary-no-refine'!$K60-'summary-no-refine'!$J60)/1000</f>
        <v>67.938999999999993</v>
      </c>
      <c r="K59" s="7">
        <f t="shared" si="0"/>
        <v>1.2691826491411415</v>
      </c>
      <c r="L59" s="8">
        <f>'summary-no-refine'!$G60</f>
        <v>217694</v>
      </c>
      <c r="M59" s="24">
        <f t="shared" si="3"/>
        <v>217.69399999999999</v>
      </c>
      <c r="N59" s="7">
        <f t="shared" si="1"/>
        <v>1.1214089501777724</v>
      </c>
      <c r="P59" s="9"/>
      <c r="Q59" s="9"/>
      <c r="U59" s="8"/>
      <c r="V59" s="8"/>
    </row>
    <row r="60" spans="1:22" x14ac:dyDescent="0.2">
      <c r="A60" s="1">
        <v>59</v>
      </c>
      <c r="B60" s="9">
        <f>('summary-refine'!$H61+'summary-refine'!$I61)/1000</f>
        <v>7.5460000000000003</v>
      </c>
      <c r="C60" s="9">
        <f>('summary-refine'!$K61-'summary-refine'!$J61)/1000</f>
        <v>89.659000000000006</v>
      </c>
      <c r="D60" s="9">
        <f>'summary-refine'!$J61/1000</f>
        <v>0.621</v>
      </c>
      <c r="E60" s="8">
        <f>'summary-refine'!$G61</f>
        <v>246809</v>
      </c>
      <c r="F60" s="24">
        <f t="shared" si="2"/>
        <v>246.809</v>
      </c>
      <c r="G60" s="8">
        <f>'summary-refine'!$P61/1000</f>
        <v>79.201999999999998</v>
      </c>
      <c r="H60" s="8">
        <f>'summary-refine'!$P61/I60</f>
        <v>51.530253741054004</v>
      </c>
      <c r="I60" s="8">
        <f>'summary-refine'!$M61</f>
        <v>1537</v>
      </c>
      <c r="J60" s="9">
        <f>('summary-no-refine'!$K61-'summary-no-refine'!$J61)/1000</f>
        <v>69.432000000000002</v>
      </c>
      <c r="K60" s="7">
        <f t="shared" si="0"/>
        <v>1.2913210047240467</v>
      </c>
      <c r="L60" s="8">
        <f>'summary-no-refine'!$G61</f>
        <v>219897</v>
      </c>
      <c r="M60" s="24">
        <f t="shared" si="3"/>
        <v>219.89699999999999</v>
      </c>
      <c r="N60" s="7">
        <f t="shared" si="1"/>
        <v>1.1223845709582214</v>
      </c>
      <c r="P60" s="9"/>
      <c r="Q60" s="9"/>
      <c r="U60" s="8"/>
      <c r="V60" s="8"/>
    </row>
    <row r="61" spans="1:22" x14ac:dyDescent="0.2">
      <c r="A61" s="1">
        <v>60</v>
      </c>
      <c r="B61" s="9">
        <f>('summary-refine'!$H62+'summary-refine'!$I62)/1000</f>
        <v>7.5490000000000004</v>
      </c>
      <c r="C61" s="9">
        <f>('summary-refine'!$K62-'summary-refine'!$J62)/1000</f>
        <v>94.13</v>
      </c>
      <c r="D61" s="9">
        <f>'summary-refine'!$J62/1000</f>
        <v>0.57899999999999996</v>
      </c>
      <c r="E61" s="8">
        <f>'summary-refine'!$G62</f>
        <v>251262</v>
      </c>
      <c r="F61" s="24">
        <f t="shared" si="2"/>
        <v>251.262</v>
      </c>
      <c r="G61" s="8">
        <f>'summary-refine'!$P62/1000</f>
        <v>78.543000000000006</v>
      </c>
      <c r="H61" s="8">
        <f>'summary-refine'!$P62/I61</f>
        <v>51.101496421600523</v>
      </c>
      <c r="I61" s="8">
        <f>'summary-refine'!$M62</f>
        <v>1537</v>
      </c>
      <c r="J61" s="9">
        <f>('summary-no-refine'!$K62-'summary-no-refine'!$J62)/1000</f>
        <v>79.614999999999995</v>
      </c>
      <c r="K61" s="7">
        <f t="shared" si="0"/>
        <v>1.1823148904100986</v>
      </c>
      <c r="L61" s="8">
        <f>'summary-no-refine'!$G62</f>
        <v>233698</v>
      </c>
      <c r="M61" s="24">
        <f t="shared" si="3"/>
        <v>233.69800000000001</v>
      </c>
      <c r="N61" s="7">
        <f t="shared" si="1"/>
        <v>1.0751568263314193</v>
      </c>
      <c r="P61" s="9"/>
      <c r="Q61" s="9"/>
      <c r="U61" s="8"/>
      <c r="V61" s="8"/>
    </row>
    <row r="62" spans="1:22" x14ac:dyDescent="0.2">
      <c r="A62" s="1">
        <v>61</v>
      </c>
      <c r="B62" s="9">
        <f>('summary-refine'!$H63+'summary-refine'!$I63)/1000</f>
        <v>8.0139999999999993</v>
      </c>
      <c r="C62" s="9">
        <f>('summary-refine'!$K63-'summary-refine'!$J63)/1000</f>
        <v>87.725999999999999</v>
      </c>
      <c r="D62" s="9">
        <f>'summary-refine'!$J63/1000</f>
        <v>0.61299999999999999</v>
      </c>
      <c r="E62" s="8">
        <f>'summary-refine'!$G63</f>
        <v>245728</v>
      </c>
      <c r="F62" s="24">
        <f t="shared" si="2"/>
        <v>245.72800000000001</v>
      </c>
      <c r="G62" s="8">
        <f>'summary-refine'!$P63/1000</f>
        <v>79.263999999999996</v>
      </c>
      <c r="H62" s="8">
        <f>'summary-refine'!$P63/I62</f>
        <v>51.570592062459333</v>
      </c>
      <c r="I62" s="8">
        <f>'summary-refine'!$M63</f>
        <v>1537</v>
      </c>
      <c r="J62" s="9">
        <f>('summary-no-refine'!$K63-'summary-no-refine'!$J63)/1000</f>
        <v>65.876999999999995</v>
      </c>
      <c r="K62" s="7">
        <f t="shared" si="0"/>
        <v>1.3316635548066853</v>
      </c>
      <c r="L62" s="8">
        <f>'summary-no-refine'!$G63</f>
        <v>211453</v>
      </c>
      <c r="M62" s="24">
        <f t="shared" si="3"/>
        <v>211.453</v>
      </c>
      <c r="N62" s="7">
        <f t="shared" si="1"/>
        <v>1.1620927582015861</v>
      </c>
      <c r="P62" s="9"/>
      <c r="Q62" s="9"/>
      <c r="U62" s="8"/>
      <c r="V62" s="8"/>
    </row>
    <row r="63" spans="1:22" x14ac:dyDescent="0.2">
      <c r="A63" s="1">
        <v>62</v>
      </c>
      <c r="B63" s="9">
        <f>('summary-refine'!$H64+'summary-refine'!$I64)/1000</f>
        <v>7.7190000000000003</v>
      </c>
      <c r="C63" s="9">
        <f>('summary-refine'!$K64-'summary-refine'!$J64)/1000</f>
        <v>84.600999999999999</v>
      </c>
      <c r="D63" s="9">
        <f>'summary-refine'!$J64/1000</f>
        <v>0.55500000000000005</v>
      </c>
      <c r="E63" s="8">
        <f>'summary-refine'!$G64</f>
        <v>245728</v>
      </c>
      <c r="F63" s="24">
        <f t="shared" si="2"/>
        <v>245.72800000000001</v>
      </c>
      <c r="G63" s="8">
        <f>'summary-refine'!$P64/1000</f>
        <v>79.263999999999996</v>
      </c>
      <c r="H63" s="8">
        <f>'summary-refine'!$P64/I63</f>
        <v>51.570592062459333</v>
      </c>
      <c r="I63" s="8">
        <f>'summary-refine'!$M64</f>
        <v>1537</v>
      </c>
      <c r="J63" s="9">
        <f>('summary-no-refine'!$K64-'summary-no-refine'!$J64)/1000</f>
        <v>64.489999999999995</v>
      </c>
      <c r="K63" s="7">
        <f t="shared" si="0"/>
        <v>1.3118467979531712</v>
      </c>
      <c r="L63" s="8">
        <f>'summary-no-refine'!$G64</f>
        <v>211453</v>
      </c>
      <c r="M63" s="24">
        <f t="shared" si="3"/>
        <v>211.453</v>
      </c>
      <c r="N63" s="7">
        <f t="shared" si="1"/>
        <v>1.1620927582015861</v>
      </c>
      <c r="P63" s="9"/>
      <c r="Q63" s="9"/>
      <c r="U63" s="8"/>
      <c r="V63" s="8"/>
    </row>
    <row r="64" spans="1:22" x14ac:dyDescent="0.2">
      <c r="A64" s="1">
        <v>63</v>
      </c>
      <c r="B64" s="9">
        <f>('summary-refine'!$H65+'summary-refine'!$I65)/1000</f>
        <v>7.8170000000000002</v>
      </c>
      <c r="C64" s="9">
        <f>('summary-refine'!$K65-'summary-refine'!$J65)/1000</f>
        <v>98.141000000000005</v>
      </c>
      <c r="D64" s="9">
        <f>'summary-refine'!$J65/1000</f>
        <v>0.63900000000000001</v>
      </c>
      <c r="E64" s="8">
        <f>'summary-refine'!$G65</f>
        <v>253724</v>
      </c>
      <c r="F64" s="24">
        <f t="shared" si="2"/>
        <v>253.72399999999999</v>
      </c>
      <c r="G64" s="8">
        <f>'summary-refine'!$P65/1000</f>
        <v>85.402000000000001</v>
      </c>
      <c r="H64" s="8">
        <f>'summary-refine'!$P65/I64</f>
        <v>54.120405576679339</v>
      </c>
      <c r="I64" s="8">
        <f>'summary-refine'!$M65</f>
        <v>1578</v>
      </c>
      <c r="J64" s="9">
        <f>('summary-no-refine'!$K65-'summary-no-refine'!$J65)/1000</f>
        <v>75.334000000000003</v>
      </c>
      <c r="K64" s="7">
        <f t="shared" si="0"/>
        <v>1.3027451084503676</v>
      </c>
      <c r="L64" s="8">
        <f>'summary-no-refine'!$G65</f>
        <v>230140</v>
      </c>
      <c r="M64" s="24">
        <f t="shared" si="3"/>
        <v>230.14</v>
      </c>
      <c r="N64" s="7">
        <f t="shared" si="1"/>
        <v>1.1024767532806119</v>
      </c>
      <c r="P64" s="9"/>
      <c r="Q64" s="9"/>
      <c r="U64" s="8"/>
      <c r="V64" s="8"/>
    </row>
    <row r="65" spans="1:22" x14ac:dyDescent="0.2">
      <c r="A65" s="1">
        <v>64</v>
      </c>
      <c r="B65" s="9">
        <f>('summary-refine'!$H66+'summary-refine'!$I66)/1000</f>
        <v>7.2149999999999999</v>
      </c>
      <c r="C65" s="9">
        <f>('summary-refine'!$K66-'summary-refine'!$J66)/1000</f>
        <v>158.541</v>
      </c>
      <c r="D65" s="9">
        <f>'summary-refine'!$J66/1000</f>
        <v>0.876</v>
      </c>
      <c r="E65" s="8">
        <f>'summary-refine'!$G66</f>
        <v>340274</v>
      </c>
      <c r="F65" s="24">
        <f t="shared" si="2"/>
        <v>340.274</v>
      </c>
      <c r="G65" s="8">
        <f>'summary-refine'!$P66/1000</f>
        <v>90.498999999999995</v>
      </c>
      <c r="H65" s="8">
        <f>'summary-refine'!$P66/I65</f>
        <v>57.350443599493026</v>
      </c>
      <c r="I65" s="8">
        <f>'summary-refine'!$M66</f>
        <v>1578</v>
      </c>
      <c r="J65" s="9">
        <f>('summary-no-refine'!$K66-'summary-no-refine'!$J66)/1000</f>
        <v>99.325999999999993</v>
      </c>
      <c r="K65" s="7">
        <f t="shared" si="0"/>
        <v>1.5961681734893181</v>
      </c>
      <c r="L65" s="8">
        <f>'summary-no-refine'!$G66</f>
        <v>271901</v>
      </c>
      <c r="M65" s="24">
        <f t="shared" si="3"/>
        <v>271.90100000000001</v>
      </c>
      <c r="N65" s="7">
        <f t="shared" si="1"/>
        <v>1.2514628486103399</v>
      </c>
      <c r="P65" s="9"/>
      <c r="Q65" s="9"/>
      <c r="U65" s="8"/>
      <c r="V65" s="8"/>
    </row>
    <row r="66" spans="1:22" x14ac:dyDescent="0.2">
      <c r="A66" s="1">
        <v>65</v>
      </c>
      <c r="B66" s="9">
        <f>('summary-refine'!$H67+'summary-refine'!$I67)/1000</f>
        <v>7.8890000000000002</v>
      </c>
      <c r="C66" s="9">
        <f>('summary-refine'!$K67-'summary-refine'!$J67)/1000</f>
        <v>160.441</v>
      </c>
      <c r="D66" s="9">
        <f>'summary-refine'!$J67/1000</f>
        <v>0.88300000000000001</v>
      </c>
      <c r="E66" s="8">
        <f>'summary-refine'!$G67</f>
        <v>340274</v>
      </c>
      <c r="F66" s="24">
        <f t="shared" si="2"/>
        <v>340.274</v>
      </c>
      <c r="G66" s="8">
        <f>'summary-refine'!$P67/1000</f>
        <v>90.498999999999995</v>
      </c>
      <c r="H66" s="8">
        <f>'summary-refine'!$P67/I66</f>
        <v>57.350443599493026</v>
      </c>
      <c r="I66" s="8">
        <f>'summary-refine'!$M67</f>
        <v>1578</v>
      </c>
      <c r="J66" s="9">
        <f>('summary-no-refine'!$K67-'summary-no-refine'!$J67)/1000</f>
        <v>102.43899999999999</v>
      </c>
      <c r="K66" s="7">
        <f t="shared" ref="K66:K129" si="4">C66/J66</f>
        <v>1.566210134811937</v>
      </c>
      <c r="L66" s="8">
        <f>'summary-no-refine'!$G67</f>
        <v>271901</v>
      </c>
      <c r="M66" s="24">
        <f t="shared" si="3"/>
        <v>271.90100000000001</v>
      </c>
      <c r="N66" s="7">
        <f t="shared" ref="N66:N129" si="5">E66/L66</f>
        <v>1.2514628486103399</v>
      </c>
      <c r="P66" s="9"/>
      <c r="Q66" s="9"/>
      <c r="U66" s="8"/>
      <c r="V66" s="8"/>
    </row>
    <row r="67" spans="1:22" x14ac:dyDescent="0.2">
      <c r="A67" s="1">
        <v>66</v>
      </c>
      <c r="B67" s="9">
        <f>('summary-refine'!$H68+'summary-refine'!$I68)/1000</f>
        <v>8.1159999999999997</v>
      </c>
      <c r="C67" s="9">
        <f>('summary-refine'!$K68-'summary-refine'!$J68)/1000</f>
        <v>159.53700000000001</v>
      </c>
      <c r="D67" s="9">
        <f>'summary-refine'!$J68/1000</f>
        <v>0.91100000000000003</v>
      </c>
      <c r="E67" s="8">
        <f>'summary-refine'!$G68</f>
        <v>340274</v>
      </c>
      <c r="F67" s="24">
        <f t="shared" ref="F67:F130" si="6">E67/1000</f>
        <v>340.274</v>
      </c>
      <c r="G67" s="8">
        <f>'summary-refine'!$P68/1000</f>
        <v>90.498999999999995</v>
      </c>
      <c r="H67" s="8">
        <f>'summary-refine'!$P68/I67</f>
        <v>57.350443599493026</v>
      </c>
      <c r="I67" s="8">
        <f>'summary-refine'!$M68</f>
        <v>1578</v>
      </c>
      <c r="J67" s="9">
        <f>('summary-no-refine'!$K68-'summary-no-refine'!$J68)/1000</f>
        <v>102.914</v>
      </c>
      <c r="K67" s="7">
        <f t="shared" si="4"/>
        <v>1.5501972520745477</v>
      </c>
      <c r="L67" s="8">
        <f>'summary-no-refine'!$G68</f>
        <v>271901</v>
      </c>
      <c r="M67" s="24">
        <f t="shared" ref="M67:M130" si="7">L67/1000</f>
        <v>271.90100000000001</v>
      </c>
      <c r="N67" s="7">
        <f t="shared" si="5"/>
        <v>1.2514628486103399</v>
      </c>
      <c r="P67" s="9"/>
      <c r="Q67" s="9"/>
      <c r="U67" s="8"/>
      <c r="V67" s="8"/>
    </row>
    <row r="68" spans="1:22" x14ac:dyDescent="0.2">
      <c r="A68" s="1">
        <v>67</v>
      </c>
      <c r="B68" s="9">
        <f>('summary-refine'!$H69+'summary-refine'!$I69)/1000</f>
        <v>7.609</v>
      </c>
      <c r="C68" s="9">
        <f>('summary-refine'!$K69-'summary-refine'!$J69)/1000</f>
        <v>161.13</v>
      </c>
      <c r="D68" s="9">
        <f>'summary-refine'!$J69/1000</f>
        <v>0.91800000000000004</v>
      </c>
      <c r="E68" s="8">
        <f>'summary-refine'!$G69</f>
        <v>340274</v>
      </c>
      <c r="F68" s="24">
        <f t="shared" si="6"/>
        <v>340.274</v>
      </c>
      <c r="G68" s="8">
        <f>'summary-refine'!$P69/1000</f>
        <v>90.498999999999995</v>
      </c>
      <c r="H68" s="8">
        <f>'summary-refine'!$P69/I68</f>
        <v>57.350443599493026</v>
      </c>
      <c r="I68" s="8">
        <f>'summary-refine'!$M69</f>
        <v>1578</v>
      </c>
      <c r="J68" s="9">
        <f>('summary-no-refine'!$K69-'summary-no-refine'!$J69)/1000</f>
        <v>100.679</v>
      </c>
      <c r="K68" s="7">
        <f t="shared" si="4"/>
        <v>1.6004330595258196</v>
      </c>
      <c r="L68" s="8">
        <f>'summary-no-refine'!$G69</f>
        <v>271901</v>
      </c>
      <c r="M68" s="24">
        <f t="shared" si="7"/>
        <v>271.90100000000001</v>
      </c>
      <c r="N68" s="7">
        <f t="shared" si="5"/>
        <v>1.2514628486103399</v>
      </c>
      <c r="P68" s="9"/>
      <c r="Q68" s="9"/>
      <c r="U68" s="8"/>
      <c r="V68" s="8"/>
    </row>
    <row r="69" spans="1:22" x14ac:dyDescent="0.2">
      <c r="A69" s="1">
        <v>68</v>
      </c>
      <c r="B69" s="9">
        <f>('summary-refine'!$H70+'summary-refine'!$I70)/1000</f>
        <v>7.5359999999999996</v>
      </c>
      <c r="C69" s="9">
        <f>('summary-refine'!$K70-'summary-refine'!$J70)/1000</f>
        <v>158.786</v>
      </c>
      <c r="D69" s="9">
        <f>'summary-refine'!$J70/1000</f>
        <v>0.91700000000000004</v>
      </c>
      <c r="E69" s="8">
        <f>'summary-refine'!$G70</f>
        <v>340274</v>
      </c>
      <c r="F69" s="24">
        <f t="shared" si="6"/>
        <v>340.274</v>
      </c>
      <c r="G69" s="8">
        <f>'summary-refine'!$P70/1000</f>
        <v>90.498999999999995</v>
      </c>
      <c r="H69" s="8">
        <f>'summary-refine'!$P70/I69</f>
        <v>57.350443599493026</v>
      </c>
      <c r="I69" s="8">
        <f>'summary-refine'!$M70</f>
        <v>1578</v>
      </c>
      <c r="J69" s="9">
        <f>('summary-no-refine'!$K70-'summary-no-refine'!$J70)/1000</f>
        <v>103.258</v>
      </c>
      <c r="K69" s="7">
        <f t="shared" si="4"/>
        <v>1.5377597861666894</v>
      </c>
      <c r="L69" s="8">
        <f>'summary-no-refine'!$G70</f>
        <v>271901</v>
      </c>
      <c r="M69" s="24">
        <f t="shared" si="7"/>
        <v>271.90100000000001</v>
      </c>
      <c r="N69" s="7">
        <f t="shared" si="5"/>
        <v>1.2514628486103399</v>
      </c>
      <c r="P69" s="9"/>
      <c r="Q69" s="9"/>
      <c r="U69" s="8"/>
      <c r="V69" s="8"/>
    </row>
    <row r="70" spans="1:22" x14ac:dyDescent="0.2">
      <c r="A70" s="1">
        <v>69</v>
      </c>
      <c r="B70" s="9">
        <f>('summary-refine'!$H71+'summary-refine'!$I71)/1000</f>
        <v>7.1509999999999998</v>
      </c>
      <c r="C70" s="9">
        <f>('summary-refine'!$K71-'summary-refine'!$J71)/1000</f>
        <v>154.517</v>
      </c>
      <c r="D70" s="9">
        <f>'summary-refine'!$J71/1000</f>
        <v>0.88500000000000001</v>
      </c>
      <c r="E70" s="8">
        <f>'summary-refine'!$G71</f>
        <v>340274</v>
      </c>
      <c r="F70" s="24">
        <f t="shared" si="6"/>
        <v>340.274</v>
      </c>
      <c r="G70" s="8">
        <f>'summary-refine'!$P71/1000</f>
        <v>90.498999999999995</v>
      </c>
      <c r="H70" s="8">
        <f>'summary-refine'!$P71/I70</f>
        <v>57.350443599493026</v>
      </c>
      <c r="I70" s="8">
        <f>'summary-refine'!$M71</f>
        <v>1578</v>
      </c>
      <c r="J70" s="9">
        <f>('summary-no-refine'!$K71-'summary-no-refine'!$J71)/1000</f>
        <v>97.846999999999994</v>
      </c>
      <c r="K70" s="7">
        <f t="shared" si="4"/>
        <v>1.5791695197604423</v>
      </c>
      <c r="L70" s="8">
        <f>'summary-no-refine'!$G71</f>
        <v>271901</v>
      </c>
      <c r="M70" s="24">
        <f t="shared" si="7"/>
        <v>271.90100000000001</v>
      </c>
      <c r="N70" s="7">
        <f t="shared" si="5"/>
        <v>1.2514628486103399</v>
      </c>
      <c r="P70" s="9"/>
      <c r="Q70" s="9"/>
      <c r="U70" s="8"/>
      <c r="V70" s="8"/>
    </row>
    <row r="71" spans="1:22" x14ac:dyDescent="0.2">
      <c r="A71" s="1">
        <v>70</v>
      </c>
      <c r="B71" s="9">
        <f>('summary-refine'!$H72+'summary-refine'!$I72)/1000</f>
        <v>7.9210000000000003</v>
      </c>
      <c r="C71" s="9">
        <f>('summary-refine'!$K72-'summary-refine'!$J72)/1000</f>
        <v>163.60400000000001</v>
      </c>
      <c r="D71" s="9">
        <f>'summary-refine'!$J72/1000</f>
        <v>1.101</v>
      </c>
      <c r="E71" s="8">
        <f>'summary-refine'!$G72</f>
        <v>340274</v>
      </c>
      <c r="F71" s="24">
        <f t="shared" si="6"/>
        <v>340.274</v>
      </c>
      <c r="G71" s="8">
        <f>'summary-refine'!$P72/1000</f>
        <v>90.498999999999995</v>
      </c>
      <c r="H71" s="8">
        <f>'summary-refine'!$P72/I71</f>
        <v>57.350443599493026</v>
      </c>
      <c r="I71" s="8">
        <f>'summary-refine'!$M72</f>
        <v>1578</v>
      </c>
      <c r="J71" s="9">
        <f>('summary-no-refine'!$K72-'summary-no-refine'!$J72)/1000</f>
        <v>100.506</v>
      </c>
      <c r="K71" s="7">
        <f t="shared" si="4"/>
        <v>1.6278033152249618</v>
      </c>
      <c r="L71" s="8">
        <f>'summary-no-refine'!$G72</f>
        <v>271901</v>
      </c>
      <c r="M71" s="24">
        <f t="shared" si="7"/>
        <v>271.90100000000001</v>
      </c>
      <c r="N71" s="7">
        <f t="shared" si="5"/>
        <v>1.2514628486103399</v>
      </c>
      <c r="P71" s="9"/>
      <c r="Q71" s="9"/>
      <c r="U71" s="8"/>
      <c r="V71" s="8"/>
    </row>
    <row r="72" spans="1:22" x14ac:dyDescent="0.2">
      <c r="A72" s="1">
        <v>71</v>
      </c>
      <c r="B72" s="9">
        <f>('summary-refine'!$H73+'summary-refine'!$I73)/1000</f>
        <v>8.1039999999999992</v>
      </c>
      <c r="C72" s="9">
        <f>('summary-refine'!$K73-'summary-refine'!$J73)/1000</f>
        <v>146.327</v>
      </c>
      <c r="D72" s="9">
        <f>'summary-refine'!$J73/1000</f>
        <v>0.83499999999999996</v>
      </c>
      <c r="E72" s="8">
        <f>'summary-refine'!$G73</f>
        <v>331379</v>
      </c>
      <c r="F72" s="24">
        <f t="shared" si="6"/>
        <v>331.37900000000002</v>
      </c>
      <c r="G72" s="8">
        <f>'summary-refine'!$P73/1000</f>
        <v>90.241</v>
      </c>
      <c r="H72" s="8">
        <f>'summary-refine'!$P73/I72</f>
        <v>57.186945500633712</v>
      </c>
      <c r="I72" s="8">
        <f>'summary-refine'!$M73</f>
        <v>1578</v>
      </c>
      <c r="J72" s="9">
        <f>('summary-no-refine'!$K73-'summary-no-refine'!$J73)/1000</f>
        <v>104.828</v>
      </c>
      <c r="K72" s="7">
        <f t="shared" si="4"/>
        <v>1.3958770557484641</v>
      </c>
      <c r="L72" s="8">
        <f>'summary-no-refine'!$G73</f>
        <v>279256</v>
      </c>
      <c r="M72" s="24">
        <f t="shared" si="7"/>
        <v>279.25599999999997</v>
      </c>
      <c r="N72" s="7">
        <f t="shared" si="5"/>
        <v>1.1866495258830607</v>
      </c>
      <c r="P72" s="9"/>
      <c r="Q72" s="9"/>
      <c r="U72" s="8"/>
      <c r="V72" s="8"/>
    </row>
    <row r="73" spans="1:22" x14ac:dyDescent="0.2">
      <c r="A73" s="1">
        <v>72</v>
      </c>
      <c r="B73" s="9">
        <f>('summary-refine'!$H74+'summary-refine'!$I74)/1000</f>
        <v>7.8019999999999996</v>
      </c>
      <c r="C73" s="9">
        <f>('summary-refine'!$K74-'summary-refine'!$J74)/1000</f>
        <v>143.78</v>
      </c>
      <c r="D73" s="9">
        <f>'summary-refine'!$J74/1000</f>
        <v>0.84399999999999997</v>
      </c>
      <c r="E73" s="8">
        <f>'summary-refine'!$G74</f>
        <v>331379</v>
      </c>
      <c r="F73" s="24">
        <f t="shared" si="6"/>
        <v>331.37900000000002</v>
      </c>
      <c r="G73" s="8">
        <f>'summary-refine'!$P74/1000</f>
        <v>90.241</v>
      </c>
      <c r="H73" s="8">
        <f>'summary-refine'!$P74/I73</f>
        <v>57.186945500633712</v>
      </c>
      <c r="I73" s="8">
        <f>'summary-refine'!$M74</f>
        <v>1578</v>
      </c>
      <c r="J73" s="9">
        <f>('summary-no-refine'!$K74-'summary-no-refine'!$J74)/1000</f>
        <v>104.486</v>
      </c>
      <c r="K73" s="7">
        <f t="shared" si="4"/>
        <v>1.3760695212755776</v>
      </c>
      <c r="L73" s="8">
        <f>'summary-no-refine'!$G74</f>
        <v>279256</v>
      </c>
      <c r="M73" s="24">
        <f t="shared" si="7"/>
        <v>279.25599999999997</v>
      </c>
      <c r="N73" s="7">
        <f t="shared" si="5"/>
        <v>1.1866495258830607</v>
      </c>
      <c r="P73" s="9"/>
      <c r="Q73" s="9"/>
      <c r="U73" s="8"/>
      <c r="V73" s="8"/>
    </row>
    <row r="74" spans="1:22" x14ac:dyDescent="0.2">
      <c r="A74" s="1">
        <v>73</v>
      </c>
      <c r="B74" s="9">
        <f>('summary-refine'!$H75+'summary-refine'!$I75)/1000</f>
        <v>7.9820000000000002</v>
      </c>
      <c r="C74" s="9">
        <f>('summary-refine'!$K75-'summary-refine'!$J75)/1000</f>
        <v>146.447</v>
      </c>
      <c r="D74" s="9">
        <f>'summary-refine'!$J75/1000</f>
        <v>0.83299999999999996</v>
      </c>
      <c r="E74" s="8">
        <f>'summary-refine'!$G75</f>
        <v>331379</v>
      </c>
      <c r="F74" s="24">
        <f t="shared" si="6"/>
        <v>331.37900000000002</v>
      </c>
      <c r="G74" s="8">
        <f>'summary-refine'!$P75/1000</f>
        <v>90.241</v>
      </c>
      <c r="H74" s="8">
        <f>'summary-refine'!$P75/I74</f>
        <v>57.186945500633712</v>
      </c>
      <c r="I74" s="8">
        <f>'summary-refine'!$M75</f>
        <v>1578</v>
      </c>
      <c r="J74" s="9">
        <f>('summary-no-refine'!$K75-'summary-no-refine'!$J75)/1000</f>
        <v>101.736</v>
      </c>
      <c r="K74" s="7">
        <f t="shared" si="4"/>
        <v>1.4394806164976015</v>
      </c>
      <c r="L74" s="8">
        <f>'summary-no-refine'!$G75</f>
        <v>279256</v>
      </c>
      <c r="M74" s="24">
        <f t="shared" si="7"/>
        <v>279.25599999999997</v>
      </c>
      <c r="N74" s="7">
        <f t="shared" si="5"/>
        <v>1.1866495258830607</v>
      </c>
    </row>
    <row r="75" spans="1:22" x14ac:dyDescent="0.2">
      <c r="A75" s="1">
        <v>74</v>
      </c>
      <c r="B75" s="9">
        <f>('summary-refine'!$H76+'summary-refine'!$I76)/1000</f>
        <v>7.2969999999999997</v>
      </c>
      <c r="C75" s="9">
        <f>('summary-refine'!$K76-'summary-refine'!$J76)/1000</f>
        <v>163.863</v>
      </c>
      <c r="D75" s="9">
        <f>'summary-refine'!$J76/1000</f>
        <v>0.872</v>
      </c>
      <c r="E75" s="8">
        <f>'summary-refine'!$G76</f>
        <v>337640</v>
      </c>
      <c r="F75" s="24">
        <f t="shared" si="6"/>
        <v>337.64</v>
      </c>
      <c r="G75" s="8">
        <f>'summary-refine'!$P76/1000</f>
        <v>88.921999999999997</v>
      </c>
      <c r="H75" s="8">
        <f>'summary-refine'!$P76/I75</f>
        <v>56.351077313054496</v>
      </c>
      <c r="I75" s="8">
        <f>'summary-refine'!$M76</f>
        <v>1578</v>
      </c>
      <c r="J75" s="9">
        <f>('summary-no-refine'!$K76-'summary-no-refine'!$J76)/1000</f>
        <v>108.712</v>
      </c>
      <c r="K75" s="7">
        <f t="shared" si="4"/>
        <v>1.5073129001398189</v>
      </c>
      <c r="L75" s="8">
        <f>'summary-no-refine'!$G76</f>
        <v>301884</v>
      </c>
      <c r="M75" s="24">
        <f t="shared" si="7"/>
        <v>301.88400000000001</v>
      </c>
      <c r="N75" s="7">
        <f t="shared" si="5"/>
        <v>1.1184428455963218</v>
      </c>
    </row>
    <row r="76" spans="1:22" x14ac:dyDescent="0.2">
      <c r="A76" s="1">
        <v>75</v>
      </c>
      <c r="B76" s="9">
        <f>('summary-refine'!$H77+'summary-refine'!$I77)/1000</f>
        <v>7.77</v>
      </c>
      <c r="C76" s="9">
        <f>('summary-refine'!$K77-'summary-refine'!$J77)/1000</f>
        <v>167.761</v>
      </c>
      <c r="D76" s="9">
        <f>'summary-refine'!$J77/1000</f>
        <v>0.84699999999999998</v>
      </c>
      <c r="E76" s="8">
        <f>'summary-refine'!$G77</f>
        <v>337640</v>
      </c>
      <c r="F76" s="24">
        <f t="shared" si="6"/>
        <v>337.64</v>
      </c>
      <c r="G76" s="8">
        <f>'summary-refine'!$P77/1000</f>
        <v>88.921999999999997</v>
      </c>
      <c r="H76" s="8">
        <f>'summary-refine'!$P77/I76</f>
        <v>56.351077313054496</v>
      </c>
      <c r="I76" s="8">
        <f>'summary-refine'!$M77</f>
        <v>1578</v>
      </c>
      <c r="J76" s="9">
        <f>('summary-no-refine'!$K77-'summary-no-refine'!$J77)/1000</f>
        <v>111.867</v>
      </c>
      <c r="K76" s="7">
        <f t="shared" si="4"/>
        <v>1.4996469021248446</v>
      </c>
      <c r="L76" s="8">
        <f>'summary-no-refine'!$G77</f>
        <v>301884</v>
      </c>
      <c r="M76" s="24">
        <f t="shared" si="7"/>
        <v>301.88400000000001</v>
      </c>
      <c r="N76" s="7">
        <f t="shared" si="5"/>
        <v>1.1184428455963218</v>
      </c>
    </row>
    <row r="77" spans="1:22" x14ac:dyDescent="0.2">
      <c r="A77" s="1">
        <v>76</v>
      </c>
      <c r="B77" s="9">
        <f>('summary-refine'!$H78+'summary-refine'!$I78)/1000</f>
        <v>8.2200000000000006</v>
      </c>
      <c r="C77" s="9">
        <f>('summary-refine'!$K78-'summary-refine'!$J78)/1000</f>
        <v>162.84700000000001</v>
      </c>
      <c r="D77" s="9">
        <f>'summary-refine'!$J78/1000</f>
        <v>0.85899999999999999</v>
      </c>
      <c r="E77" s="8">
        <f>'summary-refine'!$G78</f>
        <v>337640</v>
      </c>
      <c r="F77" s="24">
        <f t="shared" si="6"/>
        <v>337.64</v>
      </c>
      <c r="G77" s="8">
        <f>'summary-refine'!$P78/1000</f>
        <v>88.921999999999997</v>
      </c>
      <c r="H77" s="8">
        <f>'summary-refine'!$P78/I77</f>
        <v>56.351077313054496</v>
      </c>
      <c r="I77" s="8">
        <f>'summary-refine'!$M78</f>
        <v>1578</v>
      </c>
      <c r="J77" s="9">
        <f>('summary-no-refine'!$K78-'summary-no-refine'!$J78)/1000</f>
        <v>114.901</v>
      </c>
      <c r="K77" s="7">
        <f t="shared" si="4"/>
        <v>1.4172809636121533</v>
      </c>
      <c r="L77" s="8">
        <f>'summary-no-refine'!$G78</f>
        <v>301884</v>
      </c>
      <c r="M77" s="24">
        <f t="shared" si="7"/>
        <v>301.88400000000001</v>
      </c>
      <c r="N77" s="7">
        <f t="shared" si="5"/>
        <v>1.1184428455963218</v>
      </c>
    </row>
    <row r="78" spans="1:22" x14ac:dyDescent="0.2">
      <c r="A78" s="1">
        <v>77</v>
      </c>
      <c r="B78" s="9">
        <f>('summary-refine'!$H79+'summary-refine'!$I79)/1000</f>
        <v>7.5780000000000003</v>
      </c>
      <c r="C78" s="9">
        <f>('summary-refine'!$K79-'summary-refine'!$J79)/1000</f>
        <v>85.912000000000006</v>
      </c>
      <c r="D78" s="9">
        <f>'summary-refine'!$J79/1000</f>
        <v>0.53100000000000003</v>
      </c>
      <c r="E78" s="8">
        <f>'summary-refine'!$G79</f>
        <v>244717</v>
      </c>
      <c r="F78" s="24">
        <f t="shared" si="6"/>
        <v>244.71700000000001</v>
      </c>
      <c r="G78" s="8">
        <f>'summary-refine'!$P79/1000</f>
        <v>81.096000000000004</v>
      </c>
      <c r="H78" s="8">
        <f>'summary-refine'!$P79/I78</f>
        <v>51.359088030398986</v>
      </c>
      <c r="I78" s="8">
        <f>'summary-refine'!$M79</f>
        <v>1579</v>
      </c>
      <c r="J78" s="9">
        <f>('summary-no-refine'!$K79-'summary-no-refine'!$J79)/1000</f>
        <v>63.551000000000002</v>
      </c>
      <c r="K78" s="7">
        <f t="shared" si="4"/>
        <v>1.351859136756306</v>
      </c>
      <c r="L78" s="8">
        <f>'summary-no-refine'!$G79</f>
        <v>217547</v>
      </c>
      <c r="M78" s="24">
        <f t="shared" si="7"/>
        <v>217.547</v>
      </c>
      <c r="N78" s="7">
        <f t="shared" si="5"/>
        <v>1.1248925519542903</v>
      </c>
    </row>
    <row r="79" spans="1:22" x14ac:dyDescent="0.2">
      <c r="A79" s="1">
        <v>78</v>
      </c>
      <c r="B79" s="9">
        <f>('summary-refine'!$H80+'summary-refine'!$I80)/1000</f>
        <v>7.8170000000000002</v>
      </c>
      <c r="C79" s="9">
        <f>('summary-refine'!$K80-'summary-refine'!$J80)/1000</f>
        <v>90.843000000000004</v>
      </c>
      <c r="D79" s="9">
        <f>'summary-refine'!$J80/1000</f>
        <v>0.58699999999999997</v>
      </c>
      <c r="E79" s="8">
        <f>'summary-refine'!$G80</f>
        <v>244717</v>
      </c>
      <c r="F79" s="24">
        <f t="shared" si="6"/>
        <v>244.71700000000001</v>
      </c>
      <c r="G79" s="8">
        <f>'summary-refine'!$P80/1000</f>
        <v>81.096000000000004</v>
      </c>
      <c r="H79" s="8">
        <f>'summary-refine'!$P80/I79</f>
        <v>51.359088030398986</v>
      </c>
      <c r="I79" s="8">
        <f>'summary-refine'!$M80</f>
        <v>1579</v>
      </c>
      <c r="J79" s="9">
        <f>('summary-no-refine'!$K80-'summary-no-refine'!$J80)/1000</f>
        <v>66.760000000000005</v>
      </c>
      <c r="K79" s="7">
        <f t="shared" si="4"/>
        <v>1.3607399640503295</v>
      </c>
      <c r="L79" s="8">
        <f>'summary-no-refine'!$G80</f>
        <v>217547</v>
      </c>
      <c r="M79" s="24">
        <f t="shared" si="7"/>
        <v>217.547</v>
      </c>
      <c r="N79" s="7">
        <f t="shared" si="5"/>
        <v>1.1248925519542903</v>
      </c>
    </row>
    <row r="80" spans="1:22" x14ac:dyDescent="0.2">
      <c r="A80" s="1">
        <v>79</v>
      </c>
      <c r="B80" s="9">
        <f>('summary-refine'!$H81+'summary-refine'!$I81)/1000</f>
        <v>7.4649999999999999</v>
      </c>
      <c r="C80" s="9">
        <f>('summary-refine'!$K81-'summary-refine'!$J81)/1000</f>
        <v>85.923000000000002</v>
      </c>
      <c r="D80" s="9">
        <f>'summary-refine'!$J81/1000</f>
        <v>0.57799999999999996</v>
      </c>
      <c r="E80" s="8">
        <f>'summary-refine'!$G81</f>
        <v>244717</v>
      </c>
      <c r="F80" s="24">
        <f t="shared" si="6"/>
        <v>244.71700000000001</v>
      </c>
      <c r="G80" s="8">
        <f>'summary-refine'!$P81/1000</f>
        <v>81.096000000000004</v>
      </c>
      <c r="H80" s="8">
        <f>'summary-refine'!$P81/I80</f>
        <v>51.359088030398986</v>
      </c>
      <c r="I80" s="8">
        <f>'summary-refine'!$M81</f>
        <v>1579</v>
      </c>
      <c r="J80" s="9">
        <f>('summary-no-refine'!$K81-'summary-no-refine'!$J81)/1000</f>
        <v>65.378</v>
      </c>
      <c r="K80" s="7">
        <f t="shared" si="4"/>
        <v>1.31424944170822</v>
      </c>
      <c r="L80" s="8">
        <f>'summary-no-refine'!$G81</f>
        <v>217547</v>
      </c>
      <c r="M80" s="24">
        <f t="shared" si="7"/>
        <v>217.547</v>
      </c>
      <c r="N80" s="7">
        <f t="shared" si="5"/>
        <v>1.1248925519542903</v>
      </c>
    </row>
    <row r="81" spans="1:14" x14ac:dyDescent="0.2">
      <c r="A81" s="1">
        <v>80</v>
      </c>
      <c r="B81" s="9">
        <f>('summary-refine'!$H82+'summary-refine'!$I82)/1000</f>
        <v>7.6760000000000002</v>
      </c>
      <c r="C81" s="9">
        <f>('summary-refine'!$K82-'summary-refine'!$J82)/1000</f>
        <v>88.212000000000003</v>
      </c>
      <c r="D81" s="9">
        <f>'summary-refine'!$J82/1000</f>
        <v>0.55200000000000005</v>
      </c>
      <c r="E81" s="8">
        <f>'summary-refine'!$G82</f>
        <v>245404</v>
      </c>
      <c r="F81" s="24">
        <f t="shared" si="6"/>
        <v>245.404</v>
      </c>
      <c r="G81" s="8">
        <f>'summary-refine'!$P82/1000</f>
        <v>81.171999999999997</v>
      </c>
      <c r="H81" s="8">
        <f>'summary-refine'!$P82/I81</f>
        <v>51.407219759341352</v>
      </c>
      <c r="I81" s="8">
        <f>'summary-refine'!$M82</f>
        <v>1579</v>
      </c>
      <c r="J81" s="9">
        <f>('summary-no-refine'!$K82-'summary-no-refine'!$J82)/1000</f>
        <v>66.715999999999994</v>
      </c>
      <c r="K81" s="7">
        <f t="shared" si="4"/>
        <v>1.3222015708375803</v>
      </c>
      <c r="L81" s="8">
        <f>'summary-no-refine'!$G82</f>
        <v>219420</v>
      </c>
      <c r="M81" s="24">
        <f t="shared" si="7"/>
        <v>219.42</v>
      </c>
      <c r="N81" s="7">
        <f t="shared" si="5"/>
        <v>1.1184212924984049</v>
      </c>
    </row>
    <row r="82" spans="1:14" x14ac:dyDescent="0.2">
      <c r="A82" s="1">
        <v>81</v>
      </c>
      <c r="B82" s="9">
        <f>('summary-refine'!$H83+'summary-refine'!$I83)/1000</f>
        <v>7.9950000000000001</v>
      </c>
      <c r="C82" s="9">
        <f>('summary-refine'!$K83-'summary-refine'!$J83)/1000</f>
        <v>88.042000000000002</v>
      </c>
      <c r="D82" s="9">
        <f>'summary-refine'!$J83/1000</f>
        <v>0.58099999999999996</v>
      </c>
      <c r="E82" s="8">
        <f>'summary-refine'!$G83</f>
        <v>245404</v>
      </c>
      <c r="F82" s="24">
        <f t="shared" si="6"/>
        <v>245.404</v>
      </c>
      <c r="G82" s="8">
        <f>'summary-refine'!$P83/1000</f>
        <v>81.171999999999997</v>
      </c>
      <c r="H82" s="8">
        <f>'summary-refine'!$P83/I82</f>
        <v>51.407219759341352</v>
      </c>
      <c r="I82" s="8">
        <f>'summary-refine'!$M83</f>
        <v>1579</v>
      </c>
      <c r="J82" s="9">
        <f>('summary-no-refine'!$K83-'summary-no-refine'!$J83)/1000</f>
        <v>67.081000000000003</v>
      </c>
      <c r="K82" s="7">
        <f t="shared" si="4"/>
        <v>1.3124729804266484</v>
      </c>
      <c r="L82" s="8">
        <f>'summary-no-refine'!$G83</f>
        <v>219420</v>
      </c>
      <c r="M82" s="24">
        <f t="shared" si="7"/>
        <v>219.42</v>
      </c>
      <c r="N82" s="7">
        <f t="shared" si="5"/>
        <v>1.1184212924984049</v>
      </c>
    </row>
    <row r="83" spans="1:14" x14ac:dyDescent="0.2">
      <c r="A83" s="1">
        <v>82</v>
      </c>
      <c r="B83" s="9">
        <f>('summary-refine'!$H84+'summary-refine'!$I84)/1000</f>
        <v>7.702</v>
      </c>
      <c r="C83" s="9">
        <f>('summary-refine'!$K84-'summary-refine'!$J84)/1000</f>
        <v>88.706999999999994</v>
      </c>
      <c r="D83" s="9">
        <f>'summary-refine'!$J84/1000</f>
        <v>0.58099999999999996</v>
      </c>
      <c r="E83" s="8">
        <f>'summary-refine'!$G84</f>
        <v>245404</v>
      </c>
      <c r="F83" s="24">
        <f t="shared" si="6"/>
        <v>245.404</v>
      </c>
      <c r="G83" s="8">
        <f>'summary-refine'!$P84/1000</f>
        <v>81.171999999999997</v>
      </c>
      <c r="H83" s="8">
        <f>'summary-refine'!$P84/I83</f>
        <v>51.407219759341352</v>
      </c>
      <c r="I83" s="8">
        <f>'summary-refine'!$M84</f>
        <v>1579</v>
      </c>
      <c r="J83" s="9">
        <f>('summary-no-refine'!$K84-'summary-no-refine'!$J84)/1000</f>
        <v>66.742999999999995</v>
      </c>
      <c r="K83" s="7">
        <f t="shared" si="4"/>
        <v>1.329083199736302</v>
      </c>
      <c r="L83" s="8">
        <f>'summary-no-refine'!$G84</f>
        <v>219420</v>
      </c>
      <c r="M83" s="24">
        <f t="shared" si="7"/>
        <v>219.42</v>
      </c>
      <c r="N83" s="7">
        <f t="shared" si="5"/>
        <v>1.1184212924984049</v>
      </c>
    </row>
    <row r="84" spans="1:14" x14ac:dyDescent="0.2">
      <c r="A84" s="1">
        <v>83</v>
      </c>
      <c r="B84" s="9">
        <f>('summary-refine'!$H85+'summary-refine'!$I85)/1000</f>
        <v>7.6669999999999998</v>
      </c>
      <c r="C84" s="9">
        <f>('summary-refine'!$K85-'summary-refine'!$J85)/1000</f>
        <v>88.289000000000001</v>
      </c>
      <c r="D84" s="9">
        <f>'summary-refine'!$J85/1000</f>
        <v>0.55100000000000005</v>
      </c>
      <c r="E84" s="8">
        <f>'summary-refine'!$G85</f>
        <v>245404</v>
      </c>
      <c r="F84" s="24">
        <f t="shared" si="6"/>
        <v>245.404</v>
      </c>
      <c r="G84" s="8">
        <f>'summary-refine'!$P85/1000</f>
        <v>81.171999999999997</v>
      </c>
      <c r="H84" s="8">
        <f>'summary-refine'!$P85/I84</f>
        <v>51.407219759341352</v>
      </c>
      <c r="I84" s="8">
        <f>'summary-refine'!$M85</f>
        <v>1579</v>
      </c>
      <c r="J84" s="9">
        <f>('summary-no-refine'!$K85-'summary-no-refine'!$J85)/1000</f>
        <v>65.863</v>
      </c>
      <c r="K84" s="7">
        <f t="shared" si="4"/>
        <v>1.3404946631644474</v>
      </c>
      <c r="L84" s="8">
        <f>'summary-no-refine'!$G85</f>
        <v>219420</v>
      </c>
      <c r="M84" s="24">
        <f t="shared" si="7"/>
        <v>219.42</v>
      </c>
      <c r="N84" s="7">
        <f t="shared" si="5"/>
        <v>1.1184212924984049</v>
      </c>
    </row>
    <row r="85" spans="1:14" x14ac:dyDescent="0.2">
      <c r="A85" s="1">
        <v>84</v>
      </c>
      <c r="B85" s="9">
        <f>('summary-refine'!$H86+'summary-refine'!$I86)/1000</f>
        <v>7.3769999999999998</v>
      </c>
      <c r="C85" s="9">
        <f>('summary-refine'!$K86-'summary-refine'!$J86)/1000</f>
        <v>86.027000000000001</v>
      </c>
      <c r="D85" s="9">
        <f>'summary-refine'!$J86/1000</f>
        <v>0.58099999999999996</v>
      </c>
      <c r="E85" s="8">
        <f>'summary-refine'!$G86</f>
        <v>245404</v>
      </c>
      <c r="F85" s="24">
        <f t="shared" si="6"/>
        <v>245.404</v>
      </c>
      <c r="G85" s="8">
        <f>'summary-refine'!$P86/1000</f>
        <v>81.171999999999997</v>
      </c>
      <c r="H85" s="8">
        <f>'summary-refine'!$P86/I85</f>
        <v>51.407219759341352</v>
      </c>
      <c r="I85" s="8">
        <f>'summary-refine'!$M86</f>
        <v>1579</v>
      </c>
      <c r="J85" s="9">
        <f>('summary-no-refine'!$K86-'summary-no-refine'!$J86)/1000</f>
        <v>67.061999999999998</v>
      </c>
      <c r="K85" s="7">
        <f t="shared" si="4"/>
        <v>1.2827980078136649</v>
      </c>
      <c r="L85" s="8">
        <f>'summary-no-refine'!$G86</f>
        <v>219420</v>
      </c>
      <c r="M85" s="24">
        <f t="shared" si="7"/>
        <v>219.42</v>
      </c>
      <c r="N85" s="7">
        <f t="shared" si="5"/>
        <v>1.1184212924984049</v>
      </c>
    </row>
    <row r="86" spans="1:14" x14ac:dyDescent="0.2">
      <c r="A86" s="1">
        <v>85</v>
      </c>
      <c r="B86" s="9">
        <f>('summary-refine'!$H87+'summary-refine'!$I87)/1000</f>
        <v>7.6950000000000003</v>
      </c>
      <c r="C86" s="9">
        <f>('summary-refine'!$K87-'summary-refine'!$J87)/1000</f>
        <v>88.203999999999994</v>
      </c>
      <c r="D86" s="9">
        <f>'summary-refine'!$J87/1000</f>
        <v>0.54400000000000004</v>
      </c>
      <c r="E86" s="8">
        <f>'summary-refine'!$G87</f>
        <v>245404</v>
      </c>
      <c r="F86" s="24">
        <f t="shared" si="6"/>
        <v>245.404</v>
      </c>
      <c r="G86" s="8">
        <f>'summary-refine'!$P87/1000</f>
        <v>81.171999999999997</v>
      </c>
      <c r="H86" s="8">
        <f>'summary-refine'!$P87/I86</f>
        <v>51.407219759341352</v>
      </c>
      <c r="I86" s="8">
        <f>'summary-refine'!$M87</f>
        <v>1579</v>
      </c>
      <c r="J86" s="9">
        <f>('summary-no-refine'!$K87-'summary-no-refine'!$J87)/1000</f>
        <v>67.864000000000004</v>
      </c>
      <c r="K86" s="7">
        <f t="shared" si="4"/>
        <v>1.2997170812212659</v>
      </c>
      <c r="L86" s="8">
        <f>'summary-no-refine'!$G87</f>
        <v>219420</v>
      </c>
      <c r="M86" s="24">
        <f t="shared" si="7"/>
        <v>219.42</v>
      </c>
      <c r="N86" s="7">
        <f t="shared" si="5"/>
        <v>1.1184212924984049</v>
      </c>
    </row>
    <row r="87" spans="1:14" x14ac:dyDescent="0.2">
      <c r="A87" s="1">
        <v>86</v>
      </c>
      <c r="B87" s="9">
        <f>('summary-refine'!$H88+'summary-refine'!$I88)/1000</f>
        <v>8.0269999999999992</v>
      </c>
      <c r="C87" s="9">
        <f>('summary-refine'!$K88-'summary-refine'!$J88)/1000</f>
        <v>88.61</v>
      </c>
      <c r="D87" s="9">
        <f>'summary-refine'!$J88/1000</f>
        <v>0.54600000000000004</v>
      </c>
      <c r="E87" s="8">
        <f>'summary-refine'!$G88</f>
        <v>245404</v>
      </c>
      <c r="F87" s="24">
        <f t="shared" si="6"/>
        <v>245.404</v>
      </c>
      <c r="G87" s="8">
        <f>'summary-refine'!$P88/1000</f>
        <v>81.171999999999997</v>
      </c>
      <c r="H87" s="8">
        <f>'summary-refine'!$P88/I87</f>
        <v>51.407219759341352</v>
      </c>
      <c r="I87" s="8">
        <f>'summary-refine'!$M88</f>
        <v>1579</v>
      </c>
      <c r="J87" s="9">
        <f>('summary-no-refine'!$K88-'summary-no-refine'!$J88)/1000</f>
        <v>67.858000000000004</v>
      </c>
      <c r="K87" s="7">
        <f t="shared" si="4"/>
        <v>1.3058150844410386</v>
      </c>
      <c r="L87" s="8">
        <f>'summary-no-refine'!$G88</f>
        <v>219420</v>
      </c>
      <c r="M87" s="24">
        <f t="shared" si="7"/>
        <v>219.42</v>
      </c>
      <c r="N87" s="7">
        <f t="shared" si="5"/>
        <v>1.1184212924984049</v>
      </c>
    </row>
    <row r="88" spans="1:14" x14ac:dyDescent="0.2">
      <c r="A88" s="1">
        <v>87</v>
      </c>
      <c r="B88" s="9">
        <f>('summary-refine'!$H89+'summary-refine'!$I89)/1000</f>
        <v>7.5119999999999996</v>
      </c>
      <c r="C88" s="9">
        <f>('summary-refine'!$K89-'summary-refine'!$J89)/1000</f>
        <v>87.587000000000003</v>
      </c>
      <c r="D88" s="9">
        <f>'summary-refine'!$J89/1000</f>
        <v>0.56599999999999995</v>
      </c>
      <c r="E88" s="8">
        <f>'summary-refine'!$G89</f>
        <v>245404</v>
      </c>
      <c r="F88" s="24">
        <f t="shared" si="6"/>
        <v>245.404</v>
      </c>
      <c r="G88" s="8">
        <f>'summary-refine'!$P89/1000</f>
        <v>81.171999999999997</v>
      </c>
      <c r="H88" s="8">
        <f>'summary-refine'!$P89/I88</f>
        <v>51.407219759341352</v>
      </c>
      <c r="I88" s="8">
        <f>'summary-refine'!$M89</f>
        <v>1579</v>
      </c>
      <c r="J88" s="9">
        <f>('summary-no-refine'!$K89-'summary-no-refine'!$J89)/1000</f>
        <v>64.84</v>
      </c>
      <c r="K88" s="7">
        <f t="shared" si="4"/>
        <v>1.3508173966687229</v>
      </c>
      <c r="L88" s="8">
        <f>'summary-no-refine'!$G89</f>
        <v>219420</v>
      </c>
      <c r="M88" s="24">
        <f t="shared" si="7"/>
        <v>219.42</v>
      </c>
      <c r="N88" s="7">
        <f t="shared" si="5"/>
        <v>1.1184212924984049</v>
      </c>
    </row>
    <row r="89" spans="1:14" x14ac:dyDescent="0.2">
      <c r="A89" s="1">
        <v>88</v>
      </c>
      <c r="B89" s="9">
        <f>('summary-refine'!$H90+'summary-refine'!$I90)/1000</f>
        <v>7.48</v>
      </c>
      <c r="C89" s="9">
        <f>('summary-refine'!$K90-'summary-refine'!$J90)/1000</f>
        <v>87.37</v>
      </c>
      <c r="D89" s="9">
        <f>'summary-refine'!$J90/1000</f>
        <v>0.61</v>
      </c>
      <c r="E89" s="8">
        <f>'summary-refine'!$G90</f>
        <v>245404</v>
      </c>
      <c r="F89" s="24">
        <f t="shared" si="6"/>
        <v>245.404</v>
      </c>
      <c r="G89" s="8">
        <f>'summary-refine'!$P90/1000</f>
        <v>81.171999999999997</v>
      </c>
      <c r="H89" s="8">
        <f>'summary-refine'!$P90/I89</f>
        <v>51.407219759341352</v>
      </c>
      <c r="I89" s="8">
        <f>'summary-refine'!$M90</f>
        <v>1579</v>
      </c>
      <c r="J89" s="9">
        <f>('summary-no-refine'!$K90-'summary-no-refine'!$J90)/1000</f>
        <v>68.183000000000007</v>
      </c>
      <c r="K89" s="7">
        <f t="shared" si="4"/>
        <v>1.2814044556561019</v>
      </c>
      <c r="L89" s="8">
        <f>'summary-no-refine'!$G90</f>
        <v>219420</v>
      </c>
      <c r="M89" s="24">
        <f t="shared" si="7"/>
        <v>219.42</v>
      </c>
      <c r="N89" s="7">
        <f t="shared" si="5"/>
        <v>1.1184212924984049</v>
      </c>
    </row>
    <row r="90" spans="1:14" x14ac:dyDescent="0.2">
      <c r="A90" s="1">
        <v>89</v>
      </c>
      <c r="B90" s="9">
        <f>('summary-refine'!$H91+'summary-refine'!$I91)/1000</f>
        <v>7.6449999999999996</v>
      </c>
      <c r="C90" s="9">
        <f>('summary-refine'!$K91-'summary-refine'!$J91)/1000</f>
        <v>87.171000000000006</v>
      </c>
      <c r="D90" s="9">
        <f>'summary-refine'!$J91/1000</f>
        <v>0.57299999999999995</v>
      </c>
      <c r="E90" s="8">
        <f>'summary-refine'!$G91</f>
        <v>245404</v>
      </c>
      <c r="F90" s="24">
        <f t="shared" si="6"/>
        <v>245.404</v>
      </c>
      <c r="G90" s="8">
        <f>'summary-refine'!$P91/1000</f>
        <v>81.171999999999997</v>
      </c>
      <c r="H90" s="8">
        <f>'summary-refine'!$P91/I90</f>
        <v>51.407219759341352</v>
      </c>
      <c r="I90" s="8">
        <f>'summary-refine'!$M91</f>
        <v>1579</v>
      </c>
      <c r="J90" s="9">
        <f>('summary-no-refine'!$K91-'summary-no-refine'!$J91)/1000</f>
        <v>66.337000000000003</v>
      </c>
      <c r="K90" s="7">
        <f t="shared" si="4"/>
        <v>1.3140630417414114</v>
      </c>
      <c r="L90" s="8">
        <f>'summary-no-refine'!$G91</f>
        <v>219420</v>
      </c>
      <c r="M90" s="24">
        <f t="shared" si="7"/>
        <v>219.42</v>
      </c>
      <c r="N90" s="7">
        <f t="shared" si="5"/>
        <v>1.1184212924984049</v>
      </c>
    </row>
    <row r="91" spans="1:14" x14ac:dyDescent="0.2">
      <c r="A91" s="1">
        <v>90</v>
      </c>
      <c r="B91" s="9">
        <f>('summary-refine'!$H92+'summary-refine'!$I92)/1000</f>
        <v>7.7190000000000003</v>
      </c>
      <c r="C91" s="9">
        <f>('summary-refine'!$K92-'summary-refine'!$J92)/1000</f>
        <v>88.53</v>
      </c>
      <c r="D91" s="9">
        <f>'summary-refine'!$J92/1000</f>
        <v>0.57199999999999995</v>
      </c>
      <c r="E91" s="8">
        <f>'summary-refine'!$G92</f>
        <v>245404</v>
      </c>
      <c r="F91" s="24">
        <f t="shared" si="6"/>
        <v>245.404</v>
      </c>
      <c r="G91" s="8">
        <f>'summary-refine'!$P92/1000</f>
        <v>81.171999999999997</v>
      </c>
      <c r="H91" s="8">
        <f>'summary-refine'!$P92/I91</f>
        <v>51.407219759341352</v>
      </c>
      <c r="I91" s="8">
        <f>'summary-refine'!$M92</f>
        <v>1579</v>
      </c>
      <c r="J91" s="9">
        <f>('summary-no-refine'!$K92-'summary-no-refine'!$J92)/1000</f>
        <v>65.643000000000001</v>
      </c>
      <c r="K91" s="7">
        <f t="shared" si="4"/>
        <v>1.348658653626434</v>
      </c>
      <c r="L91" s="8">
        <f>'summary-no-refine'!$G92</f>
        <v>219420</v>
      </c>
      <c r="M91" s="24">
        <f t="shared" si="7"/>
        <v>219.42</v>
      </c>
      <c r="N91" s="7">
        <f t="shared" si="5"/>
        <v>1.1184212924984049</v>
      </c>
    </row>
    <row r="92" spans="1:14" x14ac:dyDescent="0.2">
      <c r="A92" s="1">
        <v>91</v>
      </c>
      <c r="B92" s="9">
        <f>('summary-refine'!$H93+'summary-refine'!$I93)/1000</f>
        <v>8.34</v>
      </c>
      <c r="C92" s="9">
        <f>('summary-refine'!$K93-'summary-refine'!$J93)/1000</f>
        <v>88.62</v>
      </c>
      <c r="D92" s="9">
        <f>'summary-refine'!$J93/1000</f>
        <v>0.57199999999999995</v>
      </c>
      <c r="E92" s="8">
        <f>'summary-refine'!$G93</f>
        <v>245404</v>
      </c>
      <c r="F92" s="24">
        <f t="shared" si="6"/>
        <v>245.404</v>
      </c>
      <c r="G92" s="8">
        <f>'summary-refine'!$P93/1000</f>
        <v>81.171999999999997</v>
      </c>
      <c r="H92" s="8">
        <f>'summary-refine'!$P93/I92</f>
        <v>51.407219759341352</v>
      </c>
      <c r="I92" s="8">
        <f>'summary-refine'!$M93</f>
        <v>1579</v>
      </c>
      <c r="J92" s="9">
        <f>('summary-no-refine'!$K93-'summary-no-refine'!$J93)/1000</f>
        <v>65.804000000000002</v>
      </c>
      <c r="K92" s="7">
        <f t="shared" si="4"/>
        <v>1.3467266427572793</v>
      </c>
      <c r="L92" s="8">
        <f>'summary-no-refine'!$G93</f>
        <v>219420</v>
      </c>
      <c r="M92" s="24">
        <f t="shared" si="7"/>
        <v>219.42</v>
      </c>
      <c r="N92" s="7">
        <f t="shared" si="5"/>
        <v>1.1184212924984049</v>
      </c>
    </row>
    <row r="93" spans="1:14" x14ac:dyDescent="0.2">
      <c r="A93" s="1">
        <v>92</v>
      </c>
      <c r="B93" s="9">
        <f>('summary-refine'!$H94+'summary-refine'!$I94)/1000</f>
        <v>7.8040000000000003</v>
      </c>
      <c r="C93" s="9">
        <f>('summary-refine'!$K94-'summary-refine'!$J94)/1000</f>
        <v>88.087000000000003</v>
      </c>
      <c r="D93" s="9">
        <f>'summary-refine'!$J94/1000</f>
        <v>0.60499999999999998</v>
      </c>
      <c r="E93" s="8">
        <f>'summary-refine'!$G94</f>
        <v>245404</v>
      </c>
      <c r="F93" s="24">
        <f t="shared" si="6"/>
        <v>245.404</v>
      </c>
      <c r="G93" s="8">
        <f>'summary-refine'!$P94/1000</f>
        <v>81.171999999999997</v>
      </c>
      <c r="H93" s="8">
        <f>'summary-refine'!$P94/I93</f>
        <v>51.407219759341352</v>
      </c>
      <c r="I93" s="8">
        <f>'summary-refine'!$M94</f>
        <v>1579</v>
      </c>
      <c r="J93" s="9">
        <f>('summary-no-refine'!$K94-'summary-no-refine'!$J94)/1000</f>
        <v>67.08</v>
      </c>
      <c r="K93" s="7">
        <f t="shared" si="4"/>
        <v>1.3131633870005963</v>
      </c>
      <c r="L93" s="8">
        <f>'summary-no-refine'!$G94</f>
        <v>219420</v>
      </c>
      <c r="M93" s="24">
        <f t="shared" si="7"/>
        <v>219.42</v>
      </c>
      <c r="N93" s="7">
        <f t="shared" si="5"/>
        <v>1.1184212924984049</v>
      </c>
    </row>
    <row r="94" spans="1:14" x14ac:dyDescent="0.2">
      <c r="A94" s="1">
        <v>93</v>
      </c>
      <c r="B94" s="9">
        <f>('summary-refine'!$H95+'summary-refine'!$I95)/1000</f>
        <v>7.6509999999999998</v>
      </c>
      <c r="C94" s="9">
        <f>('summary-refine'!$K95-'summary-refine'!$J95)/1000</f>
        <v>88.634</v>
      </c>
      <c r="D94" s="9">
        <f>'summary-refine'!$J95/1000</f>
        <v>0.53200000000000003</v>
      </c>
      <c r="E94" s="8">
        <f>'summary-refine'!$G95</f>
        <v>245404</v>
      </c>
      <c r="F94" s="24">
        <f t="shared" si="6"/>
        <v>245.404</v>
      </c>
      <c r="G94" s="8">
        <f>'summary-refine'!$P95/1000</f>
        <v>81.171999999999997</v>
      </c>
      <c r="H94" s="8">
        <f>'summary-refine'!$P95/I94</f>
        <v>51.407219759341352</v>
      </c>
      <c r="I94" s="8">
        <f>'summary-refine'!$M95</f>
        <v>1579</v>
      </c>
      <c r="J94" s="9">
        <f>('summary-no-refine'!$K95-'summary-no-refine'!$J95)/1000</f>
        <v>67.988</v>
      </c>
      <c r="K94" s="7">
        <f t="shared" si="4"/>
        <v>1.3036712361004883</v>
      </c>
      <c r="L94" s="8">
        <f>'summary-no-refine'!$G95</f>
        <v>219420</v>
      </c>
      <c r="M94" s="24">
        <f t="shared" si="7"/>
        <v>219.42</v>
      </c>
      <c r="N94" s="7">
        <f t="shared" si="5"/>
        <v>1.1184212924984049</v>
      </c>
    </row>
    <row r="95" spans="1:14" x14ac:dyDescent="0.2">
      <c r="A95" s="1">
        <v>94</v>
      </c>
      <c r="B95" s="9">
        <f>('summary-refine'!$H96+'summary-refine'!$I96)/1000</f>
        <v>7.4009999999999998</v>
      </c>
      <c r="C95" s="9">
        <f>('summary-refine'!$K96-'summary-refine'!$J96)/1000</f>
        <v>86.603999999999999</v>
      </c>
      <c r="D95" s="9">
        <f>'summary-refine'!$J96/1000</f>
        <v>0.57799999999999996</v>
      </c>
      <c r="E95" s="8">
        <f>'summary-refine'!$G96</f>
        <v>245404</v>
      </c>
      <c r="F95" s="24">
        <f t="shared" si="6"/>
        <v>245.404</v>
      </c>
      <c r="G95" s="8">
        <f>'summary-refine'!$P96/1000</f>
        <v>81.171999999999997</v>
      </c>
      <c r="H95" s="8">
        <f>'summary-refine'!$P96/I95</f>
        <v>51.407219759341352</v>
      </c>
      <c r="I95" s="8">
        <f>'summary-refine'!$M96</f>
        <v>1579</v>
      </c>
      <c r="J95" s="9">
        <f>('summary-no-refine'!$K96-'summary-no-refine'!$J96)/1000</f>
        <v>66.673000000000002</v>
      </c>
      <c r="K95" s="7">
        <f t="shared" si="4"/>
        <v>1.2989366010229029</v>
      </c>
      <c r="L95" s="8">
        <f>'summary-no-refine'!$G96</f>
        <v>219420</v>
      </c>
      <c r="M95" s="24">
        <f t="shared" si="7"/>
        <v>219.42</v>
      </c>
      <c r="N95" s="7">
        <f t="shared" si="5"/>
        <v>1.1184212924984049</v>
      </c>
    </row>
    <row r="96" spans="1:14" x14ac:dyDescent="0.2">
      <c r="A96" s="1">
        <v>95</v>
      </c>
      <c r="B96" s="9">
        <f>('summary-refine'!$H97+'summary-refine'!$I97)/1000</f>
        <v>7.8550000000000004</v>
      </c>
      <c r="C96" s="9">
        <f>('summary-refine'!$K97-'summary-refine'!$J97)/1000</f>
        <v>88.441000000000003</v>
      </c>
      <c r="D96" s="9">
        <f>'summary-refine'!$J97/1000</f>
        <v>0.57499999999999996</v>
      </c>
      <c r="E96" s="8">
        <f>'summary-refine'!$G97</f>
        <v>245404</v>
      </c>
      <c r="F96" s="24">
        <f t="shared" si="6"/>
        <v>245.404</v>
      </c>
      <c r="G96" s="8">
        <f>'summary-refine'!$P97/1000</f>
        <v>81.171999999999997</v>
      </c>
      <c r="H96" s="8">
        <f>'summary-refine'!$P97/I96</f>
        <v>51.407219759341352</v>
      </c>
      <c r="I96" s="8">
        <f>'summary-refine'!$M97</f>
        <v>1579</v>
      </c>
      <c r="J96" s="9">
        <f>('summary-no-refine'!$K97-'summary-no-refine'!$J97)/1000</f>
        <v>66.507000000000005</v>
      </c>
      <c r="K96" s="7">
        <f t="shared" si="4"/>
        <v>1.3297998706903031</v>
      </c>
      <c r="L96" s="8">
        <f>'summary-no-refine'!$G97</f>
        <v>219420</v>
      </c>
      <c r="M96" s="24">
        <f t="shared" si="7"/>
        <v>219.42</v>
      </c>
      <c r="N96" s="7">
        <f t="shared" si="5"/>
        <v>1.1184212924984049</v>
      </c>
    </row>
    <row r="97" spans="1:14" x14ac:dyDescent="0.2">
      <c r="A97" s="1">
        <v>96</v>
      </c>
      <c r="B97" s="9">
        <f>('summary-refine'!$H98+'summary-refine'!$I98)/1000</f>
        <v>7.9829999999999997</v>
      </c>
      <c r="C97" s="9">
        <f>('summary-refine'!$K98-'summary-refine'!$J98)/1000</f>
        <v>89.975999999999999</v>
      </c>
      <c r="D97" s="9">
        <f>'summary-refine'!$J98/1000</f>
        <v>0.60799999999999998</v>
      </c>
      <c r="E97" s="8">
        <f>'summary-refine'!$G98</f>
        <v>245404</v>
      </c>
      <c r="F97" s="24">
        <f t="shared" si="6"/>
        <v>245.404</v>
      </c>
      <c r="G97" s="8">
        <f>'summary-refine'!$P98/1000</f>
        <v>81.171999999999997</v>
      </c>
      <c r="H97" s="8">
        <f>'summary-refine'!$P98/I97</f>
        <v>51.407219759341352</v>
      </c>
      <c r="I97" s="8">
        <f>'summary-refine'!$M98</f>
        <v>1579</v>
      </c>
      <c r="J97" s="9">
        <f>('summary-no-refine'!$K98-'summary-no-refine'!$J98)/1000</f>
        <v>66.483000000000004</v>
      </c>
      <c r="K97" s="7">
        <f t="shared" si="4"/>
        <v>1.353368530300979</v>
      </c>
      <c r="L97" s="8">
        <f>'summary-no-refine'!$G98</f>
        <v>219420</v>
      </c>
      <c r="M97" s="24">
        <f t="shared" si="7"/>
        <v>219.42</v>
      </c>
      <c r="N97" s="7">
        <f t="shared" si="5"/>
        <v>1.1184212924984049</v>
      </c>
    </row>
    <row r="98" spans="1:14" x14ac:dyDescent="0.2">
      <c r="A98" s="1">
        <v>97</v>
      </c>
      <c r="B98" s="9">
        <f>('summary-refine'!$H99+'summary-refine'!$I99)/1000</f>
        <v>7.6</v>
      </c>
      <c r="C98" s="9">
        <f>('summary-refine'!$K99-'summary-refine'!$J99)/1000</f>
        <v>87.602999999999994</v>
      </c>
      <c r="D98" s="9">
        <f>'summary-refine'!$J99/1000</f>
        <v>0.58099999999999996</v>
      </c>
      <c r="E98" s="8">
        <f>'summary-refine'!$G99</f>
        <v>245404</v>
      </c>
      <c r="F98" s="24">
        <f t="shared" si="6"/>
        <v>245.404</v>
      </c>
      <c r="G98" s="8">
        <f>'summary-refine'!$P99/1000</f>
        <v>81.171999999999997</v>
      </c>
      <c r="H98" s="8">
        <f>'summary-refine'!$P99/I98</f>
        <v>51.407219759341352</v>
      </c>
      <c r="I98" s="8">
        <f>'summary-refine'!$M99</f>
        <v>1579</v>
      </c>
      <c r="J98" s="9">
        <f>('summary-no-refine'!$K99-'summary-no-refine'!$J99)/1000</f>
        <v>67.262</v>
      </c>
      <c r="K98" s="7">
        <f t="shared" si="4"/>
        <v>1.3024144390592012</v>
      </c>
      <c r="L98" s="8">
        <f>'summary-no-refine'!$G99</f>
        <v>219420</v>
      </c>
      <c r="M98" s="24">
        <f t="shared" si="7"/>
        <v>219.42</v>
      </c>
      <c r="N98" s="7">
        <f t="shared" si="5"/>
        <v>1.1184212924984049</v>
      </c>
    </row>
    <row r="99" spans="1:14" x14ac:dyDescent="0.2">
      <c r="A99" s="1">
        <v>98</v>
      </c>
      <c r="B99" s="9">
        <f>('summary-refine'!$H100+'summary-refine'!$I100)/1000</f>
        <v>7.6440000000000001</v>
      </c>
      <c r="C99" s="9">
        <f>('summary-refine'!$K100-'summary-refine'!$J100)/1000</f>
        <v>89.18</v>
      </c>
      <c r="D99" s="9">
        <f>'summary-refine'!$J100/1000</f>
        <v>0.53100000000000003</v>
      </c>
      <c r="E99" s="8">
        <f>'summary-refine'!$G100</f>
        <v>245404</v>
      </c>
      <c r="F99" s="24">
        <f t="shared" si="6"/>
        <v>245.404</v>
      </c>
      <c r="G99" s="8">
        <f>'summary-refine'!$P100/1000</f>
        <v>81.171999999999997</v>
      </c>
      <c r="H99" s="8">
        <f>'summary-refine'!$P100/I99</f>
        <v>51.407219759341352</v>
      </c>
      <c r="I99" s="8">
        <f>'summary-refine'!$M100</f>
        <v>1579</v>
      </c>
      <c r="J99" s="9">
        <f>('summary-no-refine'!$K100-'summary-no-refine'!$J100)/1000</f>
        <v>65.876999999999995</v>
      </c>
      <c r="K99" s="7">
        <f t="shared" si="4"/>
        <v>1.3537349909680163</v>
      </c>
      <c r="L99" s="8">
        <f>'summary-no-refine'!$G100</f>
        <v>219420</v>
      </c>
      <c r="M99" s="24">
        <f t="shared" si="7"/>
        <v>219.42</v>
      </c>
      <c r="N99" s="7">
        <f t="shared" si="5"/>
        <v>1.1184212924984049</v>
      </c>
    </row>
    <row r="100" spans="1:14" x14ac:dyDescent="0.2">
      <c r="A100" s="1">
        <v>99</v>
      </c>
      <c r="B100" s="9">
        <f>('summary-refine'!$H101+'summary-refine'!$I101)/1000</f>
        <v>7.3109999999999999</v>
      </c>
      <c r="C100" s="9">
        <f>('summary-refine'!$K101-'summary-refine'!$J101)/1000</f>
        <v>85.766999999999996</v>
      </c>
      <c r="D100" s="9">
        <f>'summary-refine'!$J101/1000</f>
        <v>0.60199999999999998</v>
      </c>
      <c r="E100" s="8">
        <f>'summary-refine'!$G101</f>
        <v>245404</v>
      </c>
      <c r="F100" s="24">
        <f t="shared" si="6"/>
        <v>245.404</v>
      </c>
      <c r="G100" s="8">
        <f>'summary-refine'!$P101/1000</f>
        <v>81.171999999999997</v>
      </c>
      <c r="H100" s="8">
        <f>'summary-refine'!$P101/I100</f>
        <v>51.407219759341352</v>
      </c>
      <c r="I100" s="8">
        <f>'summary-refine'!$M101</f>
        <v>1579</v>
      </c>
      <c r="J100" s="9">
        <f>('summary-no-refine'!$K101-'summary-no-refine'!$J101)/1000</f>
        <v>65.007000000000005</v>
      </c>
      <c r="K100" s="7">
        <f t="shared" si="4"/>
        <v>1.3193502238220498</v>
      </c>
      <c r="L100" s="8">
        <f>'summary-no-refine'!$G101</f>
        <v>219420</v>
      </c>
      <c r="M100" s="24">
        <f t="shared" si="7"/>
        <v>219.42</v>
      </c>
      <c r="N100" s="7">
        <f t="shared" si="5"/>
        <v>1.1184212924984049</v>
      </c>
    </row>
    <row r="101" spans="1:14" x14ac:dyDescent="0.2">
      <c r="A101" s="1">
        <v>100</v>
      </c>
      <c r="B101" s="9">
        <f>('summary-refine'!$H102+'summary-refine'!$I102)/1000</f>
        <v>7.5780000000000003</v>
      </c>
      <c r="C101" s="9">
        <f>('summary-refine'!$K102-'summary-refine'!$J102)/1000</f>
        <v>86.792000000000002</v>
      </c>
      <c r="D101" s="9">
        <f>'summary-refine'!$J102/1000</f>
        <v>0.60499999999999998</v>
      </c>
      <c r="E101" s="8">
        <f>'summary-refine'!$G102</f>
        <v>245404</v>
      </c>
      <c r="F101" s="24">
        <f t="shared" si="6"/>
        <v>245.404</v>
      </c>
      <c r="G101" s="8">
        <f>'summary-refine'!$P102/1000</f>
        <v>81.171999999999997</v>
      </c>
      <c r="H101" s="8">
        <f>'summary-refine'!$P102/I101</f>
        <v>51.407219759341352</v>
      </c>
      <c r="I101" s="8">
        <f>'summary-refine'!$M102</f>
        <v>1579</v>
      </c>
      <c r="J101" s="9">
        <f>('summary-no-refine'!$K102-'summary-no-refine'!$J102)/1000</f>
        <v>68.275999999999996</v>
      </c>
      <c r="K101" s="7">
        <f t="shared" si="4"/>
        <v>1.2711933915285021</v>
      </c>
      <c r="L101" s="8">
        <f>'summary-no-refine'!$G102</f>
        <v>219420</v>
      </c>
      <c r="M101" s="24">
        <f t="shared" si="7"/>
        <v>219.42</v>
      </c>
      <c r="N101" s="7">
        <f t="shared" si="5"/>
        <v>1.1184212924984049</v>
      </c>
    </row>
    <row r="102" spans="1:14" x14ac:dyDescent="0.2">
      <c r="A102" s="1">
        <v>101</v>
      </c>
      <c r="B102" s="9">
        <f>('summary-refine'!$H103+'summary-refine'!$I103)/1000</f>
        <v>7.9260000000000002</v>
      </c>
      <c r="C102" s="9">
        <f>('summary-refine'!$K103-'summary-refine'!$J103)/1000</f>
        <v>88.745999999999995</v>
      </c>
      <c r="D102" s="9">
        <f>'summary-refine'!$J103/1000</f>
        <v>0.59199999999999997</v>
      </c>
      <c r="E102" s="8">
        <f>'summary-refine'!$G103</f>
        <v>245404</v>
      </c>
      <c r="F102" s="24">
        <f t="shared" si="6"/>
        <v>245.404</v>
      </c>
      <c r="G102" s="8">
        <f>'summary-refine'!$P103/1000</f>
        <v>81.171999999999997</v>
      </c>
      <c r="H102" s="8">
        <f>'summary-refine'!$P103/I102</f>
        <v>51.407219759341352</v>
      </c>
      <c r="I102" s="8">
        <f>'summary-refine'!$M103</f>
        <v>1579</v>
      </c>
      <c r="J102" s="9">
        <f>('summary-no-refine'!$K103-'summary-no-refine'!$J103)/1000</f>
        <v>67.266000000000005</v>
      </c>
      <c r="K102" s="7">
        <f t="shared" si="4"/>
        <v>1.3193292302203192</v>
      </c>
      <c r="L102" s="8">
        <f>'summary-no-refine'!$G103</f>
        <v>219420</v>
      </c>
      <c r="M102" s="24">
        <f t="shared" si="7"/>
        <v>219.42</v>
      </c>
      <c r="N102" s="7">
        <f t="shared" si="5"/>
        <v>1.1184212924984049</v>
      </c>
    </row>
    <row r="103" spans="1:14" x14ac:dyDescent="0.2">
      <c r="A103" s="1">
        <v>102</v>
      </c>
      <c r="B103" s="9">
        <f>('summary-refine'!$H104+'summary-refine'!$I104)/1000</f>
        <v>7.6109999999999998</v>
      </c>
      <c r="C103" s="9">
        <f>('summary-refine'!$K104-'summary-refine'!$J104)/1000</f>
        <v>87.730999999999995</v>
      </c>
      <c r="D103" s="9">
        <f>'summary-refine'!$J104/1000</f>
        <v>0.60799999999999998</v>
      </c>
      <c r="E103" s="8">
        <f>'summary-refine'!$G104</f>
        <v>245404</v>
      </c>
      <c r="F103" s="24">
        <f t="shared" si="6"/>
        <v>245.404</v>
      </c>
      <c r="G103" s="8">
        <f>'summary-refine'!$P104/1000</f>
        <v>81.171999999999997</v>
      </c>
      <c r="H103" s="8">
        <f>'summary-refine'!$P104/I103</f>
        <v>51.407219759341352</v>
      </c>
      <c r="I103" s="8">
        <f>'summary-refine'!$M104</f>
        <v>1579</v>
      </c>
      <c r="J103" s="9">
        <f>('summary-no-refine'!$K104-'summary-no-refine'!$J104)/1000</f>
        <v>66.433000000000007</v>
      </c>
      <c r="K103" s="7">
        <f t="shared" si="4"/>
        <v>1.3205936808513838</v>
      </c>
      <c r="L103" s="8">
        <f>'summary-no-refine'!$G104</f>
        <v>219420</v>
      </c>
      <c r="M103" s="24">
        <f t="shared" si="7"/>
        <v>219.42</v>
      </c>
      <c r="N103" s="7">
        <f t="shared" si="5"/>
        <v>1.1184212924984049</v>
      </c>
    </row>
    <row r="104" spans="1:14" x14ac:dyDescent="0.2">
      <c r="A104" s="1">
        <v>103</v>
      </c>
      <c r="B104" s="9">
        <f>('summary-refine'!$H105+'summary-refine'!$I105)/1000</f>
        <v>7.6269999999999998</v>
      </c>
      <c r="C104" s="9">
        <f>('summary-refine'!$K105-'summary-refine'!$J105)/1000</f>
        <v>84.262</v>
      </c>
      <c r="D104" s="9">
        <f>'summary-refine'!$J105/1000</f>
        <v>0.57699999999999996</v>
      </c>
      <c r="E104" s="8">
        <f>'summary-refine'!$G105</f>
        <v>245533</v>
      </c>
      <c r="F104" s="24">
        <f t="shared" si="6"/>
        <v>245.53299999999999</v>
      </c>
      <c r="G104" s="8">
        <f>'summary-refine'!$P105/1000</f>
        <v>81.147000000000006</v>
      </c>
      <c r="H104" s="8">
        <f>'summary-refine'!$P105/I104</f>
        <v>51.391386953768205</v>
      </c>
      <c r="I104" s="8">
        <f>'summary-refine'!$M105</f>
        <v>1579</v>
      </c>
      <c r="J104" s="9">
        <f>('summary-no-refine'!$K105-'summary-no-refine'!$J105)/1000</f>
        <v>65.748000000000005</v>
      </c>
      <c r="K104" s="7">
        <f t="shared" si="4"/>
        <v>1.2815903145342824</v>
      </c>
      <c r="L104" s="8">
        <f>'summary-no-refine'!$G105</f>
        <v>220265</v>
      </c>
      <c r="M104" s="24">
        <f t="shared" si="7"/>
        <v>220.26499999999999</v>
      </c>
      <c r="N104" s="7">
        <f t="shared" si="5"/>
        <v>1.1147163643792704</v>
      </c>
    </row>
    <row r="105" spans="1:14" x14ac:dyDescent="0.2">
      <c r="A105" s="1">
        <v>104</v>
      </c>
      <c r="B105" s="9">
        <f>('summary-refine'!$H106+'summary-refine'!$I106)/1000</f>
        <v>7.4349999999999996</v>
      </c>
      <c r="C105" s="9">
        <f>('summary-refine'!$K106-'summary-refine'!$J106)/1000</f>
        <v>86.256</v>
      </c>
      <c r="D105" s="9">
        <f>'summary-refine'!$J106/1000</f>
        <v>0.59899999999999998</v>
      </c>
      <c r="E105" s="8">
        <f>'summary-refine'!$G106</f>
        <v>245533</v>
      </c>
      <c r="F105" s="24">
        <f t="shared" si="6"/>
        <v>245.53299999999999</v>
      </c>
      <c r="G105" s="8">
        <f>'summary-refine'!$P106/1000</f>
        <v>81.147000000000006</v>
      </c>
      <c r="H105" s="8">
        <f>'summary-refine'!$P106/I105</f>
        <v>51.391386953768205</v>
      </c>
      <c r="I105" s="8">
        <f>'summary-refine'!$M106</f>
        <v>1579</v>
      </c>
      <c r="J105" s="9">
        <f>('summary-no-refine'!$K106-'summary-no-refine'!$J106)/1000</f>
        <v>65.602999999999994</v>
      </c>
      <c r="K105" s="7">
        <f t="shared" si="4"/>
        <v>1.3148179199121992</v>
      </c>
      <c r="L105" s="8">
        <f>'summary-no-refine'!$G106</f>
        <v>220265</v>
      </c>
      <c r="M105" s="24">
        <f t="shared" si="7"/>
        <v>220.26499999999999</v>
      </c>
      <c r="N105" s="7">
        <f t="shared" si="5"/>
        <v>1.1147163643792704</v>
      </c>
    </row>
    <row r="106" spans="1:14" x14ac:dyDescent="0.2">
      <c r="A106" s="1">
        <v>105</v>
      </c>
      <c r="B106" s="9">
        <f>('summary-refine'!$H107+'summary-refine'!$I107)/1000</f>
        <v>7.5949999999999998</v>
      </c>
      <c r="C106" s="9">
        <f>('summary-refine'!$K107-'summary-refine'!$J107)/1000</f>
        <v>87.994</v>
      </c>
      <c r="D106" s="9">
        <f>'summary-refine'!$J107/1000</f>
        <v>0.60499999999999998</v>
      </c>
      <c r="E106" s="8">
        <f>'summary-refine'!$G107</f>
        <v>245533</v>
      </c>
      <c r="F106" s="24">
        <f t="shared" si="6"/>
        <v>245.53299999999999</v>
      </c>
      <c r="G106" s="8">
        <f>'summary-refine'!$P107/1000</f>
        <v>81.147000000000006</v>
      </c>
      <c r="H106" s="8">
        <f>'summary-refine'!$P107/I106</f>
        <v>51.391386953768205</v>
      </c>
      <c r="I106" s="8">
        <f>'summary-refine'!$M107</f>
        <v>1579</v>
      </c>
      <c r="J106" s="9">
        <f>('summary-no-refine'!$K107-'summary-no-refine'!$J107)/1000</f>
        <v>67.781999999999996</v>
      </c>
      <c r="K106" s="7">
        <f t="shared" si="4"/>
        <v>1.2981912602165768</v>
      </c>
      <c r="L106" s="8">
        <f>'summary-no-refine'!$G107</f>
        <v>220265</v>
      </c>
      <c r="M106" s="24">
        <f t="shared" si="7"/>
        <v>220.26499999999999</v>
      </c>
      <c r="N106" s="7">
        <f t="shared" si="5"/>
        <v>1.1147163643792704</v>
      </c>
    </row>
    <row r="107" spans="1:14" x14ac:dyDescent="0.2">
      <c r="A107" s="1">
        <v>106</v>
      </c>
      <c r="B107" s="9">
        <f>('summary-refine'!$H108+'summary-refine'!$I108)/1000</f>
        <v>7.8780000000000001</v>
      </c>
      <c r="C107" s="9">
        <f>('summary-refine'!$K108-'summary-refine'!$J108)/1000</f>
        <v>86.177000000000007</v>
      </c>
      <c r="D107" s="9">
        <f>'summary-refine'!$J108/1000</f>
        <v>0.61299999999999999</v>
      </c>
      <c r="E107" s="8">
        <f>'summary-refine'!$G108</f>
        <v>245533</v>
      </c>
      <c r="F107" s="24">
        <f t="shared" si="6"/>
        <v>245.53299999999999</v>
      </c>
      <c r="G107" s="8">
        <f>'summary-refine'!$P108/1000</f>
        <v>81.147000000000006</v>
      </c>
      <c r="H107" s="8">
        <f>'summary-refine'!$P108/I107</f>
        <v>51.391386953768205</v>
      </c>
      <c r="I107" s="8">
        <f>'summary-refine'!$M108</f>
        <v>1579</v>
      </c>
      <c r="J107" s="9">
        <f>('summary-no-refine'!$K108-'summary-no-refine'!$J108)/1000</f>
        <v>69.753</v>
      </c>
      <c r="K107" s="7">
        <f t="shared" si="4"/>
        <v>1.2354594067638669</v>
      </c>
      <c r="L107" s="8">
        <f>'summary-no-refine'!$G108</f>
        <v>220265</v>
      </c>
      <c r="M107" s="24">
        <f t="shared" si="7"/>
        <v>220.26499999999999</v>
      </c>
      <c r="N107" s="7">
        <f t="shared" si="5"/>
        <v>1.1147163643792704</v>
      </c>
    </row>
    <row r="108" spans="1:14" x14ac:dyDescent="0.2">
      <c r="A108" s="1">
        <v>107</v>
      </c>
      <c r="B108" s="9">
        <f>('summary-refine'!$H109+'summary-refine'!$I109)/1000</f>
        <v>7.5490000000000004</v>
      </c>
      <c r="C108" s="9">
        <f>('summary-refine'!$K109-'summary-refine'!$J109)/1000</f>
        <v>86.641999999999996</v>
      </c>
      <c r="D108" s="9">
        <f>'summary-refine'!$J109/1000</f>
        <v>0.628</v>
      </c>
      <c r="E108" s="8">
        <f>'summary-refine'!$G109</f>
        <v>245533</v>
      </c>
      <c r="F108" s="24">
        <f t="shared" si="6"/>
        <v>245.53299999999999</v>
      </c>
      <c r="G108" s="8">
        <f>'summary-refine'!$P109/1000</f>
        <v>81.147000000000006</v>
      </c>
      <c r="H108" s="8">
        <f>'summary-refine'!$P109/I108</f>
        <v>51.391386953768205</v>
      </c>
      <c r="I108" s="8">
        <f>'summary-refine'!$M109</f>
        <v>1579</v>
      </c>
      <c r="J108" s="9">
        <f>('summary-no-refine'!$K109-'summary-no-refine'!$J109)/1000</f>
        <v>67.165000000000006</v>
      </c>
      <c r="K108" s="7">
        <f t="shared" si="4"/>
        <v>1.2899873445991215</v>
      </c>
      <c r="L108" s="8">
        <f>'summary-no-refine'!$G109</f>
        <v>220265</v>
      </c>
      <c r="M108" s="24">
        <f t="shared" si="7"/>
        <v>220.26499999999999</v>
      </c>
      <c r="N108" s="7">
        <f t="shared" si="5"/>
        <v>1.1147163643792704</v>
      </c>
    </row>
    <row r="109" spans="1:14" x14ac:dyDescent="0.2">
      <c r="A109" s="1">
        <v>108</v>
      </c>
      <c r="B109" s="9">
        <f>('summary-refine'!$H110+'summary-refine'!$I110)/1000</f>
        <v>7.6159999999999997</v>
      </c>
      <c r="C109" s="9">
        <f>('summary-refine'!$K110-'summary-refine'!$J110)/1000</f>
        <v>84.033000000000001</v>
      </c>
      <c r="D109" s="9">
        <f>'summary-refine'!$J110/1000</f>
        <v>0.56399999999999995</v>
      </c>
      <c r="E109" s="8">
        <f>'summary-refine'!$G110</f>
        <v>245533</v>
      </c>
      <c r="F109" s="24">
        <f t="shared" si="6"/>
        <v>245.53299999999999</v>
      </c>
      <c r="G109" s="8">
        <f>'summary-refine'!$P110/1000</f>
        <v>81.147000000000006</v>
      </c>
      <c r="H109" s="8">
        <f>'summary-refine'!$P110/I109</f>
        <v>51.391386953768205</v>
      </c>
      <c r="I109" s="8">
        <f>'summary-refine'!$M110</f>
        <v>1579</v>
      </c>
      <c r="J109" s="9">
        <f>('summary-no-refine'!$K110-'summary-no-refine'!$J110)/1000</f>
        <v>65.605999999999995</v>
      </c>
      <c r="K109" s="7">
        <f t="shared" si="4"/>
        <v>1.280873700576167</v>
      </c>
      <c r="L109" s="8">
        <f>'summary-no-refine'!$G110</f>
        <v>220265</v>
      </c>
      <c r="M109" s="24">
        <f t="shared" si="7"/>
        <v>220.26499999999999</v>
      </c>
      <c r="N109" s="7">
        <f t="shared" si="5"/>
        <v>1.1147163643792704</v>
      </c>
    </row>
    <row r="110" spans="1:14" x14ac:dyDescent="0.2">
      <c r="A110" s="1">
        <v>109</v>
      </c>
      <c r="B110" s="9">
        <f>('summary-refine'!$H111+'summary-refine'!$I111)/1000</f>
        <v>7.3239999999999998</v>
      </c>
      <c r="C110" s="9">
        <f>('summary-refine'!$K111-'summary-refine'!$J111)/1000</f>
        <v>83.650999999999996</v>
      </c>
      <c r="D110" s="9">
        <f>'summary-refine'!$J111/1000</f>
        <v>0.59399999999999997</v>
      </c>
      <c r="E110" s="8">
        <f>'summary-refine'!$G111</f>
        <v>245533</v>
      </c>
      <c r="F110" s="24">
        <f t="shared" si="6"/>
        <v>245.53299999999999</v>
      </c>
      <c r="G110" s="8">
        <f>'summary-refine'!$P111/1000</f>
        <v>81.147000000000006</v>
      </c>
      <c r="H110" s="8">
        <f>'summary-refine'!$P111/I110</f>
        <v>51.391386953768205</v>
      </c>
      <c r="I110" s="8">
        <f>'summary-refine'!$M111</f>
        <v>1579</v>
      </c>
      <c r="J110" s="9">
        <f>('summary-no-refine'!$K111-'summary-no-refine'!$J111)/1000</f>
        <v>66.331999999999994</v>
      </c>
      <c r="K110" s="7">
        <f t="shared" si="4"/>
        <v>1.2610957004160888</v>
      </c>
      <c r="L110" s="8">
        <f>'summary-no-refine'!$G111</f>
        <v>220265</v>
      </c>
      <c r="M110" s="24">
        <f t="shared" si="7"/>
        <v>220.26499999999999</v>
      </c>
      <c r="N110" s="7">
        <f t="shared" si="5"/>
        <v>1.1147163643792704</v>
      </c>
    </row>
    <row r="111" spans="1:14" x14ac:dyDescent="0.2">
      <c r="A111" s="1">
        <v>110</v>
      </c>
      <c r="B111" s="9">
        <f>('summary-refine'!$H112+'summary-refine'!$I112)/1000</f>
        <v>7.585</v>
      </c>
      <c r="C111" s="9">
        <f>('summary-refine'!$K112-'summary-refine'!$J112)/1000</f>
        <v>86.731999999999999</v>
      </c>
      <c r="D111" s="9">
        <f>'summary-refine'!$J112/1000</f>
        <v>0.55200000000000005</v>
      </c>
      <c r="E111" s="8">
        <f>'summary-refine'!$G112</f>
        <v>245533</v>
      </c>
      <c r="F111" s="24">
        <f t="shared" si="6"/>
        <v>245.53299999999999</v>
      </c>
      <c r="G111" s="8">
        <f>'summary-refine'!$P112/1000</f>
        <v>81.147000000000006</v>
      </c>
      <c r="H111" s="8">
        <f>'summary-refine'!$P112/I111</f>
        <v>51.391386953768205</v>
      </c>
      <c r="I111" s="8">
        <f>'summary-refine'!$M112</f>
        <v>1579</v>
      </c>
      <c r="J111" s="9">
        <f>('summary-no-refine'!$K112-'summary-no-refine'!$J112)/1000</f>
        <v>68.323999999999998</v>
      </c>
      <c r="K111" s="7">
        <f t="shared" si="4"/>
        <v>1.2694221649786313</v>
      </c>
      <c r="L111" s="8">
        <f>'summary-no-refine'!$G112</f>
        <v>220265</v>
      </c>
      <c r="M111" s="24">
        <f t="shared" si="7"/>
        <v>220.26499999999999</v>
      </c>
      <c r="N111" s="7">
        <f t="shared" si="5"/>
        <v>1.1147163643792704</v>
      </c>
    </row>
    <row r="112" spans="1:14" x14ac:dyDescent="0.2">
      <c r="A112" s="1">
        <v>111</v>
      </c>
      <c r="B112" s="9">
        <f>('summary-refine'!$H113+'summary-refine'!$I113)/1000</f>
        <v>7.99</v>
      </c>
      <c r="C112" s="9">
        <f>('summary-refine'!$K113-'summary-refine'!$J113)/1000</f>
        <v>87.054000000000002</v>
      </c>
      <c r="D112" s="9">
        <f>'summary-refine'!$J113/1000</f>
        <v>0.60199999999999998</v>
      </c>
      <c r="E112" s="8">
        <f>'summary-refine'!$G113</f>
        <v>245533</v>
      </c>
      <c r="F112" s="24">
        <f t="shared" si="6"/>
        <v>245.53299999999999</v>
      </c>
      <c r="G112" s="8">
        <f>'summary-refine'!$P113/1000</f>
        <v>81.147000000000006</v>
      </c>
      <c r="H112" s="8">
        <f>'summary-refine'!$P113/I112</f>
        <v>51.391386953768205</v>
      </c>
      <c r="I112" s="8">
        <f>'summary-refine'!$M113</f>
        <v>1579</v>
      </c>
      <c r="J112" s="9">
        <f>('summary-no-refine'!$K113-'summary-no-refine'!$J113)/1000</f>
        <v>67.816000000000003</v>
      </c>
      <c r="K112" s="7">
        <f t="shared" si="4"/>
        <v>1.2836793677008376</v>
      </c>
      <c r="L112" s="8">
        <f>'summary-no-refine'!$G113</f>
        <v>220265</v>
      </c>
      <c r="M112" s="24">
        <f t="shared" si="7"/>
        <v>220.26499999999999</v>
      </c>
      <c r="N112" s="7">
        <f t="shared" si="5"/>
        <v>1.1147163643792704</v>
      </c>
    </row>
    <row r="113" spans="1:14" x14ac:dyDescent="0.2">
      <c r="A113" s="1">
        <v>112</v>
      </c>
      <c r="B113" s="9">
        <f>('summary-refine'!$H114+'summary-refine'!$I114)/1000</f>
        <v>7.5750000000000002</v>
      </c>
      <c r="C113" s="9">
        <f>('summary-refine'!$K114-'summary-refine'!$J114)/1000</f>
        <v>86.588999999999999</v>
      </c>
      <c r="D113" s="9">
        <f>'summary-refine'!$J114/1000</f>
        <v>0.61899999999999999</v>
      </c>
      <c r="E113" s="8">
        <f>'summary-refine'!$G114</f>
        <v>245533</v>
      </c>
      <c r="F113" s="24">
        <f t="shared" si="6"/>
        <v>245.53299999999999</v>
      </c>
      <c r="G113" s="8">
        <f>'summary-refine'!$P114/1000</f>
        <v>81.147000000000006</v>
      </c>
      <c r="H113" s="8">
        <f>'summary-refine'!$P114/I113</f>
        <v>51.391386953768205</v>
      </c>
      <c r="I113" s="8">
        <f>'summary-refine'!$M114</f>
        <v>1579</v>
      </c>
      <c r="J113" s="9">
        <f>('summary-no-refine'!$K114-'summary-no-refine'!$J114)/1000</f>
        <v>66.61</v>
      </c>
      <c r="K113" s="7">
        <f t="shared" si="4"/>
        <v>1.299939948956613</v>
      </c>
      <c r="L113" s="8">
        <f>'summary-no-refine'!$G114</f>
        <v>220265</v>
      </c>
      <c r="M113" s="24">
        <f t="shared" si="7"/>
        <v>220.26499999999999</v>
      </c>
      <c r="N113" s="7">
        <f t="shared" si="5"/>
        <v>1.1147163643792704</v>
      </c>
    </row>
    <row r="114" spans="1:14" x14ac:dyDescent="0.2">
      <c r="A114" s="1">
        <v>113</v>
      </c>
      <c r="B114" s="9">
        <f>('summary-refine'!$H115+'summary-refine'!$I115)/1000</f>
        <v>8.0079999999999991</v>
      </c>
      <c r="C114" s="9">
        <f>('summary-refine'!$K115-'summary-refine'!$J115)/1000</f>
        <v>87.986999999999995</v>
      </c>
      <c r="D114" s="9">
        <f>'summary-refine'!$J115/1000</f>
        <v>0.57199999999999995</v>
      </c>
      <c r="E114" s="8">
        <f>'summary-refine'!$G115</f>
        <v>245533</v>
      </c>
      <c r="F114" s="24">
        <f t="shared" si="6"/>
        <v>245.53299999999999</v>
      </c>
      <c r="G114" s="8">
        <f>'summary-refine'!$P115/1000</f>
        <v>81.147000000000006</v>
      </c>
      <c r="H114" s="8">
        <f>'summary-refine'!$P115/I114</f>
        <v>51.391386953768205</v>
      </c>
      <c r="I114" s="8">
        <f>'summary-refine'!$M115</f>
        <v>1579</v>
      </c>
      <c r="J114" s="9">
        <f>('summary-no-refine'!$K115-'summary-no-refine'!$J115)/1000</f>
        <v>65.688000000000002</v>
      </c>
      <c r="K114" s="7">
        <f t="shared" si="4"/>
        <v>1.3394683960540736</v>
      </c>
      <c r="L114" s="8">
        <f>'summary-no-refine'!$G115</f>
        <v>220265</v>
      </c>
      <c r="M114" s="24">
        <f t="shared" si="7"/>
        <v>220.26499999999999</v>
      </c>
      <c r="N114" s="7">
        <f t="shared" si="5"/>
        <v>1.1147163643792704</v>
      </c>
    </row>
    <row r="115" spans="1:14" x14ac:dyDescent="0.2">
      <c r="A115" s="1">
        <v>114</v>
      </c>
      <c r="B115" s="9">
        <f>('summary-refine'!$H116+'summary-refine'!$I116)/1000</f>
        <v>7.4349999999999996</v>
      </c>
      <c r="C115" s="9">
        <f>('summary-refine'!$K116-'summary-refine'!$J116)/1000</f>
        <v>85.8</v>
      </c>
      <c r="D115" s="9">
        <f>'summary-refine'!$J116/1000</f>
        <v>0.57699999999999996</v>
      </c>
      <c r="E115" s="8">
        <f>'summary-refine'!$G116</f>
        <v>245533</v>
      </c>
      <c r="F115" s="24">
        <f t="shared" si="6"/>
        <v>245.53299999999999</v>
      </c>
      <c r="G115" s="8">
        <f>'summary-refine'!$P116/1000</f>
        <v>81.147000000000006</v>
      </c>
      <c r="H115" s="8">
        <f>'summary-refine'!$P116/I115</f>
        <v>51.391386953768205</v>
      </c>
      <c r="I115" s="8">
        <f>'summary-refine'!$M116</f>
        <v>1579</v>
      </c>
      <c r="J115" s="9">
        <f>('summary-no-refine'!$K116-'summary-no-refine'!$J116)/1000</f>
        <v>63.573999999999998</v>
      </c>
      <c r="K115" s="7">
        <f t="shared" si="4"/>
        <v>1.3496083304495547</v>
      </c>
      <c r="L115" s="8">
        <f>'summary-no-refine'!$G116</f>
        <v>220265</v>
      </c>
      <c r="M115" s="24">
        <f t="shared" si="7"/>
        <v>220.26499999999999</v>
      </c>
      <c r="N115" s="7">
        <f t="shared" si="5"/>
        <v>1.1147163643792704</v>
      </c>
    </row>
    <row r="116" spans="1:14" x14ac:dyDescent="0.2">
      <c r="A116" s="1">
        <v>115</v>
      </c>
      <c r="B116" s="9">
        <f>('summary-refine'!$H117+'summary-refine'!$I117)/1000</f>
        <v>7.7949999999999999</v>
      </c>
      <c r="C116" s="9">
        <f>('summary-refine'!$K117-'summary-refine'!$J117)/1000</f>
        <v>87.16</v>
      </c>
      <c r="D116" s="9">
        <f>'summary-refine'!$J117/1000</f>
        <v>0.53300000000000003</v>
      </c>
      <c r="E116" s="8">
        <f>'summary-refine'!$G117</f>
        <v>245226</v>
      </c>
      <c r="F116" s="24">
        <f t="shared" si="6"/>
        <v>245.226</v>
      </c>
      <c r="G116" s="8">
        <f>'summary-refine'!$P117/1000</f>
        <v>81.171999999999997</v>
      </c>
      <c r="H116" s="8">
        <f>'summary-refine'!$P117/I116</f>
        <v>51.407219759341352</v>
      </c>
      <c r="I116" s="8">
        <f>'summary-refine'!$M117</f>
        <v>1579</v>
      </c>
      <c r="J116" s="9">
        <f>('summary-no-refine'!$K117-'summary-no-refine'!$J117)/1000</f>
        <v>67.233000000000004</v>
      </c>
      <c r="K116" s="7">
        <f t="shared" si="4"/>
        <v>1.2963871908140348</v>
      </c>
      <c r="L116" s="8">
        <f>'summary-no-refine'!$G117</f>
        <v>219546</v>
      </c>
      <c r="M116" s="24">
        <f t="shared" si="7"/>
        <v>219.54599999999999</v>
      </c>
      <c r="N116" s="7">
        <f t="shared" si="5"/>
        <v>1.1169686534940286</v>
      </c>
    </row>
    <row r="117" spans="1:14" x14ac:dyDescent="0.2">
      <c r="A117" s="1">
        <v>116</v>
      </c>
      <c r="B117" s="9">
        <f>('summary-refine'!$H118+'summary-refine'!$I118)/1000</f>
        <v>8.0779999999999994</v>
      </c>
      <c r="C117" s="9">
        <f>('summary-refine'!$K118-'summary-refine'!$J118)/1000</f>
        <v>88.846999999999994</v>
      </c>
      <c r="D117" s="9">
        <f>'summary-refine'!$J118/1000</f>
        <v>0.57999999999999996</v>
      </c>
      <c r="E117" s="8">
        <f>'summary-refine'!$G118</f>
        <v>245226</v>
      </c>
      <c r="F117" s="24">
        <f t="shared" si="6"/>
        <v>245.226</v>
      </c>
      <c r="G117" s="8">
        <f>'summary-refine'!$P118/1000</f>
        <v>81.171999999999997</v>
      </c>
      <c r="H117" s="8">
        <f>'summary-refine'!$P118/I117</f>
        <v>51.407219759341352</v>
      </c>
      <c r="I117" s="8">
        <f>'summary-refine'!$M118</f>
        <v>1579</v>
      </c>
      <c r="J117" s="9">
        <f>('summary-no-refine'!$K118-'summary-no-refine'!$J118)/1000</f>
        <v>68.173000000000002</v>
      </c>
      <c r="K117" s="7">
        <f t="shared" si="4"/>
        <v>1.3032578880201837</v>
      </c>
      <c r="L117" s="8">
        <f>'summary-no-refine'!$G118</f>
        <v>219546</v>
      </c>
      <c r="M117" s="24">
        <f t="shared" si="7"/>
        <v>219.54599999999999</v>
      </c>
      <c r="N117" s="7">
        <f t="shared" si="5"/>
        <v>1.1169686534940286</v>
      </c>
    </row>
    <row r="118" spans="1:14" x14ac:dyDescent="0.2">
      <c r="A118" s="1">
        <v>117</v>
      </c>
      <c r="B118" s="9">
        <f>('summary-refine'!$H119+'summary-refine'!$I119)/1000</f>
        <v>7.5119999999999996</v>
      </c>
      <c r="C118" s="9">
        <f>('summary-refine'!$K119-'summary-refine'!$J119)/1000</f>
        <v>130.691</v>
      </c>
      <c r="D118" s="9">
        <f>'summary-refine'!$J119/1000</f>
        <v>0.71499999999999997</v>
      </c>
      <c r="E118" s="8">
        <f>'summary-refine'!$G119</f>
        <v>282401</v>
      </c>
      <c r="F118" s="24">
        <f t="shared" si="6"/>
        <v>282.40100000000001</v>
      </c>
      <c r="G118" s="8">
        <f>'summary-refine'!$P119/1000</f>
        <v>82.757999999999996</v>
      </c>
      <c r="H118" s="8">
        <f>'summary-refine'!$P119/I118</f>
        <v>52.411652944901839</v>
      </c>
      <c r="I118" s="8">
        <f>'summary-refine'!$M119</f>
        <v>1579</v>
      </c>
      <c r="J118" s="9">
        <f>('summary-no-refine'!$K119-'summary-no-refine'!$J119)/1000</f>
        <v>93.521000000000001</v>
      </c>
      <c r="K118" s="7">
        <f t="shared" si="4"/>
        <v>1.3974508399183072</v>
      </c>
      <c r="L118" s="8">
        <f>'summary-no-refine'!$G119</f>
        <v>255340</v>
      </c>
      <c r="M118" s="24">
        <f t="shared" si="7"/>
        <v>255.34</v>
      </c>
      <c r="N118" s="7">
        <f t="shared" si="5"/>
        <v>1.1059802616119683</v>
      </c>
    </row>
    <row r="119" spans="1:14" x14ac:dyDescent="0.2">
      <c r="A119" s="1">
        <v>118</v>
      </c>
      <c r="B119" s="9">
        <f>('summary-refine'!$H120+'summary-refine'!$I120)/1000</f>
        <v>7.6689999999999996</v>
      </c>
      <c r="C119" s="9">
        <f>('summary-refine'!$K120-'summary-refine'!$J120)/1000</f>
        <v>131.29300000000001</v>
      </c>
      <c r="D119" s="9">
        <f>'summary-refine'!$J120/1000</f>
        <v>0.72499999999999998</v>
      </c>
      <c r="E119" s="8">
        <f>'summary-refine'!$G120</f>
        <v>282401</v>
      </c>
      <c r="F119" s="24">
        <f t="shared" si="6"/>
        <v>282.40100000000001</v>
      </c>
      <c r="G119" s="8">
        <f>'summary-refine'!$P120/1000</f>
        <v>82.757999999999996</v>
      </c>
      <c r="H119" s="8">
        <f>'summary-refine'!$P120/I119</f>
        <v>52.411652944901839</v>
      </c>
      <c r="I119" s="8">
        <f>'summary-refine'!$M120</f>
        <v>1579</v>
      </c>
      <c r="J119" s="9">
        <f>('summary-no-refine'!$K120-'summary-no-refine'!$J120)/1000</f>
        <v>91.992999999999995</v>
      </c>
      <c r="K119" s="7">
        <f t="shared" si="4"/>
        <v>1.4272064178796213</v>
      </c>
      <c r="L119" s="8">
        <f>'summary-no-refine'!$G120</f>
        <v>255340</v>
      </c>
      <c r="M119" s="24">
        <f t="shared" si="7"/>
        <v>255.34</v>
      </c>
      <c r="N119" s="7">
        <f t="shared" si="5"/>
        <v>1.1059802616119683</v>
      </c>
    </row>
    <row r="120" spans="1:14" x14ac:dyDescent="0.2">
      <c r="A120" s="1">
        <v>119</v>
      </c>
      <c r="B120" s="9">
        <f>('summary-refine'!$H121+'summary-refine'!$I121)/1000</f>
        <v>7.4459999999999997</v>
      </c>
      <c r="C120" s="9">
        <f>('summary-refine'!$K121-'summary-refine'!$J121)/1000</f>
        <v>129.214</v>
      </c>
      <c r="D120" s="9">
        <f>'summary-refine'!$J121/1000</f>
        <v>0.72</v>
      </c>
      <c r="E120" s="8">
        <f>'summary-refine'!$G121</f>
        <v>282401</v>
      </c>
      <c r="F120" s="24">
        <f t="shared" si="6"/>
        <v>282.40100000000001</v>
      </c>
      <c r="G120" s="8">
        <f>'summary-refine'!$P121/1000</f>
        <v>82.757999999999996</v>
      </c>
      <c r="H120" s="8">
        <f>'summary-refine'!$P121/I120</f>
        <v>52.411652944901839</v>
      </c>
      <c r="I120" s="8">
        <f>'summary-refine'!$M121</f>
        <v>1579</v>
      </c>
      <c r="J120" s="9">
        <f>('summary-no-refine'!$K121-'summary-no-refine'!$J121)/1000</f>
        <v>90.834999999999994</v>
      </c>
      <c r="K120" s="7">
        <f t="shared" si="4"/>
        <v>1.422513348378929</v>
      </c>
      <c r="L120" s="8">
        <f>'summary-no-refine'!$G121</f>
        <v>255340</v>
      </c>
      <c r="M120" s="24">
        <f t="shared" si="7"/>
        <v>255.34</v>
      </c>
      <c r="N120" s="7">
        <f t="shared" si="5"/>
        <v>1.1059802616119683</v>
      </c>
    </row>
    <row r="121" spans="1:14" x14ac:dyDescent="0.2">
      <c r="A121" s="1">
        <v>120</v>
      </c>
      <c r="B121" s="9">
        <f>('summary-refine'!$H122+'summary-refine'!$I122)/1000</f>
        <v>7.8719999999999999</v>
      </c>
      <c r="C121" s="9">
        <f>('summary-refine'!$K122-'summary-refine'!$J122)/1000</f>
        <v>132.845</v>
      </c>
      <c r="D121" s="9">
        <f>'summary-refine'!$J122/1000</f>
        <v>0.73199999999999998</v>
      </c>
      <c r="E121" s="8">
        <f>'summary-refine'!$G122</f>
        <v>282806</v>
      </c>
      <c r="F121" s="24">
        <f t="shared" si="6"/>
        <v>282.80599999999998</v>
      </c>
      <c r="G121" s="8">
        <f>'summary-refine'!$P122/1000</f>
        <v>82.783000000000001</v>
      </c>
      <c r="H121" s="8">
        <f>'summary-refine'!$P122/I121</f>
        <v>52.427485750474986</v>
      </c>
      <c r="I121" s="8">
        <f>'summary-refine'!$M122</f>
        <v>1579</v>
      </c>
      <c r="J121" s="9">
        <f>('summary-no-refine'!$K122-'summary-no-refine'!$J122)/1000</f>
        <v>94.322999999999993</v>
      </c>
      <c r="K121" s="7">
        <f t="shared" si="4"/>
        <v>1.4084051609893664</v>
      </c>
      <c r="L121" s="8">
        <f>'summary-no-refine'!$G122</f>
        <v>255310</v>
      </c>
      <c r="M121" s="24">
        <f t="shared" si="7"/>
        <v>255.31</v>
      </c>
      <c r="N121" s="7">
        <f t="shared" si="5"/>
        <v>1.1076965257921743</v>
      </c>
    </row>
    <row r="122" spans="1:14" x14ac:dyDescent="0.2">
      <c r="A122" s="1">
        <v>121</v>
      </c>
      <c r="B122" s="9">
        <f>('summary-refine'!$H123+'summary-refine'!$I123)/1000</f>
        <v>8.0340000000000007</v>
      </c>
      <c r="C122" s="9">
        <f>('summary-refine'!$K123-'summary-refine'!$J123)/1000</f>
        <v>99.084999999999994</v>
      </c>
      <c r="D122" s="9">
        <f>'summary-refine'!$J123/1000</f>
        <v>0.69199999999999995</v>
      </c>
      <c r="E122" s="8">
        <f>'summary-refine'!$G123</f>
        <v>255580</v>
      </c>
      <c r="F122" s="24">
        <f t="shared" si="6"/>
        <v>255.58</v>
      </c>
      <c r="G122" s="8">
        <f>'summary-refine'!$P123/1000</f>
        <v>80.153000000000006</v>
      </c>
      <c r="H122" s="8">
        <f>'summary-refine'!$P123/I122</f>
        <v>50.761874604179859</v>
      </c>
      <c r="I122" s="8">
        <f>'summary-refine'!$M123</f>
        <v>1579</v>
      </c>
      <c r="J122" s="9">
        <f>('summary-no-refine'!$K123-'summary-no-refine'!$J123)/1000</f>
        <v>68.603999999999999</v>
      </c>
      <c r="K122" s="7">
        <f t="shared" si="4"/>
        <v>1.4443035391522359</v>
      </c>
      <c r="L122" s="8">
        <f>'summary-no-refine'!$G123</f>
        <v>222268</v>
      </c>
      <c r="M122" s="24">
        <f t="shared" si="7"/>
        <v>222.268</v>
      </c>
      <c r="N122" s="7">
        <f t="shared" si="5"/>
        <v>1.149873126136016</v>
      </c>
    </row>
    <row r="123" spans="1:14" x14ac:dyDescent="0.2">
      <c r="A123" s="1">
        <v>122</v>
      </c>
      <c r="B123" s="9">
        <f>('summary-refine'!$H124+'summary-refine'!$I124)/1000</f>
        <v>7.6360000000000001</v>
      </c>
      <c r="C123" s="9">
        <f>('summary-refine'!$K124-'summary-refine'!$J124)/1000</f>
        <v>149.13900000000001</v>
      </c>
      <c r="D123" s="9">
        <f>'summary-refine'!$J124/1000</f>
        <v>0.76400000000000001</v>
      </c>
      <c r="E123" s="8">
        <f>'summary-refine'!$G124</f>
        <v>299736</v>
      </c>
      <c r="F123" s="24">
        <f t="shared" si="6"/>
        <v>299.73599999999999</v>
      </c>
      <c r="G123" s="8">
        <f>'summary-refine'!$P124/1000</f>
        <v>82.375</v>
      </c>
      <c r="H123" s="8">
        <f>'summary-refine'!$P124/I123</f>
        <v>52.13607594936709</v>
      </c>
      <c r="I123" s="8">
        <f>'summary-refine'!$M124</f>
        <v>1580</v>
      </c>
      <c r="J123" s="9">
        <f>('summary-no-refine'!$K124-'summary-no-refine'!$J124)/1000</f>
        <v>87.843999999999994</v>
      </c>
      <c r="K123" s="7">
        <f t="shared" si="4"/>
        <v>1.6977710486772006</v>
      </c>
      <c r="L123" s="8">
        <f>'summary-no-refine'!$G124</f>
        <v>250974</v>
      </c>
      <c r="M123" s="24">
        <f t="shared" si="7"/>
        <v>250.97399999999999</v>
      </c>
      <c r="N123" s="7">
        <f t="shared" si="5"/>
        <v>1.1942910420999784</v>
      </c>
    </row>
    <row r="124" spans="1:14" x14ac:dyDescent="0.2">
      <c r="A124" s="1">
        <v>123</v>
      </c>
      <c r="B124" s="9">
        <f>('summary-refine'!$H125+'summary-refine'!$I125)/1000</f>
        <v>7.6790000000000003</v>
      </c>
      <c r="C124" s="9">
        <f>('summary-refine'!$K125-'summary-refine'!$J125)/1000</f>
        <v>148.11199999999999</v>
      </c>
      <c r="D124" s="9">
        <f>'summary-refine'!$J125/1000</f>
        <v>0.77200000000000002</v>
      </c>
      <c r="E124" s="8">
        <f>'summary-refine'!$G125</f>
        <v>299736</v>
      </c>
      <c r="F124" s="24">
        <f t="shared" si="6"/>
        <v>299.73599999999999</v>
      </c>
      <c r="G124" s="8">
        <f>'summary-refine'!$P125/1000</f>
        <v>82.375</v>
      </c>
      <c r="H124" s="8">
        <f>'summary-refine'!$P125/I124</f>
        <v>52.13607594936709</v>
      </c>
      <c r="I124" s="8">
        <f>'summary-refine'!$M125</f>
        <v>1580</v>
      </c>
      <c r="J124" s="9">
        <f>('summary-no-refine'!$K125-'summary-no-refine'!$J125)/1000</f>
        <v>89.064999999999998</v>
      </c>
      <c r="K124" s="7">
        <f t="shared" si="4"/>
        <v>1.6629652500982428</v>
      </c>
      <c r="L124" s="8">
        <f>'summary-no-refine'!$G125</f>
        <v>250974</v>
      </c>
      <c r="M124" s="24">
        <f t="shared" si="7"/>
        <v>250.97399999999999</v>
      </c>
      <c r="N124" s="7">
        <f t="shared" si="5"/>
        <v>1.1942910420999784</v>
      </c>
    </row>
    <row r="125" spans="1:14" x14ac:dyDescent="0.2">
      <c r="A125" s="1">
        <v>124</v>
      </c>
      <c r="B125" s="9">
        <f>('summary-refine'!$H126+'summary-refine'!$I126)/1000</f>
        <v>7.5540000000000003</v>
      </c>
      <c r="C125" s="9">
        <f>('summary-refine'!$K126-'summary-refine'!$J126)/1000</f>
        <v>106.753</v>
      </c>
      <c r="D125" s="9">
        <f>'summary-refine'!$J126/1000</f>
        <v>0.624</v>
      </c>
      <c r="E125" s="8">
        <f>'summary-refine'!$G126</f>
        <v>269839</v>
      </c>
      <c r="F125" s="24">
        <f t="shared" si="6"/>
        <v>269.839</v>
      </c>
      <c r="G125" s="8">
        <f>'summary-refine'!$P126/1000</f>
        <v>81.040999999999997</v>
      </c>
      <c r="H125" s="8">
        <f>'summary-refine'!$P126/I125</f>
        <v>51.291772151898734</v>
      </c>
      <c r="I125" s="8">
        <f>'summary-refine'!$M126</f>
        <v>1580</v>
      </c>
      <c r="J125" s="9">
        <f>('summary-no-refine'!$K126-'summary-no-refine'!$J126)/1000</f>
        <v>72.105000000000004</v>
      </c>
      <c r="K125" s="7">
        <f t="shared" si="4"/>
        <v>1.4805214617571596</v>
      </c>
      <c r="L125" s="8">
        <f>'summary-no-refine'!$G126</f>
        <v>230905</v>
      </c>
      <c r="M125" s="24">
        <f t="shared" si="7"/>
        <v>230.905</v>
      </c>
      <c r="N125" s="7">
        <f t="shared" si="5"/>
        <v>1.1686147982936705</v>
      </c>
    </row>
    <row r="126" spans="1:14" x14ac:dyDescent="0.2">
      <c r="A126" s="1">
        <v>125</v>
      </c>
      <c r="B126" s="9">
        <f>('summary-refine'!$H127+'summary-refine'!$I127)/1000</f>
        <v>7.6769999999999996</v>
      </c>
      <c r="C126" s="9">
        <f>('summary-refine'!$K127-'summary-refine'!$J127)/1000</f>
        <v>111.52200000000001</v>
      </c>
      <c r="D126" s="9">
        <f>'summary-refine'!$J127/1000</f>
        <v>0.65600000000000003</v>
      </c>
      <c r="E126" s="8">
        <f>'summary-refine'!$G127</f>
        <v>269519</v>
      </c>
      <c r="F126" s="24">
        <f t="shared" si="6"/>
        <v>269.51900000000001</v>
      </c>
      <c r="G126" s="8">
        <f>'summary-refine'!$P127/1000</f>
        <v>81.019000000000005</v>
      </c>
      <c r="H126" s="8">
        <f>'summary-refine'!$P127/I126</f>
        <v>51.277848101265825</v>
      </c>
      <c r="I126" s="8">
        <f>'summary-refine'!$M127</f>
        <v>1580</v>
      </c>
      <c r="J126" s="9">
        <f>('summary-no-refine'!$K127-'summary-no-refine'!$J127)/1000</f>
        <v>74.852999999999994</v>
      </c>
      <c r="K126" s="7">
        <f t="shared" si="4"/>
        <v>1.4898801651236426</v>
      </c>
      <c r="L126" s="8">
        <f>'summary-no-refine'!$G127</f>
        <v>230982</v>
      </c>
      <c r="M126" s="24">
        <f t="shared" si="7"/>
        <v>230.982</v>
      </c>
      <c r="N126" s="7">
        <f t="shared" si="5"/>
        <v>1.1668398403338789</v>
      </c>
    </row>
    <row r="127" spans="1:14" x14ac:dyDescent="0.2">
      <c r="A127" s="1">
        <v>126</v>
      </c>
      <c r="B127" s="9">
        <f>('summary-refine'!$H128+'summary-refine'!$I128)/1000</f>
        <v>7.851</v>
      </c>
      <c r="C127" s="9">
        <f>('summary-refine'!$K128-'summary-refine'!$J128)/1000</f>
        <v>111.417</v>
      </c>
      <c r="D127" s="9">
        <f>'summary-refine'!$J128/1000</f>
        <v>0.69599999999999995</v>
      </c>
      <c r="E127" s="8">
        <f>'summary-refine'!$G128</f>
        <v>269532</v>
      </c>
      <c r="F127" s="24">
        <f t="shared" si="6"/>
        <v>269.53199999999998</v>
      </c>
      <c r="G127" s="8">
        <f>'summary-refine'!$P128/1000</f>
        <v>81.02</v>
      </c>
      <c r="H127" s="8">
        <f>'summary-refine'!$P128/I127</f>
        <v>51.278481012658226</v>
      </c>
      <c r="I127" s="8">
        <f>'summary-refine'!$M128</f>
        <v>1580</v>
      </c>
      <c r="J127" s="9">
        <f>('summary-no-refine'!$K128-'summary-no-refine'!$J128)/1000</f>
        <v>80.13</v>
      </c>
      <c r="K127" s="7">
        <f t="shared" si="4"/>
        <v>1.3904530138524898</v>
      </c>
      <c r="L127" s="8">
        <f>'summary-no-refine'!$G128</f>
        <v>230995</v>
      </c>
      <c r="M127" s="24">
        <f t="shared" si="7"/>
        <v>230.995</v>
      </c>
      <c r="N127" s="7">
        <f t="shared" si="5"/>
        <v>1.16683045087556</v>
      </c>
    </row>
    <row r="128" spans="1:14" x14ac:dyDescent="0.2">
      <c r="A128" s="1">
        <v>127</v>
      </c>
      <c r="B128" s="9">
        <f>('summary-refine'!$H129+'summary-refine'!$I129)/1000</f>
        <v>7.6109999999999998</v>
      </c>
      <c r="C128" s="9">
        <f>('summary-refine'!$K129-'summary-refine'!$J129)/1000</f>
        <v>109.351</v>
      </c>
      <c r="D128" s="9">
        <f>'summary-refine'!$J129/1000</f>
        <v>0.66200000000000003</v>
      </c>
      <c r="E128" s="8">
        <f>'summary-refine'!$G129</f>
        <v>269541</v>
      </c>
      <c r="F128" s="24">
        <f t="shared" si="6"/>
        <v>269.541</v>
      </c>
      <c r="G128" s="8">
        <f>'summary-refine'!$P129/1000</f>
        <v>81.043999999999997</v>
      </c>
      <c r="H128" s="8">
        <f>'summary-refine'!$P129/I128</f>
        <v>51.293670886075951</v>
      </c>
      <c r="I128" s="8">
        <f>'summary-refine'!$M129</f>
        <v>1580</v>
      </c>
      <c r="J128" s="9">
        <f>('summary-no-refine'!$K129-'summary-no-refine'!$J129)/1000</f>
        <v>73.855999999999995</v>
      </c>
      <c r="K128" s="7">
        <f t="shared" si="4"/>
        <v>1.4805973786828424</v>
      </c>
      <c r="L128" s="8">
        <f>'summary-no-refine'!$G129</f>
        <v>230840</v>
      </c>
      <c r="M128" s="24">
        <f t="shared" si="7"/>
        <v>230.84</v>
      </c>
      <c r="N128" s="7">
        <f t="shared" si="5"/>
        <v>1.1676529197712702</v>
      </c>
    </row>
    <row r="129" spans="1:14" x14ac:dyDescent="0.2">
      <c r="A129" s="1">
        <v>128</v>
      </c>
      <c r="B129" s="9">
        <f>('summary-refine'!$H130+'summary-refine'!$I130)/1000</f>
        <v>7.9160000000000004</v>
      </c>
      <c r="C129" s="9">
        <f>('summary-refine'!$K130-'summary-refine'!$J130)/1000</f>
        <v>108.941</v>
      </c>
      <c r="D129" s="9">
        <f>'summary-refine'!$J130/1000</f>
        <v>0.60699999999999998</v>
      </c>
      <c r="E129" s="8">
        <f>'summary-refine'!$G130</f>
        <v>269541</v>
      </c>
      <c r="F129" s="24">
        <f t="shared" si="6"/>
        <v>269.541</v>
      </c>
      <c r="G129" s="8">
        <f>'summary-refine'!$P130/1000</f>
        <v>81.043999999999997</v>
      </c>
      <c r="H129" s="8">
        <f>'summary-refine'!$P130/I129</f>
        <v>51.293670886075951</v>
      </c>
      <c r="I129" s="8">
        <f>'summary-refine'!$M130</f>
        <v>1580</v>
      </c>
      <c r="J129" s="9">
        <f>('summary-no-refine'!$K130-'summary-no-refine'!$J130)/1000</f>
        <v>72.457999999999998</v>
      </c>
      <c r="K129" s="7">
        <f t="shared" si="4"/>
        <v>1.5035054790361313</v>
      </c>
      <c r="L129" s="8">
        <f>'summary-no-refine'!$G130</f>
        <v>230840</v>
      </c>
      <c r="M129" s="24">
        <f t="shared" si="7"/>
        <v>230.84</v>
      </c>
      <c r="N129" s="7">
        <f t="shared" si="5"/>
        <v>1.1676529197712702</v>
      </c>
    </row>
    <row r="130" spans="1:14" x14ac:dyDescent="0.2">
      <c r="A130" s="1">
        <v>129</v>
      </c>
      <c r="B130" s="9">
        <f>('summary-refine'!$H131+'summary-refine'!$I131)/1000</f>
        <v>7.5780000000000003</v>
      </c>
      <c r="C130" s="9">
        <f>('summary-refine'!$K131-'summary-refine'!$J131)/1000</f>
        <v>106.23</v>
      </c>
      <c r="D130" s="9">
        <f>'summary-refine'!$J131/1000</f>
        <v>0.66700000000000004</v>
      </c>
      <c r="E130" s="8">
        <f>'summary-refine'!$G131</f>
        <v>269541</v>
      </c>
      <c r="F130" s="24">
        <f t="shared" si="6"/>
        <v>269.541</v>
      </c>
      <c r="G130" s="8">
        <f>'summary-refine'!$P131/1000</f>
        <v>81.043999999999997</v>
      </c>
      <c r="H130" s="8">
        <f>'summary-refine'!$P131/I130</f>
        <v>51.293670886075951</v>
      </c>
      <c r="I130" s="8">
        <f>'summary-refine'!$M131</f>
        <v>1580</v>
      </c>
      <c r="J130" s="9">
        <f>('summary-no-refine'!$K131-'summary-no-refine'!$J131)/1000</f>
        <v>72.706999999999994</v>
      </c>
      <c r="K130" s="7">
        <f t="shared" ref="K130:K193" si="8">C130/J130</f>
        <v>1.4610697731992794</v>
      </c>
      <c r="L130" s="8">
        <f>'summary-no-refine'!$G131</f>
        <v>230840</v>
      </c>
      <c r="M130" s="24">
        <f t="shared" si="7"/>
        <v>230.84</v>
      </c>
      <c r="N130" s="7">
        <f t="shared" ref="N130:N193" si="9">E130/L130</f>
        <v>1.1676529197712702</v>
      </c>
    </row>
    <row r="131" spans="1:14" x14ac:dyDescent="0.2">
      <c r="A131" s="1">
        <v>130</v>
      </c>
      <c r="B131" s="9">
        <f>('summary-refine'!$H132+'summary-refine'!$I132)/1000</f>
        <v>7.8319999999999999</v>
      </c>
      <c r="C131" s="9">
        <f>('summary-refine'!$K132-'summary-refine'!$J132)/1000</f>
        <v>110.703</v>
      </c>
      <c r="D131" s="9">
        <f>'summary-refine'!$J132/1000</f>
        <v>0.63600000000000001</v>
      </c>
      <c r="E131" s="8">
        <f>'summary-refine'!$G132</f>
        <v>269541</v>
      </c>
      <c r="F131" s="24">
        <f t="shared" ref="F131:F194" si="10">E131/1000</f>
        <v>269.541</v>
      </c>
      <c r="G131" s="8">
        <f>'summary-refine'!$P132/1000</f>
        <v>81.043999999999997</v>
      </c>
      <c r="H131" s="8">
        <f>'summary-refine'!$P132/I131</f>
        <v>51.293670886075951</v>
      </c>
      <c r="I131" s="8">
        <f>'summary-refine'!$M132</f>
        <v>1580</v>
      </c>
      <c r="J131" s="9">
        <f>('summary-no-refine'!$K132-'summary-no-refine'!$J132)/1000</f>
        <v>74.394999999999996</v>
      </c>
      <c r="K131" s="7">
        <f t="shared" si="8"/>
        <v>1.4880435513139325</v>
      </c>
      <c r="L131" s="8">
        <f>'summary-no-refine'!$G132</f>
        <v>230840</v>
      </c>
      <c r="M131" s="24">
        <f t="shared" ref="M131:M194" si="11">L131/1000</f>
        <v>230.84</v>
      </c>
      <c r="N131" s="7">
        <f t="shared" si="9"/>
        <v>1.1676529197712702</v>
      </c>
    </row>
    <row r="132" spans="1:14" x14ac:dyDescent="0.2">
      <c r="A132" s="1">
        <v>131</v>
      </c>
      <c r="B132" s="9">
        <f>('summary-refine'!$H133+'summary-refine'!$I133)/1000</f>
        <v>7.8689999999999998</v>
      </c>
      <c r="C132" s="9">
        <f>('summary-refine'!$K133-'summary-refine'!$J133)/1000</f>
        <v>108.94</v>
      </c>
      <c r="D132" s="9">
        <f>'summary-refine'!$J133/1000</f>
        <v>0.67300000000000004</v>
      </c>
      <c r="E132" s="8">
        <f>'summary-refine'!$G133</f>
        <v>269541</v>
      </c>
      <c r="F132" s="24">
        <f t="shared" si="10"/>
        <v>269.541</v>
      </c>
      <c r="G132" s="8">
        <f>'summary-refine'!$P133/1000</f>
        <v>81.043999999999997</v>
      </c>
      <c r="H132" s="8">
        <f>'summary-refine'!$P133/I132</f>
        <v>51.293670886075951</v>
      </c>
      <c r="I132" s="8">
        <f>'summary-refine'!$M133</f>
        <v>1580</v>
      </c>
      <c r="J132" s="9">
        <f>('summary-no-refine'!$K133-'summary-no-refine'!$J133)/1000</f>
        <v>77.024000000000001</v>
      </c>
      <c r="K132" s="7">
        <f t="shared" si="8"/>
        <v>1.4143643539675945</v>
      </c>
      <c r="L132" s="8">
        <f>'summary-no-refine'!$G133</f>
        <v>230840</v>
      </c>
      <c r="M132" s="24">
        <f t="shared" si="11"/>
        <v>230.84</v>
      </c>
      <c r="N132" s="7">
        <f t="shared" si="9"/>
        <v>1.1676529197712702</v>
      </c>
    </row>
    <row r="133" spans="1:14" x14ac:dyDescent="0.2">
      <c r="A133" s="1">
        <v>132</v>
      </c>
      <c r="B133" s="9">
        <f>('summary-refine'!$H134+'summary-refine'!$I134)/1000</f>
        <v>7.7060000000000004</v>
      </c>
      <c r="C133" s="9">
        <f>('summary-refine'!$K134-'summary-refine'!$J134)/1000</f>
        <v>109.283</v>
      </c>
      <c r="D133" s="9">
        <f>'summary-refine'!$J134/1000</f>
        <v>0.63600000000000001</v>
      </c>
      <c r="E133" s="8">
        <f>'summary-refine'!$G134</f>
        <v>269541</v>
      </c>
      <c r="F133" s="24">
        <f t="shared" si="10"/>
        <v>269.541</v>
      </c>
      <c r="G133" s="8">
        <f>'summary-refine'!$P134/1000</f>
        <v>81.043999999999997</v>
      </c>
      <c r="H133" s="8">
        <f>'summary-refine'!$P134/I133</f>
        <v>51.293670886075951</v>
      </c>
      <c r="I133" s="8">
        <f>'summary-refine'!$M134</f>
        <v>1580</v>
      </c>
      <c r="J133" s="9">
        <f>('summary-no-refine'!$K134-'summary-no-refine'!$J134)/1000</f>
        <v>73.858999999999995</v>
      </c>
      <c r="K133" s="7">
        <f t="shared" si="8"/>
        <v>1.4796165667014176</v>
      </c>
      <c r="L133" s="8">
        <f>'summary-no-refine'!$G134</f>
        <v>230840</v>
      </c>
      <c r="M133" s="24">
        <f t="shared" si="11"/>
        <v>230.84</v>
      </c>
      <c r="N133" s="7">
        <f t="shared" si="9"/>
        <v>1.1676529197712702</v>
      </c>
    </row>
    <row r="134" spans="1:14" x14ac:dyDescent="0.2">
      <c r="A134" s="1">
        <v>133</v>
      </c>
      <c r="B134" s="9">
        <f>('summary-refine'!$H135+'summary-refine'!$I135)/1000</f>
        <v>7.6109999999999998</v>
      </c>
      <c r="C134" s="9">
        <f>('summary-refine'!$K135-'summary-refine'!$J135)/1000</f>
        <v>108.755</v>
      </c>
      <c r="D134" s="9">
        <f>'summary-refine'!$J135/1000</f>
        <v>0.626</v>
      </c>
      <c r="E134" s="8">
        <f>'summary-refine'!$G135</f>
        <v>269541</v>
      </c>
      <c r="F134" s="24">
        <f t="shared" si="10"/>
        <v>269.541</v>
      </c>
      <c r="G134" s="8">
        <f>'summary-refine'!$P135/1000</f>
        <v>81.043999999999997</v>
      </c>
      <c r="H134" s="8">
        <f>'summary-refine'!$P135/I134</f>
        <v>51.293670886075951</v>
      </c>
      <c r="I134" s="8">
        <f>'summary-refine'!$M135</f>
        <v>1580</v>
      </c>
      <c r="J134" s="9">
        <f>('summary-no-refine'!$K135-'summary-no-refine'!$J135)/1000</f>
        <v>72.927000000000007</v>
      </c>
      <c r="K134" s="7">
        <f t="shared" si="8"/>
        <v>1.4912858063542993</v>
      </c>
      <c r="L134" s="8">
        <f>'summary-no-refine'!$G135</f>
        <v>230840</v>
      </c>
      <c r="M134" s="24">
        <f t="shared" si="11"/>
        <v>230.84</v>
      </c>
      <c r="N134" s="7">
        <f t="shared" si="9"/>
        <v>1.1676529197712702</v>
      </c>
    </row>
    <row r="135" spans="1:14" x14ac:dyDescent="0.2">
      <c r="A135" s="1">
        <v>134</v>
      </c>
      <c r="B135" s="9">
        <f>('summary-refine'!$H136+'summary-refine'!$I136)/1000</f>
        <v>7.5069999999999997</v>
      </c>
      <c r="C135" s="9">
        <f>('summary-refine'!$K136-'summary-refine'!$J136)/1000</f>
        <v>106.13500000000001</v>
      </c>
      <c r="D135" s="9">
        <f>'summary-refine'!$J136/1000</f>
        <v>0.63900000000000001</v>
      </c>
      <c r="E135" s="8">
        <f>'summary-refine'!$G136</f>
        <v>269541</v>
      </c>
      <c r="F135" s="24">
        <f t="shared" si="10"/>
        <v>269.541</v>
      </c>
      <c r="G135" s="8">
        <f>'summary-refine'!$P136/1000</f>
        <v>81.043999999999997</v>
      </c>
      <c r="H135" s="8">
        <f>'summary-refine'!$P136/I135</f>
        <v>51.293670886075951</v>
      </c>
      <c r="I135" s="8">
        <f>'summary-refine'!$M136</f>
        <v>1580</v>
      </c>
      <c r="J135" s="9">
        <f>('summary-no-refine'!$K136-'summary-no-refine'!$J136)/1000</f>
        <v>71.64</v>
      </c>
      <c r="K135" s="7">
        <f t="shared" si="8"/>
        <v>1.4815047459519821</v>
      </c>
      <c r="L135" s="8">
        <f>'summary-no-refine'!$G136</f>
        <v>230840</v>
      </c>
      <c r="M135" s="24">
        <f t="shared" si="11"/>
        <v>230.84</v>
      </c>
      <c r="N135" s="7">
        <f t="shared" si="9"/>
        <v>1.1676529197712702</v>
      </c>
    </row>
    <row r="136" spans="1:14" x14ac:dyDescent="0.2">
      <c r="A136" s="1">
        <v>135</v>
      </c>
      <c r="B136" s="9">
        <f>('summary-refine'!$H137+'summary-refine'!$I137)/1000</f>
        <v>7.6139999999999999</v>
      </c>
      <c r="C136" s="9">
        <f>('summary-refine'!$K137-'summary-refine'!$J137)/1000</f>
        <v>110.449</v>
      </c>
      <c r="D136" s="9">
        <f>'summary-refine'!$J137/1000</f>
        <v>0.61099999999999999</v>
      </c>
      <c r="E136" s="8">
        <f>'summary-refine'!$G137</f>
        <v>269541</v>
      </c>
      <c r="F136" s="24">
        <f t="shared" si="10"/>
        <v>269.541</v>
      </c>
      <c r="G136" s="8">
        <f>'summary-refine'!$P137/1000</f>
        <v>81.043999999999997</v>
      </c>
      <c r="H136" s="8">
        <f>'summary-refine'!$P137/I136</f>
        <v>51.293670886075951</v>
      </c>
      <c r="I136" s="8">
        <f>'summary-refine'!$M137</f>
        <v>1580</v>
      </c>
      <c r="J136" s="9">
        <f>('summary-no-refine'!$K137-'summary-no-refine'!$J137)/1000</f>
        <v>74.856999999999999</v>
      </c>
      <c r="K136" s="7">
        <f t="shared" si="8"/>
        <v>1.475466556233886</v>
      </c>
      <c r="L136" s="8">
        <f>'summary-no-refine'!$G137</f>
        <v>230840</v>
      </c>
      <c r="M136" s="24">
        <f t="shared" si="11"/>
        <v>230.84</v>
      </c>
      <c r="N136" s="7">
        <f t="shared" si="9"/>
        <v>1.1676529197712702</v>
      </c>
    </row>
    <row r="137" spans="1:14" x14ac:dyDescent="0.2">
      <c r="A137" s="1">
        <v>136</v>
      </c>
      <c r="B137" s="9">
        <f>('summary-refine'!$H138+'summary-refine'!$I138)/1000</f>
        <v>8.1579999999999995</v>
      </c>
      <c r="C137" s="9">
        <f>('summary-refine'!$K138-'summary-refine'!$J138)/1000</f>
        <v>110.895</v>
      </c>
      <c r="D137" s="9">
        <f>'summary-refine'!$J138/1000</f>
        <v>0.67900000000000005</v>
      </c>
      <c r="E137" s="8">
        <f>'summary-refine'!$G138</f>
        <v>269541</v>
      </c>
      <c r="F137" s="24">
        <f t="shared" si="10"/>
        <v>269.541</v>
      </c>
      <c r="G137" s="8">
        <f>'summary-refine'!$P138/1000</f>
        <v>81.043999999999997</v>
      </c>
      <c r="H137" s="8">
        <f>'summary-refine'!$P138/I137</f>
        <v>51.293670886075951</v>
      </c>
      <c r="I137" s="8">
        <f>'summary-refine'!$M138</f>
        <v>1580</v>
      </c>
      <c r="J137" s="9">
        <f>('summary-no-refine'!$K138-'summary-no-refine'!$J138)/1000</f>
        <v>79.376999999999995</v>
      </c>
      <c r="K137" s="7">
        <f t="shared" si="8"/>
        <v>1.3970671605124911</v>
      </c>
      <c r="L137" s="8">
        <f>'summary-no-refine'!$G138</f>
        <v>230840</v>
      </c>
      <c r="M137" s="24">
        <f t="shared" si="11"/>
        <v>230.84</v>
      </c>
      <c r="N137" s="7">
        <f t="shared" si="9"/>
        <v>1.1676529197712702</v>
      </c>
    </row>
    <row r="138" spans="1:14" x14ac:dyDescent="0.2">
      <c r="A138" s="1">
        <v>137</v>
      </c>
      <c r="B138" s="9">
        <f>('summary-refine'!$H139+'summary-refine'!$I139)/1000</f>
        <v>7.9160000000000004</v>
      </c>
      <c r="C138" s="9">
        <f>('summary-refine'!$K139-'summary-refine'!$J139)/1000</f>
        <v>106.56699999999999</v>
      </c>
      <c r="D138" s="9">
        <f>'summary-refine'!$J139/1000</f>
        <v>0.60499999999999998</v>
      </c>
      <c r="E138" s="8">
        <f>'summary-refine'!$G139</f>
        <v>269541</v>
      </c>
      <c r="F138" s="24">
        <f t="shared" si="10"/>
        <v>269.541</v>
      </c>
      <c r="G138" s="8">
        <f>'summary-refine'!$P139/1000</f>
        <v>81.043999999999997</v>
      </c>
      <c r="H138" s="8">
        <f>'summary-refine'!$P139/I138</f>
        <v>51.293670886075951</v>
      </c>
      <c r="I138" s="8">
        <f>'summary-refine'!$M139</f>
        <v>1580</v>
      </c>
      <c r="J138" s="9">
        <f>('summary-no-refine'!$K139-'summary-no-refine'!$J139)/1000</f>
        <v>72.081000000000003</v>
      </c>
      <c r="K138" s="7">
        <f t="shared" si="8"/>
        <v>1.478433983990233</v>
      </c>
      <c r="L138" s="8">
        <f>'summary-no-refine'!$G139</f>
        <v>230840</v>
      </c>
      <c r="M138" s="24">
        <f t="shared" si="11"/>
        <v>230.84</v>
      </c>
      <c r="N138" s="7">
        <f t="shared" si="9"/>
        <v>1.1676529197712702</v>
      </c>
    </row>
    <row r="139" spans="1:14" x14ac:dyDescent="0.2">
      <c r="A139" s="1">
        <v>138</v>
      </c>
      <c r="B139" s="9">
        <f>('summary-refine'!$H140+'summary-refine'!$I140)/1000</f>
        <v>7.718</v>
      </c>
      <c r="C139" s="9">
        <f>('summary-refine'!$K140-'summary-refine'!$J140)/1000</f>
        <v>108.303</v>
      </c>
      <c r="D139" s="9">
        <f>'summary-refine'!$J140/1000</f>
        <v>0.63300000000000001</v>
      </c>
      <c r="E139" s="8">
        <f>'summary-refine'!$G140</f>
        <v>269541</v>
      </c>
      <c r="F139" s="24">
        <f t="shared" si="10"/>
        <v>269.541</v>
      </c>
      <c r="G139" s="8">
        <f>'summary-refine'!$P140/1000</f>
        <v>81.043999999999997</v>
      </c>
      <c r="H139" s="8">
        <f>'summary-refine'!$P140/I139</f>
        <v>51.293670886075951</v>
      </c>
      <c r="I139" s="8">
        <f>'summary-refine'!$M140</f>
        <v>1580</v>
      </c>
      <c r="J139" s="9">
        <f>('summary-no-refine'!$K140-'summary-no-refine'!$J140)/1000</f>
        <v>73.144999999999996</v>
      </c>
      <c r="K139" s="7">
        <f t="shared" si="8"/>
        <v>1.4806616993642765</v>
      </c>
      <c r="L139" s="8">
        <f>'summary-no-refine'!$G140</f>
        <v>230840</v>
      </c>
      <c r="M139" s="24">
        <f t="shared" si="11"/>
        <v>230.84</v>
      </c>
      <c r="N139" s="7">
        <f t="shared" si="9"/>
        <v>1.1676529197712702</v>
      </c>
    </row>
    <row r="140" spans="1:14" x14ac:dyDescent="0.2">
      <c r="A140" s="1">
        <v>139</v>
      </c>
      <c r="B140" s="9">
        <f>('summary-refine'!$H141+'summary-refine'!$I141)/1000</f>
        <v>7.3410000000000002</v>
      </c>
      <c r="C140" s="9">
        <f>('summary-refine'!$K141-'summary-refine'!$J141)/1000</f>
        <v>107.18</v>
      </c>
      <c r="D140" s="9">
        <f>'summary-refine'!$J141/1000</f>
        <v>0.71699999999999997</v>
      </c>
      <c r="E140" s="8">
        <f>'summary-refine'!$G141</f>
        <v>265656</v>
      </c>
      <c r="F140" s="24">
        <f t="shared" si="10"/>
        <v>265.65600000000001</v>
      </c>
      <c r="G140" s="8">
        <f>'summary-refine'!$P141/1000</f>
        <v>81.168999999999997</v>
      </c>
      <c r="H140" s="8">
        <f>'summary-refine'!$P141/I140</f>
        <v>51.372784810126582</v>
      </c>
      <c r="I140" s="8">
        <f>'summary-refine'!$M141</f>
        <v>1580</v>
      </c>
      <c r="J140" s="9">
        <f>('summary-no-refine'!$K141-'summary-no-refine'!$J141)/1000</f>
        <v>94.606999999999999</v>
      </c>
      <c r="K140" s="7">
        <f t="shared" si="8"/>
        <v>1.1328971429175432</v>
      </c>
      <c r="L140" s="8">
        <f>'summary-no-refine'!$G141</f>
        <v>262472</v>
      </c>
      <c r="M140" s="24">
        <f t="shared" si="11"/>
        <v>262.47199999999998</v>
      </c>
      <c r="N140" s="7">
        <f t="shared" si="9"/>
        <v>1.0121308177634185</v>
      </c>
    </row>
    <row r="141" spans="1:14" x14ac:dyDescent="0.2">
      <c r="A141" s="1">
        <v>140</v>
      </c>
      <c r="B141" s="9">
        <f>('summary-refine'!$H142+'summary-refine'!$I142)/1000</f>
        <v>7.7140000000000004</v>
      </c>
      <c r="C141" s="9">
        <f>('summary-refine'!$K142-'summary-refine'!$J142)/1000</f>
        <v>110.20699999999999</v>
      </c>
      <c r="D141" s="9">
        <f>'summary-refine'!$J142/1000</f>
        <v>0.73099999999999998</v>
      </c>
      <c r="E141" s="8">
        <f>'summary-refine'!$G142</f>
        <v>265656</v>
      </c>
      <c r="F141" s="24">
        <f t="shared" si="10"/>
        <v>265.65600000000001</v>
      </c>
      <c r="G141" s="8">
        <f>'summary-refine'!$P142/1000</f>
        <v>81.168999999999997</v>
      </c>
      <c r="H141" s="8">
        <f>'summary-refine'!$P142/I141</f>
        <v>51.372784810126582</v>
      </c>
      <c r="I141" s="8">
        <f>'summary-refine'!$M142</f>
        <v>1580</v>
      </c>
      <c r="J141" s="9">
        <f>('summary-no-refine'!$K142-'summary-no-refine'!$J142)/1000</f>
        <v>95.89</v>
      </c>
      <c r="K141" s="7">
        <f t="shared" si="8"/>
        <v>1.1493064970278444</v>
      </c>
      <c r="L141" s="8">
        <f>'summary-no-refine'!$G142</f>
        <v>262472</v>
      </c>
      <c r="M141" s="24">
        <f t="shared" si="11"/>
        <v>262.47199999999998</v>
      </c>
      <c r="N141" s="7">
        <f t="shared" si="9"/>
        <v>1.0121308177634185</v>
      </c>
    </row>
    <row r="142" spans="1:14" x14ac:dyDescent="0.2">
      <c r="A142" s="1">
        <v>141</v>
      </c>
      <c r="B142" s="9">
        <f>('summary-refine'!$H143+'summary-refine'!$I143)/1000</f>
        <v>8.0609999999999999</v>
      </c>
      <c r="C142" s="9">
        <f>('summary-refine'!$K143-'summary-refine'!$J143)/1000</f>
        <v>110.244</v>
      </c>
      <c r="D142" s="9">
        <f>'summary-refine'!$J143/1000</f>
        <v>0.67500000000000004</v>
      </c>
      <c r="E142" s="8">
        <f>'summary-refine'!$G143</f>
        <v>265656</v>
      </c>
      <c r="F142" s="24">
        <f t="shared" si="10"/>
        <v>265.65600000000001</v>
      </c>
      <c r="G142" s="8">
        <f>'summary-refine'!$P143/1000</f>
        <v>81.168999999999997</v>
      </c>
      <c r="H142" s="8">
        <f>'summary-refine'!$P143/I142</f>
        <v>51.372784810126582</v>
      </c>
      <c r="I142" s="8">
        <f>'summary-refine'!$M143</f>
        <v>1580</v>
      </c>
      <c r="J142" s="9">
        <f>('summary-no-refine'!$K143-'summary-no-refine'!$J143)/1000</f>
        <v>95.802000000000007</v>
      </c>
      <c r="K142" s="7">
        <f t="shared" si="8"/>
        <v>1.1507484186133901</v>
      </c>
      <c r="L142" s="8">
        <f>'summary-no-refine'!$G143</f>
        <v>262472</v>
      </c>
      <c r="M142" s="24">
        <f t="shared" si="11"/>
        <v>262.47199999999998</v>
      </c>
      <c r="N142" s="7">
        <f t="shared" si="9"/>
        <v>1.0121308177634185</v>
      </c>
    </row>
    <row r="143" spans="1:14" x14ac:dyDescent="0.2">
      <c r="A143" s="1">
        <v>142</v>
      </c>
      <c r="B143" s="9">
        <f>('summary-refine'!$H144+'summary-refine'!$I144)/1000</f>
        <v>7.8959999999999999</v>
      </c>
      <c r="C143" s="9">
        <f>('summary-refine'!$K144-'summary-refine'!$J144)/1000</f>
        <v>108.569</v>
      </c>
      <c r="D143" s="9">
        <f>'summary-refine'!$J144/1000</f>
        <v>0.66100000000000003</v>
      </c>
      <c r="E143" s="8">
        <f>'summary-refine'!$G144</f>
        <v>265205</v>
      </c>
      <c r="F143" s="24">
        <f t="shared" si="10"/>
        <v>265.20499999999998</v>
      </c>
      <c r="G143" s="8">
        <f>'summary-refine'!$P144/1000</f>
        <v>81.222999999999999</v>
      </c>
      <c r="H143" s="8">
        <f>'summary-refine'!$P144/I143</f>
        <v>51.406962025316453</v>
      </c>
      <c r="I143" s="8">
        <f>'summary-refine'!$M144</f>
        <v>1580</v>
      </c>
      <c r="J143" s="9">
        <f>('summary-no-refine'!$K144-'summary-no-refine'!$J144)/1000</f>
        <v>101.84399999999999</v>
      </c>
      <c r="K143" s="7">
        <f t="shared" si="8"/>
        <v>1.0660323632221831</v>
      </c>
      <c r="L143" s="8">
        <f>'summary-no-refine'!$G144</f>
        <v>266714</v>
      </c>
      <c r="M143" s="24">
        <f t="shared" si="11"/>
        <v>266.714</v>
      </c>
      <c r="N143" s="7">
        <f t="shared" si="9"/>
        <v>0.99434225424987066</v>
      </c>
    </row>
    <row r="144" spans="1:14" x14ac:dyDescent="0.2">
      <c r="A144" s="1">
        <v>143</v>
      </c>
      <c r="B144" s="9">
        <f>('summary-refine'!$H145+'summary-refine'!$I145)/1000</f>
        <v>7.8209999999999997</v>
      </c>
      <c r="C144" s="9">
        <f>('summary-refine'!$K145-'summary-refine'!$J145)/1000</f>
        <v>109.575</v>
      </c>
      <c r="D144" s="9">
        <f>'summary-refine'!$J145/1000</f>
        <v>0.65800000000000003</v>
      </c>
      <c r="E144" s="8">
        <f>'summary-refine'!$G145</f>
        <v>265205</v>
      </c>
      <c r="F144" s="24">
        <f t="shared" si="10"/>
        <v>265.20499999999998</v>
      </c>
      <c r="G144" s="8">
        <f>'summary-refine'!$P145/1000</f>
        <v>81.222999999999999</v>
      </c>
      <c r="H144" s="8">
        <f>'summary-refine'!$P145/I144</f>
        <v>51.406962025316453</v>
      </c>
      <c r="I144" s="8">
        <f>'summary-refine'!$M145</f>
        <v>1580</v>
      </c>
      <c r="J144" s="9">
        <f>('summary-no-refine'!$K145-'summary-no-refine'!$J145)/1000</f>
        <v>99.537999999999997</v>
      </c>
      <c r="K144" s="7">
        <f t="shared" si="8"/>
        <v>1.1008358616809661</v>
      </c>
      <c r="L144" s="8">
        <f>'summary-no-refine'!$G145</f>
        <v>266714</v>
      </c>
      <c r="M144" s="24">
        <f t="shared" si="11"/>
        <v>266.714</v>
      </c>
      <c r="N144" s="7">
        <f t="shared" si="9"/>
        <v>0.99434225424987066</v>
      </c>
    </row>
    <row r="145" spans="1:14" x14ac:dyDescent="0.2">
      <c r="A145" s="1">
        <v>144</v>
      </c>
      <c r="B145" s="9">
        <f>('summary-refine'!$H146+'summary-refine'!$I146)/1000</f>
        <v>7.2169999999999996</v>
      </c>
      <c r="C145" s="9">
        <f>('summary-refine'!$K146-'summary-refine'!$J146)/1000</f>
        <v>106.438</v>
      </c>
      <c r="D145" s="9">
        <f>'summary-refine'!$J146/1000</f>
        <v>0.68200000000000005</v>
      </c>
      <c r="E145" s="8">
        <f>'summary-refine'!$G146</f>
        <v>266164</v>
      </c>
      <c r="F145" s="24">
        <f t="shared" si="10"/>
        <v>266.16399999999999</v>
      </c>
      <c r="G145" s="8">
        <f>'summary-refine'!$P146/1000</f>
        <v>81.222999999999999</v>
      </c>
      <c r="H145" s="8">
        <f>'summary-refine'!$P146/I145</f>
        <v>51.406962025316453</v>
      </c>
      <c r="I145" s="8">
        <f>'summary-refine'!$M146</f>
        <v>1580</v>
      </c>
      <c r="J145" s="9">
        <f>('summary-no-refine'!$K146-'summary-no-refine'!$J146)/1000</f>
        <v>95.718999999999994</v>
      </c>
      <c r="K145" s="7">
        <f t="shared" si="8"/>
        <v>1.1119840366071523</v>
      </c>
      <c r="L145" s="8">
        <f>'summary-no-refine'!$G146</f>
        <v>267904</v>
      </c>
      <c r="M145" s="24">
        <f t="shared" si="11"/>
        <v>267.904</v>
      </c>
      <c r="N145" s="7">
        <f t="shared" si="9"/>
        <v>0.99350513616817959</v>
      </c>
    </row>
    <row r="146" spans="1:14" x14ac:dyDescent="0.2">
      <c r="A146" s="1">
        <v>145</v>
      </c>
      <c r="B146" s="9">
        <f>('summary-refine'!$H147+'summary-refine'!$I147)/1000</f>
        <v>7.65</v>
      </c>
      <c r="C146" s="9">
        <f>('summary-refine'!$K147-'summary-refine'!$J147)/1000</f>
        <v>107.18600000000001</v>
      </c>
      <c r="D146" s="9">
        <f>'summary-refine'!$J147/1000</f>
        <v>0.63600000000000001</v>
      </c>
      <c r="E146" s="8">
        <f>'summary-refine'!$G147</f>
        <v>265705</v>
      </c>
      <c r="F146" s="24">
        <f t="shared" si="10"/>
        <v>265.70499999999998</v>
      </c>
      <c r="G146" s="8">
        <f>'summary-refine'!$P147/1000</f>
        <v>81.198999999999998</v>
      </c>
      <c r="H146" s="8">
        <f>'summary-refine'!$P147/I146</f>
        <v>51.359266287160025</v>
      </c>
      <c r="I146" s="8">
        <f>'summary-refine'!$M147</f>
        <v>1581</v>
      </c>
      <c r="J146" s="9">
        <f>('summary-no-refine'!$K147-'summary-no-refine'!$J147)/1000</f>
        <v>100.121</v>
      </c>
      <c r="K146" s="7">
        <f t="shared" si="8"/>
        <v>1.0705646168136556</v>
      </c>
      <c r="L146" s="8">
        <f>'summary-no-refine'!$G147</f>
        <v>267751</v>
      </c>
      <c r="M146" s="24">
        <f t="shared" si="11"/>
        <v>267.75099999999998</v>
      </c>
      <c r="N146" s="7">
        <f t="shared" si="9"/>
        <v>0.99235857195678079</v>
      </c>
    </row>
    <row r="147" spans="1:14" x14ac:dyDescent="0.2">
      <c r="A147" s="1">
        <v>146</v>
      </c>
      <c r="B147" s="9">
        <f>('summary-refine'!$H148+'summary-refine'!$I148)/1000</f>
        <v>8.0470000000000006</v>
      </c>
      <c r="C147" s="9">
        <f>('summary-refine'!$K148-'summary-refine'!$J148)/1000</f>
        <v>110.696</v>
      </c>
      <c r="D147" s="9">
        <f>'summary-refine'!$J148/1000</f>
        <v>0.68899999999999995</v>
      </c>
      <c r="E147" s="8">
        <f>'summary-refine'!$G148</f>
        <v>265705</v>
      </c>
      <c r="F147" s="24">
        <f t="shared" si="10"/>
        <v>265.70499999999998</v>
      </c>
      <c r="G147" s="8">
        <f>'summary-refine'!$P148/1000</f>
        <v>81.198999999999998</v>
      </c>
      <c r="H147" s="8">
        <f>'summary-refine'!$P148/I147</f>
        <v>51.359266287160025</v>
      </c>
      <c r="I147" s="8">
        <f>'summary-refine'!$M148</f>
        <v>1581</v>
      </c>
      <c r="J147" s="9">
        <f>('summary-no-refine'!$K148-'summary-no-refine'!$J148)/1000</f>
        <v>101.312</v>
      </c>
      <c r="K147" s="7">
        <f t="shared" si="8"/>
        <v>1.0926247631080228</v>
      </c>
      <c r="L147" s="8">
        <f>'summary-no-refine'!$G148</f>
        <v>267751</v>
      </c>
      <c r="M147" s="24">
        <f t="shared" si="11"/>
        <v>267.75099999999998</v>
      </c>
      <c r="N147" s="7">
        <f t="shared" si="9"/>
        <v>0.99235857195678079</v>
      </c>
    </row>
    <row r="148" spans="1:14" x14ac:dyDescent="0.2">
      <c r="A148" s="1">
        <v>147</v>
      </c>
      <c r="B148" s="9">
        <f>('summary-refine'!$H149+'summary-refine'!$I149)/1000</f>
        <v>7.6749999999999998</v>
      </c>
      <c r="C148" s="9">
        <f>('summary-refine'!$K149-'summary-refine'!$J149)/1000</f>
        <v>108.81699999999999</v>
      </c>
      <c r="D148" s="9">
        <f>'summary-refine'!$J149/1000</f>
        <v>0.61099999999999999</v>
      </c>
      <c r="E148" s="8">
        <f>'summary-refine'!$G149</f>
        <v>265705</v>
      </c>
      <c r="F148" s="24">
        <f t="shared" si="10"/>
        <v>265.70499999999998</v>
      </c>
      <c r="G148" s="8">
        <f>'summary-refine'!$P149/1000</f>
        <v>81.198999999999998</v>
      </c>
      <c r="H148" s="8">
        <f>'summary-refine'!$P149/I148</f>
        <v>51.359266287160025</v>
      </c>
      <c r="I148" s="8">
        <f>'summary-refine'!$M149</f>
        <v>1581</v>
      </c>
      <c r="J148" s="9">
        <f>('summary-no-refine'!$K149-'summary-no-refine'!$J149)/1000</f>
        <v>99.12</v>
      </c>
      <c r="K148" s="7">
        <f t="shared" si="8"/>
        <v>1.0978309120258272</v>
      </c>
      <c r="L148" s="8">
        <f>'summary-no-refine'!$G149</f>
        <v>267751</v>
      </c>
      <c r="M148" s="24">
        <f t="shared" si="11"/>
        <v>267.75099999999998</v>
      </c>
      <c r="N148" s="7">
        <f t="shared" si="9"/>
        <v>0.99235857195678079</v>
      </c>
    </row>
    <row r="149" spans="1:14" x14ac:dyDescent="0.2">
      <c r="A149" s="1">
        <v>148</v>
      </c>
      <c r="B149" s="9">
        <f>('summary-refine'!$H150+'summary-refine'!$I150)/1000</f>
        <v>7.9429999999999996</v>
      </c>
      <c r="C149" s="9">
        <f>('summary-refine'!$K150-'summary-refine'!$J150)/1000</f>
        <v>108.751</v>
      </c>
      <c r="D149" s="9">
        <f>'summary-refine'!$J150/1000</f>
        <v>0.69599999999999995</v>
      </c>
      <c r="E149" s="8">
        <f>'summary-refine'!$G150</f>
        <v>265705</v>
      </c>
      <c r="F149" s="24">
        <f t="shared" si="10"/>
        <v>265.70499999999998</v>
      </c>
      <c r="G149" s="8">
        <f>'summary-refine'!$P150/1000</f>
        <v>81.198999999999998</v>
      </c>
      <c r="H149" s="8">
        <f>'summary-refine'!$P150/I149</f>
        <v>51.359266287160025</v>
      </c>
      <c r="I149" s="8">
        <f>'summary-refine'!$M150</f>
        <v>1581</v>
      </c>
      <c r="J149" s="9">
        <f>('summary-no-refine'!$K150-'summary-no-refine'!$J150)/1000</f>
        <v>103.67100000000001</v>
      </c>
      <c r="K149" s="7">
        <f t="shared" si="8"/>
        <v>1.0490011671537844</v>
      </c>
      <c r="L149" s="8">
        <f>'summary-no-refine'!$G150</f>
        <v>267751</v>
      </c>
      <c r="M149" s="24">
        <f t="shared" si="11"/>
        <v>267.75099999999998</v>
      </c>
      <c r="N149" s="7">
        <f t="shared" si="9"/>
        <v>0.99235857195678079</v>
      </c>
    </row>
    <row r="150" spans="1:14" x14ac:dyDescent="0.2">
      <c r="A150" s="1">
        <v>149</v>
      </c>
      <c r="B150" s="9">
        <f>('summary-refine'!$H151+'summary-refine'!$I151)/1000</f>
        <v>7.5410000000000004</v>
      </c>
      <c r="C150" s="9">
        <f>('summary-refine'!$K151-'summary-refine'!$J151)/1000</f>
        <v>107.517</v>
      </c>
      <c r="D150" s="9">
        <f>'summary-refine'!$J151/1000</f>
        <v>0.67400000000000004</v>
      </c>
      <c r="E150" s="8">
        <f>'summary-refine'!$G151</f>
        <v>265705</v>
      </c>
      <c r="F150" s="24">
        <f t="shared" si="10"/>
        <v>265.70499999999998</v>
      </c>
      <c r="G150" s="8">
        <f>'summary-refine'!$P151/1000</f>
        <v>81.198999999999998</v>
      </c>
      <c r="H150" s="8">
        <f>'summary-refine'!$P151/I150</f>
        <v>51.359266287160025</v>
      </c>
      <c r="I150" s="8">
        <f>'summary-refine'!$M151</f>
        <v>1581</v>
      </c>
      <c r="J150" s="9">
        <f>('summary-no-refine'!$K151-'summary-no-refine'!$J151)/1000</f>
        <v>97.736000000000004</v>
      </c>
      <c r="K150" s="7">
        <f t="shared" si="8"/>
        <v>1.1000757141687811</v>
      </c>
      <c r="L150" s="8">
        <f>'summary-no-refine'!$G151</f>
        <v>267751</v>
      </c>
      <c r="M150" s="24">
        <f t="shared" si="11"/>
        <v>267.75099999999998</v>
      </c>
      <c r="N150" s="7">
        <f t="shared" si="9"/>
        <v>0.99235857195678079</v>
      </c>
    </row>
    <row r="151" spans="1:14" x14ac:dyDescent="0.2">
      <c r="A151" s="1">
        <v>150</v>
      </c>
      <c r="B151" s="9">
        <f>('summary-refine'!$H152+'summary-refine'!$I152)/1000</f>
        <v>7.78</v>
      </c>
      <c r="C151" s="9">
        <f>('summary-refine'!$K152-'summary-refine'!$J152)/1000</f>
        <v>109.249</v>
      </c>
      <c r="D151" s="9">
        <f>'summary-refine'!$J152/1000</f>
        <v>0.71599999999999997</v>
      </c>
      <c r="E151" s="8">
        <f>'summary-refine'!$G152</f>
        <v>267738</v>
      </c>
      <c r="F151" s="24">
        <f t="shared" si="10"/>
        <v>267.738</v>
      </c>
      <c r="G151" s="8">
        <f>'summary-refine'!$P152/1000</f>
        <v>81.343999999999994</v>
      </c>
      <c r="H151" s="8">
        <f>'summary-refine'!$P152/I151</f>
        <v>51.385975994946307</v>
      </c>
      <c r="I151" s="8">
        <f>'summary-refine'!$M152</f>
        <v>1583</v>
      </c>
      <c r="J151" s="9">
        <f>('summary-no-refine'!$K152-'summary-no-refine'!$J152)/1000</f>
        <v>96.97</v>
      </c>
      <c r="K151" s="7">
        <f t="shared" si="8"/>
        <v>1.1266267917912756</v>
      </c>
      <c r="L151" s="8">
        <f>'summary-no-refine'!$G152</f>
        <v>268511</v>
      </c>
      <c r="M151" s="24">
        <f t="shared" si="11"/>
        <v>268.51100000000002</v>
      </c>
      <c r="N151" s="7">
        <f t="shared" si="9"/>
        <v>0.99712116077181201</v>
      </c>
    </row>
    <row r="152" spans="1:14" x14ac:dyDescent="0.2">
      <c r="A152" s="1">
        <v>151</v>
      </c>
      <c r="B152" s="9">
        <f>('summary-refine'!$H153+'summary-refine'!$I153)/1000</f>
        <v>8.1180000000000003</v>
      </c>
      <c r="C152" s="9">
        <f>('summary-refine'!$K153-'summary-refine'!$J153)/1000</f>
        <v>109.19</v>
      </c>
      <c r="D152" s="9">
        <f>'summary-refine'!$J153/1000</f>
        <v>0.72699999999999998</v>
      </c>
      <c r="E152" s="8">
        <f>'summary-refine'!$G153</f>
        <v>267738</v>
      </c>
      <c r="F152" s="24">
        <f t="shared" si="10"/>
        <v>267.738</v>
      </c>
      <c r="G152" s="8">
        <f>'summary-refine'!$P153/1000</f>
        <v>81.343999999999994</v>
      </c>
      <c r="H152" s="8">
        <f>'summary-refine'!$P153/I152</f>
        <v>51.385975994946307</v>
      </c>
      <c r="I152" s="8">
        <f>'summary-refine'!$M153</f>
        <v>1583</v>
      </c>
      <c r="J152" s="9">
        <f>('summary-no-refine'!$K153-'summary-no-refine'!$J153)/1000</f>
        <v>102.10299999999999</v>
      </c>
      <c r="K152" s="7">
        <f t="shared" si="8"/>
        <v>1.0694103013623497</v>
      </c>
      <c r="L152" s="8">
        <f>'summary-no-refine'!$G153</f>
        <v>268511</v>
      </c>
      <c r="M152" s="24">
        <f t="shared" si="11"/>
        <v>268.51100000000002</v>
      </c>
      <c r="N152" s="7">
        <f t="shared" si="9"/>
        <v>0.99712116077181201</v>
      </c>
    </row>
    <row r="153" spans="1:14" x14ac:dyDescent="0.2">
      <c r="A153" s="1">
        <v>152</v>
      </c>
      <c r="B153" s="9">
        <f>('summary-refine'!$H154+'summary-refine'!$I154)/1000</f>
        <v>7.7279999999999998</v>
      </c>
      <c r="C153" s="9">
        <f>('summary-refine'!$K154-'summary-refine'!$J154)/1000</f>
        <v>106.93600000000001</v>
      </c>
      <c r="D153" s="9">
        <f>'summary-refine'!$J154/1000</f>
        <v>0.70099999999999996</v>
      </c>
      <c r="E153" s="8">
        <f>'summary-refine'!$G154</f>
        <v>267738</v>
      </c>
      <c r="F153" s="24">
        <f t="shared" si="10"/>
        <v>267.738</v>
      </c>
      <c r="G153" s="8">
        <f>'summary-refine'!$P154/1000</f>
        <v>81.343999999999994</v>
      </c>
      <c r="H153" s="8">
        <f>'summary-refine'!$P154/I153</f>
        <v>51.385975994946307</v>
      </c>
      <c r="I153" s="8">
        <f>'summary-refine'!$M154</f>
        <v>1583</v>
      </c>
      <c r="J153" s="9">
        <f>('summary-no-refine'!$K154-'summary-no-refine'!$J154)/1000</f>
        <v>96.781000000000006</v>
      </c>
      <c r="K153" s="7">
        <f t="shared" si="8"/>
        <v>1.1049276200907203</v>
      </c>
      <c r="L153" s="8">
        <f>'summary-no-refine'!$G154</f>
        <v>268511</v>
      </c>
      <c r="M153" s="24">
        <f t="shared" si="11"/>
        <v>268.51100000000002</v>
      </c>
      <c r="N153" s="7">
        <f t="shared" si="9"/>
        <v>0.99712116077181201</v>
      </c>
    </row>
    <row r="154" spans="1:14" x14ac:dyDescent="0.2">
      <c r="A154" s="1">
        <v>153</v>
      </c>
      <c r="B154" s="9">
        <f>('summary-refine'!$H155+'summary-refine'!$I155)/1000</f>
        <v>7.6470000000000002</v>
      </c>
      <c r="C154" s="9">
        <f>('summary-refine'!$K155-'summary-refine'!$J155)/1000</f>
        <v>112.602</v>
      </c>
      <c r="D154" s="9">
        <f>'summary-refine'!$J155/1000</f>
        <v>0.69399999999999995</v>
      </c>
      <c r="E154" s="8">
        <f>'summary-refine'!$G155</f>
        <v>267738</v>
      </c>
      <c r="F154" s="24">
        <f t="shared" si="10"/>
        <v>267.738</v>
      </c>
      <c r="G154" s="8">
        <f>'summary-refine'!$P155/1000</f>
        <v>81.343999999999994</v>
      </c>
      <c r="H154" s="8">
        <f>'summary-refine'!$P155/I154</f>
        <v>51.385975994946307</v>
      </c>
      <c r="I154" s="8">
        <f>'summary-refine'!$M155</f>
        <v>1583</v>
      </c>
      <c r="J154" s="9">
        <f>('summary-no-refine'!$K155-'summary-no-refine'!$J155)/1000</f>
        <v>99.319000000000003</v>
      </c>
      <c r="K154" s="7">
        <f t="shared" si="8"/>
        <v>1.1337407746755404</v>
      </c>
      <c r="L154" s="8">
        <f>'summary-no-refine'!$G155</f>
        <v>268511</v>
      </c>
      <c r="M154" s="24">
        <f t="shared" si="11"/>
        <v>268.51100000000002</v>
      </c>
      <c r="N154" s="7">
        <f t="shared" si="9"/>
        <v>0.99712116077181201</v>
      </c>
    </row>
    <row r="155" spans="1:14" x14ac:dyDescent="0.2">
      <c r="A155" s="1">
        <v>154</v>
      </c>
      <c r="B155" s="9">
        <f>('summary-refine'!$H156+'summary-refine'!$I156)/1000</f>
        <v>7.1849999999999996</v>
      </c>
      <c r="C155" s="9">
        <f>('summary-refine'!$K156-'summary-refine'!$J156)/1000</f>
        <v>107.986</v>
      </c>
      <c r="D155" s="9">
        <f>'summary-refine'!$J156/1000</f>
        <v>0.64500000000000002</v>
      </c>
      <c r="E155" s="8">
        <f>'summary-refine'!$G156</f>
        <v>267738</v>
      </c>
      <c r="F155" s="24">
        <f t="shared" si="10"/>
        <v>267.738</v>
      </c>
      <c r="G155" s="8">
        <f>'summary-refine'!$P156/1000</f>
        <v>81.343999999999994</v>
      </c>
      <c r="H155" s="8">
        <f>'summary-refine'!$P156/I155</f>
        <v>51.385975994946307</v>
      </c>
      <c r="I155" s="8">
        <f>'summary-refine'!$M156</f>
        <v>1583</v>
      </c>
      <c r="J155" s="9">
        <f>('summary-no-refine'!$K156-'summary-no-refine'!$J156)/1000</f>
        <v>97.078000000000003</v>
      </c>
      <c r="K155" s="7">
        <f t="shared" si="8"/>
        <v>1.1123632542903645</v>
      </c>
      <c r="L155" s="8">
        <f>'summary-no-refine'!$G156</f>
        <v>268511</v>
      </c>
      <c r="M155" s="24">
        <f t="shared" si="11"/>
        <v>268.51100000000002</v>
      </c>
      <c r="N155" s="7">
        <f t="shared" si="9"/>
        <v>0.99712116077181201</v>
      </c>
    </row>
    <row r="156" spans="1:14" x14ac:dyDescent="0.2">
      <c r="A156" s="1">
        <v>155</v>
      </c>
      <c r="B156" s="9">
        <f>('summary-refine'!$H157+'summary-refine'!$I157)/1000</f>
        <v>7.6929999999999996</v>
      </c>
      <c r="C156" s="9">
        <f>('summary-refine'!$K157-'summary-refine'!$J157)/1000</f>
        <v>110.294</v>
      </c>
      <c r="D156" s="9">
        <f>'summary-refine'!$J157/1000</f>
        <v>0.65700000000000003</v>
      </c>
      <c r="E156" s="8">
        <f>'summary-refine'!$G157</f>
        <v>267738</v>
      </c>
      <c r="F156" s="24">
        <f t="shared" si="10"/>
        <v>267.738</v>
      </c>
      <c r="G156" s="8">
        <f>'summary-refine'!$P157/1000</f>
        <v>81.343999999999994</v>
      </c>
      <c r="H156" s="8">
        <f>'summary-refine'!$P157/I156</f>
        <v>51.385975994946307</v>
      </c>
      <c r="I156" s="8">
        <f>'summary-refine'!$M157</f>
        <v>1583</v>
      </c>
      <c r="J156" s="9">
        <f>('summary-no-refine'!$K157-'summary-no-refine'!$J157)/1000</f>
        <v>97.311999999999998</v>
      </c>
      <c r="K156" s="7">
        <f t="shared" si="8"/>
        <v>1.1334059519894772</v>
      </c>
      <c r="L156" s="8">
        <f>'summary-no-refine'!$G157</f>
        <v>268511</v>
      </c>
      <c r="M156" s="24">
        <f t="shared" si="11"/>
        <v>268.51100000000002</v>
      </c>
      <c r="N156" s="7">
        <f t="shared" si="9"/>
        <v>0.99712116077181201</v>
      </c>
    </row>
    <row r="157" spans="1:14" x14ac:dyDescent="0.2">
      <c r="A157" s="1">
        <v>156</v>
      </c>
      <c r="B157" s="9">
        <f>('summary-refine'!$H158+'summary-refine'!$I158)/1000</f>
        <v>8.14</v>
      </c>
      <c r="C157" s="9">
        <f>('summary-refine'!$K158-'summary-refine'!$J158)/1000</f>
        <v>113.081</v>
      </c>
      <c r="D157" s="9">
        <f>'summary-refine'!$J158/1000</f>
        <v>0.68700000000000006</v>
      </c>
      <c r="E157" s="8">
        <f>'summary-refine'!$G158</f>
        <v>267738</v>
      </c>
      <c r="F157" s="24">
        <f t="shared" si="10"/>
        <v>267.738</v>
      </c>
      <c r="G157" s="8">
        <f>'summary-refine'!$P158/1000</f>
        <v>81.343999999999994</v>
      </c>
      <c r="H157" s="8">
        <f>'summary-refine'!$P158/I157</f>
        <v>51.385975994946307</v>
      </c>
      <c r="I157" s="8">
        <f>'summary-refine'!$M158</f>
        <v>1583</v>
      </c>
      <c r="J157" s="9">
        <f>('summary-no-refine'!$K158-'summary-no-refine'!$J158)/1000</f>
        <v>99.525999999999996</v>
      </c>
      <c r="K157" s="7">
        <f t="shared" si="8"/>
        <v>1.136195566987521</v>
      </c>
      <c r="L157" s="8">
        <f>'summary-no-refine'!$G158</f>
        <v>268511</v>
      </c>
      <c r="M157" s="24">
        <f t="shared" si="11"/>
        <v>268.51100000000002</v>
      </c>
      <c r="N157" s="7">
        <f t="shared" si="9"/>
        <v>0.99712116077181201</v>
      </c>
    </row>
    <row r="158" spans="1:14" x14ac:dyDescent="0.2">
      <c r="A158" s="1">
        <v>157</v>
      </c>
      <c r="B158" s="9">
        <f>('summary-refine'!$H159+'summary-refine'!$I159)/1000</f>
        <v>7.6630000000000003</v>
      </c>
      <c r="C158" s="9">
        <f>('summary-refine'!$K159-'summary-refine'!$J159)/1000</f>
        <v>110.92700000000001</v>
      </c>
      <c r="D158" s="9">
        <f>'summary-refine'!$J159/1000</f>
        <v>0.64300000000000002</v>
      </c>
      <c r="E158" s="8">
        <f>'summary-refine'!$G159</f>
        <v>268059</v>
      </c>
      <c r="F158" s="24">
        <f t="shared" si="10"/>
        <v>268.05900000000003</v>
      </c>
      <c r="G158" s="8">
        <f>'summary-refine'!$P159/1000</f>
        <v>80.742999999999995</v>
      </c>
      <c r="H158" s="8">
        <f>'summary-refine'!$P159/I158</f>
        <v>51.006317119393557</v>
      </c>
      <c r="I158" s="8">
        <f>'summary-refine'!$M159</f>
        <v>1583</v>
      </c>
      <c r="J158" s="9">
        <f>('summary-no-refine'!$K159-'summary-no-refine'!$J159)/1000</f>
        <v>74.096000000000004</v>
      </c>
      <c r="K158" s="7">
        <f t="shared" si="8"/>
        <v>1.497071366875405</v>
      </c>
      <c r="L158" s="8">
        <f>'summary-no-refine'!$G159</f>
        <v>228070</v>
      </c>
      <c r="M158" s="24">
        <f t="shared" si="11"/>
        <v>228.07</v>
      </c>
      <c r="N158" s="7">
        <f t="shared" si="9"/>
        <v>1.1753365194896304</v>
      </c>
    </row>
    <row r="159" spans="1:14" x14ac:dyDescent="0.2">
      <c r="A159" s="1">
        <v>158</v>
      </c>
      <c r="B159" s="9">
        <f>('summary-refine'!$H160+'summary-refine'!$I160)/1000</f>
        <v>7.5890000000000004</v>
      </c>
      <c r="C159" s="9">
        <f>('summary-refine'!$K160-'summary-refine'!$J160)/1000</f>
        <v>110.527</v>
      </c>
      <c r="D159" s="9">
        <f>'summary-refine'!$J160/1000</f>
        <v>0.66500000000000004</v>
      </c>
      <c r="E159" s="8">
        <f>'summary-refine'!$G160</f>
        <v>268059</v>
      </c>
      <c r="F159" s="24">
        <f t="shared" si="10"/>
        <v>268.05900000000003</v>
      </c>
      <c r="G159" s="8">
        <f>'summary-refine'!$P160/1000</f>
        <v>80.742999999999995</v>
      </c>
      <c r="H159" s="8">
        <f>'summary-refine'!$P160/I159</f>
        <v>51.006317119393557</v>
      </c>
      <c r="I159" s="8">
        <f>'summary-refine'!$M160</f>
        <v>1583</v>
      </c>
      <c r="J159" s="9">
        <f>('summary-no-refine'!$K160-'summary-no-refine'!$J160)/1000</f>
        <v>73.564999999999998</v>
      </c>
      <c r="K159" s="7">
        <f t="shared" si="8"/>
        <v>1.5024400190307892</v>
      </c>
      <c r="L159" s="8">
        <f>'summary-no-refine'!$G160</f>
        <v>228070</v>
      </c>
      <c r="M159" s="24">
        <f t="shared" si="11"/>
        <v>228.07</v>
      </c>
      <c r="N159" s="7">
        <f t="shared" si="9"/>
        <v>1.1753365194896304</v>
      </c>
    </row>
    <row r="160" spans="1:14" x14ac:dyDescent="0.2">
      <c r="A160" s="1">
        <v>159</v>
      </c>
      <c r="B160" s="9">
        <f>('summary-refine'!$H161+'summary-refine'!$I161)/1000</f>
        <v>7.657</v>
      </c>
      <c r="C160" s="9">
        <f>('summary-refine'!$K161-'summary-refine'!$J161)/1000</f>
        <v>110.887</v>
      </c>
      <c r="D160" s="9">
        <f>'summary-refine'!$J161/1000</f>
        <v>0.67500000000000004</v>
      </c>
      <c r="E160" s="8">
        <f>'summary-refine'!$G161</f>
        <v>268059</v>
      </c>
      <c r="F160" s="24">
        <f t="shared" si="10"/>
        <v>268.05900000000003</v>
      </c>
      <c r="G160" s="8">
        <f>'summary-refine'!$P161/1000</f>
        <v>80.742999999999995</v>
      </c>
      <c r="H160" s="8">
        <f>'summary-refine'!$P161/I160</f>
        <v>51.006317119393557</v>
      </c>
      <c r="I160" s="8">
        <f>'summary-refine'!$M161</f>
        <v>1583</v>
      </c>
      <c r="J160" s="9">
        <f>('summary-no-refine'!$K161-'summary-no-refine'!$J161)/1000</f>
        <v>72.900999999999996</v>
      </c>
      <c r="K160" s="7">
        <f t="shared" si="8"/>
        <v>1.5210628112097229</v>
      </c>
      <c r="L160" s="8">
        <f>'summary-no-refine'!$G161</f>
        <v>228070</v>
      </c>
      <c r="M160" s="24">
        <f t="shared" si="11"/>
        <v>228.07</v>
      </c>
      <c r="N160" s="7">
        <f t="shared" si="9"/>
        <v>1.1753365194896304</v>
      </c>
    </row>
    <row r="161" spans="1:14" x14ac:dyDescent="0.2">
      <c r="A161" s="1">
        <v>160</v>
      </c>
      <c r="B161" s="9">
        <f>('summary-refine'!$H162+'summary-refine'!$I162)/1000</f>
        <v>7.9729999999999999</v>
      </c>
      <c r="C161" s="9">
        <f>('summary-refine'!$K162-'summary-refine'!$J162)/1000</f>
        <v>107.999</v>
      </c>
      <c r="D161" s="9">
        <f>'summary-refine'!$J162/1000</f>
        <v>0.63200000000000001</v>
      </c>
      <c r="E161" s="8">
        <f>'summary-refine'!$G162</f>
        <v>268059</v>
      </c>
      <c r="F161" s="24">
        <f t="shared" si="10"/>
        <v>268.05900000000003</v>
      </c>
      <c r="G161" s="8">
        <f>'summary-refine'!$P162/1000</f>
        <v>80.742999999999995</v>
      </c>
      <c r="H161" s="8">
        <f>'summary-refine'!$P162/I161</f>
        <v>51.006317119393557</v>
      </c>
      <c r="I161" s="8">
        <f>'summary-refine'!$M162</f>
        <v>1583</v>
      </c>
      <c r="J161" s="9">
        <f>('summary-no-refine'!$K162-'summary-no-refine'!$J162)/1000</f>
        <v>73.448999999999998</v>
      </c>
      <c r="K161" s="7">
        <f t="shared" si="8"/>
        <v>1.4703944233413662</v>
      </c>
      <c r="L161" s="8">
        <f>'summary-no-refine'!$G162</f>
        <v>228057</v>
      </c>
      <c r="M161" s="24">
        <f t="shared" si="11"/>
        <v>228.05699999999999</v>
      </c>
      <c r="N161" s="7">
        <f t="shared" si="9"/>
        <v>1.1754035175416673</v>
      </c>
    </row>
    <row r="162" spans="1:14" x14ac:dyDescent="0.2">
      <c r="A162" s="1">
        <v>161</v>
      </c>
      <c r="B162" s="9">
        <f>('summary-refine'!$H163+'summary-refine'!$I163)/1000</f>
        <v>8.0020000000000007</v>
      </c>
      <c r="C162" s="9">
        <f>('summary-refine'!$K163-'summary-refine'!$J163)/1000</f>
        <v>109.95</v>
      </c>
      <c r="D162" s="9">
        <f>'summary-refine'!$J163/1000</f>
        <v>0.70799999999999996</v>
      </c>
      <c r="E162" s="8">
        <f>'summary-refine'!$G163</f>
        <v>270698</v>
      </c>
      <c r="F162" s="24">
        <f t="shared" si="10"/>
        <v>270.69799999999998</v>
      </c>
      <c r="G162" s="8">
        <f>'summary-refine'!$P163/1000</f>
        <v>80.73</v>
      </c>
      <c r="H162" s="8">
        <f>'summary-refine'!$P163/I162</f>
        <v>50.998104864181933</v>
      </c>
      <c r="I162" s="8">
        <f>'summary-refine'!$M163</f>
        <v>1583</v>
      </c>
      <c r="J162" s="9">
        <f>('summary-no-refine'!$K163-'summary-no-refine'!$J163)/1000</f>
        <v>76.581000000000003</v>
      </c>
      <c r="K162" s="7">
        <f t="shared" si="8"/>
        <v>1.4357347122654445</v>
      </c>
      <c r="L162" s="8">
        <f>'summary-no-refine'!$G163</f>
        <v>229993</v>
      </c>
      <c r="M162" s="24">
        <f t="shared" si="11"/>
        <v>229.99299999999999</v>
      </c>
      <c r="N162" s="7">
        <f t="shared" si="9"/>
        <v>1.176983647328397</v>
      </c>
    </row>
    <row r="163" spans="1:14" x14ac:dyDescent="0.2">
      <c r="A163" s="1">
        <v>162</v>
      </c>
      <c r="B163" s="9">
        <f>('summary-refine'!$H164+'summary-refine'!$I164)/1000</f>
        <v>7.8070000000000004</v>
      </c>
      <c r="C163" s="9">
        <f>('summary-refine'!$K164-'summary-refine'!$J164)/1000</f>
        <v>118.559</v>
      </c>
      <c r="D163" s="9">
        <f>'summary-refine'!$J164/1000</f>
        <v>0.64200000000000002</v>
      </c>
      <c r="E163" s="8">
        <f>'summary-refine'!$G164</f>
        <v>270689</v>
      </c>
      <c r="F163" s="24">
        <f t="shared" si="10"/>
        <v>270.68900000000002</v>
      </c>
      <c r="G163" s="8">
        <f>'summary-refine'!$P164/1000</f>
        <v>80.73</v>
      </c>
      <c r="H163" s="8">
        <f>'summary-refine'!$P164/I163</f>
        <v>50.998104864181933</v>
      </c>
      <c r="I163" s="8">
        <f>'summary-refine'!$M164</f>
        <v>1583</v>
      </c>
      <c r="J163" s="9">
        <f>('summary-no-refine'!$K164-'summary-no-refine'!$J164)/1000</f>
        <v>74.605999999999995</v>
      </c>
      <c r="K163" s="7">
        <f t="shared" si="8"/>
        <v>1.5891349221242259</v>
      </c>
      <c r="L163" s="8">
        <f>'summary-no-refine'!$G164</f>
        <v>229993</v>
      </c>
      <c r="M163" s="24">
        <f t="shared" si="11"/>
        <v>229.99299999999999</v>
      </c>
      <c r="N163" s="7">
        <f t="shared" si="9"/>
        <v>1.1769445157026519</v>
      </c>
    </row>
    <row r="164" spans="1:14" x14ac:dyDescent="0.2">
      <c r="A164" s="1">
        <v>163</v>
      </c>
      <c r="B164" s="9">
        <f>('summary-refine'!$H165+'summary-refine'!$I165)/1000</f>
        <v>8.0050000000000008</v>
      </c>
      <c r="C164" s="9">
        <f>('summary-refine'!$K165-'summary-refine'!$J165)/1000</f>
        <v>109.569</v>
      </c>
      <c r="D164" s="9">
        <f>'summary-refine'!$J165/1000</f>
        <v>0.61799999999999999</v>
      </c>
      <c r="E164" s="8">
        <f>'summary-refine'!$G165</f>
        <v>270689</v>
      </c>
      <c r="F164" s="24">
        <f t="shared" si="10"/>
        <v>270.68900000000002</v>
      </c>
      <c r="G164" s="8">
        <f>'summary-refine'!$P165/1000</f>
        <v>80.73</v>
      </c>
      <c r="H164" s="8">
        <f>'summary-refine'!$P165/I164</f>
        <v>50.998104864181933</v>
      </c>
      <c r="I164" s="8">
        <f>'summary-refine'!$M165</f>
        <v>1583</v>
      </c>
      <c r="J164" s="9">
        <f>('summary-no-refine'!$K165-'summary-no-refine'!$J165)/1000</f>
        <v>74.156000000000006</v>
      </c>
      <c r="K164" s="7">
        <f t="shared" si="8"/>
        <v>1.477547332650089</v>
      </c>
      <c r="L164" s="8">
        <f>'summary-no-refine'!$G165</f>
        <v>229993</v>
      </c>
      <c r="M164" s="24">
        <f t="shared" si="11"/>
        <v>229.99299999999999</v>
      </c>
      <c r="N164" s="7">
        <f t="shared" si="9"/>
        <v>1.1769445157026519</v>
      </c>
    </row>
    <row r="165" spans="1:14" x14ac:dyDescent="0.2">
      <c r="A165" s="1">
        <v>164</v>
      </c>
      <c r="B165" s="9">
        <f>('summary-refine'!$H166+'summary-refine'!$I166)/1000</f>
        <v>7.3680000000000003</v>
      </c>
      <c r="C165" s="9">
        <f>('summary-refine'!$K166-'summary-refine'!$J166)/1000</f>
        <v>108.09699999999999</v>
      </c>
      <c r="D165" s="9">
        <f>'summary-refine'!$J166/1000</f>
        <v>0.64700000000000002</v>
      </c>
      <c r="E165" s="8">
        <f>'summary-refine'!$G166</f>
        <v>270689</v>
      </c>
      <c r="F165" s="24">
        <f t="shared" si="10"/>
        <v>270.68900000000002</v>
      </c>
      <c r="G165" s="8">
        <f>'summary-refine'!$P166/1000</f>
        <v>80.73</v>
      </c>
      <c r="H165" s="8">
        <f>'summary-refine'!$P166/I165</f>
        <v>50.998104864181933</v>
      </c>
      <c r="I165" s="8">
        <f>'summary-refine'!$M166</f>
        <v>1583</v>
      </c>
      <c r="J165" s="9">
        <f>('summary-no-refine'!$K166-'summary-no-refine'!$J166)/1000</f>
        <v>72.853999999999999</v>
      </c>
      <c r="K165" s="7">
        <f t="shared" si="8"/>
        <v>1.4837483185549181</v>
      </c>
      <c r="L165" s="8">
        <f>'summary-no-refine'!$G166</f>
        <v>229993</v>
      </c>
      <c r="M165" s="24">
        <f t="shared" si="11"/>
        <v>229.99299999999999</v>
      </c>
      <c r="N165" s="7">
        <f t="shared" si="9"/>
        <v>1.1769445157026519</v>
      </c>
    </row>
    <row r="166" spans="1:14" x14ac:dyDescent="0.2">
      <c r="A166" s="1">
        <v>165</v>
      </c>
      <c r="B166" s="9">
        <f>('summary-refine'!$H167+'summary-refine'!$I167)/1000</f>
        <v>7.5119999999999996</v>
      </c>
      <c r="C166" s="9">
        <f>('summary-refine'!$K167-'summary-refine'!$J167)/1000</f>
        <v>112.9</v>
      </c>
      <c r="D166" s="9">
        <f>'summary-refine'!$J167/1000</f>
        <v>0.64900000000000002</v>
      </c>
      <c r="E166" s="8">
        <f>'summary-refine'!$G167</f>
        <v>270689</v>
      </c>
      <c r="F166" s="24">
        <f t="shared" si="10"/>
        <v>270.68900000000002</v>
      </c>
      <c r="G166" s="8">
        <f>'summary-refine'!$P167/1000</f>
        <v>80.73</v>
      </c>
      <c r="H166" s="8">
        <f>'summary-refine'!$P167/I166</f>
        <v>50.998104864181933</v>
      </c>
      <c r="I166" s="8">
        <f>'summary-refine'!$M167</f>
        <v>1583</v>
      </c>
      <c r="J166" s="9">
        <f>('summary-no-refine'!$K167-'summary-no-refine'!$J167)/1000</f>
        <v>73.460999999999999</v>
      </c>
      <c r="K166" s="7">
        <f t="shared" si="8"/>
        <v>1.536869903758457</v>
      </c>
      <c r="L166" s="8">
        <f>'summary-no-refine'!$G167</f>
        <v>229993</v>
      </c>
      <c r="M166" s="24">
        <f t="shared" si="11"/>
        <v>229.99299999999999</v>
      </c>
      <c r="N166" s="7">
        <f t="shared" si="9"/>
        <v>1.1769445157026519</v>
      </c>
    </row>
    <row r="167" spans="1:14" x14ac:dyDescent="0.2">
      <c r="A167" s="1">
        <v>166</v>
      </c>
      <c r="B167" s="9">
        <f>('summary-refine'!$H168+'summary-refine'!$I168)/1000</f>
        <v>8.1020000000000003</v>
      </c>
      <c r="C167" s="9">
        <f>('summary-refine'!$K168-'summary-refine'!$J168)/1000</f>
        <v>114.312</v>
      </c>
      <c r="D167" s="9">
        <f>'summary-refine'!$J168/1000</f>
        <v>0.64900000000000002</v>
      </c>
      <c r="E167" s="8">
        <f>'summary-refine'!$G168</f>
        <v>270689</v>
      </c>
      <c r="F167" s="24">
        <f t="shared" si="10"/>
        <v>270.68900000000002</v>
      </c>
      <c r="G167" s="8">
        <f>'summary-refine'!$P168/1000</f>
        <v>80.73</v>
      </c>
      <c r="H167" s="8">
        <f>'summary-refine'!$P168/I167</f>
        <v>50.998104864181933</v>
      </c>
      <c r="I167" s="8">
        <f>'summary-refine'!$M168</f>
        <v>1583</v>
      </c>
      <c r="J167" s="9">
        <f>('summary-no-refine'!$K168-'summary-no-refine'!$J168)/1000</f>
        <v>73.766000000000005</v>
      </c>
      <c r="K167" s="7">
        <f t="shared" si="8"/>
        <v>1.5496570235609901</v>
      </c>
      <c r="L167" s="8">
        <f>'summary-no-refine'!$G168</f>
        <v>229993</v>
      </c>
      <c r="M167" s="24">
        <f t="shared" si="11"/>
        <v>229.99299999999999</v>
      </c>
      <c r="N167" s="7">
        <f t="shared" si="9"/>
        <v>1.1769445157026519</v>
      </c>
    </row>
    <row r="168" spans="1:14" x14ac:dyDescent="0.2">
      <c r="A168" s="1">
        <v>167</v>
      </c>
      <c r="B168" s="9">
        <f>('summary-refine'!$H169+'summary-refine'!$I169)/1000</f>
        <v>7.75</v>
      </c>
      <c r="C168" s="9">
        <f>('summary-refine'!$K169-'summary-refine'!$J169)/1000</f>
        <v>112.726</v>
      </c>
      <c r="D168" s="9">
        <f>'summary-refine'!$J169/1000</f>
        <v>0.71499999999999997</v>
      </c>
      <c r="E168" s="8">
        <f>'summary-refine'!$G169</f>
        <v>270689</v>
      </c>
      <c r="F168" s="24">
        <f t="shared" si="10"/>
        <v>270.68900000000002</v>
      </c>
      <c r="G168" s="8">
        <f>'summary-refine'!$P169/1000</f>
        <v>80.73</v>
      </c>
      <c r="H168" s="8">
        <f>'summary-refine'!$P169/I168</f>
        <v>50.998104864181933</v>
      </c>
      <c r="I168" s="8">
        <f>'summary-refine'!$M169</f>
        <v>1583</v>
      </c>
      <c r="J168" s="9">
        <f>('summary-no-refine'!$K169-'summary-no-refine'!$J169)/1000</f>
        <v>72.763999999999996</v>
      </c>
      <c r="K168" s="7">
        <f t="shared" si="8"/>
        <v>1.5492001539222693</v>
      </c>
      <c r="L168" s="8">
        <f>'summary-no-refine'!$G169</f>
        <v>229993</v>
      </c>
      <c r="M168" s="24">
        <f t="shared" si="11"/>
        <v>229.99299999999999</v>
      </c>
      <c r="N168" s="7">
        <f t="shared" si="9"/>
        <v>1.1769445157026519</v>
      </c>
    </row>
    <row r="169" spans="1:14" x14ac:dyDescent="0.2">
      <c r="A169" s="1">
        <v>168</v>
      </c>
      <c r="B169" s="9">
        <f>('summary-refine'!$H170+'summary-refine'!$I170)/1000</f>
        <v>7.8170000000000002</v>
      </c>
      <c r="C169" s="9">
        <f>('summary-refine'!$K170-'summary-refine'!$J170)/1000</f>
        <v>110.05500000000001</v>
      </c>
      <c r="D169" s="9">
        <f>'summary-refine'!$J170/1000</f>
        <v>0.63</v>
      </c>
      <c r="E169" s="8">
        <f>'summary-refine'!$G170</f>
        <v>270689</v>
      </c>
      <c r="F169" s="24">
        <f t="shared" si="10"/>
        <v>270.68900000000002</v>
      </c>
      <c r="G169" s="8">
        <f>'summary-refine'!$P170/1000</f>
        <v>80.73</v>
      </c>
      <c r="H169" s="8">
        <f>'summary-refine'!$P170/I169</f>
        <v>50.998104864181933</v>
      </c>
      <c r="I169" s="8">
        <f>'summary-refine'!$M170</f>
        <v>1583</v>
      </c>
      <c r="J169" s="9">
        <f>('summary-no-refine'!$K170-'summary-no-refine'!$J170)/1000</f>
        <v>74.983999999999995</v>
      </c>
      <c r="K169" s="7">
        <f t="shared" si="8"/>
        <v>1.467713112130588</v>
      </c>
      <c r="L169" s="8">
        <f>'summary-no-refine'!$G170</f>
        <v>229993</v>
      </c>
      <c r="M169" s="24">
        <f t="shared" si="11"/>
        <v>229.99299999999999</v>
      </c>
      <c r="N169" s="7">
        <f t="shared" si="9"/>
        <v>1.1769445157026519</v>
      </c>
    </row>
    <row r="170" spans="1:14" x14ac:dyDescent="0.2">
      <c r="A170" s="1">
        <v>169</v>
      </c>
      <c r="B170" s="9">
        <f>('summary-refine'!$H171+'summary-refine'!$I171)/1000</f>
        <v>7.431</v>
      </c>
      <c r="C170" s="9">
        <f>('summary-refine'!$K171-'summary-refine'!$J171)/1000</f>
        <v>110.307</v>
      </c>
      <c r="D170" s="9">
        <f>'summary-refine'!$J171/1000</f>
        <v>0.625</v>
      </c>
      <c r="E170" s="8">
        <f>'summary-refine'!$G171</f>
        <v>270689</v>
      </c>
      <c r="F170" s="24">
        <f t="shared" si="10"/>
        <v>270.68900000000002</v>
      </c>
      <c r="G170" s="8">
        <f>'summary-refine'!$P171/1000</f>
        <v>80.73</v>
      </c>
      <c r="H170" s="8">
        <f>'summary-refine'!$P171/I170</f>
        <v>50.998104864181933</v>
      </c>
      <c r="I170" s="8">
        <f>'summary-refine'!$M171</f>
        <v>1583</v>
      </c>
      <c r="J170" s="9">
        <f>('summary-no-refine'!$K171-'summary-no-refine'!$J171)/1000</f>
        <v>73.567999999999998</v>
      </c>
      <c r="K170" s="7">
        <f t="shared" si="8"/>
        <v>1.4993883210091346</v>
      </c>
      <c r="L170" s="8">
        <f>'summary-no-refine'!$G171</f>
        <v>229993</v>
      </c>
      <c r="M170" s="24">
        <f t="shared" si="11"/>
        <v>229.99299999999999</v>
      </c>
      <c r="N170" s="7">
        <f t="shared" si="9"/>
        <v>1.1769445157026519</v>
      </c>
    </row>
    <row r="171" spans="1:14" x14ac:dyDescent="0.2">
      <c r="A171" s="1">
        <v>170</v>
      </c>
      <c r="B171" s="9">
        <f>('summary-refine'!$H172+'summary-refine'!$I172)/1000</f>
        <v>8.0289999999999999</v>
      </c>
      <c r="C171" s="9">
        <f>('summary-refine'!$K172-'summary-refine'!$J172)/1000</f>
        <v>109.857</v>
      </c>
      <c r="D171" s="9">
        <f>'summary-refine'!$J172/1000</f>
        <v>0.65700000000000003</v>
      </c>
      <c r="E171" s="8">
        <f>'summary-refine'!$G172</f>
        <v>270689</v>
      </c>
      <c r="F171" s="24">
        <f t="shared" si="10"/>
        <v>270.68900000000002</v>
      </c>
      <c r="G171" s="8">
        <f>'summary-refine'!$P172/1000</f>
        <v>80.73</v>
      </c>
      <c r="H171" s="8">
        <f>'summary-refine'!$P172/I171</f>
        <v>50.998104864181933</v>
      </c>
      <c r="I171" s="8">
        <f>'summary-refine'!$M172</f>
        <v>1583</v>
      </c>
      <c r="J171" s="9">
        <f>('summary-no-refine'!$K172-'summary-no-refine'!$J172)/1000</f>
        <v>75.194999999999993</v>
      </c>
      <c r="K171" s="7">
        <f t="shared" si="8"/>
        <v>1.4609615000997409</v>
      </c>
      <c r="L171" s="8">
        <f>'summary-no-refine'!$G172</f>
        <v>229993</v>
      </c>
      <c r="M171" s="24">
        <f t="shared" si="11"/>
        <v>229.99299999999999</v>
      </c>
      <c r="N171" s="7">
        <f t="shared" si="9"/>
        <v>1.1769445157026519</v>
      </c>
    </row>
    <row r="172" spans="1:14" x14ac:dyDescent="0.2">
      <c r="A172" s="1">
        <v>171</v>
      </c>
      <c r="B172" s="9">
        <f>('summary-refine'!$H173+'summary-refine'!$I173)/1000</f>
        <v>8.157</v>
      </c>
      <c r="C172" s="9">
        <f>('summary-refine'!$K173-'summary-refine'!$J173)/1000</f>
        <v>114.136</v>
      </c>
      <c r="D172" s="9">
        <f>'summary-refine'!$J173/1000</f>
        <v>0.70599999999999996</v>
      </c>
      <c r="E172" s="8">
        <f>'summary-refine'!$G173</f>
        <v>270689</v>
      </c>
      <c r="F172" s="24">
        <f t="shared" si="10"/>
        <v>270.68900000000002</v>
      </c>
      <c r="G172" s="8">
        <f>'summary-refine'!$P173/1000</f>
        <v>80.73</v>
      </c>
      <c r="H172" s="8">
        <f>'summary-refine'!$P173/I172</f>
        <v>50.998104864181933</v>
      </c>
      <c r="I172" s="8">
        <f>'summary-refine'!$M173</f>
        <v>1583</v>
      </c>
      <c r="J172" s="9">
        <f>('summary-no-refine'!$K173-'summary-no-refine'!$J173)/1000</f>
        <v>75.209000000000003</v>
      </c>
      <c r="K172" s="7">
        <f t="shared" si="8"/>
        <v>1.517584331662434</v>
      </c>
      <c r="L172" s="8">
        <f>'summary-no-refine'!$G173</f>
        <v>229993</v>
      </c>
      <c r="M172" s="24">
        <f t="shared" si="11"/>
        <v>229.99299999999999</v>
      </c>
      <c r="N172" s="7">
        <f t="shared" si="9"/>
        <v>1.1769445157026519</v>
      </c>
    </row>
    <row r="173" spans="1:14" x14ac:dyDescent="0.2">
      <c r="A173" s="1">
        <v>172</v>
      </c>
      <c r="B173" s="9">
        <f>('summary-refine'!$H174+'summary-refine'!$I174)/1000</f>
        <v>7.7290000000000001</v>
      </c>
      <c r="C173" s="9">
        <f>('summary-refine'!$K174-'summary-refine'!$J174)/1000</f>
        <v>115.521</v>
      </c>
      <c r="D173" s="9">
        <f>'summary-refine'!$J174/1000</f>
        <v>0.67300000000000004</v>
      </c>
      <c r="E173" s="8">
        <f>'summary-refine'!$G174</f>
        <v>272261</v>
      </c>
      <c r="F173" s="24">
        <f t="shared" si="10"/>
        <v>272.26100000000002</v>
      </c>
      <c r="G173" s="8">
        <f>'summary-refine'!$P174/1000</f>
        <v>80.94</v>
      </c>
      <c r="H173" s="8">
        <f>'summary-refine'!$P174/I173</f>
        <v>51.066246056782333</v>
      </c>
      <c r="I173" s="8">
        <f>'summary-refine'!$M174</f>
        <v>1585</v>
      </c>
      <c r="J173" s="9">
        <f>('summary-no-refine'!$K174-'summary-no-refine'!$J174)/1000</f>
        <v>75.596999999999994</v>
      </c>
      <c r="K173" s="7">
        <f t="shared" si="8"/>
        <v>1.5281161950871067</v>
      </c>
      <c r="L173" s="8">
        <f>'summary-no-refine'!$G174</f>
        <v>231381</v>
      </c>
      <c r="M173" s="24">
        <f t="shared" si="11"/>
        <v>231.381</v>
      </c>
      <c r="N173" s="7">
        <f t="shared" si="9"/>
        <v>1.1766782925132142</v>
      </c>
    </row>
    <row r="174" spans="1:14" x14ac:dyDescent="0.2">
      <c r="A174" s="1">
        <v>173</v>
      </c>
      <c r="B174" s="9">
        <f>('summary-refine'!$H175+'summary-refine'!$I175)/1000</f>
        <v>7.8719999999999999</v>
      </c>
      <c r="C174" s="9">
        <f>('summary-refine'!$K175-'summary-refine'!$J175)/1000</f>
        <v>114.542</v>
      </c>
      <c r="D174" s="9">
        <f>'summary-refine'!$J175/1000</f>
        <v>0.68899999999999995</v>
      </c>
      <c r="E174" s="8">
        <f>'summary-refine'!$G175</f>
        <v>272261</v>
      </c>
      <c r="F174" s="24">
        <f t="shared" si="10"/>
        <v>272.26100000000002</v>
      </c>
      <c r="G174" s="8">
        <f>'summary-refine'!$P175/1000</f>
        <v>80.94</v>
      </c>
      <c r="H174" s="8">
        <f>'summary-refine'!$P175/I174</f>
        <v>51.066246056782333</v>
      </c>
      <c r="I174" s="8">
        <f>'summary-refine'!$M175</f>
        <v>1585</v>
      </c>
      <c r="J174" s="9">
        <f>('summary-no-refine'!$K175-'summary-no-refine'!$J175)/1000</f>
        <v>76.953000000000003</v>
      </c>
      <c r="K174" s="7">
        <f t="shared" si="8"/>
        <v>1.4884669863423128</v>
      </c>
      <c r="L174" s="8">
        <f>'summary-no-refine'!$G175</f>
        <v>231381</v>
      </c>
      <c r="M174" s="24">
        <f t="shared" si="11"/>
        <v>231.381</v>
      </c>
      <c r="N174" s="7">
        <f t="shared" si="9"/>
        <v>1.1766782925132142</v>
      </c>
    </row>
    <row r="175" spans="1:14" x14ac:dyDescent="0.2">
      <c r="A175" s="1">
        <v>174</v>
      </c>
      <c r="B175" s="9">
        <f>('summary-refine'!$H176+'summary-refine'!$I176)/1000</f>
        <v>7.6139999999999999</v>
      </c>
      <c r="C175" s="9">
        <f>('summary-refine'!$K176-'summary-refine'!$J176)/1000</f>
        <v>109.04</v>
      </c>
      <c r="D175" s="9">
        <f>'summary-refine'!$J176/1000</f>
        <v>0.66600000000000004</v>
      </c>
      <c r="E175" s="8">
        <f>'summary-refine'!$G176</f>
        <v>272261</v>
      </c>
      <c r="F175" s="24">
        <f t="shared" si="10"/>
        <v>272.26100000000002</v>
      </c>
      <c r="G175" s="8">
        <f>'summary-refine'!$P176/1000</f>
        <v>80.94</v>
      </c>
      <c r="H175" s="8">
        <f>'summary-refine'!$P176/I175</f>
        <v>51.066246056782333</v>
      </c>
      <c r="I175" s="8">
        <f>'summary-refine'!$M176</f>
        <v>1585</v>
      </c>
      <c r="J175" s="9">
        <f>('summary-no-refine'!$K176-'summary-no-refine'!$J176)/1000</f>
        <v>72.445999999999998</v>
      </c>
      <c r="K175" s="7">
        <f t="shared" si="8"/>
        <v>1.5051210556828536</v>
      </c>
      <c r="L175" s="8">
        <f>'summary-no-refine'!$G176</f>
        <v>231381</v>
      </c>
      <c r="M175" s="24">
        <f t="shared" si="11"/>
        <v>231.381</v>
      </c>
      <c r="N175" s="7">
        <f t="shared" si="9"/>
        <v>1.1766782925132142</v>
      </c>
    </row>
    <row r="176" spans="1:14" x14ac:dyDescent="0.2">
      <c r="A176" s="1">
        <v>175</v>
      </c>
      <c r="B176" s="9">
        <f>('summary-refine'!$H177+'summary-refine'!$I177)/1000</f>
        <v>7.806</v>
      </c>
      <c r="C176" s="9">
        <f>('summary-refine'!$K177-'summary-refine'!$J177)/1000</f>
        <v>111.80800000000001</v>
      </c>
      <c r="D176" s="9">
        <f>'summary-refine'!$J177/1000</f>
        <v>0.65</v>
      </c>
      <c r="E176" s="8">
        <f>'summary-refine'!$G177</f>
        <v>272261</v>
      </c>
      <c r="F176" s="24">
        <f t="shared" si="10"/>
        <v>272.26100000000002</v>
      </c>
      <c r="G176" s="8">
        <f>'summary-refine'!$P177/1000</f>
        <v>80.94</v>
      </c>
      <c r="H176" s="8">
        <f>'summary-refine'!$P177/I176</f>
        <v>51.066246056782333</v>
      </c>
      <c r="I176" s="8">
        <f>'summary-refine'!$M177</f>
        <v>1585</v>
      </c>
      <c r="J176" s="9">
        <f>('summary-no-refine'!$K177-'summary-no-refine'!$J177)/1000</f>
        <v>72.816999999999993</v>
      </c>
      <c r="K176" s="7">
        <f t="shared" si="8"/>
        <v>1.5354656192921985</v>
      </c>
      <c r="L176" s="8">
        <f>'summary-no-refine'!$G177</f>
        <v>231381</v>
      </c>
      <c r="M176" s="24">
        <f t="shared" si="11"/>
        <v>231.381</v>
      </c>
      <c r="N176" s="7">
        <f t="shared" si="9"/>
        <v>1.1766782925132142</v>
      </c>
    </row>
    <row r="177" spans="1:14" x14ac:dyDescent="0.2">
      <c r="A177" s="1">
        <v>176</v>
      </c>
      <c r="B177" s="9">
        <f>('summary-refine'!$H178+'summary-refine'!$I178)/1000</f>
        <v>7.835</v>
      </c>
      <c r="C177" s="9">
        <f>('summary-refine'!$K178-'summary-refine'!$J178)/1000</f>
        <v>113.70099999999999</v>
      </c>
      <c r="D177" s="9">
        <f>'summary-refine'!$J178/1000</f>
        <v>0.67800000000000005</v>
      </c>
      <c r="E177" s="8">
        <f>'summary-refine'!$G178</f>
        <v>272261</v>
      </c>
      <c r="F177" s="24">
        <f t="shared" si="10"/>
        <v>272.26100000000002</v>
      </c>
      <c r="G177" s="8">
        <f>'summary-refine'!$P178/1000</f>
        <v>80.94</v>
      </c>
      <c r="H177" s="8">
        <f>'summary-refine'!$P178/I177</f>
        <v>51.066246056782333</v>
      </c>
      <c r="I177" s="8">
        <f>'summary-refine'!$M178</f>
        <v>1585</v>
      </c>
      <c r="J177" s="9">
        <f>('summary-no-refine'!$K178-'summary-no-refine'!$J178)/1000</f>
        <v>75.646000000000001</v>
      </c>
      <c r="K177" s="7">
        <f t="shared" si="8"/>
        <v>1.5030669169552917</v>
      </c>
      <c r="L177" s="8">
        <f>'summary-no-refine'!$G178</f>
        <v>231381</v>
      </c>
      <c r="M177" s="24">
        <f t="shared" si="11"/>
        <v>231.381</v>
      </c>
      <c r="N177" s="7">
        <f t="shared" si="9"/>
        <v>1.1766782925132142</v>
      </c>
    </row>
    <row r="178" spans="1:14" x14ac:dyDescent="0.2">
      <c r="A178" s="1">
        <v>177</v>
      </c>
      <c r="B178" s="9">
        <f>('summary-refine'!$H179+'summary-refine'!$I179)/1000</f>
        <v>7.7229999999999999</v>
      </c>
      <c r="C178" s="9">
        <f>('summary-refine'!$K179-'summary-refine'!$J179)/1000</f>
        <v>112.23399999999999</v>
      </c>
      <c r="D178" s="9">
        <f>'summary-refine'!$J179/1000</f>
        <v>0.64500000000000002</v>
      </c>
      <c r="E178" s="8">
        <f>'summary-refine'!$G179</f>
        <v>272261</v>
      </c>
      <c r="F178" s="24">
        <f t="shared" si="10"/>
        <v>272.26100000000002</v>
      </c>
      <c r="G178" s="8">
        <f>'summary-refine'!$P179/1000</f>
        <v>80.94</v>
      </c>
      <c r="H178" s="8">
        <f>'summary-refine'!$P179/I178</f>
        <v>51.066246056782333</v>
      </c>
      <c r="I178" s="8">
        <f>'summary-refine'!$M179</f>
        <v>1585</v>
      </c>
      <c r="J178" s="9">
        <f>('summary-no-refine'!$K179-'summary-no-refine'!$J179)/1000</f>
        <v>75.137</v>
      </c>
      <c r="K178" s="7">
        <f t="shared" si="8"/>
        <v>1.493724796039235</v>
      </c>
      <c r="L178" s="8">
        <f>'summary-no-refine'!$G179</f>
        <v>231381</v>
      </c>
      <c r="M178" s="24">
        <f t="shared" si="11"/>
        <v>231.381</v>
      </c>
      <c r="N178" s="7">
        <f t="shared" si="9"/>
        <v>1.1766782925132142</v>
      </c>
    </row>
    <row r="179" spans="1:14" x14ac:dyDescent="0.2">
      <c r="A179" s="1">
        <v>178</v>
      </c>
      <c r="B179" s="9">
        <f>('summary-refine'!$H180+'summary-refine'!$I180)/1000</f>
        <v>7.9329999999999998</v>
      </c>
      <c r="C179" s="9">
        <f>('summary-refine'!$K180-'summary-refine'!$J180)/1000</f>
        <v>113.108</v>
      </c>
      <c r="D179" s="9">
        <f>'summary-refine'!$J180/1000</f>
        <v>0.66100000000000003</v>
      </c>
      <c r="E179" s="8">
        <f>'summary-refine'!$G180</f>
        <v>272615</v>
      </c>
      <c r="F179" s="24">
        <f t="shared" si="10"/>
        <v>272.61500000000001</v>
      </c>
      <c r="G179" s="8">
        <f>'summary-refine'!$P180/1000</f>
        <v>80.915000000000006</v>
      </c>
      <c r="H179" s="8">
        <f>'summary-refine'!$P180/I179</f>
        <v>51.050473186119874</v>
      </c>
      <c r="I179" s="8">
        <f>'summary-refine'!$M180</f>
        <v>1585</v>
      </c>
      <c r="J179" s="9">
        <f>('summary-no-refine'!$K180-'summary-no-refine'!$J180)/1000</f>
        <v>73.748000000000005</v>
      </c>
      <c r="K179" s="7">
        <f t="shared" si="8"/>
        <v>1.5337093887291859</v>
      </c>
      <c r="L179" s="8">
        <f>'summary-no-refine'!$G180</f>
        <v>231830</v>
      </c>
      <c r="M179" s="24">
        <f t="shared" si="11"/>
        <v>231.83</v>
      </c>
      <c r="N179" s="7">
        <f t="shared" si="9"/>
        <v>1.1759263253245913</v>
      </c>
    </row>
    <row r="180" spans="1:14" x14ac:dyDescent="0.2">
      <c r="A180" s="1">
        <v>179</v>
      </c>
      <c r="B180" s="9">
        <f>('summary-refine'!$H181+'summary-refine'!$I181)/1000</f>
        <v>7.3639999999999999</v>
      </c>
      <c r="C180" s="9">
        <f>('summary-refine'!$K181-'summary-refine'!$J181)/1000</f>
        <v>108.932</v>
      </c>
      <c r="D180" s="9">
        <f>'summary-refine'!$J181/1000</f>
        <v>0.64800000000000002</v>
      </c>
      <c r="E180" s="8">
        <f>'summary-refine'!$G181</f>
        <v>270804</v>
      </c>
      <c r="F180" s="24">
        <f t="shared" si="10"/>
        <v>270.80399999999997</v>
      </c>
      <c r="G180" s="8">
        <f>'summary-refine'!$P181/1000</f>
        <v>80.94</v>
      </c>
      <c r="H180" s="8">
        <f>'summary-refine'!$P181/I180</f>
        <v>51.066246056782333</v>
      </c>
      <c r="I180" s="8">
        <f>'summary-refine'!$M181</f>
        <v>1585</v>
      </c>
      <c r="J180" s="9">
        <f>('summary-no-refine'!$K181-'summary-no-refine'!$J181)/1000</f>
        <v>70.366</v>
      </c>
      <c r="K180" s="7">
        <f t="shared" si="8"/>
        <v>1.5480771963732485</v>
      </c>
      <c r="L180" s="8">
        <f>'summary-no-refine'!$G181</f>
        <v>229295</v>
      </c>
      <c r="M180" s="24">
        <f t="shared" si="11"/>
        <v>229.29499999999999</v>
      </c>
      <c r="N180" s="7">
        <f t="shared" si="9"/>
        <v>1.1810288056869971</v>
      </c>
    </row>
    <row r="181" spans="1:14" x14ac:dyDescent="0.2">
      <c r="A181" s="1">
        <v>180</v>
      </c>
      <c r="B181" s="9">
        <f>('summary-refine'!$H182+'summary-refine'!$I182)/1000</f>
        <v>7.9180000000000001</v>
      </c>
      <c r="C181" s="9">
        <f>('summary-refine'!$K182-'summary-refine'!$J182)/1000</f>
        <v>137.154</v>
      </c>
      <c r="D181" s="9">
        <f>'summary-refine'!$J182/1000</f>
        <v>0.70199999999999996</v>
      </c>
      <c r="E181" s="8">
        <f>'summary-refine'!$G182</f>
        <v>295082</v>
      </c>
      <c r="F181" s="24">
        <f t="shared" si="10"/>
        <v>295.08199999999999</v>
      </c>
      <c r="G181" s="8">
        <f>'summary-refine'!$P182/1000</f>
        <v>82.561999999999998</v>
      </c>
      <c r="H181" s="8">
        <f>'summary-refine'!$P182/I181</f>
        <v>52.089589905362779</v>
      </c>
      <c r="I181" s="8">
        <f>'summary-refine'!$M182</f>
        <v>1585</v>
      </c>
      <c r="J181" s="9">
        <f>('summary-no-refine'!$K182-'summary-no-refine'!$J182)/1000</f>
        <v>104.119</v>
      </c>
      <c r="K181" s="7">
        <f t="shared" si="8"/>
        <v>1.31728118787157</v>
      </c>
      <c r="L181" s="8">
        <f>'summary-no-refine'!$G182</f>
        <v>267349</v>
      </c>
      <c r="M181" s="24">
        <f t="shared" si="11"/>
        <v>267.34899999999999</v>
      </c>
      <c r="N181" s="7">
        <f t="shared" si="9"/>
        <v>1.1037333223614076</v>
      </c>
    </row>
    <row r="182" spans="1:14" x14ac:dyDescent="0.2">
      <c r="A182" s="1">
        <v>181</v>
      </c>
      <c r="B182" s="9">
        <f>('summary-refine'!$H183+'summary-refine'!$I183)/1000</f>
        <v>8.1010000000000009</v>
      </c>
      <c r="C182" s="9">
        <f>('summary-refine'!$K183-'summary-refine'!$J183)/1000</f>
        <v>141.011</v>
      </c>
      <c r="D182" s="9">
        <f>'summary-refine'!$J183/1000</f>
        <v>0.78300000000000003</v>
      </c>
      <c r="E182" s="8">
        <f>'summary-refine'!$G183</f>
        <v>295082</v>
      </c>
      <c r="F182" s="24">
        <f t="shared" si="10"/>
        <v>295.08199999999999</v>
      </c>
      <c r="G182" s="8">
        <f>'summary-refine'!$P183/1000</f>
        <v>82.561999999999998</v>
      </c>
      <c r="H182" s="8">
        <f>'summary-refine'!$P183/I182</f>
        <v>52.089589905362779</v>
      </c>
      <c r="I182" s="8">
        <f>'summary-refine'!$M183</f>
        <v>1585</v>
      </c>
      <c r="J182" s="9">
        <f>('summary-no-refine'!$K183-'summary-no-refine'!$J183)/1000</f>
        <v>98.64</v>
      </c>
      <c r="K182" s="7">
        <f t="shared" si="8"/>
        <v>1.4295519059205191</v>
      </c>
      <c r="L182" s="8">
        <f>'summary-no-refine'!$G183</f>
        <v>267349</v>
      </c>
      <c r="M182" s="24">
        <f t="shared" si="11"/>
        <v>267.34899999999999</v>
      </c>
      <c r="N182" s="7">
        <f t="shared" si="9"/>
        <v>1.1037333223614076</v>
      </c>
    </row>
    <row r="183" spans="1:14" x14ac:dyDescent="0.2">
      <c r="A183" s="1">
        <v>182</v>
      </c>
      <c r="B183" s="9">
        <f>('summary-refine'!$H184+'summary-refine'!$I184)/1000</f>
        <v>7.7649999999999997</v>
      </c>
      <c r="C183" s="9">
        <f>('summary-refine'!$K184-'summary-refine'!$J184)/1000</f>
        <v>140.477</v>
      </c>
      <c r="D183" s="9">
        <f>'summary-refine'!$J184/1000</f>
        <v>0.77500000000000002</v>
      </c>
      <c r="E183" s="8">
        <f>'summary-refine'!$G184</f>
        <v>295082</v>
      </c>
      <c r="F183" s="24">
        <f t="shared" si="10"/>
        <v>295.08199999999999</v>
      </c>
      <c r="G183" s="8">
        <f>'summary-refine'!$P184/1000</f>
        <v>82.561999999999998</v>
      </c>
      <c r="H183" s="8">
        <f>'summary-refine'!$P184/I183</f>
        <v>52.089589905362779</v>
      </c>
      <c r="I183" s="8">
        <f>'summary-refine'!$M184</f>
        <v>1585</v>
      </c>
      <c r="J183" s="9">
        <f>('summary-no-refine'!$K184-'summary-no-refine'!$J184)/1000</f>
        <v>95.84</v>
      </c>
      <c r="K183" s="7">
        <f t="shared" si="8"/>
        <v>1.4657449916527545</v>
      </c>
      <c r="L183" s="8">
        <f>'summary-no-refine'!$G184</f>
        <v>267349</v>
      </c>
      <c r="M183" s="24">
        <f t="shared" si="11"/>
        <v>267.34899999999999</v>
      </c>
      <c r="N183" s="7">
        <f t="shared" si="9"/>
        <v>1.1037333223614076</v>
      </c>
    </row>
    <row r="184" spans="1:14" x14ac:dyDescent="0.2">
      <c r="A184" s="1">
        <v>183</v>
      </c>
      <c r="B184" s="9">
        <f>('summary-refine'!$H185+'summary-refine'!$I185)/1000</f>
        <v>7.7409999999999997</v>
      </c>
      <c r="C184" s="9">
        <f>('summary-refine'!$K185-'summary-refine'!$J185)/1000</f>
        <v>127.33</v>
      </c>
      <c r="D184" s="9">
        <f>'summary-refine'!$J185/1000</f>
        <v>0.70399999999999996</v>
      </c>
      <c r="E184" s="8">
        <f>'summary-refine'!$G185</f>
        <v>292607</v>
      </c>
      <c r="F184" s="24">
        <f t="shared" si="10"/>
        <v>292.60700000000003</v>
      </c>
      <c r="G184" s="8">
        <f>'summary-refine'!$P185/1000</f>
        <v>82.605000000000004</v>
      </c>
      <c r="H184" s="8">
        <f>'summary-refine'!$P185/I184</f>
        <v>52.116719242902207</v>
      </c>
      <c r="I184" s="8">
        <f>'summary-refine'!$M185</f>
        <v>1585</v>
      </c>
      <c r="J184" s="9">
        <f>('summary-no-refine'!$K185-'summary-no-refine'!$J185)/1000</f>
        <v>85.31</v>
      </c>
      <c r="K184" s="7">
        <f t="shared" si="8"/>
        <v>1.4925565584339466</v>
      </c>
      <c r="L184" s="8">
        <f>'summary-no-refine'!$G185</f>
        <v>253094</v>
      </c>
      <c r="M184" s="24">
        <f t="shared" si="11"/>
        <v>253.09399999999999</v>
      </c>
      <c r="N184" s="7">
        <f t="shared" si="9"/>
        <v>1.1561198606051506</v>
      </c>
    </row>
    <row r="185" spans="1:14" x14ac:dyDescent="0.2">
      <c r="A185" s="1">
        <v>184</v>
      </c>
      <c r="B185" s="9">
        <f>('summary-refine'!$H186+'summary-refine'!$I186)/1000</f>
        <v>7.4749999999999996</v>
      </c>
      <c r="C185" s="9">
        <f>('summary-refine'!$K186-'summary-refine'!$J186)/1000</f>
        <v>124.64</v>
      </c>
      <c r="D185" s="9">
        <f>'summary-refine'!$J186/1000</f>
        <v>0.69499999999999995</v>
      </c>
      <c r="E185" s="8">
        <f>'summary-refine'!$G186</f>
        <v>292607</v>
      </c>
      <c r="F185" s="24">
        <f t="shared" si="10"/>
        <v>292.60700000000003</v>
      </c>
      <c r="G185" s="8">
        <f>'summary-refine'!$P186/1000</f>
        <v>82.605000000000004</v>
      </c>
      <c r="H185" s="8">
        <f>'summary-refine'!$P186/I185</f>
        <v>52.116719242902207</v>
      </c>
      <c r="I185" s="8">
        <f>'summary-refine'!$M186</f>
        <v>1585</v>
      </c>
      <c r="J185" s="9">
        <f>('summary-no-refine'!$K186-'summary-no-refine'!$J186)/1000</f>
        <v>84.635000000000005</v>
      </c>
      <c r="K185" s="7">
        <f t="shared" si="8"/>
        <v>1.4726767885626513</v>
      </c>
      <c r="L185" s="8">
        <f>'summary-no-refine'!$G186</f>
        <v>253094</v>
      </c>
      <c r="M185" s="24">
        <f t="shared" si="11"/>
        <v>253.09399999999999</v>
      </c>
      <c r="N185" s="7">
        <f t="shared" si="9"/>
        <v>1.1561198606051506</v>
      </c>
    </row>
    <row r="186" spans="1:14" x14ac:dyDescent="0.2">
      <c r="A186" s="1">
        <v>185</v>
      </c>
      <c r="B186" s="9">
        <f>('summary-refine'!$H187+'summary-refine'!$I187)/1000</f>
        <v>7.6749999999999998</v>
      </c>
      <c r="C186" s="9">
        <f>('summary-refine'!$K187-'summary-refine'!$J187)/1000</f>
        <v>126.741</v>
      </c>
      <c r="D186" s="9">
        <f>'summary-refine'!$J187/1000</f>
        <v>0.76500000000000001</v>
      </c>
      <c r="E186" s="8">
        <f>'summary-refine'!$G187</f>
        <v>292607</v>
      </c>
      <c r="F186" s="24">
        <f t="shared" si="10"/>
        <v>292.60700000000003</v>
      </c>
      <c r="G186" s="8">
        <f>'summary-refine'!$P187/1000</f>
        <v>82.605000000000004</v>
      </c>
      <c r="H186" s="8">
        <f>'summary-refine'!$P187/I186</f>
        <v>52.116719242902207</v>
      </c>
      <c r="I186" s="8">
        <f>'summary-refine'!$M187</f>
        <v>1585</v>
      </c>
      <c r="J186" s="9">
        <f>('summary-no-refine'!$K187-'summary-no-refine'!$J187)/1000</f>
        <v>87.775000000000006</v>
      </c>
      <c r="K186" s="7">
        <f t="shared" si="8"/>
        <v>1.4439305041298773</v>
      </c>
      <c r="L186" s="8">
        <f>'summary-no-refine'!$G187</f>
        <v>253094</v>
      </c>
      <c r="M186" s="24">
        <f t="shared" si="11"/>
        <v>253.09399999999999</v>
      </c>
      <c r="N186" s="7">
        <f t="shared" si="9"/>
        <v>1.1561198606051506</v>
      </c>
    </row>
    <row r="187" spans="1:14" x14ac:dyDescent="0.2">
      <c r="A187" s="1">
        <v>186</v>
      </c>
      <c r="B187" s="9">
        <f>('summary-refine'!$H188+'summary-refine'!$I188)/1000</f>
        <v>7.9039999999999999</v>
      </c>
      <c r="C187" s="9">
        <f>('summary-refine'!$K188-'summary-refine'!$J188)/1000</f>
        <v>128.16499999999999</v>
      </c>
      <c r="D187" s="9">
        <f>'summary-refine'!$J188/1000</f>
        <v>0.72599999999999998</v>
      </c>
      <c r="E187" s="8">
        <f>'summary-refine'!$G188</f>
        <v>292607</v>
      </c>
      <c r="F187" s="24">
        <f t="shared" si="10"/>
        <v>292.60700000000003</v>
      </c>
      <c r="G187" s="8">
        <f>'summary-refine'!$P188/1000</f>
        <v>82.605000000000004</v>
      </c>
      <c r="H187" s="8">
        <f>'summary-refine'!$P188/I187</f>
        <v>52.116719242902207</v>
      </c>
      <c r="I187" s="8">
        <f>'summary-refine'!$M188</f>
        <v>1585</v>
      </c>
      <c r="J187" s="9">
        <f>('summary-no-refine'!$K188-'summary-no-refine'!$J188)/1000</f>
        <v>87.201999999999998</v>
      </c>
      <c r="K187" s="7">
        <f t="shared" si="8"/>
        <v>1.4697484002660488</v>
      </c>
      <c r="L187" s="8">
        <f>'summary-no-refine'!$G188</f>
        <v>253094</v>
      </c>
      <c r="M187" s="24">
        <f t="shared" si="11"/>
        <v>253.09399999999999</v>
      </c>
      <c r="N187" s="7">
        <f t="shared" si="9"/>
        <v>1.1561198606051506</v>
      </c>
    </row>
    <row r="188" spans="1:14" x14ac:dyDescent="0.2">
      <c r="A188" s="1">
        <v>187</v>
      </c>
      <c r="B188" s="9">
        <f>('summary-refine'!$H189+'summary-refine'!$I189)/1000</f>
        <v>7.8</v>
      </c>
      <c r="C188" s="9">
        <f>('summary-refine'!$K189-'summary-refine'!$J189)/1000</f>
        <v>128.27000000000001</v>
      </c>
      <c r="D188" s="9">
        <f>'summary-refine'!$J189/1000</f>
        <v>0.69299999999999995</v>
      </c>
      <c r="E188" s="8">
        <f>'summary-refine'!$G189</f>
        <v>292607</v>
      </c>
      <c r="F188" s="24">
        <f t="shared" si="10"/>
        <v>292.60700000000003</v>
      </c>
      <c r="G188" s="8">
        <f>'summary-refine'!$P189/1000</f>
        <v>82.605000000000004</v>
      </c>
      <c r="H188" s="8">
        <f>'summary-refine'!$P189/I188</f>
        <v>52.116719242902207</v>
      </c>
      <c r="I188" s="8">
        <f>'summary-refine'!$M189</f>
        <v>1585</v>
      </c>
      <c r="J188" s="9">
        <f>('summary-no-refine'!$K189-'summary-no-refine'!$J189)/1000</f>
        <v>86.695999999999998</v>
      </c>
      <c r="K188" s="7">
        <f t="shared" si="8"/>
        <v>1.4795376949340224</v>
      </c>
      <c r="L188" s="8">
        <f>'summary-no-refine'!$G189</f>
        <v>253094</v>
      </c>
      <c r="M188" s="24">
        <f t="shared" si="11"/>
        <v>253.09399999999999</v>
      </c>
      <c r="N188" s="7">
        <f t="shared" si="9"/>
        <v>1.1561198606051506</v>
      </c>
    </row>
    <row r="189" spans="1:14" x14ac:dyDescent="0.2">
      <c r="A189" s="1">
        <v>188</v>
      </c>
      <c r="B189" s="9">
        <f>('summary-refine'!$H190+'summary-refine'!$I190)/1000</f>
        <v>7.8929999999999998</v>
      </c>
      <c r="C189" s="9">
        <f>('summary-refine'!$K190-'summary-refine'!$J190)/1000</f>
        <v>124.78</v>
      </c>
      <c r="D189" s="9">
        <f>'summary-refine'!$J190/1000</f>
        <v>0.69199999999999995</v>
      </c>
      <c r="E189" s="8">
        <f>'summary-refine'!$G190</f>
        <v>292607</v>
      </c>
      <c r="F189" s="24">
        <f t="shared" si="10"/>
        <v>292.60700000000003</v>
      </c>
      <c r="G189" s="8">
        <f>'summary-refine'!$P190/1000</f>
        <v>82.605000000000004</v>
      </c>
      <c r="H189" s="8">
        <f>'summary-refine'!$P190/I189</f>
        <v>52.116719242902207</v>
      </c>
      <c r="I189" s="8">
        <f>'summary-refine'!$M190</f>
        <v>1585</v>
      </c>
      <c r="J189" s="9">
        <f>('summary-no-refine'!$K190-'summary-no-refine'!$J190)/1000</f>
        <v>88.619</v>
      </c>
      <c r="K189" s="7">
        <f t="shared" si="8"/>
        <v>1.4080501923966644</v>
      </c>
      <c r="L189" s="8">
        <f>'summary-no-refine'!$G190</f>
        <v>253094</v>
      </c>
      <c r="M189" s="24">
        <f t="shared" si="11"/>
        <v>253.09399999999999</v>
      </c>
      <c r="N189" s="7">
        <f t="shared" si="9"/>
        <v>1.1561198606051506</v>
      </c>
    </row>
    <row r="190" spans="1:14" x14ac:dyDescent="0.2">
      <c r="A190" s="1">
        <v>189</v>
      </c>
      <c r="B190" s="9">
        <f>('summary-refine'!$H191+'summary-refine'!$I191)/1000</f>
        <v>7.2690000000000001</v>
      </c>
      <c r="C190" s="9">
        <f>('summary-refine'!$K191-'summary-refine'!$J191)/1000</f>
        <v>121.57899999999999</v>
      </c>
      <c r="D190" s="9">
        <f>'summary-refine'!$J191/1000</f>
        <v>0.69799999999999995</v>
      </c>
      <c r="E190" s="8">
        <f>'summary-refine'!$G191</f>
        <v>292607</v>
      </c>
      <c r="F190" s="24">
        <f t="shared" si="10"/>
        <v>292.60700000000003</v>
      </c>
      <c r="G190" s="8">
        <f>'summary-refine'!$P191/1000</f>
        <v>82.605000000000004</v>
      </c>
      <c r="H190" s="8">
        <f>'summary-refine'!$P191/I190</f>
        <v>52.116719242902207</v>
      </c>
      <c r="I190" s="8">
        <f>'summary-refine'!$M191</f>
        <v>1585</v>
      </c>
      <c r="J190" s="9">
        <f>('summary-no-refine'!$K191-'summary-no-refine'!$J191)/1000</f>
        <v>82.501000000000005</v>
      </c>
      <c r="K190" s="7">
        <f t="shared" si="8"/>
        <v>1.4736669858547167</v>
      </c>
      <c r="L190" s="8">
        <f>'summary-no-refine'!$G191</f>
        <v>253094</v>
      </c>
      <c r="M190" s="24">
        <f t="shared" si="11"/>
        <v>253.09399999999999</v>
      </c>
      <c r="N190" s="7">
        <f t="shared" si="9"/>
        <v>1.1561198606051506</v>
      </c>
    </row>
    <row r="191" spans="1:14" x14ac:dyDescent="0.2">
      <c r="A191" s="1">
        <v>190</v>
      </c>
      <c r="B191" s="9">
        <f>('summary-refine'!$H192+'summary-refine'!$I192)/1000</f>
        <v>7.7240000000000002</v>
      </c>
      <c r="C191" s="9">
        <f>('summary-refine'!$K192-'summary-refine'!$J192)/1000</f>
        <v>126.738</v>
      </c>
      <c r="D191" s="9">
        <f>'summary-refine'!$J192/1000</f>
        <v>0.71099999999999997</v>
      </c>
      <c r="E191" s="8">
        <f>'summary-refine'!$G192</f>
        <v>292607</v>
      </c>
      <c r="F191" s="24">
        <f t="shared" si="10"/>
        <v>292.60700000000003</v>
      </c>
      <c r="G191" s="8">
        <f>'summary-refine'!$P192/1000</f>
        <v>82.605000000000004</v>
      </c>
      <c r="H191" s="8">
        <f>'summary-refine'!$P192/I191</f>
        <v>52.116719242902207</v>
      </c>
      <c r="I191" s="8">
        <f>'summary-refine'!$M192</f>
        <v>1585</v>
      </c>
      <c r="J191" s="9">
        <f>('summary-no-refine'!$K192-'summary-no-refine'!$J192)/1000</f>
        <v>85.058999999999997</v>
      </c>
      <c r="K191" s="7">
        <f t="shared" si="8"/>
        <v>1.4900010580890912</v>
      </c>
      <c r="L191" s="8">
        <f>'summary-no-refine'!$G192</f>
        <v>253094</v>
      </c>
      <c r="M191" s="24">
        <f t="shared" si="11"/>
        <v>253.09399999999999</v>
      </c>
      <c r="N191" s="7">
        <f t="shared" si="9"/>
        <v>1.1561198606051506</v>
      </c>
    </row>
    <row r="192" spans="1:14" x14ac:dyDescent="0.2">
      <c r="A192" s="1">
        <v>191</v>
      </c>
      <c r="B192" s="9">
        <f>('summary-refine'!$H193+'summary-refine'!$I193)/1000</f>
        <v>7.96</v>
      </c>
      <c r="C192" s="9">
        <f>('summary-refine'!$K193-'summary-refine'!$J193)/1000</f>
        <v>128.375</v>
      </c>
      <c r="D192" s="9">
        <f>'summary-refine'!$J193/1000</f>
        <v>0.73199999999999998</v>
      </c>
      <c r="E192" s="8">
        <f>'summary-refine'!$G193</f>
        <v>292607</v>
      </c>
      <c r="F192" s="24">
        <f t="shared" si="10"/>
        <v>292.60700000000003</v>
      </c>
      <c r="G192" s="8">
        <f>'summary-refine'!$P193/1000</f>
        <v>82.605000000000004</v>
      </c>
      <c r="H192" s="8">
        <f>'summary-refine'!$P193/I192</f>
        <v>52.116719242902207</v>
      </c>
      <c r="I192" s="8">
        <f>'summary-refine'!$M193</f>
        <v>1585</v>
      </c>
      <c r="J192" s="9">
        <f>('summary-no-refine'!$K193-'summary-no-refine'!$J193)/1000</f>
        <v>87.988</v>
      </c>
      <c r="K192" s="7">
        <f t="shared" si="8"/>
        <v>1.4590057735145703</v>
      </c>
      <c r="L192" s="8">
        <f>'summary-no-refine'!$G193</f>
        <v>253094</v>
      </c>
      <c r="M192" s="24">
        <f t="shared" si="11"/>
        <v>253.09399999999999</v>
      </c>
      <c r="N192" s="7">
        <f t="shared" si="9"/>
        <v>1.1561198606051506</v>
      </c>
    </row>
    <row r="193" spans="1:14" x14ac:dyDescent="0.2">
      <c r="A193" s="1">
        <v>192</v>
      </c>
      <c r="B193" s="9">
        <f>('summary-refine'!$H194+'summary-refine'!$I194)/1000</f>
        <v>7.7619999999999996</v>
      </c>
      <c r="C193" s="9">
        <f>('summary-refine'!$K194-'summary-refine'!$J194)/1000</f>
        <v>124.944</v>
      </c>
      <c r="D193" s="9">
        <f>'summary-refine'!$J194/1000</f>
        <v>0.70799999999999996</v>
      </c>
      <c r="E193" s="8">
        <f>'summary-refine'!$G194</f>
        <v>289821</v>
      </c>
      <c r="F193" s="24">
        <f t="shared" si="10"/>
        <v>289.82100000000003</v>
      </c>
      <c r="G193" s="8">
        <f>'summary-refine'!$P194/1000</f>
        <v>82.6</v>
      </c>
      <c r="H193" s="8">
        <f>'summary-refine'!$P194/I193</f>
        <v>52.113564668769719</v>
      </c>
      <c r="I193" s="8">
        <f>'summary-refine'!$M194</f>
        <v>1585</v>
      </c>
      <c r="J193" s="9">
        <f>('summary-no-refine'!$K194-'summary-no-refine'!$J194)/1000</f>
        <v>86.619</v>
      </c>
      <c r="K193" s="7">
        <f t="shared" si="8"/>
        <v>1.4424548886502961</v>
      </c>
      <c r="L193" s="8">
        <f>'summary-no-refine'!$G194</f>
        <v>252887</v>
      </c>
      <c r="M193" s="24">
        <f t="shared" si="11"/>
        <v>252.887</v>
      </c>
      <c r="N193" s="7">
        <f t="shared" si="9"/>
        <v>1.1460494212830237</v>
      </c>
    </row>
    <row r="194" spans="1:14" x14ac:dyDescent="0.2">
      <c r="A194" s="1">
        <v>193</v>
      </c>
      <c r="B194" s="9">
        <f>('summary-refine'!$H195+'summary-refine'!$I195)/1000</f>
        <v>7.8070000000000004</v>
      </c>
      <c r="C194" s="9">
        <f>('summary-refine'!$K195-'summary-refine'!$J195)/1000</f>
        <v>123.749</v>
      </c>
      <c r="D194" s="9">
        <f>'summary-refine'!$J195/1000</f>
        <v>0.70199999999999996</v>
      </c>
      <c r="E194" s="8">
        <f>'summary-refine'!$G195</f>
        <v>279469</v>
      </c>
      <c r="F194" s="24">
        <f t="shared" si="10"/>
        <v>279.46899999999999</v>
      </c>
      <c r="G194" s="8">
        <f>'summary-refine'!$P195/1000</f>
        <v>82.796999999999997</v>
      </c>
      <c r="H194" s="8">
        <f>'summary-refine'!$P195/I194</f>
        <v>52.237854889589904</v>
      </c>
      <c r="I194" s="8">
        <f>'summary-refine'!$M195</f>
        <v>1585</v>
      </c>
      <c r="J194" s="9">
        <f>('summary-no-refine'!$K195-'summary-no-refine'!$J195)/1000</f>
        <v>97.873000000000005</v>
      </c>
      <c r="K194" s="7">
        <f t="shared" ref="K194:K257" si="12">C194/J194</f>
        <v>1.2643834356768464</v>
      </c>
      <c r="L194" s="8">
        <f>'summary-no-refine'!$G195</f>
        <v>261445</v>
      </c>
      <c r="M194" s="24">
        <f t="shared" si="11"/>
        <v>261.44499999999999</v>
      </c>
      <c r="N194" s="7">
        <f t="shared" ref="N194:N257" si="13">E194/L194</f>
        <v>1.0689399300043987</v>
      </c>
    </row>
    <row r="195" spans="1:14" x14ac:dyDescent="0.2">
      <c r="A195" s="1">
        <v>194</v>
      </c>
      <c r="B195" s="9">
        <f>('summary-refine'!$H196+'summary-refine'!$I196)/1000</f>
        <v>7.5410000000000004</v>
      </c>
      <c r="C195" s="9">
        <f>('summary-refine'!$K196-'summary-refine'!$J196)/1000</f>
        <v>123.88500000000001</v>
      </c>
      <c r="D195" s="9">
        <f>'summary-refine'!$J196/1000</f>
        <v>0.71399999999999997</v>
      </c>
      <c r="E195" s="8">
        <f>'summary-refine'!$G196</f>
        <v>289809</v>
      </c>
      <c r="F195" s="24">
        <f t="shared" ref="F195:F258" si="14">E195/1000</f>
        <v>289.80900000000003</v>
      </c>
      <c r="G195" s="8">
        <f>'summary-refine'!$P196/1000</f>
        <v>82.6</v>
      </c>
      <c r="H195" s="8">
        <f>'summary-refine'!$P196/I195</f>
        <v>52.113564668769719</v>
      </c>
      <c r="I195" s="8">
        <f>'summary-refine'!$M196</f>
        <v>1585</v>
      </c>
      <c r="J195" s="9">
        <f>('summary-no-refine'!$K196-'summary-no-refine'!$J196)/1000</f>
        <v>85.872</v>
      </c>
      <c r="K195" s="7">
        <f t="shared" si="12"/>
        <v>1.4426704863051985</v>
      </c>
      <c r="L195" s="8">
        <f>'summary-no-refine'!$G196</f>
        <v>252878</v>
      </c>
      <c r="M195" s="24">
        <f t="shared" ref="M195:M258" si="15">L195/1000</f>
        <v>252.87799999999999</v>
      </c>
      <c r="N195" s="7">
        <f t="shared" si="13"/>
        <v>1.1460427557952846</v>
      </c>
    </row>
    <row r="196" spans="1:14" x14ac:dyDescent="0.2">
      <c r="A196" s="1">
        <v>195</v>
      </c>
      <c r="B196" s="9">
        <f>('summary-refine'!$H197+'summary-refine'!$I197)/1000</f>
        <v>7.6849999999999996</v>
      </c>
      <c r="C196" s="9">
        <f>('summary-refine'!$K197-'summary-refine'!$J197)/1000</f>
        <v>125.779</v>
      </c>
      <c r="D196" s="9">
        <f>'summary-refine'!$J197/1000</f>
        <v>0.68700000000000006</v>
      </c>
      <c r="E196" s="8">
        <f>'summary-refine'!$G197</f>
        <v>289809</v>
      </c>
      <c r="F196" s="24">
        <f t="shared" si="14"/>
        <v>289.80900000000003</v>
      </c>
      <c r="G196" s="8">
        <f>'summary-refine'!$P197/1000</f>
        <v>82.6</v>
      </c>
      <c r="H196" s="8">
        <f>'summary-refine'!$P197/I196</f>
        <v>52.113564668769719</v>
      </c>
      <c r="I196" s="8">
        <f>'summary-refine'!$M197</f>
        <v>1585</v>
      </c>
      <c r="J196" s="9">
        <f>('summary-no-refine'!$K197-'summary-no-refine'!$J197)/1000</f>
        <v>85.703000000000003</v>
      </c>
      <c r="K196" s="7">
        <f t="shared" si="12"/>
        <v>1.4676149026288461</v>
      </c>
      <c r="L196" s="8">
        <f>'summary-no-refine'!$G197</f>
        <v>252878</v>
      </c>
      <c r="M196" s="24">
        <f t="shared" si="15"/>
        <v>252.87799999999999</v>
      </c>
      <c r="N196" s="7">
        <f t="shared" si="13"/>
        <v>1.1460427557952846</v>
      </c>
    </row>
    <row r="197" spans="1:14" x14ac:dyDescent="0.2">
      <c r="A197" s="1">
        <v>196</v>
      </c>
      <c r="B197" s="9">
        <f>('summary-refine'!$H198+'summary-refine'!$I198)/1000</f>
        <v>7.8780000000000001</v>
      </c>
      <c r="C197" s="9">
        <f>('summary-refine'!$K198-'summary-refine'!$J198)/1000</f>
        <v>134.29599999999999</v>
      </c>
      <c r="D197" s="9">
        <f>'summary-refine'!$J198/1000</f>
        <v>0.68</v>
      </c>
      <c r="E197" s="8">
        <f>'summary-refine'!$G198</f>
        <v>291012</v>
      </c>
      <c r="F197" s="24">
        <f t="shared" si="14"/>
        <v>291.012</v>
      </c>
      <c r="G197" s="8">
        <f>'summary-refine'!$P198/1000</f>
        <v>82.396000000000001</v>
      </c>
      <c r="H197" s="8">
        <f>'summary-refine'!$P198/I197</f>
        <v>51.984858044164035</v>
      </c>
      <c r="I197" s="8">
        <f>'summary-refine'!$M198</f>
        <v>1585</v>
      </c>
      <c r="J197" s="9">
        <f>('summary-no-refine'!$K198-'summary-no-refine'!$J198)/1000</f>
        <v>87.35</v>
      </c>
      <c r="K197" s="7">
        <f t="shared" si="12"/>
        <v>1.537447052089296</v>
      </c>
      <c r="L197" s="8">
        <f>'summary-no-refine'!$G198</f>
        <v>251913</v>
      </c>
      <c r="M197" s="24">
        <f t="shared" si="15"/>
        <v>251.91300000000001</v>
      </c>
      <c r="N197" s="7">
        <f t="shared" si="13"/>
        <v>1.1552083457384097</v>
      </c>
    </row>
    <row r="198" spans="1:14" x14ac:dyDescent="0.2">
      <c r="A198" s="1">
        <v>197</v>
      </c>
      <c r="B198" s="9">
        <f>('summary-refine'!$H199+'summary-refine'!$I199)/1000</f>
        <v>7.6859999999999999</v>
      </c>
      <c r="C198" s="9">
        <f>('summary-refine'!$K199-'summary-refine'!$J199)/1000</f>
        <v>126.66800000000001</v>
      </c>
      <c r="D198" s="9">
        <f>'summary-refine'!$J199/1000</f>
        <v>0.73799999999999999</v>
      </c>
      <c r="E198" s="8">
        <f>'summary-refine'!$G199</f>
        <v>291012</v>
      </c>
      <c r="F198" s="24">
        <f t="shared" si="14"/>
        <v>291.012</v>
      </c>
      <c r="G198" s="8">
        <f>'summary-refine'!$P199/1000</f>
        <v>82.396000000000001</v>
      </c>
      <c r="H198" s="8">
        <f>'summary-refine'!$P199/I198</f>
        <v>51.984858044164035</v>
      </c>
      <c r="I198" s="8">
        <f>'summary-refine'!$M199</f>
        <v>1585</v>
      </c>
      <c r="J198" s="9">
        <f>('summary-no-refine'!$K199-'summary-no-refine'!$J199)/1000</f>
        <v>84.912999999999997</v>
      </c>
      <c r="K198" s="7">
        <f t="shared" si="12"/>
        <v>1.4917386030407596</v>
      </c>
      <c r="L198" s="8">
        <f>'summary-no-refine'!$G199</f>
        <v>251913</v>
      </c>
      <c r="M198" s="24">
        <f t="shared" si="15"/>
        <v>251.91300000000001</v>
      </c>
      <c r="N198" s="7">
        <f t="shared" si="13"/>
        <v>1.1552083457384097</v>
      </c>
    </row>
    <row r="199" spans="1:14" x14ac:dyDescent="0.2">
      <c r="A199" s="1">
        <v>198</v>
      </c>
      <c r="B199" s="9">
        <f>('summary-refine'!$H200+'summary-refine'!$I200)/1000</f>
        <v>7.6749999999999998</v>
      </c>
      <c r="C199" s="9">
        <f>('summary-refine'!$K200-'summary-refine'!$J200)/1000</f>
        <v>126.858</v>
      </c>
      <c r="D199" s="9">
        <f>'summary-refine'!$J200/1000</f>
        <v>0.69499999999999995</v>
      </c>
      <c r="E199" s="8">
        <f>'summary-refine'!$G200</f>
        <v>291012</v>
      </c>
      <c r="F199" s="24">
        <f t="shared" si="14"/>
        <v>291.012</v>
      </c>
      <c r="G199" s="8">
        <f>'summary-refine'!$P200/1000</f>
        <v>82.396000000000001</v>
      </c>
      <c r="H199" s="8">
        <f>'summary-refine'!$P200/I199</f>
        <v>51.984858044164035</v>
      </c>
      <c r="I199" s="8">
        <f>'summary-refine'!$M200</f>
        <v>1585</v>
      </c>
      <c r="J199" s="9">
        <f>('summary-no-refine'!$K200-'summary-no-refine'!$J200)/1000</f>
        <v>85.680999999999997</v>
      </c>
      <c r="K199" s="7">
        <f t="shared" si="12"/>
        <v>1.4805849604929915</v>
      </c>
      <c r="L199" s="8">
        <f>'summary-no-refine'!$G200</f>
        <v>251913</v>
      </c>
      <c r="M199" s="24">
        <f t="shared" si="15"/>
        <v>251.91300000000001</v>
      </c>
      <c r="N199" s="7">
        <f t="shared" si="13"/>
        <v>1.1552083457384097</v>
      </c>
    </row>
    <row r="200" spans="1:14" x14ac:dyDescent="0.2">
      <c r="A200" s="1">
        <v>199</v>
      </c>
      <c r="B200" s="9">
        <f>('summary-refine'!$H201+'summary-refine'!$I201)/1000</f>
        <v>7.3769999999999998</v>
      </c>
      <c r="C200" s="9">
        <f>('summary-refine'!$K201-'summary-refine'!$J201)/1000</f>
        <v>123.988</v>
      </c>
      <c r="D200" s="9">
        <f>'summary-refine'!$J201/1000</f>
        <v>0.73399999999999999</v>
      </c>
      <c r="E200" s="8">
        <f>'summary-refine'!$G201</f>
        <v>291012</v>
      </c>
      <c r="F200" s="24">
        <f t="shared" si="14"/>
        <v>291.012</v>
      </c>
      <c r="G200" s="8">
        <f>'summary-refine'!$P201/1000</f>
        <v>82.396000000000001</v>
      </c>
      <c r="H200" s="8">
        <f>'summary-refine'!$P201/I200</f>
        <v>51.984858044164035</v>
      </c>
      <c r="I200" s="8">
        <f>'summary-refine'!$M201</f>
        <v>1585</v>
      </c>
      <c r="J200" s="9">
        <f>('summary-no-refine'!$K201-'summary-no-refine'!$J201)/1000</f>
        <v>86.718000000000004</v>
      </c>
      <c r="K200" s="7">
        <f t="shared" si="12"/>
        <v>1.429783897230102</v>
      </c>
      <c r="L200" s="8">
        <f>'summary-no-refine'!$G201</f>
        <v>251913</v>
      </c>
      <c r="M200" s="24">
        <f t="shared" si="15"/>
        <v>251.91300000000001</v>
      </c>
      <c r="N200" s="7">
        <f t="shared" si="13"/>
        <v>1.1552083457384097</v>
      </c>
    </row>
    <row r="201" spans="1:14" x14ac:dyDescent="0.2">
      <c r="A201" s="1">
        <v>200</v>
      </c>
      <c r="B201" s="9">
        <f>('summary-refine'!$H202+'summary-refine'!$I202)/1000</f>
        <v>7.6029999999999998</v>
      </c>
      <c r="C201" s="9">
        <f>('summary-refine'!$K202-'summary-refine'!$J202)/1000</f>
        <v>124.91200000000001</v>
      </c>
      <c r="D201" s="9">
        <f>'summary-refine'!$J202/1000</f>
        <v>0.745</v>
      </c>
      <c r="E201" s="8">
        <f>'summary-refine'!$G202</f>
        <v>291012</v>
      </c>
      <c r="F201" s="24">
        <f t="shared" si="14"/>
        <v>291.012</v>
      </c>
      <c r="G201" s="8">
        <f>'summary-refine'!$P202/1000</f>
        <v>82.396000000000001</v>
      </c>
      <c r="H201" s="8">
        <f>'summary-refine'!$P202/I201</f>
        <v>51.984858044164035</v>
      </c>
      <c r="I201" s="8">
        <f>'summary-refine'!$M202</f>
        <v>1585</v>
      </c>
      <c r="J201" s="9">
        <f>('summary-no-refine'!$K202-'summary-no-refine'!$J202)/1000</f>
        <v>85.022999999999996</v>
      </c>
      <c r="K201" s="7">
        <f t="shared" si="12"/>
        <v>1.4691554050080569</v>
      </c>
      <c r="L201" s="8">
        <f>'summary-no-refine'!$G202</f>
        <v>251913</v>
      </c>
      <c r="M201" s="24">
        <f t="shared" si="15"/>
        <v>251.91300000000001</v>
      </c>
      <c r="N201" s="7">
        <f t="shared" si="13"/>
        <v>1.1552083457384097</v>
      </c>
    </row>
    <row r="202" spans="1:14" x14ac:dyDescent="0.2">
      <c r="A202" s="1">
        <v>201</v>
      </c>
      <c r="B202" s="9">
        <f>('summary-refine'!$H203+'summary-refine'!$I203)/1000</f>
        <v>7.7690000000000001</v>
      </c>
      <c r="C202" s="9">
        <f>('summary-refine'!$K203-'summary-refine'!$J203)/1000</f>
        <v>103.709</v>
      </c>
      <c r="D202" s="9">
        <f>'summary-refine'!$J203/1000</f>
        <v>0.67900000000000005</v>
      </c>
      <c r="E202" s="8">
        <f>'summary-refine'!$G203</f>
        <v>246925</v>
      </c>
      <c r="F202" s="24">
        <f t="shared" si="14"/>
        <v>246.92500000000001</v>
      </c>
      <c r="G202" s="8">
        <f>'summary-refine'!$P203/1000</f>
        <v>80.23</v>
      </c>
      <c r="H202" s="8">
        <f>'summary-refine'!$P203/I202</f>
        <v>50.522670025188916</v>
      </c>
      <c r="I202" s="8">
        <f>'summary-refine'!$M203</f>
        <v>1588</v>
      </c>
      <c r="J202" s="9">
        <f>('summary-no-refine'!$K203-'summary-no-refine'!$J203)/1000</f>
        <v>69.721000000000004</v>
      </c>
      <c r="K202" s="7">
        <f t="shared" si="12"/>
        <v>1.4874858364051002</v>
      </c>
      <c r="L202" s="8">
        <f>'summary-no-refine'!$G203</f>
        <v>216009</v>
      </c>
      <c r="M202" s="24">
        <f t="shared" si="15"/>
        <v>216.00899999999999</v>
      </c>
      <c r="N202" s="7">
        <f t="shared" si="13"/>
        <v>1.1431236661435402</v>
      </c>
    </row>
    <row r="203" spans="1:14" x14ac:dyDescent="0.2">
      <c r="A203" s="1">
        <v>202</v>
      </c>
      <c r="B203" s="9">
        <f>('summary-refine'!$H204+'summary-refine'!$I204)/1000</f>
        <v>7.6280000000000001</v>
      </c>
      <c r="C203" s="9">
        <f>('summary-refine'!$K204-'summary-refine'!$J204)/1000</f>
        <v>99.849000000000004</v>
      </c>
      <c r="D203" s="9">
        <f>'summary-refine'!$J204/1000</f>
        <v>0.63800000000000001</v>
      </c>
      <c r="E203" s="8">
        <f>'summary-refine'!$G204</f>
        <v>246925</v>
      </c>
      <c r="F203" s="24">
        <f t="shared" si="14"/>
        <v>246.92500000000001</v>
      </c>
      <c r="G203" s="8">
        <f>'summary-refine'!$P204/1000</f>
        <v>80.23</v>
      </c>
      <c r="H203" s="8">
        <f>'summary-refine'!$P204/I203</f>
        <v>50.522670025188916</v>
      </c>
      <c r="I203" s="8">
        <f>'summary-refine'!$M204</f>
        <v>1588</v>
      </c>
      <c r="J203" s="9">
        <f>('summary-no-refine'!$K204-'summary-no-refine'!$J204)/1000</f>
        <v>67.584000000000003</v>
      </c>
      <c r="K203" s="7">
        <f t="shared" si="12"/>
        <v>1.4774058948863635</v>
      </c>
      <c r="L203" s="8">
        <f>'summary-no-refine'!$G204</f>
        <v>216009</v>
      </c>
      <c r="M203" s="24">
        <f t="shared" si="15"/>
        <v>216.00899999999999</v>
      </c>
      <c r="N203" s="7">
        <f t="shared" si="13"/>
        <v>1.1431236661435402</v>
      </c>
    </row>
    <row r="204" spans="1:14" x14ac:dyDescent="0.2">
      <c r="A204" s="1">
        <v>203</v>
      </c>
      <c r="B204" s="9">
        <f>('summary-refine'!$H205+'summary-refine'!$I205)/1000</f>
        <v>7.7169999999999996</v>
      </c>
      <c r="C204" s="9">
        <f>('summary-refine'!$K205-'summary-refine'!$J205)/1000</f>
        <v>99.596999999999994</v>
      </c>
      <c r="D204" s="9">
        <f>'summary-refine'!$J205/1000</f>
        <v>0.61299999999999999</v>
      </c>
      <c r="E204" s="8">
        <f>'summary-refine'!$G205</f>
        <v>246925</v>
      </c>
      <c r="F204" s="24">
        <f t="shared" si="14"/>
        <v>246.92500000000001</v>
      </c>
      <c r="G204" s="8">
        <f>'summary-refine'!$P205/1000</f>
        <v>80.23</v>
      </c>
      <c r="H204" s="8">
        <f>'summary-refine'!$P205/I204</f>
        <v>50.522670025188916</v>
      </c>
      <c r="I204" s="8">
        <f>'summary-refine'!$M205</f>
        <v>1588</v>
      </c>
      <c r="J204" s="9">
        <f>('summary-no-refine'!$K205-'summary-no-refine'!$J205)/1000</f>
        <v>69.284000000000006</v>
      </c>
      <c r="K204" s="7">
        <f t="shared" si="12"/>
        <v>1.4375180416835054</v>
      </c>
      <c r="L204" s="8">
        <f>'summary-no-refine'!$G205</f>
        <v>216009</v>
      </c>
      <c r="M204" s="24">
        <f t="shared" si="15"/>
        <v>216.00899999999999</v>
      </c>
      <c r="N204" s="7">
        <f t="shared" si="13"/>
        <v>1.1431236661435402</v>
      </c>
    </row>
    <row r="205" spans="1:14" x14ac:dyDescent="0.2">
      <c r="A205" s="1">
        <v>204</v>
      </c>
      <c r="B205" s="9">
        <f>('summary-refine'!$H206+'summary-refine'!$I206)/1000</f>
        <v>7.508</v>
      </c>
      <c r="C205" s="9">
        <f>('summary-refine'!$K206-'summary-refine'!$J206)/1000</f>
        <v>95.805999999999997</v>
      </c>
      <c r="D205" s="9">
        <f>'summary-refine'!$J206/1000</f>
        <v>0.59899999999999998</v>
      </c>
      <c r="E205" s="8">
        <f>'summary-refine'!$G206</f>
        <v>247455</v>
      </c>
      <c r="F205" s="24">
        <f t="shared" si="14"/>
        <v>247.45500000000001</v>
      </c>
      <c r="G205" s="8">
        <f>'summary-refine'!$P206/1000</f>
        <v>80.525000000000006</v>
      </c>
      <c r="H205" s="8">
        <f>'summary-refine'!$P206/I205</f>
        <v>50.708438287153655</v>
      </c>
      <c r="I205" s="8">
        <f>'summary-refine'!$M206</f>
        <v>1588</v>
      </c>
      <c r="J205" s="9">
        <f>('summary-no-refine'!$K206-'summary-no-refine'!$J206)/1000</f>
        <v>68.542000000000002</v>
      </c>
      <c r="K205" s="7">
        <f t="shared" si="12"/>
        <v>1.3977707099296781</v>
      </c>
      <c r="L205" s="8">
        <f>'summary-no-refine'!$G206</f>
        <v>216141</v>
      </c>
      <c r="M205" s="24">
        <f t="shared" si="15"/>
        <v>216.14099999999999</v>
      </c>
      <c r="N205" s="7">
        <f t="shared" si="13"/>
        <v>1.1448776493122546</v>
      </c>
    </row>
    <row r="206" spans="1:14" x14ac:dyDescent="0.2">
      <c r="A206" s="1">
        <v>205</v>
      </c>
      <c r="B206" s="9">
        <f>('summary-refine'!$H207+'summary-refine'!$I207)/1000</f>
        <v>7.5309999999999997</v>
      </c>
      <c r="C206" s="9">
        <f>('summary-refine'!$K207-'summary-refine'!$J207)/1000</f>
        <v>101.538</v>
      </c>
      <c r="D206" s="9">
        <f>'summary-refine'!$J207/1000</f>
        <v>0.621</v>
      </c>
      <c r="E206" s="8">
        <f>'summary-refine'!$G207</f>
        <v>247455</v>
      </c>
      <c r="F206" s="24">
        <f t="shared" si="14"/>
        <v>247.45500000000001</v>
      </c>
      <c r="G206" s="8">
        <f>'summary-refine'!$P207/1000</f>
        <v>80.525000000000006</v>
      </c>
      <c r="H206" s="8">
        <f>'summary-refine'!$P207/I206</f>
        <v>50.708438287153655</v>
      </c>
      <c r="I206" s="8">
        <f>'summary-refine'!$M207</f>
        <v>1588</v>
      </c>
      <c r="J206" s="9">
        <f>('summary-no-refine'!$K207-'summary-no-refine'!$J207)/1000</f>
        <v>68.753</v>
      </c>
      <c r="K206" s="7">
        <f t="shared" si="12"/>
        <v>1.4768519191889808</v>
      </c>
      <c r="L206" s="8">
        <f>'summary-no-refine'!$G207</f>
        <v>216141</v>
      </c>
      <c r="M206" s="24">
        <f t="shared" si="15"/>
        <v>216.14099999999999</v>
      </c>
      <c r="N206" s="7">
        <f t="shared" si="13"/>
        <v>1.1448776493122546</v>
      </c>
    </row>
    <row r="207" spans="1:14" x14ac:dyDescent="0.2">
      <c r="A207" s="1">
        <v>206</v>
      </c>
      <c r="B207" s="9">
        <f>('summary-refine'!$H208+'summary-refine'!$I208)/1000</f>
        <v>8.0679999999999996</v>
      </c>
      <c r="C207" s="9">
        <f>('summary-refine'!$K208-'summary-refine'!$J208)/1000</f>
        <v>100.82899999999999</v>
      </c>
      <c r="D207" s="9">
        <f>'summary-refine'!$J208/1000</f>
        <v>0.69899999999999995</v>
      </c>
      <c r="E207" s="8">
        <f>'summary-refine'!$G208</f>
        <v>247522</v>
      </c>
      <c r="F207" s="24">
        <f t="shared" si="14"/>
        <v>247.52199999999999</v>
      </c>
      <c r="G207" s="8">
        <f>'summary-refine'!$P208/1000</f>
        <v>80.495000000000005</v>
      </c>
      <c r="H207" s="8">
        <f>'summary-refine'!$P208/I207</f>
        <v>50.593966059082341</v>
      </c>
      <c r="I207" s="8">
        <f>'summary-refine'!$M208</f>
        <v>1591</v>
      </c>
      <c r="J207" s="9">
        <f>('summary-no-refine'!$K208-'summary-no-refine'!$J208)/1000</f>
        <v>71.569000000000003</v>
      </c>
      <c r="K207" s="7">
        <f t="shared" si="12"/>
        <v>1.4088362279757993</v>
      </c>
      <c r="L207" s="8">
        <f>'summary-no-refine'!$G208</f>
        <v>218529</v>
      </c>
      <c r="M207" s="24">
        <f t="shared" si="15"/>
        <v>218.529</v>
      </c>
      <c r="N207" s="7">
        <f t="shared" si="13"/>
        <v>1.1326734666794795</v>
      </c>
    </row>
    <row r="208" spans="1:14" x14ac:dyDescent="0.2">
      <c r="A208" s="1">
        <v>207</v>
      </c>
      <c r="B208" s="9">
        <f>('summary-refine'!$H209+'summary-refine'!$I209)/1000</f>
        <v>7.52</v>
      </c>
      <c r="C208" s="9">
        <f>('summary-refine'!$K209-'summary-refine'!$J209)/1000</f>
        <v>96.981999999999999</v>
      </c>
      <c r="D208" s="9">
        <f>'summary-refine'!$J209/1000</f>
        <v>0.60899999999999999</v>
      </c>
      <c r="E208" s="8">
        <f>'summary-refine'!$G209</f>
        <v>247544</v>
      </c>
      <c r="F208" s="24">
        <f t="shared" si="14"/>
        <v>247.54400000000001</v>
      </c>
      <c r="G208" s="8">
        <f>'summary-refine'!$P209/1000</f>
        <v>80.495000000000005</v>
      </c>
      <c r="H208" s="8">
        <f>'summary-refine'!$P209/I208</f>
        <v>50.593966059082341</v>
      </c>
      <c r="I208" s="8">
        <f>'summary-refine'!$M209</f>
        <v>1591</v>
      </c>
      <c r="J208" s="9">
        <f>('summary-no-refine'!$K209-'summary-no-refine'!$J209)/1000</f>
        <v>69.12</v>
      </c>
      <c r="K208" s="7">
        <f t="shared" si="12"/>
        <v>1.4030960648148147</v>
      </c>
      <c r="L208" s="8">
        <f>'summary-no-refine'!$G209</f>
        <v>218551</v>
      </c>
      <c r="M208" s="24">
        <f t="shared" si="15"/>
        <v>218.55099999999999</v>
      </c>
      <c r="N208" s="7">
        <f t="shared" si="13"/>
        <v>1.1326601113698862</v>
      </c>
    </row>
    <row r="209" spans="1:14" x14ac:dyDescent="0.2">
      <c r="A209" s="1">
        <v>208</v>
      </c>
      <c r="B209" s="9">
        <f>('summary-refine'!$H210+'summary-refine'!$I210)/1000</f>
        <v>7.6909999999999998</v>
      </c>
      <c r="C209" s="9">
        <f>('summary-refine'!$K210-'summary-refine'!$J210)/1000</f>
        <v>99.668000000000006</v>
      </c>
      <c r="D209" s="9">
        <f>'summary-refine'!$J210/1000</f>
        <v>0.59199999999999997</v>
      </c>
      <c r="E209" s="8">
        <f>'summary-refine'!$G210</f>
        <v>248524</v>
      </c>
      <c r="F209" s="24">
        <f t="shared" si="14"/>
        <v>248.524</v>
      </c>
      <c r="G209" s="8">
        <f>'summary-refine'!$P210/1000</f>
        <v>80.489999999999995</v>
      </c>
      <c r="H209" s="8">
        <f>'summary-refine'!$P210/I209</f>
        <v>50.590823381521055</v>
      </c>
      <c r="I209" s="8">
        <f>'summary-refine'!$M210</f>
        <v>1591</v>
      </c>
      <c r="J209" s="9">
        <f>('summary-no-refine'!$K210-'summary-no-refine'!$J210)/1000</f>
        <v>70.177000000000007</v>
      </c>
      <c r="K209" s="7">
        <f t="shared" si="12"/>
        <v>1.4202373997178563</v>
      </c>
      <c r="L209" s="8">
        <f>'summary-no-refine'!$G210</f>
        <v>218511</v>
      </c>
      <c r="M209" s="24">
        <f t="shared" si="15"/>
        <v>218.511</v>
      </c>
      <c r="N209" s="7">
        <f t="shared" si="13"/>
        <v>1.1373523529707887</v>
      </c>
    </row>
    <row r="210" spans="1:14" x14ac:dyDescent="0.2">
      <c r="A210" s="1">
        <v>209</v>
      </c>
      <c r="B210" s="9">
        <f>('summary-refine'!$H211+'summary-refine'!$I211)/1000</f>
        <v>7.4969999999999999</v>
      </c>
      <c r="C210" s="9">
        <f>('summary-refine'!$K211-'summary-refine'!$J211)/1000</f>
        <v>98.53</v>
      </c>
      <c r="D210" s="9">
        <f>'summary-refine'!$J211/1000</f>
        <v>0.57999999999999996</v>
      </c>
      <c r="E210" s="8">
        <f>'summary-refine'!$G211</f>
        <v>244268</v>
      </c>
      <c r="F210" s="24">
        <f t="shared" si="14"/>
        <v>244.268</v>
      </c>
      <c r="G210" s="8">
        <f>'summary-refine'!$P211/1000</f>
        <v>80.239000000000004</v>
      </c>
      <c r="H210" s="8">
        <f>'summary-refine'!$P211/I210</f>
        <v>50.433060967944691</v>
      </c>
      <c r="I210" s="8">
        <f>'summary-refine'!$M211</f>
        <v>1591</v>
      </c>
      <c r="J210" s="9">
        <f>('summary-no-refine'!$K211-'summary-no-refine'!$J211)/1000</f>
        <v>65.668999999999997</v>
      </c>
      <c r="K210" s="7">
        <f t="shared" si="12"/>
        <v>1.5004035389605446</v>
      </c>
      <c r="L210" s="8">
        <f>'summary-no-refine'!$G211</f>
        <v>211612</v>
      </c>
      <c r="M210" s="24">
        <f t="shared" si="15"/>
        <v>211.61199999999999</v>
      </c>
      <c r="N210" s="7">
        <f t="shared" si="13"/>
        <v>1.1543201708787783</v>
      </c>
    </row>
    <row r="211" spans="1:14" x14ac:dyDescent="0.2">
      <c r="A211" s="1">
        <v>210</v>
      </c>
      <c r="B211" s="9">
        <f>('summary-refine'!$H212+'summary-refine'!$I212)/1000</f>
        <v>7.61</v>
      </c>
      <c r="C211" s="9">
        <f>('summary-refine'!$K212-'summary-refine'!$J212)/1000</f>
        <v>99.049000000000007</v>
      </c>
      <c r="D211" s="9">
        <f>'summary-refine'!$J212/1000</f>
        <v>0.628</v>
      </c>
      <c r="E211" s="8">
        <f>'summary-refine'!$G212</f>
        <v>244268</v>
      </c>
      <c r="F211" s="24">
        <f t="shared" si="14"/>
        <v>244.268</v>
      </c>
      <c r="G211" s="8">
        <f>'summary-refine'!$P212/1000</f>
        <v>80.239000000000004</v>
      </c>
      <c r="H211" s="8">
        <f>'summary-refine'!$P212/I211</f>
        <v>50.433060967944691</v>
      </c>
      <c r="I211" s="8">
        <f>'summary-refine'!$M212</f>
        <v>1591</v>
      </c>
      <c r="J211" s="9">
        <f>('summary-no-refine'!$K212-'summary-no-refine'!$J212)/1000</f>
        <v>66.314999999999998</v>
      </c>
      <c r="K211" s="7">
        <f t="shared" si="12"/>
        <v>1.4936138128628518</v>
      </c>
      <c r="L211" s="8">
        <f>'summary-no-refine'!$G212</f>
        <v>211612</v>
      </c>
      <c r="M211" s="24">
        <f t="shared" si="15"/>
        <v>211.61199999999999</v>
      </c>
      <c r="N211" s="7">
        <f t="shared" si="13"/>
        <v>1.1543201708787783</v>
      </c>
    </row>
    <row r="212" spans="1:14" x14ac:dyDescent="0.2">
      <c r="A212" s="1">
        <v>211</v>
      </c>
      <c r="B212" s="9">
        <f>('summary-refine'!$H213+'summary-refine'!$I213)/1000</f>
        <v>8.0050000000000008</v>
      </c>
      <c r="C212" s="9">
        <f>('summary-refine'!$K213-'summary-refine'!$J213)/1000</f>
        <v>100.17700000000001</v>
      </c>
      <c r="D212" s="9">
        <f>'summary-refine'!$J213/1000</f>
        <v>0.64400000000000002</v>
      </c>
      <c r="E212" s="8">
        <f>'summary-refine'!$G213</f>
        <v>244268</v>
      </c>
      <c r="F212" s="24">
        <f t="shared" si="14"/>
        <v>244.268</v>
      </c>
      <c r="G212" s="8">
        <f>'summary-refine'!$P213/1000</f>
        <v>80.239000000000004</v>
      </c>
      <c r="H212" s="8">
        <f>'summary-refine'!$P213/I212</f>
        <v>50.433060967944691</v>
      </c>
      <c r="I212" s="8">
        <f>'summary-refine'!$M213</f>
        <v>1591</v>
      </c>
      <c r="J212" s="9">
        <f>('summary-no-refine'!$K213-'summary-no-refine'!$J213)/1000</f>
        <v>67.058000000000007</v>
      </c>
      <c r="K212" s="7">
        <f t="shared" si="12"/>
        <v>1.4938858898267171</v>
      </c>
      <c r="L212" s="8">
        <f>'summary-no-refine'!$G213</f>
        <v>211612</v>
      </c>
      <c r="M212" s="24">
        <f t="shared" si="15"/>
        <v>211.61199999999999</v>
      </c>
      <c r="N212" s="7">
        <f t="shared" si="13"/>
        <v>1.1543201708787783</v>
      </c>
    </row>
    <row r="213" spans="1:14" x14ac:dyDescent="0.2">
      <c r="A213" s="1">
        <v>212</v>
      </c>
      <c r="B213" s="9">
        <f>('summary-refine'!$H214+'summary-refine'!$I214)/1000</f>
        <v>7.5940000000000003</v>
      </c>
      <c r="C213" s="9">
        <f>('summary-refine'!$K214-'summary-refine'!$J214)/1000</f>
        <v>98.472999999999999</v>
      </c>
      <c r="D213" s="9">
        <f>'summary-refine'!$J214/1000</f>
        <v>0.57099999999999995</v>
      </c>
      <c r="E213" s="8">
        <f>'summary-refine'!$G214</f>
        <v>244268</v>
      </c>
      <c r="F213" s="24">
        <f t="shared" si="14"/>
        <v>244.268</v>
      </c>
      <c r="G213" s="8">
        <f>'summary-refine'!$P214/1000</f>
        <v>80.239000000000004</v>
      </c>
      <c r="H213" s="8">
        <f>'summary-refine'!$P214/I213</f>
        <v>50.433060967944691</v>
      </c>
      <c r="I213" s="8">
        <f>'summary-refine'!$M214</f>
        <v>1591</v>
      </c>
      <c r="J213" s="9">
        <f>('summary-no-refine'!$K214-'summary-no-refine'!$J214)/1000</f>
        <v>65.981999999999999</v>
      </c>
      <c r="K213" s="7">
        <f t="shared" si="12"/>
        <v>1.4924221757449001</v>
      </c>
      <c r="L213" s="8">
        <f>'summary-no-refine'!$G214</f>
        <v>211612</v>
      </c>
      <c r="M213" s="24">
        <f t="shared" si="15"/>
        <v>211.61199999999999</v>
      </c>
      <c r="N213" s="7">
        <f t="shared" si="13"/>
        <v>1.1543201708787783</v>
      </c>
    </row>
    <row r="214" spans="1:14" x14ac:dyDescent="0.2">
      <c r="A214" s="1">
        <v>213</v>
      </c>
      <c r="B214" s="9">
        <f>('summary-refine'!$H215+'summary-refine'!$I215)/1000</f>
        <v>7.8730000000000002</v>
      </c>
      <c r="C214" s="9">
        <f>('summary-refine'!$K215-'summary-refine'!$J215)/1000</f>
        <v>112.345</v>
      </c>
      <c r="D214" s="9">
        <f>'summary-refine'!$J215/1000</f>
        <v>0.63600000000000001</v>
      </c>
      <c r="E214" s="8">
        <f>'summary-refine'!$G215</f>
        <v>255538</v>
      </c>
      <c r="F214" s="24">
        <f t="shared" si="14"/>
        <v>255.53800000000001</v>
      </c>
      <c r="G214" s="8">
        <f>'summary-refine'!$P215/1000</f>
        <v>80.643000000000001</v>
      </c>
      <c r="H214" s="8">
        <f>'summary-refine'!$P215/I214</f>
        <v>50.686989314896294</v>
      </c>
      <c r="I214" s="8">
        <f>'summary-refine'!$M215</f>
        <v>1591</v>
      </c>
      <c r="J214" s="9">
        <f>('summary-no-refine'!$K215-'summary-no-refine'!$J215)/1000</f>
        <v>68.804000000000002</v>
      </c>
      <c r="K214" s="7">
        <f t="shared" si="12"/>
        <v>1.6328265798500086</v>
      </c>
      <c r="L214" s="8">
        <f>'summary-no-refine'!$G215</f>
        <v>211008</v>
      </c>
      <c r="M214" s="24">
        <f t="shared" si="15"/>
        <v>211.00800000000001</v>
      </c>
      <c r="N214" s="7">
        <f t="shared" si="13"/>
        <v>1.211034652714589</v>
      </c>
    </row>
    <row r="215" spans="1:14" x14ac:dyDescent="0.2">
      <c r="A215" s="1">
        <v>214</v>
      </c>
      <c r="B215" s="9">
        <f>('summary-refine'!$H216+'summary-refine'!$I216)/1000</f>
        <v>7.6340000000000003</v>
      </c>
      <c r="C215" s="9">
        <f>('summary-refine'!$K216-'summary-refine'!$J216)/1000</f>
        <v>109.29900000000001</v>
      </c>
      <c r="D215" s="9">
        <f>'summary-refine'!$J216/1000</f>
        <v>0.64900000000000002</v>
      </c>
      <c r="E215" s="8">
        <f>'summary-refine'!$G216</f>
        <v>255563</v>
      </c>
      <c r="F215" s="24">
        <f t="shared" si="14"/>
        <v>255.56299999999999</v>
      </c>
      <c r="G215" s="8">
        <f>'summary-refine'!$P216/1000</f>
        <v>80.668000000000006</v>
      </c>
      <c r="H215" s="8">
        <f>'summary-refine'!$P216/I215</f>
        <v>50.702702702702702</v>
      </c>
      <c r="I215" s="8">
        <f>'summary-refine'!$M216</f>
        <v>1591</v>
      </c>
      <c r="J215" s="9">
        <f>('summary-no-refine'!$K216-'summary-no-refine'!$J216)/1000</f>
        <v>68.344999999999999</v>
      </c>
      <c r="K215" s="7">
        <f t="shared" si="12"/>
        <v>1.5992245226424757</v>
      </c>
      <c r="L215" s="8">
        <f>'summary-no-refine'!$G216</f>
        <v>211028</v>
      </c>
      <c r="M215" s="24">
        <f t="shared" si="15"/>
        <v>211.02799999999999</v>
      </c>
      <c r="N215" s="7">
        <f t="shared" si="13"/>
        <v>1.2110383456223819</v>
      </c>
    </row>
    <row r="216" spans="1:14" x14ac:dyDescent="0.2">
      <c r="A216" s="1">
        <v>215</v>
      </c>
      <c r="B216" s="9">
        <f>('summary-refine'!$H217+'summary-refine'!$I217)/1000</f>
        <v>7.899</v>
      </c>
      <c r="C216" s="9">
        <f>('summary-refine'!$K217-'summary-refine'!$J217)/1000</f>
        <v>112.377</v>
      </c>
      <c r="D216" s="9">
        <f>'summary-refine'!$J217/1000</f>
        <v>0.60599999999999998</v>
      </c>
      <c r="E216" s="8">
        <f>'summary-refine'!$G217</f>
        <v>255563</v>
      </c>
      <c r="F216" s="24">
        <f t="shared" si="14"/>
        <v>255.56299999999999</v>
      </c>
      <c r="G216" s="8">
        <f>'summary-refine'!$P217/1000</f>
        <v>80.668000000000006</v>
      </c>
      <c r="H216" s="8">
        <f>'summary-refine'!$P217/I216</f>
        <v>50.702702702702702</v>
      </c>
      <c r="I216" s="8">
        <f>'summary-refine'!$M217</f>
        <v>1591</v>
      </c>
      <c r="J216" s="9">
        <f>('summary-no-refine'!$K217-'summary-no-refine'!$J217)/1000</f>
        <v>70.031000000000006</v>
      </c>
      <c r="K216" s="7">
        <f t="shared" si="12"/>
        <v>1.6046750724679069</v>
      </c>
      <c r="L216" s="8">
        <f>'summary-no-refine'!$G217</f>
        <v>211028</v>
      </c>
      <c r="M216" s="24">
        <f t="shared" si="15"/>
        <v>211.02799999999999</v>
      </c>
      <c r="N216" s="7">
        <f t="shared" si="13"/>
        <v>1.2110383456223819</v>
      </c>
    </row>
    <row r="217" spans="1:14" x14ac:dyDescent="0.2">
      <c r="A217" s="1">
        <v>216</v>
      </c>
      <c r="B217" s="9">
        <f>('summary-refine'!$H218+'summary-refine'!$I218)/1000</f>
        <v>8.33</v>
      </c>
      <c r="C217" s="9">
        <f>('summary-refine'!$K218-'summary-refine'!$J218)/1000</f>
        <v>104.337</v>
      </c>
      <c r="D217" s="9">
        <f>'summary-refine'!$J218/1000</f>
        <v>0.64900000000000002</v>
      </c>
      <c r="E217" s="8">
        <f>'summary-refine'!$G218</f>
        <v>254877</v>
      </c>
      <c r="F217" s="24">
        <f t="shared" si="14"/>
        <v>254.87700000000001</v>
      </c>
      <c r="G217" s="8">
        <f>'summary-refine'!$P218/1000</f>
        <v>81.900999999999996</v>
      </c>
      <c r="H217" s="8">
        <f>'summary-refine'!$P218/I217</f>
        <v>51.380803011292343</v>
      </c>
      <c r="I217" s="8">
        <f>'summary-refine'!$M218</f>
        <v>1594</v>
      </c>
      <c r="J217" s="9">
        <f>('summary-no-refine'!$K218-'summary-no-refine'!$J218)/1000</f>
        <v>70.295000000000002</v>
      </c>
      <c r="K217" s="7">
        <f t="shared" si="12"/>
        <v>1.4842734191621025</v>
      </c>
      <c r="L217" s="8">
        <f>'summary-no-refine'!$G218</f>
        <v>210696</v>
      </c>
      <c r="M217" s="24">
        <f t="shared" si="15"/>
        <v>210.696</v>
      </c>
      <c r="N217" s="7">
        <f t="shared" si="13"/>
        <v>1.2096907392641532</v>
      </c>
    </row>
    <row r="218" spans="1:14" x14ac:dyDescent="0.2">
      <c r="A218" s="1">
        <v>217</v>
      </c>
      <c r="B218" s="9">
        <f>('summary-refine'!$H219+'summary-refine'!$I219)/1000</f>
        <v>7.85</v>
      </c>
      <c r="C218" s="9">
        <f>('summary-refine'!$K219-'summary-refine'!$J219)/1000</f>
        <v>111.623</v>
      </c>
      <c r="D218" s="9">
        <f>'summary-refine'!$J219/1000</f>
        <v>0.624</v>
      </c>
      <c r="E218" s="8">
        <f>'summary-refine'!$G219</f>
        <v>259601</v>
      </c>
      <c r="F218" s="24">
        <f t="shared" si="14"/>
        <v>259.601</v>
      </c>
      <c r="G218" s="8">
        <f>'summary-refine'!$P219/1000</f>
        <v>82.441000000000003</v>
      </c>
      <c r="H218" s="8">
        <f>'summary-refine'!$P219/I218</f>
        <v>51.654761904761905</v>
      </c>
      <c r="I218" s="8">
        <f>'summary-refine'!$M219</f>
        <v>1596</v>
      </c>
      <c r="J218" s="9">
        <f>('summary-no-refine'!$K219-'summary-no-refine'!$J219)/1000</f>
        <v>69.135000000000005</v>
      </c>
      <c r="K218" s="7">
        <f t="shared" si="12"/>
        <v>1.6145657047805018</v>
      </c>
      <c r="L218" s="8">
        <f>'summary-no-refine'!$G219</f>
        <v>211475</v>
      </c>
      <c r="M218" s="24">
        <f t="shared" si="15"/>
        <v>211.47499999999999</v>
      </c>
      <c r="N218" s="7">
        <f t="shared" si="13"/>
        <v>1.2275729991724791</v>
      </c>
    </row>
    <row r="219" spans="1:14" x14ac:dyDescent="0.2">
      <c r="A219" s="1">
        <v>218</v>
      </c>
      <c r="B219" s="9">
        <f>('summary-refine'!$H220+'summary-refine'!$I220)/1000</f>
        <v>7.8380000000000001</v>
      </c>
      <c r="C219" s="9">
        <f>('summary-refine'!$K220-'summary-refine'!$J220)/1000</f>
        <v>111.458</v>
      </c>
      <c r="D219" s="9">
        <f>'summary-refine'!$J220/1000</f>
        <v>0.66200000000000003</v>
      </c>
      <c r="E219" s="8">
        <f>'summary-refine'!$G220</f>
        <v>259977</v>
      </c>
      <c r="F219" s="24">
        <f t="shared" si="14"/>
        <v>259.97699999999998</v>
      </c>
      <c r="G219" s="8">
        <f>'summary-refine'!$P220/1000</f>
        <v>82.441000000000003</v>
      </c>
      <c r="H219" s="8">
        <f>'summary-refine'!$P220/I219</f>
        <v>51.654761904761905</v>
      </c>
      <c r="I219" s="8">
        <f>'summary-refine'!$M220</f>
        <v>1596</v>
      </c>
      <c r="J219" s="9">
        <f>('summary-no-refine'!$K220-'summary-no-refine'!$J220)/1000</f>
        <v>68.527000000000001</v>
      </c>
      <c r="K219" s="7">
        <f t="shared" si="12"/>
        <v>1.6264829921053015</v>
      </c>
      <c r="L219" s="8">
        <f>'summary-no-refine'!$G220</f>
        <v>211968</v>
      </c>
      <c r="M219" s="24">
        <f t="shared" si="15"/>
        <v>211.96799999999999</v>
      </c>
      <c r="N219" s="7">
        <f t="shared" si="13"/>
        <v>1.2264917346014492</v>
      </c>
    </row>
    <row r="220" spans="1:14" x14ac:dyDescent="0.2">
      <c r="A220" s="1">
        <v>219</v>
      </c>
      <c r="B220" s="9">
        <f>('summary-refine'!$H221+'summary-refine'!$I221)/1000</f>
        <v>7.7460000000000004</v>
      </c>
      <c r="C220" s="9">
        <f>('summary-refine'!$K221-'summary-refine'!$J221)/1000</f>
        <v>111.672</v>
      </c>
      <c r="D220" s="9">
        <f>'summary-refine'!$J221/1000</f>
        <v>0.65</v>
      </c>
      <c r="E220" s="8">
        <f>'summary-refine'!$G221</f>
        <v>260003</v>
      </c>
      <c r="F220" s="24">
        <f t="shared" si="14"/>
        <v>260.00299999999999</v>
      </c>
      <c r="G220" s="8">
        <f>'summary-refine'!$P221/1000</f>
        <v>82.441999999999993</v>
      </c>
      <c r="H220" s="8">
        <f>'summary-refine'!$P221/I220</f>
        <v>51.655388471177943</v>
      </c>
      <c r="I220" s="8">
        <f>'summary-refine'!$M221</f>
        <v>1596</v>
      </c>
      <c r="J220" s="9">
        <f>('summary-no-refine'!$K221-'summary-no-refine'!$J221)/1000</f>
        <v>68.909000000000006</v>
      </c>
      <c r="K220" s="7">
        <f t="shared" si="12"/>
        <v>1.6205720588021881</v>
      </c>
      <c r="L220" s="8">
        <f>'summary-no-refine'!$G221</f>
        <v>211994</v>
      </c>
      <c r="M220" s="24">
        <f t="shared" si="15"/>
        <v>211.994</v>
      </c>
      <c r="N220" s="7">
        <f t="shared" si="13"/>
        <v>1.2264639565270716</v>
      </c>
    </row>
    <row r="221" spans="1:14" x14ac:dyDescent="0.2">
      <c r="A221" s="1">
        <v>220</v>
      </c>
      <c r="B221" s="9">
        <f>('summary-refine'!$H222+'summary-refine'!$I222)/1000</f>
        <v>7.7309999999999999</v>
      </c>
      <c r="C221" s="9">
        <f>('summary-refine'!$K222-'summary-refine'!$J222)/1000</f>
        <v>108.874</v>
      </c>
      <c r="D221" s="9">
        <f>'summary-refine'!$J222/1000</f>
        <v>0.64300000000000002</v>
      </c>
      <c r="E221" s="8">
        <f>'summary-refine'!$G222</f>
        <v>260003</v>
      </c>
      <c r="F221" s="24">
        <f t="shared" si="14"/>
        <v>260.00299999999999</v>
      </c>
      <c r="G221" s="8">
        <f>'summary-refine'!$P222/1000</f>
        <v>82.441999999999993</v>
      </c>
      <c r="H221" s="8">
        <f>'summary-refine'!$P222/I221</f>
        <v>51.655388471177943</v>
      </c>
      <c r="I221" s="8">
        <f>'summary-refine'!$M222</f>
        <v>1596</v>
      </c>
      <c r="J221" s="9">
        <f>('summary-no-refine'!$K222-'summary-no-refine'!$J222)/1000</f>
        <v>68.724999999999994</v>
      </c>
      <c r="K221" s="7">
        <f t="shared" si="12"/>
        <v>1.5841978901418698</v>
      </c>
      <c r="L221" s="8">
        <f>'summary-no-refine'!$G222</f>
        <v>211994</v>
      </c>
      <c r="M221" s="24">
        <f t="shared" si="15"/>
        <v>211.994</v>
      </c>
      <c r="N221" s="7">
        <f t="shared" si="13"/>
        <v>1.2264639565270716</v>
      </c>
    </row>
    <row r="222" spans="1:14" x14ac:dyDescent="0.2">
      <c r="A222" s="1">
        <v>221</v>
      </c>
      <c r="B222" s="9">
        <f>('summary-refine'!$H223+'summary-refine'!$I223)/1000</f>
        <v>8.0389999999999997</v>
      </c>
      <c r="C222" s="9">
        <f>('summary-refine'!$K223-'summary-refine'!$J223)/1000</f>
        <v>110.37</v>
      </c>
      <c r="D222" s="9">
        <f>'summary-refine'!$J223/1000</f>
        <v>0.63600000000000001</v>
      </c>
      <c r="E222" s="8">
        <f>'summary-refine'!$G223</f>
        <v>260003</v>
      </c>
      <c r="F222" s="24">
        <f t="shared" si="14"/>
        <v>260.00299999999999</v>
      </c>
      <c r="G222" s="8">
        <f>'summary-refine'!$P223/1000</f>
        <v>82.441999999999993</v>
      </c>
      <c r="H222" s="8">
        <f>'summary-refine'!$P223/I222</f>
        <v>51.655388471177943</v>
      </c>
      <c r="I222" s="8">
        <f>'summary-refine'!$M223</f>
        <v>1596</v>
      </c>
      <c r="J222" s="9">
        <f>('summary-no-refine'!$K223-'summary-no-refine'!$J223)/1000</f>
        <v>71.021000000000001</v>
      </c>
      <c r="K222" s="7">
        <f t="shared" si="12"/>
        <v>1.5540473944326327</v>
      </c>
      <c r="L222" s="8">
        <f>'summary-no-refine'!$G223</f>
        <v>211994</v>
      </c>
      <c r="M222" s="24">
        <f t="shared" si="15"/>
        <v>211.994</v>
      </c>
      <c r="N222" s="7">
        <f t="shared" si="13"/>
        <v>1.2264639565270716</v>
      </c>
    </row>
    <row r="223" spans="1:14" x14ac:dyDescent="0.2">
      <c r="A223" s="1">
        <v>222</v>
      </c>
      <c r="B223" s="9">
        <f>('summary-refine'!$H224+'summary-refine'!$I224)/1000</f>
        <v>7.8179999999999996</v>
      </c>
      <c r="C223" s="9">
        <f>('summary-refine'!$K224-'summary-refine'!$J224)/1000</f>
        <v>111.342</v>
      </c>
      <c r="D223" s="9">
        <f>'summary-refine'!$J224/1000</f>
        <v>0.65200000000000002</v>
      </c>
      <c r="E223" s="8">
        <f>'summary-refine'!$G224</f>
        <v>260003</v>
      </c>
      <c r="F223" s="24">
        <f t="shared" si="14"/>
        <v>260.00299999999999</v>
      </c>
      <c r="G223" s="8">
        <f>'summary-refine'!$P224/1000</f>
        <v>82.441999999999993</v>
      </c>
      <c r="H223" s="8">
        <f>'summary-refine'!$P224/I223</f>
        <v>51.655388471177943</v>
      </c>
      <c r="I223" s="8">
        <f>'summary-refine'!$M224</f>
        <v>1596</v>
      </c>
      <c r="J223" s="9">
        <f>('summary-no-refine'!$K224-'summary-no-refine'!$J224)/1000</f>
        <v>68.137</v>
      </c>
      <c r="K223" s="7">
        <f t="shared" si="12"/>
        <v>1.6340901419199554</v>
      </c>
      <c r="L223" s="8">
        <f>'summary-no-refine'!$G224</f>
        <v>211994</v>
      </c>
      <c r="M223" s="24">
        <f t="shared" si="15"/>
        <v>211.994</v>
      </c>
      <c r="N223" s="7">
        <f t="shared" si="13"/>
        <v>1.2264639565270716</v>
      </c>
    </row>
    <row r="224" spans="1:14" x14ac:dyDescent="0.2">
      <c r="A224" s="1">
        <v>223</v>
      </c>
      <c r="B224" s="9">
        <f>('summary-refine'!$H225+'summary-refine'!$I225)/1000</f>
        <v>7.8339999999999996</v>
      </c>
      <c r="C224" s="9">
        <f>('summary-refine'!$K225-'summary-refine'!$J225)/1000</f>
        <v>111.29900000000001</v>
      </c>
      <c r="D224" s="9">
        <f>'summary-refine'!$J225/1000</f>
        <v>0.63900000000000001</v>
      </c>
      <c r="E224" s="8">
        <f>'summary-refine'!$G225</f>
        <v>260003</v>
      </c>
      <c r="F224" s="24">
        <f t="shared" si="14"/>
        <v>260.00299999999999</v>
      </c>
      <c r="G224" s="8">
        <f>'summary-refine'!$P225/1000</f>
        <v>82.441999999999993</v>
      </c>
      <c r="H224" s="8">
        <f>'summary-refine'!$P225/I224</f>
        <v>51.655388471177943</v>
      </c>
      <c r="I224" s="8">
        <f>'summary-refine'!$M225</f>
        <v>1596</v>
      </c>
      <c r="J224" s="9">
        <f>('summary-no-refine'!$K225-'summary-no-refine'!$J225)/1000</f>
        <v>69.015000000000001</v>
      </c>
      <c r="K224" s="7">
        <f t="shared" si="12"/>
        <v>1.6126784032456714</v>
      </c>
      <c r="L224" s="8">
        <f>'summary-no-refine'!$G225</f>
        <v>211994</v>
      </c>
      <c r="M224" s="24">
        <f t="shared" si="15"/>
        <v>211.994</v>
      </c>
      <c r="N224" s="7">
        <f t="shared" si="13"/>
        <v>1.2264639565270716</v>
      </c>
    </row>
    <row r="225" spans="1:14" x14ac:dyDescent="0.2">
      <c r="A225" s="1">
        <v>224</v>
      </c>
      <c r="B225" s="9">
        <f>('summary-refine'!$H226+'summary-refine'!$I226)/1000</f>
        <v>7.3579999999999997</v>
      </c>
      <c r="C225" s="9">
        <f>('summary-refine'!$K226-'summary-refine'!$J226)/1000</f>
        <v>109.958</v>
      </c>
      <c r="D225" s="9">
        <f>'summary-refine'!$J226/1000</f>
        <v>0.623</v>
      </c>
      <c r="E225" s="8">
        <f>'summary-refine'!$G226</f>
        <v>260735</v>
      </c>
      <c r="F225" s="24">
        <f t="shared" si="14"/>
        <v>260.73500000000001</v>
      </c>
      <c r="G225" s="8">
        <f>'summary-refine'!$P226/1000</f>
        <v>82.45</v>
      </c>
      <c r="H225" s="8">
        <f>'summary-refine'!$P226/I225</f>
        <v>51.660401002506269</v>
      </c>
      <c r="I225" s="8">
        <f>'summary-refine'!$M226</f>
        <v>1596</v>
      </c>
      <c r="J225" s="9">
        <f>('summary-no-refine'!$K226-'summary-no-refine'!$J226)/1000</f>
        <v>68.043000000000006</v>
      </c>
      <c r="K225" s="7">
        <f t="shared" si="12"/>
        <v>1.6160075246535277</v>
      </c>
      <c r="L225" s="8">
        <f>'summary-no-refine'!$G226</f>
        <v>212680</v>
      </c>
      <c r="M225" s="24">
        <f t="shared" si="15"/>
        <v>212.68</v>
      </c>
      <c r="N225" s="7">
        <f t="shared" si="13"/>
        <v>1.2259497837126199</v>
      </c>
    </row>
    <row r="226" spans="1:14" x14ac:dyDescent="0.2">
      <c r="A226" s="1">
        <v>225</v>
      </c>
      <c r="B226" s="9">
        <f>('summary-refine'!$H227+'summary-refine'!$I227)/1000</f>
        <v>7.7859999999999996</v>
      </c>
      <c r="C226" s="9">
        <f>('summary-refine'!$K227-'summary-refine'!$J227)/1000</f>
        <v>109.36499999999999</v>
      </c>
      <c r="D226" s="9">
        <f>'summary-refine'!$J227/1000</f>
        <v>0.70199999999999996</v>
      </c>
      <c r="E226" s="8">
        <f>'summary-refine'!$G227</f>
        <v>260523</v>
      </c>
      <c r="F226" s="24">
        <f t="shared" si="14"/>
        <v>260.52300000000002</v>
      </c>
      <c r="G226" s="8">
        <f>'summary-refine'!$P227/1000</f>
        <v>82.45</v>
      </c>
      <c r="H226" s="8">
        <f>'summary-refine'!$P227/I226</f>
        <v>51.660401002506269</v>
      </c>
      <c r="I226" s="8">
        <f>'summary-refine'!$M227</f>
        <v>1596</v>
      </c>
      <c r="J226" s="9">
        <f>('summary-no-refine'!$K227-'summary-no-refine'!$J227)/1000</f>
        <v>68.784000000000006</v>
      </c>
      <c r="K226" s="7">
        <f t="shared" si="12"/>
        <v>1.589977320307048</v>
      </c>
      <c r="L226" s="8">
        <f>'summary-no-refine'!$G227</f>
        <v>212252</v>
      </c>
      <c r="M226" s="24">
        <f t="shared" si="15"/>
        <v>212.25200000000001</v>
      </c>
      <c r="N226" s="7">
        <f t="shared" si="13"/>
        <v>1.2274230631513483</v>
      </c>
    </row>
    <row r="227" spans="1:14" x14ac:dyDescent="0.2">
      <c r="A227" s="1">
        <v>226</v>
      </c>
      <c r="B227" s="9">
        <f>('summary-refine'!$H228+'summary-refine'!$I228)/1000</f>
        <v>8.09</v>
      </c>
      <c r="C227" s="9">
        <f>('summary-refine'!$K228-'summary-refine'!$J228)/1000</f>
        <v>116.548</v>
      </c>
      <c r="D227" s="9">
        <f>'summary-refine'!$J228/1000</f>
        <v>0.66300000000000003</v>
      </c>
      <c r="E227" s="8">
        <f>'summary-refine'!$G228</f>
        <v>260523</v>
      </c>
      <c r="F227" s="24">
        <f t="shared" si="14"/>
        <v>260.52300000000002</v>
      </c>
      <c r="G227" s="8">
        <f>'summary-refine'!$P228/1000</f>
        <v>82.45</v>
      </c>
      <c r="H227" s="8">
        <f>'summary-refine'!$P228/I227</f>
        <v>51.660401002506269</v>
      </c>
      <c r="I227" s="8">
        <f>'summary-refine'!$M228</f>
        <v>1596</v>
      </c>
      <c r="J227" s="9">
        <f>('summary-no-refine'!$K228-'summary-no-refine'!$J228)/1000</f>
        <v>70.134</v>
      </c>
      <c r="K227" s="7">
        <f t="shared" si="12"/>
        <v>1.6617902871645707</v>
      </c>
      <c r="L227" s="8">
        <f>'summary-no-refine'!$G228</f>
        <v>212252</v>
      </c>
      <c r="M227" s="24">
        <f t="shared" si="15"/>
        <v>212.25200000000001</v>
      </c>
      <c r="N227" s="7">
        <f t="shared" si="13"/>
        <v>1.2274230631513483</v>
      </c>
    </row>
    <row r="228" spans="1:14" x14ac:dyDescent="0.2">
      <c r="A228" s="1">
        <v>227</v>
      </c>
      <c r="B228" s="9">
        <f>('summary-refine'!$H229+'summary-refine'!$I229)/1000</f>
        <v>7.8010000000000002</v>
      </c>
      <c r="C228" s="9">
        <f>('summary-refine'!$K229-'summary-refine'!$J229)/1000</f>
        <v>109.452</v>
      </c>
      <c r="D228" s="9">
        <f>'summary-refine'!$J229/1000</f>
        <v>0.67900000000000005</v>
      </c>
      <c r="E228" s="8">
        <f>'summary-refine'!$G229</f>
        <v>260523</v>
      </c>
      <c r="F228" s="24">
        <f t="shared" si="14"/>
        <v>260.52300000000002</v>
      </c>
      <c r="G228" s="8">
        <f>'summary-refine'!$P229/1000</f>
        <v>82.45</v>
      </c>
      <c r="H228" s="8">
        <f>'summary-refine'!$P229/I228</f>
        <v>51.660401002506269</v>
      </c>
      <c r="I228" s="8">
        <f>'summary-refine'!$M229</f>
        <v>1596</v>
      </c>
      <c r="J228" s="9">
        <f>('summary-no-refine'!$K229-'summary-no-refine'!$J229)/1000</f>
        <v>68.858000000000004</v>
      </c>
      <c r="K228" s="7">
        <f t="shared" si="12"/>
        <v>1.5895320805135205</v>
      </c>
      <c r="L228" s="8">
        <f>'summary-no-refine'!$G229</f>
        <v>212252</v>
      </c>
      <c r="M228" s="24">
        <f t="shared" si="15"/>
        <v>212.25200000000001</v>
      </c>
      <c r="N228" s="7">
        <f t="shared" si="13"/>
        <v>1.2274230631513483</v>
      </c>
    </row>
    <row r="229" spans="1:14" x14ac:dyDescent="0.2">
      <c r="A229" s="1">
        <v>228</v>
      </c>
      <c r="B229" s="9">
        <f>('summary-refine'!$H230+'summary-refine'!$I230)/1000</f>
        <v>7.8140000000000001</v>
      </c>
      <c r="C229" s="9">
        <f>('summary-refine'!$K230-'summary-refine'!$J230)/1000</f>
        <v>113.06399999999999</v>
      </c>
      <c r="D229" s="9">
        <f>'summary-refine'!$J230/1000</f>
        <v>0.63600000000000001</v>
      </c>
      <c r="E229" s="8">
        <f>'summary-refine'!$G230</f>
        <v>260523</v>
      </c>
      <c r="F229" s="24">
        <f t="shared" si="14"/>
        <v>260.52300000000002</v>
      </c>
      <c r="G229" s="8">
        <f>'summary-refine'!$P230/1000</f>
        <v>82.45</v>
      </c>
      <c r="H229" s="8">
        <f>'summary-refine'!$P230/I229</f>
        <v>51.660401002506269</v>
      </c>
      <c r="I229" s="8">
        <f>'summary-refine'!$M230</f>
        <v>1596</v>
      </c>
      <c r="J229" s="9">
        <f>('summary-no-refine'!$K230-'summary-no-refine'!$J230)/1000</f>
        <v>69.075000000000003</v>
      </c>
      <c r="K229" s="7">
        <f t="shared" si="12"/>
        <v>1.636829533116178</v>
      </c>
      <c r="L229" s="8">
        <f>'summary-no-refine'!$G230</f>
        <v>212260</v>
      </c>
      <c r="M229" s="24">
        <f t="shared" si="15"/>
        <v>212.26</v>
      </c>
      <c r="N229" s="7">
        <f t="shared" si="13"/>
        <v>1.2273768020352398</v>
      </c>
    </row>
    <row r="230" spans="1:14" x14ac:dyDescent="0.2">
      <c r="A230" s="1">
        <v>229</v>
      </c>
      <c r="B230" s="9">
        <f>('summary-refine'!$H231+'summary-refine'!$I231)/1000</f>
        <v>7.57</v>
      </c>
      <c r="C230" s="9">
        <f>('summary-refine'!$K231-'summary-refine'!$J231)/1000</f>
        <v>106.35</v>
      </c>
      <c r="D230" s="9">
        <f>'summary-refine'!$J231/1000</f>
        <v>0.68700000000000006</v>
      </c>
      <c r="E230" s="8">
        <f>'summary-refine'!$G231</f>
        <v>270522</v>
      </c>
      <c r="F230" s="24">
        <f t="shared" si="14"/>
        <v>270.52199999999999</v>
      </c>
      <c r="G230" s="8">
        <f>'summary-refine'!$P231/1000</f>
        <v>81.063000000000002</v>
      </c>
      <c r="H230" s="8">
        <f>'summary-refine'!$P231/I230</f>
        <v>50.791353383458649</v>
      </c>
      <c r="I230" s="8">
        <f>'summary-refine'!$M231</f>
        <v>1596</v>
      </c>
      <c r="J230" s="9">
        <f>('summary-no-refine'!$K231-'summary-no-refine'!$J231)/1000</f>
        <v>84.971000000000004</v>
      </c>
      <c r="K230" s="7">
        <f t="shared" si="12"/>
        <v>1.251603488248932</v>
      </c>
      <c r="L230" s="8">
        <f>'summary-no-refine'!$G231</f>
        <v>253677</v>
      </c>
      <c r="M230" s="24">
        <f t="shared" si="15"/>
        <v>253.67699999999999</v>
      </c>
      <c r="N230" s="7">
        <f t="shared" si="13"/>
        <v>1.0664033396799868</v>
      </c>
    </row>
    <row r="231" spans="1:14" x14ac:dyDescent="0.2">
      <c r="A231" s="1">
        <v>230</v>
      </c>
      <c r="B231" s="9">
        <f>('summary-refine'!$H232+'summary-refine'!$I232)/1000</f>
        <v>7.5469999999999997</v>
      </c>
      <c r="C231" s="9">
        <f>('summary-refine'!$K232-'summary-refine'!$J232)/1000</f>
        <v>109.995</v>
      </c>
      <c r="D231" s="9">
        <f>'summary-refine'!$J232/1000</f>
        <v>0.65200000000000002</v>
      </c>
      <c r="E231" s="8">
        <f>'summary-refine'!$G232</f>
        <v>273022</v>
      </c>
      <c r="F231" s="24">
        <f t="shared" si="14"/>
        <v>273.02199999999999</v>
      </c>
      <c r="G231" s="8">
        <f>'summary-refine'!$P232/1000</f>
        <v>81.415000000000006</v>
      </c>
      <c r="H231" s="8">
        <f>'summary-refine'!$P232/I231</f>
        <v>51.011904761904759</v>
      </c>
      <c r="I231" s="8">
        <f>'summary-refine'!$M232</f>
        <v>1596</v>
      </c>
      <c r="J231" s="9">
        <f>('summary-no-refine'!$K232-'summary-no-refine'!$J232)/1000</f>
        <v>88.293000000000006</v>
      </c>
      <c r="K231" s="7">
        <f t="shared" si="12"/>
        <v>1.245795249906561</v>
      </c>
      <c r="L231" s="8">
        <f>'summary-no-refine'!$G232</f>
        <v>254268</v>
      </c>
      <c r="M231" s="24">
        <f t="shared" si="15"/>
        <v>254.268</v>
      </c>
      <c r="N231" s="7">
        <f t="shared" si="13"/>
        <v>1.0737568235090535</v>
      </c>
    </row>
    <row r="232" spans="1:14" x14ac:dyDescent="0.2">
      <c r="A232" s="1">
        <v>231</v>
      </c>
      <c r="B232" s="9">
        <f>('summary-refine'!$H233+'summary-refine'!$I233)/1000</f>
        <v>8.2149999999999999</v>
      </c>
      <c r="C232" s="9">
        <f>('summary-refine'!$K233-'summary-refine'!$J233)/1000</f>
        <v>111.85899999999999</v>
      </c>
      <c r="D232" s="9">
        <f>'summary-refine'!$J233/1000</f>
        <v>0.68100000000000005</v>
      </c>
      <c r="E232" s="8">
        <f>'summary-refine'!$G233</f>
        <v>273022</v>
      </c>
      <c r="F232" s="24">
        <f t="shared" si="14"/>
        <v>273.02199999999999</v>
      </c>
      <c r="G232" s="8">
        <f>'summary-refine'!$P233/1000</f>
        <v>81.415000000000006</v>
      </c>
      <c r="H232" s="8">
        <f>'summary-refine'!$P233/I232</f>
        <v>51.011904761904759</v>
      </c>
      <c r="I232" s="8">
        <f>'summary-refine'!$M233</f>
        <v>1596</v>
      </c>
      <c r="J232" s="9">
        <f>('summary-no-refine'!$K233-'summary-no-refine'!$J233)/1000</f>
        <v>89.924999999999997</v>
      </c>
      <c r="K232" s="7">
        <f t="shared" si="12"/>
        <v>1.243914373088685</v>
      </c>
      <c r="L232" s="8">
        <f>'summary-no-refine'!$G233</f>
        <v>254268</v>
      </c>
      <c r="M232" s="24">
        <f t="shared" si="15"/>
        <v>254.268</v>
      </c>
      <c r="N232" s="7">
        <f t="shared" si="13"/>
        <v>1.0737568235090535</v>
      </c>
    </row>
    <row r="233" spans="1:14" x14ac:dyDescent="0.2">
      <c r="A233" s="1">
        <v>232</v>
      </c>
      <c r="B233" s="9">
        <f>('summary-refine'!$H234+'summary-refine'!$I234)/1000</f>
        <v>7.8760000000000003</v>
      </c>
      <c r="C233" s="9">
        <f>('summary-refine'!$K234-'summary-refine'!$J234)/1000</f>
        <v>86.6</v>
      </c>
      <c r="D233" s="9">
        <f>'summary-refine'!$J234/1000</f>
        <v>0.622</v>
      </c>
      <c r="E233" s="8">
        <f>'summary-refine'!$G234</f>
        <v>240315</v>
      </c>
      <c r="F233" s="24">
        <f t="shared" si="14"/>
        <v>240.315</v>
      </c>
      <c r="G233" s="8">
        <f>'summary-refine'!$P234/1000</f>
        <v>80.616</v>
      </c>
      <c r="H233" s="8">
        <f>'summary-refine'!$P234/I233</f>
        <v>50.574654956085318</v>
      </c>
      <c r="I233" s="8">
        <f>'summary-refine'!$M234</f>
        <v>1594</v>
      </c>
      <c r="J233" s="9">
        <f>('summary-no-refine'!$K234-'summary-no-refine'!$J234)/1000</f>
        <v>66.692999999999998</v>
      </c>
      <c r="K233" s="7">
        <f t="shared" si="12"/>
        <v>1.2984870975964493</v>
      </c>
      <c r="L233" s="8">
        <f>'summary-no-refine'!$G234</f>
        <v>211987</v>
      </c>
      <c r="M233" s="24">
        <f t="shared" si="15"/>
        <v>211.98699999999999</v>
      </c>
      <c r="N233" s="7">
        <f t="shared" si="13"/>
        <v>1.1336308358531419</v>
      </c>
    </row>
    <row r="234" spans="1:14" x14ac:dyDescent="0.2">
      <c r="A234" s="1">
        <v>233</v>
      </c>
      <c r="B234" s="9">
        <f>('summary-refine'!$H235+'summary-refine'!$I235)/1000</f>
        <v>7.9829999999999997</v>
      </c>
      <c r="C234" s="9">
        <f>('summary-refine'!$K235-'summary-refine'!$J235)/1000</f>
        <v>86.44</v>
      </c>
      <c r="D234" s="9">
        <f>'summary-refine'!$J235/1000</f>
        <v>0.58799999999999997</v>
      </c>
      <c r="E234" s="8">
        <f>'summary-refine'!$G235</f>
        <v>240315</v>
      </c>
      <c r="F234" s="24">
        <f t="shared" si="14"/>
        <v>240.315</v>
      </c>
      <c r="G234" s="8">
        <f>'summary-refine'!$P235/1000</f>
        <v>80.616</v>
      </c>
      <c r="H234" s="8">
        <f>'summary-refine'!$P235/I234</f>
        <v>50.574654956085318</v>
      </c>
      <c r="I234" s="8">
        <f>'summary-refine'!$M235</f>
        <v>1594</v>
      </c>
      <c r="J234" s="9">
        <f>('summary-no-refine'!$K235-'summary-no-refine'!$J235)/1000</f>
        <v>65.822000000000003</v>
      </c>
      <c r="K234" s="7">
        <f t="shared" si="12"/>
        <v>1.3132387347695298</v>
      </c>
      <c r="L234" s="8">
        <f>'summary-no-refine'!$G235</f>
        <v>211987</v>
      </c>
      <c r="M234" s="24">
        <f t="shared" si="15"/>
        <v>211.98699999999999</v>
      </c>
      <c r="N234" s="7">
        <f t="shared" si="13"/>
        <v>1.1336308358531419</v>
      </c>
    </row>
    <row r="235" spans="1:14" x14ac:dyDescent="0.2">
      <c r="A235" s="1">
        <v>234</v>
      </c>
      <c r="B235" s="9">
        <f>('summary-refine'!$H236+'summary-refine'!$I236)/1000</f>
        <v>7.4850000000000003</v>
      </c>
      <c r="C235" s="9">
        <f>('summary-refine'!$K236-'summary-refine'!$J236)/1000</f>
        <v>86.468000000000004</v>
      </c>
      <c r="D235" s="9">
        <f>'summary-refine'!$J236/1000</f>
        <v>0.59699999999999998</v>
      </c>
      <c r="E235" s="8">
        <f>'summary-refine'!$G236</f>
        <v>240315</v>
      </c>
      <c r="F235" s="24">
        <f t="shared" si="14"/>
        <v>240.315</v>
      </c>
      <c r="G235" s="8">
        <f>'summary-refine'!$P236/1000</f>
        <v>80.616</v>
      </c>
      <c r="H235" s="8">
        <f>'summary-refine'!$P236/I235</f>
        <v>50.574654956085318</v>
      </c>
      <c r="I235" s="8">
        <f>'summary-refine'!$M236</f>
        <v>1594</v>
      </c>
      <c r="J235" s="9">
        <f>('summary-no-refine'!$K236-'summary-no-refine'!$J236)/1000</f>
        <v>66.953999999999994</v>
      </c>
      <c r="K235" s="7">
        <f t="shared" si="12"/>
        <v>1.2914538339755655</v>
      </c>
      <c r="L235" s="8">
        <f>'summary-no-refine'!$G236</f>
        <v>211987</v>
      </c>
      <c r="M235" s="24">
        <f t="shared" si="15"/>
        <v>211.98699999999999</v>
      </c>
      <c r="N235" s="7">
        <f t="shared" si="13"/>
        <v>1.1336308358531419</v>
      </c>
    </row>
    <row r="236" spans="1:14" x14ac:dyDescent="0.2">
      <c r="A236" s="1">
        <v>235</v>
      </c>
      <c r="B236" s="9">
        <f>('summary-refine'!$H237+'summary-refine'!$I237)/1000</f>
        <v>7.7610000000000001</v>
      </c>
      <c r="C236" s="9">
        <f>('summary-refine'!$K237-'summary-refine'!$J237)/1000</f>
        <v>87.950999999999993</v>
      </c>
      <c r="D236" s="9">
        <f>'summary-refine'!$J237/1000</f>
        <v>0.55400000000000005</v>
      </c>
      <c r="E236" s="8">
        <f>'summary-refine'!$G237</f>
        <v>240315</v>
      </c>
      <c r="F236" s="24">
        <f t="shared" si="14"/>
        <v>240.315</v>
      </c>
      <c r="G236" s="8">
        <f>'summary-refine'!$P237/1000</f>
        <v>80.616</v>
      </c>
      <c r="H236" s="8">
        <f>'summary-refine'!$P237/I236</f>
        <v>50.574654956085318</v>
      </c>
      <c r="I236" s="8">
        <f>'summary-refine'!$M237</f>
        <v>1594</v>
      </c>
      <c r="J236" s="9">
        <f>('summary-no-refine'!$K237-'summary-no-refine'!$J237)/1000</f>
        <v>67.046000000000006</v>
      </c>
      <c r="K236" s="7">
        <f t="shared" si="12"/>
        <v>1.3118008531456014</v>
      </c>
      <c r="L236" s="8">
        <f>'summary-no-refine'!$G237</f>
        <v>211987</v>
      </c>
      <c r="M236" s="24">
        <f t="shared" si="15"/>
        <v>211.98699999999999</v>
      </c>
      <c r="N236" s="7">
        <f t="shared" si="13"/>
        <v>1.1336308358531419</v>
      </c>
    </row>
    <row r="237" spans="1:14" x14ac:dyDescent="0.2">
      <c r="A237" s="1">
        <v>236</v>
      </c>
      <c r="B237" s="9">
        <f>('summary-refine'!$H238+'summary-refine'!$I238)/1000</f>
        <v>8.3490000000000002</v>
      </c>
      <c r="C237" s="9">
        <f>('summary-refine'!$K238-'summary-refine'!$J238)/1000</f>
        <v>89.552999999999997</v>
      </c>
      <c r="D237" s="9">
        <f>'summary-refine'!$J238/1000</f>
        <v>0.60499999999999998</v>
      </c>
      <c r="E237" s="8">
        <f>'summary-refine'!$G238</f>
        <v>240315</v>
      </c>
      <c r="F237" s="24">
        <f t="shared" si="14"/>
        <v>240.315</v>
      </c>
      <c r="G237" s="8">
        <f>'summary-refine'!$P238/1000</f>
        <v>80.616</v>
      </c>
      <c r="H237" s="8">
        <f>'summary-refine'!$P238/I237</f>
        <v>50.574654956085318</v>
      </c>
      <c r="I237" s="8">
        <f>'summary-refine'!$M238</f>
        <v>1594</v>
      </c>
      <c r="J237" s="9">
        <f>('summary-no-refine'!$K238-'summary-no-refine'!$J238)/1000</f>
        <v>68.233999999999995</v>
      </c>
      <c r="K237" s="7">
        <f t="shared" si="12"/>
        <v>1.3124395462672569</v>
      </c>
      <c r="L237" s="8">
        <f>'summary-no-refine'!$G238</f>
        <v>211987</v>
      </c>
      <c r="M237" s="24">
        <f t="shared" si="15"/>
        <v>211.98699999999999</v>
      </c>
      <c r="N237" s="7">
        <f t="shared" si="13"/>
        <v>1.1336308358531419</v>
      </c>
    </row>
    <row r="238" spans="1:14" x14ac:dyDescent="0.2">
      <c r="A238" s="1">
        <v>237</v>
      </c>
      <c r="B238" s="9">
        <f>('summary-refine'!$H239+'summary-refine'!$I239)/1000</f>
        <v>7.7480000000000002</v>
      </c>
      <c r="C238" s="9">
        <f>('summary-refine'!$K239-'summary-refine'!$J239)/1000</f>
        <v>88.042000000000002</v>
      </c>
      <c r="D238" s="9">
        <f>'summary-refine'!$J239/1000</f>
        <v>0.57199999999999995</v>
      </c>
      <c r="E238" s="8">
        <f>'summary-refine'!$G239</f>
        <v>240315</v>
      </c>
      <c r="F238" s="24">
        <f t="shared" si="14"/>
        <v>240.315</v>
      </c>
      <c r="G238" s="8">
        <f>'summary-refine'!$P239/1000</f>
        <v>80.616</v>
      </c>
      <c r="H238" s="8">
        <f>'summary-refine'!$P239/I238</f>
        <v>50.574654956085318</v>
      </c>
      <c r="I238" s="8">
        <f>'summary-refine'!$M239</f>
        <v>1594</v>
      </c>
      <c r="J238" s="9">
        <f>('summary-no-refine'!$K239-'summary-no-refine'!$J239)/1000</f>
        <v>66.075999999999993</v>
      </c>
      <c r="K238" s="7">
        <f t="shared" si="12"/>
        <v>1.3324353774441553</v>
      </c>
      <c r="L238" s="8">
        <f>'summary-no-refine'!$G239</f>
        <v>211987</v>
      </c>
      <c r="M238" s="24">
        <f t="shared" si="15"/>
        <v>211.98699999999999</v>
      </c>
      <c r="N238" s="7">
        <f t="shared" si="13"/>
        <v>1.1336308358531419</v>
      </c>
    </row>
    <row r="239" spans="1:14" x14ac:dyDescent="0.2">
      <c r="A239" s="1">
        <v>238</v>
      </c>
      <c r="B239" s="9">
        <f>('summary-refine'!$H240+'summary-refine'!$I240)/1000</f>
        <v>7.8029999999999999</v>
      </c>
      <c r="C239" s="9">
        <f>('summary-refine'!$K240-'summary-refine'!$J240)/1000</f>
        <v>88.798000000000002</v>
      </c>
      <c r="D239" s="9">
        <f>'summary-refine'!$J240/1000</f>
        <v>0.55700000000000005</v>
      </c>
      <c r="E239" s="8">
        <f>'summary-refine'!$G240</f>
        <v>242384</v>
      </c>
      <c r="F239" s="24">
        <f t="shared" si="14"/>
        <v>242.38399999999999</v>
      </c>
      <c r="G239" s="8">
        <f>'summary-refine'!$P240/1000</f>
        <v>81.225999999999999</v>
      </c>
      <c r="H239" s="8">
        <f>'summary-refine'!$P240/I239</f>
        <v>50.925391849529781</v>
      </c>
      <c r="I239" s="8">
        <f>'summary-refine'!$M240</f>
        <v>1595</v>
      </c>
      <c r="J239" s="9">
        <f>('summary-no-refine'!$K240-'summary-no-refine'!$J240)/1000</f>
        <v>68.924999999999997</v>
      </c>
      <c r="K239" s="7">
        <f t="shared" si="12"/>
        <v>1.2883278926369244</v>
      </c>
      <c r="L239" s="8">
        <f>'summary-no-refine'!$G240</f>
        <v>214515</v>
      </c>
      <c r="M239" s="24">
        <f t="shared" si="15"/>
        <v>214.51499999999999</v>
      </c>
      <c r="N239" s="7">
        <f t="shared" si="13"/>
        <v>1.1299163228678648</v>
      </c>
    </row>
    <row r="240" spans="1:14" x14ac:dyDescent="0.2">
      <c r="A240" s="1">
        <v>239</v>
      </c>
      <c r="B240" s="9">
        <f>('summary-refine'!$H241+'summary-refine'!$I241)/1000</f>
        <v>7.7640000000000002</v>
      </c>
      <c r="C240" s="9">
        <f>('summary-refine'!$K241-'summary-refine'!$J241)/1000</f>
        <v>85.555000000000007</v>
      </c>
      <c r="D240" s="9">
        <f>'summary-refine'!$J241/1000</f>
        <v>0.62</v>
      </c>
      <c r="E240" s="8">
        <f>'summary-refine'!$G241</f>
        <v>242384</v>
      </c>
      <c r="F240" s="24">
        <f t="shared" si="14"/>
        <v>242.38399999999999</v>
      </c>
      <c r="G240" s="8">
        <f>'summary-refine'!$P241/1000</f>
        <v>81.225999999999999</v>
      </c>
      <c r="H240" s="8">
        <f>'summary-refine'!$P241/I240</f>
        <v>50.925391849529781</v>
      </c>
      <c r="I240" s="8">
        <f>'summary-refine'!$M241</f>
        <v>1595</v>
      </c>
      <c r="J240" s="9">
        <f>('summary-no-refine'!$K241-'summary-no-refine'!$J241)/1000</f>
        <v>64.120999999999995</v>
      </c>
      <c r="K240" s="7">
        <f t="shared" si="12"/>
        <v>1.3342742627220414</v>
      </c>
      <c r="L240" s="8">
        <f>'summary-no-refine'!$G241</f>
        <v>214515</v>
      </c>
      <c r="M240" s="24">
        <f t="shared" si="15"/>
        <v>214.51499999999999</v>
      </c>
      <c r="N240" s="7">
        <f t="shared" si="13"/>
        <v>1.1299163228678648</v>
      </c>
    </row>
    <row r="241" spans="1:14" x14ac:dyDescent="0.2">
      <c r="A241" s="1">
        <v>240</v>
      </c>
      <c r="B241" s="9">
        <f>('summary-refine'!$H242+'summary-refine'!$I242)/1000</f>
        <v>7.72</v>
      </c>
      <c r="C241" s="9">
        <f>('summary-refine'!$K242-'summary-refine'!$J242)/1000</f>
        <v>90.805000000000007</v>
      </c>
      <c r="D241" s="9">
        <f>'summary-refine'!$J242/1000</f>
        <v>0.55200000000000005</v>
      </c>
      <c r="E241" s="8">
        <f>'summary-refine'!$G242</f>
        <v>246814</v>
      </c>
      <c r="F241" s="24">
        <f t="shared" si="14"/>
        <v>246.81399999999999</v>
      </c>
      <c r="G241" s="8">
        <f>'summary-refine'!$P242/1000</f>
        <v>81.242999999999995</v>
      </c>
      <c r="H241" s="8">
        <f>'summary-refine'!$P242/I241</f>
        <v>50.93605015673981</v>
      </c>
      <c r="I241" s="8">
        <f>'summary-refine'!$M242</f>
        <v>1595</v>
      </c>
      <c r="J241" s="9">
        <f>('summary-no-refine'!$K242-'summary-no-refine'!$J242)/1000</f>
        <v>69.694000000000003</v>
      </c>
      <c r="K241" s="7">
        <f t="shared" si="12"/>
        <v>1.3029098631159066</v>
      </c>
      <c r="L241" s="8">
        <f>'summary-no-refine'!$G242</f>
        <v>217372</v>
      </c>
      <c r="M241" s="24">
        <f t="shared" si="15"/>
        <v>217.37200000000001</v>
      </c>
      <c r="N241" s="7">
        <f t="shared" si="13"/>
        <v>1.1354452275362052</v>
      </c>
    </row>
    <row r="242" spans="1:14" x14ac:dyDescent="0.2">
      <c r="A242" s="1">
        <v>241</v>
      </c>
      <c r="B242" s="9">
        <f>('summary-refine'!$H243+'summary-refine'!$I243)/1000</f>
        <v>8.31</v>
      </c>
      <c r="C242" s="9">
        <f>('summary-refine'!$K243-'summary-refine'!$J243)/1000</f>
        <v>90.953000000000003</v>
      </c>
      <c r="D242" s="9">
        <f>'summary-refine'!$J243/1000</f>
        <v>0.63800000000000001</v>
      </c>
      <c r="E242" s="8">
        <f>'summary-refine'!$G243</f>
        <v>246814</v>
      </c>
      <c r="F242" s="24">
        <f t="shared" si="14"/>
        <v>246.81399999999999</v>
      </c>
      <c r="G242" s="8">
        <f>'summary-refine'!$P243/1000</f>
        <v>81.242999999999995</v>
      </c>
      <c r="H242" s="8">
        <f>'summary-refine'!$P243/I242</f>
        <v>50.93605015673981</v>
      </c>
      <c r="I242" s="8">
        <f>'summary-refine'!$M243</f>
        <v>1595</v>
      </c>
      <c r="J242" s="9">
        <f>('summary-no-refine'!$K243-'summary-no-refine'!$J243)/1000</f>
        <v>71.828999999999994</v>
      </c>
      <c r="K242" s="7">
        <f t="shared" si="12"/>
        <v>1.2662434392793998</v>
      </c>
      <c r="L242" s="8">
        <f>'summary-no-refine'!$G243</f>
        <v>217372</v>
      </c>
      <c r="M242" s="24">
        <f t="shared" si="15"/>
        <v>217.37200000000001</v>
      </c>
      <c r="N242" s="7">
        <f t="shared" si="13"/>
        <v>1.1354452275362052</v>
      </c>
    </row>
    <row r="243" spans="1:14" x14ac:dyDescent="0.2">
      <c r="A243" s="1">
        <v>242</v>
      </c>
      <c r="B243" s="9">
        <f>('summary-refine'!$H244+'summary-refine'!$I244)/1000</f>
        <v>7.7969999999999997</v>
      </c>
      <c r="C243" s="9">
        <f>('summary-refine'!$K244-'summary-refine'!$J244)/1000</f>
        <v>90.102999999999994</v>
      </c>
      <c r="D243" s="9">
        <f>'summary-refine'!$J244/1000</f>
        <v>0.62</v>
      </c>
      <c r="E243" s="8">
        <f>'summary-refine'!$G244</f>
        <v>246814</v>
      </c>
      <c r="F243" s="24">
        <f t="shared" si="14"/>
        <v>246.81399999999999</v>
      </c>
      <c r="G243" s="8">
        <f>'summary-refine'!$P244/1000</f>
        <v>81.242999999999995</v>
      </c>
      <c r="H243" s="8">
        <f>'summary-refine'!$P244/I243</f>
        <v>50.93605015673981</v>
      </c>
      <c r="I243" s="8">
        <f>'summary-refine'!$M244</f>
        <v>1595</v>
      </c>
      <c r="J243" s="9">
        <f>('summary-no-refine'!$K244-'summary-no-refine'!$J244)/1000</f>
        <v>69.317999999999998</v>
      </c>
      <c r="K243" s="7">
        <f t="shared" si="12"/>
        <v>1.2998499668195851</v>
      </c>
      <c r="L243" s="8">
        <f>'summary-no-refine'!$G244</f>
        <v>217372</v>
      </c>
      <c r="M243" s="24">
        <f t="shared" si="15"/>
        <v>217.37200000000001</v>
      </c>
      <c r="N243" s="7">
        <f t="shared" si="13"/>
        <v>1.1354452275362052</v>
      </c>
    </row>
    <row r="244" spans="1:14" x14ac:dyDescent="0.2">
      <c r="A244" s="1">
        <v>243</v>
      </c>
      <c r="B244" s="9">
        <f>('summary-refine'!$H245+'summary-refine'!$I245)/1000</f>
        <v>7.7729999999999997</v>
      </c>
      <c r="C244" s="9">
        <f>('summary-refine'!$K245-'summary-refine'!$J245)/1000</f>
        <v>90.991</v>
      </c>
      <c r="D244" s="9">
        <f>'summary-refine'!$J245/1000</f>
        <v>0.59699999999999998</v>
      </c>
      <c r="E244" s="8">
        <f>'summary-refine'!$G245</f>
        <v>246814</v>
      </c>
      <c r="F244" s="24">
        <f t="shared" si="14"/>
        <v>246.81399999999999</v>
      </c>
      <c r="G244" s="8">
        <f>'summary-refine'!$P245/1000</f>
        <v>81.242999999999995</v>
      </c>
      <c r="H244" s="8">
        <f>'summary-refine'!$P245/I244</f>
        <v>50.93605015673981</v>
      </c>
      <c r="I244" s="8">
        <f>'summary-refine'!$M245</f>
        <v>1595</v>
      </c>
      <c r="J244" s="9">
        <f>('summary-no-refine'!$K245-'summary-no-refine'!$J245)/1000</f>
        <v>70.774000000000001</v>
      </c>
      <c r="K244" s="7">
        <f t="shared" si="12"/>
        <v>1.2856557492864611</v>
      </c>
      <c r="L244" s="8">
        <f>'summary-no-refine'!$G245</f>
        <v>217372</v>
      </c>
      <c r="M244" s="24">
        <f t="shared" si="15"/>
        <v>217.37200000000001</v>
      </c>
      <c r="N244" s="7">
        <f t="shared" si="13"/>
        <v>1.1354452275362052</v>
      </c>
    </row>
    <row r="245" spans="1:14" x14ac:dyDescent="0.2">
      <c r="A245" s="1">
        <v>244</v>
      </c>
      <c r="B245" s="9">
        <f>('summary-refine'!$H246+'summary-refine'!$I246)/1000</f>
        <v>7.5659999999999998</v>
      </c>
      <c r="C245" s="9">
        <f>('summary-refine'!$K246-'summary-refine'!$J246)/1000</f>
        <v>89.707999999999998</v>
      </c>
      <c r="D245" s="9">
        <f>'summary-refine'!$J246/1000</f>
        <v>0.63</v>
      </c>
      <c r="E245" s="8">
        <f>'summary-refine'!$G246</f>
        <v>247107</v>
      </c>
      <c r="F245" s="24">
        <f t="shared" si="14"/>
        <v>247.107</v>
      </c>
      <c r="G245" s="8">
        <f>'summary-refine'!$P246/1000</f>
        <v>81.418999999999997</v>
      </c>
      <c r="H245" s="8">
        <f>'summary-refine'!$P246/I245</f>
        <v>50.982467125860992</v>
      </c>
      <c r="I245" s="8">
        <f>'summary-refine'!$M246</f>
        <v>1597</v>
      </c>
      <c r="J245" s="9">
        <f>('summary-no-refine'!$K246-'summary-no-refine'!$J246)/1000</f>
        <v>71.48</v>
      </c>
      <c r="K245" s="7">
        <f t="shared" si="12"/>
        <v>1.2550083939563514</v>
      </c>
      <c r="L245" s="8">
        <f>'summary-no-refine'!$G246</f>
        <v>218424</v>
      </c>
      <c r="M245" s="24">
        <f t="shared" si="15"/>
        <v>218.42400000000001</v>
      </c>
      <c r="N245" s="7">
        <f t="shared" si="13"/>
        <v>1.1313179870343919</v>
      </c>
    </row>
    <row r="246" spans="1:14" x14ac:dyDescent="0.2">
      <c r="A246" s="1">
        <v>245</v>
      </c>
      <c r="B246" s="9">
        <f>('summary-refine'!$H247+'summary-refine'!$I247)/1000</f>
        <v>8.0920000000000005</v>
      </c>
      <c r="C246" s="9">
        <f>('summary-refine'!$K247-'summary-refine'!$J247)/1000</f>
        <v>90.427999999999997</v>
      </c>
      <c r="D246" s="9">
        <f>'summary-refine'!$J247/1000</f>
        <v>0.61699999999999999</v>
      </c>
      <c r="E246" s="8">
        <f>'summary-refine'!$G247</f>
        <v>247107</v>
      </c>
      <c r="F246" s="24">
        <f t="shared" si="14"/>
        <v>247.107</v>
      </c>
      <c r="G246" s="8">
        <f>'summary-refine'!$P247/1000</f>
        <v>81.418999999999997</v>
      </c>
      <c r="H246" s="8">
        <f>'summary-refine'!$P247/I246</f>
        <v>50.982467125860992</v>
      </c>
      <c r="I246" s="8">
        <f>'summary-refine'!$M247</f>
        <v>1597</v>
      </c>
      <c r="J246" s="9">
        <f>('summary-no-refine'!$K247-'summary-no-refine'!$J247)/1000</f>
        <v>71.23</v>
      </c>
      <c r="K246" s="7">
        <f t="shared" si="12"/>
        <v>1.2695212691281763</v>
      </c>
      <c r="L246" s="8">
        <f>'summary-no-refine'!$G247</f>
        <v>218424</v>
      </c>
      <c r="M246" s="24">
        <f t="shared" si="15"/>
        <v>218.42400000000001</v>
      </c>
      <c r="N246" s="7">
        <f t="shared" si="13"/>
        <v>1.1313179870343919</v>
      </c>
    </row>
    <row r="247" spans="1:14" x14ac:dyDescent="0.2">
      <c r="A247" s="1">
        <v>246</v>
      </c>
      <c r="B247" s="9">
        <f>('summary-refine'!$H248+'summary-refine'!$I248)/1000</f>
        <v>8.1489999999999991</v>
      </c>
      <c r="C247" s="9">
        <f>('summary-refine'!$K248-'summary-refine'!$J248)/1000</f>
        <v>89.786000000000001</v>
      </c>
      <c r="D247" s="9">
        <f>'summary-refine'!$J248/1000</f>
        <v>0.63500000000000001</v>
      </c>
      <c r="E247" s="8">
        <f>'summary-refine'!$G248</f>
        <v>246699</v>
      </c>
      <c r="F247" s="24">
        <f t="shared" si="14"/>
        <v>246.69900000000001</v>
      </c>
      <c r="G247" s="8">
        <f>'summary-refine'!$P248/1000</f>
        <v>83.402000000000001</v>
      </c>
      <c r="H247" s="8">
        <f>'summary-refine'!$P248/I247</f>
        <v>52.191489361702125</v>
      </c>
      <c r="I247" s="8">
        <f>'summary-refine'!$M248</f>
        <v>1598</v>
      </c>
      <c r="J247" s="9">
        <f>('summary-no-refine'!$K248-'summary-no-refine'!$J248)/1000</f>
        <v>71.106999999999999</v>
      </c>
      <c r="K247" s="7">
        <f t="shared" si="12"/>
        <v>1.2626886241860857</v>
      </c>
      <c r="L247" s="8">
        <f>'summary-no-refine'!$G248</f>
        <v>217332</v>
      </c>
      <c r="M247" s="24">
        <f t="shared" si="15"/>
        <v>217.33199999999999</v>
      </c>
      <c r="N247" s="7">
        <f t="shared" si="13"/>
        <v>1.1351250621169455</v>
      </c>
    </row>
    <row r="248" spans="1:14" x14ac:dyDescent="0.2">
      <c r="A248" s="1">
        <v>247</v>
      </c>
      <c r="B248" s="9">
        <f>('summary-refine'!$H249+'summary-refine'!$I249)/1000</f>
        <v>7.6580000000000004</v>
      </c>
      <c r="C248" s="9">
        <f>('summary-refine'!$K249-'summary-refine'!$J249)/1000</f>
        <v>89.697999999999993</v>
      </c>
      <c r="D248" s="9">
        <f>'summary-refine'!$J249/1000</f>
        <v>0.61299999999999999</v>
      </c>
      <c r="E248" s="8">
        <f>'summary-refine'!$G249</f>
        <v>246696</v>
      </c>
      <c r="F248" s="24">
        <f t="shared" si="14"/>
        <v>246.696</v>
      </c>
      <c r="G248" s="8">
        <f>'summary-refine'!$P249/1000</f>
        <v>83.403000000000006</v>
      </c>
      <c r="H248" s="8">
        <f>'summary-refine'!$P249/I248</f>
        <v>52.192115143929911</v>
      </c>
      <c r="I248" s="8">
        <f>'summary-refine'!$M249</f>
        <v>1598</v>
      </c>
      <c r="J248" s="9">
        <f>('summary-no-refine'!$K249-'summary-no-refine'!$J249)/1000</f>
        <v>72.021000000000001</v>
      </c>
      <c r="K248" s="7">
        <f t="shared" si="12"/>
        <v>1.2454423015509364</v>
      </c>
      <c r="L248" s="8">
        <f>'summary-no-refine'!$G249</f>
        <v>217335</v>
      </c>
      <c r="M248" s="24">
        <f t="shared" si="15"/>
        <v>217.33500000000001</v>
      </c>
      <c r="N248" s="7">
        <f t="shared" si="13"/>
        <v>1.1350955897577473</v>
      </c>
    </row>
    <row r="249" spans="1:14" x14ac:dyDescent="0.2">
      <c r="A249" s="1">
        <v>248</v>
      </c>
      <c r="B249" s="9">
        <f>('summary-refine'!$H250+'summary-refine'!$I250)/1000</f>
        <v>7.8040000000000003</v>
      </c>
      <c r="C249" s="9">
        <f>('summary-refine'!$K250-'summary-refine'!$J250)/1000</f>
        <v>89.122</v>
      </c>
      <c r="D249" s="9">
        <f>'summary-refine'!$J250/1000</f>
        <v>0.69899999999999995</v>
      </c>
      <c r="E249" s="8">
        <f>'summary-refine'!$G250</f>
        <v>246696</v>
      </c>
      <c r="F249" s="24">
        <f t="shared" si="14"/>
        <v>246.696</v>
      </c>
      <c r="G249" s="8">
        <f>'summary-refine'!$P250/1000</f>
        <v>83.403000000000006</v>
      </c>
      <c r="H249" s="8">
        <f>'summary-refine'!$P250/I249</f>
        <v>52.192115143929911</v>
      </c>
      <c r="I249" s="8">
        <f>'summary-refine'!$M250</f>
        <v>1598</v>
      </c>
      <c r="J249" s="9">
        <f>('summary-no-refine'!$K250-'summary-no-refine'!$J250)/1000</f>
        <v>69.171999999999997</v>
      </c>
      <c r="K249" s="7">
        <f t="shared" si="12"/>
        <v>1.2884114959810329</v>
      </c>
      <c r="L249" s="8">
        <f>'summary-no-refine'!$G250</f>
        <v>217335</v>
      </c>
      <c r="M249" s="24">
        <f t="shared" si="15"/>
        <v>217.33500000000001</v>
      </c>
      <c r="N249" s="7">
        <f t="shared" si="13"/>
        <v>1.1350955897577473</v>
      </c>
    </row>
    <row r="250" spans="1:14" x14ac:dyDescent="0.2">
      <c r="A250" s="1">
        <v>249</v>
      </c>
      <c r="B250" s="9">
        <f>('summary-refine'!$H251+'summary-refine'!$I251)/1000</f>
        <v>7.7110000000000003</v>
      </c>
      <c r="C250" s="9">
        <f>('summary-refine'!$K251-'summary-refine'!$J251)/1000</f>
        <v>88.125</v>
      </c>
      <c r="D250" s="9">
        <f>'summary-refine'!$J251/1000</f>
        <v>0.63700000000000001</v>
      </c>
      <c r="E250" s="8">
        <f>'summary-refine'!$G251</f>
        <v>248730</v>
      </c>
      <c r="F250" s="24">
        <f t="shared" si="14"/>
        <v>248.73</v>
      </c>
      <c r="G250" s="8">
        <f>'summary-refine'!$P251/1000</f>
        <v>83.126000000000005</v>
      </c>
      <c r="H250" s="8">
        <f>'summary-refine'!$P251/I250</f>
        <v>52.018773466833544</v>
      </c>
      <c r="I250" s="8">
        <f>'summary-refine'!$M251</f>
        <v>1598</v>
      </c>
      <c r="J250" s="9">
        <f>('summary-no-refine'!$K251-'summary-no-refine'!$J251)/1000</f>
        <v>70.631</v>
      </c>
      <c r="K250" s="7">
        <f t="shared" si="12"/>
        <v>1.2476816128895245</v>
      </c>
      <c r="L250" s="8">
        <f>'summary-no-refine'!$G251</f>
        <v>218560</v>
      </c>
      <c r="M250" s="24">
        <f t="shared" si="15"/>
        <v>218.56</v>
      </c>
      <c r="N250" s="7">
        <f t="shared" si="13"/>
        <v>1.1380398975109809</v>
      </c>
    </row>
    <row r="251" spans="1:14" x14ac:dyDescent="0.2">
      <c r="A251" s="1">
        <v>250</v>
      </c>
      <c r="B251" s="9">
        <f>('summary-refine'!$H252+'summary-refine'!$I252)/1000</f>
        <v>7.6619999999999999</v>
      </c>
      <c r="C251" s="9">
        <f>('summary-refine'!$K252-'summary-refine'!$J252)/1000</f>
        <v>93.271000000000001</v>
      </c>
      <c r="D251" s="9">
        <f>'summary-refine'!$J252/1000</f>
        <v>0.65500000000000003</v>
      </c>
      <c r="E251" s="8">
        <f>'summary-refine'!$G252</f>
        <v>248730</v>
      </c>
      <c r="F251" s="24">
        <f t="shared" si="14"/>
        <v>248.73</v>
      </c>
      <c r="G251" s="8">
        <f>'summary-refine'!$P252/1000</f>
        <v>83.126000000000005</v>
      </c>
      <c r="H251" s="8">
        <f>'summary-refine'!$P252/I251</f>
        <v>52.018773466833544</v>
      </c>
      <c r="I251" s="8">
        <f>'summary-refine'!$M252</f>
        <v>1598</v>
      </c>
      <c r="J251" s="9">
        <f>('summary-no-refine'!$K252-'summary-no-refine'!$J252)/1000</f>
        <v>72.025000000000006</v>
      </c>
      <c r="K251" s="7">
        <f t="shared" si="12"/>
        <v>1.2949809094064559</v>
      </c>
      <c r="L251" s="8">
        <f>'summary-no-refine'!$G252</f>
        <v>218560</v>
      </c>
      <c r="M251" s="24">
        <f t="shared" si="15"/>
        <v>218.56</v>
      </c>
      <c r="N251" s="7">
        <f t="shared" si="13"/>
        <v>1.1380398975109809</v>
      </c>
    </row>
    <row r="252" spans="1:14" x14ac:dyDescent="0.2">
      <c r="A252" s="1">
        <v>251</v>
      </c>
      <c r="B252" s="9">
        <f>('summary-refine'!$H253+'summary-refine'!$I253)/1000</f>
        <v>8.18</v>
      </c>
      <c r="C252" s="9">
        <f>('summary-refine'!$K253-'summary-refine'!$J253)/1000</f>
        <v>91.722999999999999</v>
      </c>
      <c r="D252" s="9">
        <f>'summary-refine'!$J253/1000</f>
        <v>0.64400000000000002</v>
      </c>
      <c r="E252" s="8">
        <f>'summary-refine'!$G253</f>
        <v>247337</v>
      </c>
      <c r="F252" s="24">
        <f t="shared" si="14"/>
        <v>247.33699999999999</v>
      </c>
      <c r="G252" s="8">
        <f>'summary-refine'!$P253/1000</f>
        <v>83.204999999999998</v>
      </c>
      <c r="H252" s="8">
        <f>'summary-refine'!$P253/I252</f>
        <v>52.068210262828536</v>
      </c>
      <c r="I252" s="8">
        <f>'summary-refine'!$M253</f>
        <v>1598</v>
      </c>
      <c r="J252" s="9">
        <f>('summary-no-refine'!$K253-'summary-no-refine'!$J253)/1000</f>
        <v>70.909000000000006</v>
      </c>
      <c r="K252" s="7">
        <f t="shared" si="12"/>
        <v>1.2935311455527505</v>
      </c>
      <c r="L252" s="8">
        <f>'summary-no-refine'!$G253</f>
        <v>217019</v>
      </c>
      <c r="M252" s="24">
        <f t="shared" si="15"/>
        <v>217.01900000000001</v>
      </c>
      <c r="N252" s="7">
        <f t="shared" si="13"/>
        <v>1.1397020537372304</v>
      </c>
    </row>
    <row r="253" spans="1:14" x14ac:dyDescent="0.2">
      <c r="A253" s="1">
        <v>252</v>
      </c>
      <c r="B253" s="9">
        <f>('summary-refine'!$H254+'summary-refine'!$I254)/1000</f>
        <v>7.7240000000000002</v>
      </c>
      <c r="C253" s="9">
        <f>('summary-refine'!$K254-'summary-refine'!$J254)/1000</f>
        <v>89.572999999999993</v>
      </c>
      <c r="D253" s="9">
        <f>'summary-refine'!$J254/1000</f>
        <v>0.66200000000000003</v>
      </c>
      <c r="E253" s="8">
        <f>'summary-refine'!$G254</f>
        <v>248466</v>
      </c>
      <c r="F253" s="24">
        <f t="shared" si="14"/>
        <v>248.46600000000001</v>
      </c>
      <c r="G253" s="8">
        <f>'summary-refine'!$P254/1000</f>
        <v>83.257000000000005</v>
      </c>
      <c r="H253" s="8">
        <f>'summary-refine'!$P254/I253</f>
        <v>52.100750938673343</v>
      </c>
      <c r="I253" s="8">
        <f>'summary-refine'!$M254</f>
        <v>1598</v>
      </c>
      <c r="J253" s="9">
        <f>('summary-no-refine'!$K254-'summary-no-refine'!$J254)/1000</f>
        <v>71.501999999999995</v>
      </c>
      <c r="K253" s="7">
        <f t="shared" si="12"/>
        <v>1.2527341892534474</v>
      </c>
      <c r="L253" s="8">
        <f>'summary-no-refine'!$G254</f>
        <v>218234</v>
      </c>
      <c r="M253" s="24">
        <f t="shared" si="15"/>
        <v>218.23400000000001</v>
      </c>
      <c r="N253" s="7">
        <f t="shared" si="13"/>
        <v>1.1385302015268015</v>
      </c>
    </row>
    <row r="254" spans="1:14" x14ac:dyDescent="0.2">
      <c r="A254" s="1">
        <v>253</v>
      </c>
      <c r="B254" s="9">
        <f>('summary-refine'!$H255+'summary-refine'!$I255)/1000</f>
        <v>7.8</v>
      </c>
      <c r="C254" s="9">
        <f>('summary-refine'!$K255-'summary-refine'!$J255)/1000</f>
        <v>118.895</v>
      </c>
      <c r="D254" s="9">
        <f>'summary-refine'!$J255/1000</f>
        <v>0.76800000000000002</v>
      </c>
      <c r="E254" s="8">
        <f>'summary-refine'!$G255</f>
        <v>301838</v>
      </c>
      <c r="F254" s="24">
        <f t="shared" si="14"/>
        <v>301.83800000000002</v>
      </c>
      <c r="G254" s="8">
        <f>'summary-refine'!$P255/1000</f>
        <v>88.123000000000005</v>
      </c>
      <c r="H254" s="8">
        <f>'summary-refine'!$P255/I254</f>
        <v>55.145807259073841</v>
      </c>
      <c r="I254" s="8">
        <f>'summary-refine'!$M255</f>
        <v>1598</v>
      </c>
      <c r="J254" s="9">
        <f>('summary-no-refine'!$K255-'summary-no-refine'!$J255)/1000</f>
        <v>105.24</v>
      </c>
      <c r="K254" s="7">
        <f t="shared" si="12"/>
        <v>1.1297510452299506</v>
      </c>
      <c r="L254" s="8">
        <f>'summary-no-refine'!$G255</f>
        <v>282607</v>
      </c>
      <c r="M254" s="24">
        <f t="shared" si="15"/>
        <v>282.60700000000003</v>
      </c>
      <c r="N254" s="7">
        <f t="shared" si="13"/>
        <v>1.0680485621375266</v>
      </c>
    </row>
    <row r="255" spans="1:14" x14ac:dyDescent="0.2">
      <c r="A255" s="1">
        <v>254</v>
      </c>
      <c r="B255" s="9">
        <f>('summary-refine'!$H256+'summary-refine'!$I256)/1000</f>
        <v>7.3129999999999997</v>
      </c>
      <c r="C255" s="9">
        <f>('summary-refine'!$K256-'summary-refine'!$J256)/1000</f>
        <v>117.111</v>
      </c>
      <c r="D255" s="9">
        <f>'summary-refine'!$J256/1000</f>
        <v>0.76500000000000001</v>
      </c>
      <c r="E255" s="8">
        <f>'summary-refine'!$G256</f>
        <v>301838</v>
      </c>
      <c r="F255" s="24">
        <f t="shared" si="14"/>
        <v>301.83800000000002</v>
      </c>
      <c r="G255" s="8">
        <f>'summary-refine'!$P256/1000</f>
        <v>88.123000000000005</v>
      </c>
      <c r="H255" s="8">
        <f>'summary-refine'!$P256/I255</f>
        <v>55.145807259073841</v>
      </c>
      <c r="I255" s="8">
        <f>'summary-refine'!$M256</f>
        <v>1598</v>
      </c>
      <c r="J255" s="9">
        <f>('summary-no-refine'!$K256-'summary-no-refine'!$J256)/1000</f>
        <v>102.55200000000001</v>
      </c>
      <c r="K255" s="7">
        <f t="shared" si="12"/>
        <v>1.1419670021062485</v>
      </c>
      <c r="L255" s="8">
        <f>'summary-no-refine'!$G256</f>
        <v>282607</v>
      </c>
      <c r="M255" s="24">
        <f t="shared" si="15"/>
        <v>282.60700000000003</v>
      </c>
      <c r="N255" s="7">
        <f t="shared" si="13"/>
        <v>1.0680485621375266</v>
      </c>
    </row>
    <row r="256" spans="1:14" x14ac:dyDescent="0.2">
      <c r="A256" s="1">
        <v>255</v>
      </c>
      <c r="B256" s="9">
        <f>('summary-refine'!$H257+'summary-refine'!$I257)/1000</f>
        <v>7.7939999999999996</v>
      </c>
      <c r="C256" s="9">
        <f>('summary-refine'!$K257-'summary-refine'!$J257)/1000</f>
        <v>118.40300000000001</v>
      </c>
      <c r="D256" s="9">
        <f>'summary-refine'!$J257/1000</f>
        <v>0.74399999999999999</v>
      </c>
      <c r="E256" s="8">
        <f>'summary-refine'!$G257</f>
        <v>301838</v>
      </c>
      <c r="F256" s="24">
        <f t="shared" si="14"/>
        <v>301.83800000000002</v>
      </c>
      <c r="G256" s="8">
        <f>'summary-refine'!$P257/1000</f>
        <v>88.123000000000005</v>
      </c>
      <c r="H256" s="8">
        <f>'summary-refine'!$P257/I256</f>
        <v>55.145807259073841</v>
      </c>
      <c r="I256" s="8">
        <f>'summary-refine'!$M257</f>
        <v>1598</v>
      </c>
      <c r="J256" s="9">
        <f>('summary-no-refine'!$K257-'summary-no-refine'!$J257)/1000</f>
        <v>104.777</v>
      </c>
      <c r="K256" s="7">
        <f t="shared" si="12"/>
        <v>1.1300476249558586</v>
      </c>
      <c r="L256" s="8">
        <f>'summary-no-refine'!$G257</f>
        <v>282607</v>
      </c>
      <c r="M256" s="24">
        <f t="shared" si="15"/>
        <v>282.60700000000003</v>
      </c>
      <c r="N256" s="7">
        <f t="shared" si="13"/>
        <v>1.0680485621375266</v>
      </c>
    </row>
    <row r="257" spans="1:14" x14ac:dyDescent="0.2">
      <c r="A257" s="1">
        <v>256</v>
      </c>
      <c r="B257" s="9">
        <f>('summary-refine'!$H258+'summary-refine'!$I258)/1000</f>
        <v>8.1999999999999993</v>
      </c>
      <c r="C257" s="9">
        <f>('summary-refine'!$K258-'summary-refine'!$J258)/1000</f>
        <v>121.322</v>
      </c>
      <c r="D257" s="9">
        <f>'summary-refine'!$J258/1000</f>
        <v>0.78400000000000003</v>
      </c>
      <c r="E257" s="8">
        <f>'summary-refine'!$G258</f>
        <v>302080</v>
      </c>
      <c r="F257" s="24">
        <f t="shared" si="14"/>
        <v>302.08</v>
      </c>
      <c r="G257" s="8">
        <f>'summary-refine'!$P258/1000</f>
        <v>88.23</v>
      </c>
      <c r="H257" s="8">
        <f>'summary-refine'!$P258/I257</f>
        <v>55.212765957446805</v>
      </c>
      <c r="I257" s="8">
        <f>'summary-refine'!$M258</f>
        <v>1598</v>
      </c>
      <c r="J257" s="9">
        <f>('summary-no-refine'!$K258-'summary-no-refine'!$J258)/1000</f>
        <v>105.574</v>
      </c>
      <c r="K257" s="7">
        <f t="shared" si="12"/>
        <v>1.1491655142364599</v>
      </c>
      <c r="L257" s="8">
        <f>'summary-no-refine'!$G258</f>
        <v>282894</v>
      </c>
      <c r="M257" s="24">
        <f t="shared" si="15"/>
        <v>282.89400000000001</v>
      </c>
      <c r="N257" s="7">
        <f t="shared" si="13"/>
        <v>1.0678204557183963</v>
      </c>
    </row>
    <row r="258" spans="1:14" x14ac:dyDescent="0.2">
      <c r="A258" s="1">
        <v>257</v>
      </c>
      <c r="B258" s="9">
        <f>('summary-refine'!$H259+'summary-refine'!$I259)/1000</f>
        <v>7.7460000000000004</v>
      </c>
      <c r="C258" s="9">
        <f>('summary-refine'!$K259-'summary-refine'!$J259)/1000</f>
        <v>117.822</v>
      </c>
      <c r="D258" s="9">
        <f>'summary-refine'!$J259/1000</f>
        <v>0.72</v>
      </c>
      <c r="E258" s="8">
        <f>'summary-refine'!$G259</f>
        <v>302080</v>
      </c>
      <c r="F258" s="24">
        <f t="shared" si="14"/>
        <v>302.08</v>
      </c>
      <c r="G258" s="8">
        <f>'summary-refine'!$P259/1000</f>
        <v>88.23</v>
      </c>
      <c r="H258" s="8">
        <f>'summary-refine'!$P259/I258</f>
        <v>55.212765957446805</v>
      </c>
      <c r="I258" s="8">
        <f>'summary-refine'!$M259</f>
        <v>1598</v>
      </c>
      <c r="J258" s="9">
        <f>('summary-no-refine'!$K259-'summary-no-refine'!$J259)/1000</f>
        <v>103.75700000000001</v>
      </c>
      <c r="K258" s="7">
        <f t="shared" ref="K258:K321" si="16">C258/J258</f>
        <v>1.1355571190377516</v>
      </c>
      <c r="L258" s="8">
        <f>'summary-no-refine'!$G259</f>
        <v>282894</v>
      </c>
      <c r="M258" s="24">
        <f t="shared" si="15"/>
        <v>282.89400000000001</v>
      </c>
      <c r="N258" s="7">
        <f t="shared" ref="N258:N321" si="17">E258/L258</f>
        <v>1.0678204557183963</v>
      </c>
    </row>
    <row r="259" spans="1:14" x14ac:dyDescent="0.2">
      <c r="A259" s="1">
        <v>258</v>
      </c>
      <c r="B259" s="9">
        <f>('summary-refine'!$H260+'summary-refine'!$I260)/1000</f>
        <v>7.7709999999999999</v>
      </c>
      <c r="C259" s="9">
        <f>('summary-refine'!$K260-'summary-refine'!$J260)/1000</f>
        <v>119.208</v>
      </c>
      <c r="D259" s="9">
        <f>'summary-refine'!$J260/1000</f>
        <v>0.747</v>
      </c>
      <c r="E259" s="8">
        <f>'summary-refine'!$G260</f>
        <v>302080</v>
      </c>
      <c r="F259" s="24">
        <f t="shared" ref="F259:F322" si="18">E259/1000</f>
        <v>302.08</v>
      </c>
      <c r="G259" s="8">
        <f>'summary-refine'!$P260/1000</f>
        <v>88.23</v>
      </c>
      <c r="H259" s="8">
        <f>'summary-refine'!$P260/I259</f>
        <v>55.212765957446805</v>
      </c>
      <c r="I259" s="8">
        <f>'summary-refine'!$M260</f>
        <v>1598</v>
      </c>
      <c r="J259" s="9">
        <f>('summary-no-refine'!$K260-'summary-no-refine'!$J260)/1000</f>
        <v>105.036</v>
      </c>
      <c r="K259" s="7">
        <f t="shared" si="16"/>
        <v>1.1349251685136523</v>
      </c>
      <c r="L259" s="8">
        <f>'summary-no-refine'!$G260</f>
        <v>282894</v>
      </c>
      <c r="M259" s="24">
        <f t="shared" ref="M259:M322" si="19">L259/1000</f>
        <v>282.89400000000001</v>
      </c>
      <c r="N259" s="7">
        <f t="shared" si="17"/>
        <v>1.0678204557183963</v>
      </c>
    </row>
    <row r="260" spans="1:14" x14ac:dyDescent="0.2">
      <c r="A260" s="1">
        <v>259</v>
      </c>
      <c r="B260" s="9">
        <f>('summary-refine'!$H261+'summary-refine'!$I261)/1000</f>
        <v>7.6020000000000003</v>
      </c>
      <c r="C260" s="9">
        <f>('summary-refine'!$K261-'summary-refine'!$J261)/1000</f>
        <v>116.152</v>
      </c>
      <c r="D260" s="9">
        <f>'summary-refine'!$J261/1000</f>
        <v>0.76700000000000002</v>
      </c>
      <c r="E260" s="8">
        <f>'summary-refine'!$G261</f>
        <v>299732</v>
      </c>
      <c r="F260" s="24">
        <f t="shared" si="18"/>
        <v>299.73200000000003</v>
      </c>
      <c r="G260" s="8">
        <f>'summary-refine'!$P261/1000</f>
        <v>87.841999999999999</v>
      </c>
      <c r="H260" s="8">
        <f>'summary-refine'!$P261/I260</f>
        <v>54.96996245306633</v>
      </c>
      <c r="I260" s="8">
        <f>'summary-refine'!$M261</f>
        <v>1598</v>
      </c>
      <c r="J260" s="9">
        <f>('summary-no-refine'!$K261-'summary-no-refine'!$J261)/1000</f>
        <v>104.042</v>
      </c>
      <c r="K260" s="7">
        <f t="shared" si="16"/>
        <v>1.1163953018973107</v>
      </c>
      <c r="L260" s="8">
        <f>'summary-no-refine'!$G261</f>
        <v>281206</v>
      </c>
      <c r="M260" s="24">
        <f t="shared" si="19"/>
        <v>281.20600000000002</v>
      </c>
      <c r="N260" s="7">
        <f t="shared" si="17"/>
        <v>1.0658805288649602</v>
      </c>
    </row>
    <row r="261" spans="1:14" x14ac:dyDescent="0.2">
      <c r="A261" s="1">
        <v>260</v>
      </c>
      <c r="B261" s="9">
        <f>('summary-refine'!$H262+'summary-refine'!$I262)/1000</f>
        <v>7.657</v>
      </c>
      <c r="C261" s="9">
        <f>('summary-refine'!$K262-'summary-refine'!$J262)/1000</f>
        <v>119.86199999999999</v>
      </c>
      <c r="D261" s="9">
        <f>'summary-refine'!$J262/1000</f>
        <v>0.74099999999999999</v>
      </c>
      <c r="E261" s="8">
        <f>'summary-refine'!$G262</f>
        <v>299732</v>
      </c>
      <c r="F261" s="24">
        <f t="shared" si="18"/>
        <v>299.73200000000003</v>
      </c>
      <c r="G261" s="8">
        <f>'summary-refine'!$P262/1000</f>
        <v>87.841999999999999</v>
      </c>
      <c r="H261" s="8">
        <f>'summary-refine'!$P262/I261</f>
        <v>54.96996245306633</v>
      </c>
      <c r="I261" s="8">
        <f>'summary-refine'!$M262</f>
        <v>1598</v>
      </c>
      <c r="J261" s="9">
        <f>('summary-no-refine'!$K262-'summary-no-refine'!$J262)/1000</f>
        <v>106.32599999999999</v>
      </c>
      <c r="K261" s="7">
        <f t="shared" si="16"/>
        <v>1.127306585407144</v>
      </c>
      <c r="L261" s="8">
        <f>'summary-no-refine'!$G262</f>
        <v>281206</v>
      </c>
      <c r="M261" s="24">
        <f t="shared" si="19"/>
        <v>281.20600000000002</v>
      </c>
      <c r="N261" s="7">
        <f t="shared" si="17"/>
        <v>1.0658805288649602</v>
      </c>
    </row>
    <row r="262" spans="1:14" x14ac:dyDescent="0.2">
      <c r="A262" s="1">
        <v>261</v>
      </c>
      <c r="B262" s="9">
        <f>('summary-refine'!$H263+'summary-refine'!$I263)/1000</f>
        <v>8.109</v>
      </c>
      <c r="C262" s="9">
        <f>('summary-refine'!$K263-'summary-refine'!$J263)/1000</f>
        <v>115.779</v>
      </c>
      <c r="D262" s="9">
        <f>'summary-refine'!$J263/1000</f>
        <v>0.77400000000000002</v>
      </c>
      <c r="E262" s="8">
        <f>'summary-refine'!$G263</f>
        <v>299732</v>
      </c>
      <c r="F262" s="24">
        <f t="shared" si="18"/>
        <v>299.73200000000003</v>
      </c>
      <c r="G262" s="8">
        <f>'summary-refine'!$P263/1000</f>
        <v>87.841999999999999</v>
      </c>
      <c r="H262" s="8">
        <f>'summary-refine'!$P263/I262</f>
        <v>54.96996245306633</v>
      </c>
      <c r="I262" s="8">
        <f>'summary-refine'!$M263</f>
        <v>1598</v>
      </c>
      <c r="J262" s="9">
        <f>('summary-no-refine'!$K263-'summary-no-refine'!$J263)/1000</f>
        <v>106.264</v>
      </c>
      <c r="K262" s="7">
        <f t="shared" si="16"/>
        <v>1.0895411428141233</v>
      </c>
      <c r="L262" s="8">
        <f>'summary-no-refine'!$G263</f>
        <v>281206</v>
      </c>
      <c r="M262" s="24">
        <f t="shared" si="19"/>
        <v>281.20600000000002</v>
      </c>
      <c r="N262" s="7">
        <f t="shared" si="17"/>
        <v>1.0658805288649602</v>
      </c>
    </row>
    <row r="263" spans="1:14" x14ac:dyDescent="0.2">
      <c r="A263" s="1">
        <v>262</v>
      </c>
      <c r="B263" s="9">
        <f>('summary-refine'!$H264+'summary-refine'!$I264)/1000</f>
        <v>7.7249999999999996</v>
      </c>
      <c r="C263" s="9">
        <f>('summary-refine'!$K264-'summary-refine'!$J264)/1000</f>
        <v>117.461</v>
      </c>
      <c r="D263" s="9">
        <f>'summary-refine'!$J264/1000</f>
        <v>0.79900000000000004</v>
      </c>
      <c r="E263" s="8">
        <f>'summary-refine'!$G264</f>
        <v>299732</v>
      </c>
      <c r="F263" s="24">
        <f t="shared" si="18"/>
        <v>299.73200000000003</v>
      </c>
      <c r="G263" s="8">
        <f>'summary-refine'!$P264/1000</f>
        <v>87.841999999999999</v>
      </c>
      <c r="H263" s="8">
        <f>'summary-refine'!$P264/I263</f>
        <v>54.96996245306633</v>
      </c>
      <c r="I263" s="8">
        <f>'summary-refine'!$M264</f>
        <v>1598</v>
      </c>
      <c r="J263" s="9">
        <f>('summary-no-refine'!$K264-'summary-no-refine'!$J264)/1000</f>
        <v>104.389</v>
      </c>
      <c r="K263" s="7">
        <f t="shared" si="16"/>
        <v>1.1252239220607536</v>
      </c>
      <c r="L263" s="8">
        <f>'summary-no-refine'!$G264</f>
        <v>281206</v>
      </c>
      <c r="M263" s="24">
        <f t="shared" si="19"/>
        <v>281.20600000000002</v>
      </c>
      <c r="N263" s="7">
        <f t="shared" si="17"/>
        <v>1.0658805288649602</v>
      </c>
    </row>
    <row r="264" spans="1:14" x14ac:dyDescent="0.2">
      <c r="A264" s="1">
        <v>263</v>
      </c>
      <c r="B264" s="9">
        <f>('summary-refine'!$H265+'summary-refine'!$I265)/1000</f>
        <v>7.8719999999999999</v>
      </c>
      <c r="C264" s="9">
        <f>('summary-refine'!$K265-'summary-refine'!$J265)/1000</f>
        <v>115.94499999999999</v>
      </c>
      <c r="D264" s="9">
        <f>'summary-refine'!$J265/1000</f>
        <v>0.73899999999999999</v>
      </c>
      <c r="E264" s="8">
        <f>'summary-refine'!$G265</f>
        <v>299732</v>
      </c>
      <c r="F264" s="24">
        <f t="shared" si="18"/>
        <v>299.73200000000003</v>
      </c>
      <c r="G264" s="8">
        <f>'summary-refine'!$P265/1000</f>
        <v>87.841999999999999</v>
      </c>
      <c r="H264" s="8">
        <f>'summary-refine'!$P265/I264</f>
        <v>54.96996245306633</v>
      </c>
      <c r="I264" s="8">
        <f>'summary-refine'!$M265</f>
        <v>1598</v>
      </c>
      <c r="J264" s="9">
        <f>('summary-no-refine'!$K265-'summary-no-refine'!$J265)/1000</f>
        <v>108.52800000000001</v>
      </c>
      <c r="K264" s="7">
        <f t="shared" si="16"/>
        <v>1.0683418104083737</v>
      </c>
      <c r="L264" s="8">
        <f>'summary-no-refine'!$G265</f>
        <v>281206</v>
      </c>
      <c r="M264" s="24">
        <f t="shared" si="19"/>
        <v>281.20600000000002</v>
      </c>
      <c r="N264" s="7">
        <f t="shared" si="17"/>
        <v>1.0658805288649602</v>
      </c>
    </row>
    <row r="265" spans="1:14" x14ac:dyDescent="0.2">
      <c r="A265" s="1">
        <v>264</v>
      </c>
      <c r="B265" s="9">
        <f>('summary-refine'!$H266+'summary-refine'!$I266)/1000</f>
        <v>7.3769999999999998</v>
      </c>
      <c r="C265" s="9">
        <f>('summary-refine'!$K266-'summary-refine'!$J266)/1000</f>
        <v>113.39400000000001</v>
      </c>
      <c r="D265" s="9">
        <f>'summary-refine'!$J266/1000</f>
        <v>0.72099999999999997</v>
      </c>
      <c r="E265" s="8">
        <f>'summary-refine'!$G266</f>
        <v>299732</v>
      </c>
      <c r="F265" s="24">
        <f t="shared" si="18"/>
        <v>299.73200000000003</v>
      </c>
      <c r="G265" s="8">
        <f>'summary-refine'!$P266/1000</f>
        <v>87.841999999999999</v>
      </c>
      <c r="H265" s="8">
        <f>'summary-refine'!$P266/I265</f>
        <v>54.96996245306633</v>
      </c>
      <c r="I265" s="8">
        <f>'summary-refine'!$M266</f>
        <v>1598</v>
      </c>
      <c r="J265" s="9">
        <f>('summary-no-refine'!$K266-'summary-no-refine'!$J266)/1000</f>
        <v>101.20699999999999</v>
      </c>
      <c r="K265" s="7">
        <f t="shared" si="16"/>
        <v>1.1204165719762469</v>
      </c>
      <c r="L265" s="8">
        <f>'summary-no-refine'!$G266</f>
        <v>281206</v>
      </c>
      <c r="M265" s="24">
        <f t="shared" si="19"/>
        <v>281.20600000000002</v>
      </c>
      <c r="N265" s="7">
        <f t="shared" si="17"/>
        <v>1.0658805288649602</v>
      </c>
    </row>
    <row r="266" spans="1:14" x14ac:dyDescent="0.2">
      <c r="A266" s="1">
        <v>265</v>
      </c>
      <c r="B266" s="9">
        <f>('summary-refine'!$H267+'summary-refine'!$I267)/1000</f>
        <v>7.7160000000000002</v>
      </c>
      <c r="C266" s="9">
        <f>('summary-refine'!$K267-'summary-refine'!$J267)/1000</f>
        <v>117.71299999999999</v>
      </c>
      <c r="D266" s="9">
        <f>'summary-refine'!$J267/1000</f>
        <v>0.73</v>
      </c>
      <c r="E266" s="8">
        <f>'summary-refine'!$G267</f>
        <v>299732</v>
      </c>
      <c r="F266" s="24">
        <f t="shared" si="18"/>
        <v>299.73200000000003</v>
      </c>
      <c r="G266" s="8">
        <f>'summary-refine'!$P267/1000</f>
        <v>87.841999999999999</v>
      </c>
      <c r="H266" s="8">
        <f>'summary-refine'!$P267/I266</f>
        <v>54.96996245306633</v>
      </c>
      <c r="I266" s="8">
        <f>'summary-refine'!$M267</f>
        <v>1598</v>
      </c>
      <c r="J266" s="9">
        <f>('summary-no-refine'!$K267-'summary-no-refine'!$J267)/1000</f>
        <v>107.498</v>
      </c>
      <c r="K266" s="7">
        <f t="shared" si="16"/>
        <v>1.0950250237213714</v>
      </c>
      <c r="L266" s="8">
        <f>'summary-no-refine'!$G267</f>
        <v>281206</v>
      </c>
      <c r="M266" s="24">
        <f t="shared" si="19"/>
        <v>281.20600000000002</v>
      </c>
      <c r="N266" s="7">
        <f t="shared" si="17"/>
        <v>1.0658805288649602</v>
      </c>
    </row>
    <row r="267" spans="1:14" x14ac:dyDescent="0.2">
      <c r="A267" s="1">
        <v>266</v>
      </c>
      <c r="B267" s="9">
        <f>('summary-refine'!$H268+'summary-refine'!$I268)/1000</f>
        <v>7.8739999999999997</v>
      </c>
      <c r="C267" s="9">
        <f>('summary-refine'!$K268-'summary-refine'!$J268)/1000</f>
        <v>119.41</v>
      </c>
      <c r="D267" s="9">
        <f>'summary-refine'!$J268/1000</f>
        <v>0.80400000000000005</v>
      </c>
      <c r="E267" s="8">
        <f>'summary-refine'!$G268</f>
        <v>299732</v>
      </c>
      <c r="F267" s="24">
        <f t="shared" si="18"/>
        <v>299.73200000000003</v>
      </c>
      <c r="G267" s="8">
        <f>'summary-refine'!$P268/1000</f>
        <v>87.841999999999999</v>
      </c>
      <c r="H267" s="8">
        <f>'summary-refine'!$P268/I267</f>
        <v>54.96996245306633</v>
      </c>
      <c r="I267" s="8">
        <f>'summary-refine'!$M268</f>
        <v>1598</v>
      </c>
      <c r="J267" s="9">
        <f>('summary-no-refine'!$K268-'summary-no-refine'!$J268)/1000</f>
        <v>106.435</v>
      </c>
      <c r="K267" s="7">
        <f t="shared" si="16"/>
        <v>1.1219053882651382</v>
      </c>
      <c r="L267" s="8">
        <f>'summary-no-refine'!$G268</f>
        <v>281206</v>
      </c>
      <c r="M267" s="24">
        <f t="shared" si="19"/>
        <v>281.20600000000002</v>
      </c>
      <c r="N267" s="7">
        <f t="shared" si="17"/>
        <v>1.0658805288649602</v>
      </c>
    </row>
    <row r="268" spans="1:14" x14ac:dyDescent="0.2">
      <c r="A268" s="1">
        <v>267</v>
      </c>
      <c r="B268" s="9">
        <f>('summary-refine'!$H269+'summary-refine'!$I269)/1000</f>
        <v>7.827</v>
      </c>
      <c r="C268" s="9">
        <f>('summary-refine'!$K269-'summary-refine'!$J269)/1000</f>
        <v>115.446</v>
      </c>
      <c r="D268" s="9">
        <f>'summary-refine'!$J269/1000</f>
        <v>0.73799999999999999</v>
      </c>
      <c r="E268" s="8">
        <f>'summary-refine'!$G269</f>
        <v>299732</v>
      </c>
      <c r="F268" s="24">
        <f t="shared" si="18"/>
        <v>299.73200000000003</v>
      </c>
      <c r="G268" s="8">
        <f>'summary-refine'!$P269/1000</f>
        <v>87.841999999999999</v>
      </c>
      <c r="H268" s="8">
        <f>'summary-refine'!$P269/I268</f>
        <v>54.96996245306633</v>
      </c>
      <c r="I268" s="8">
        <f>'summary-refine'!$M269</f>
        <v>1598</v>
      </c>
      <c r="J268" s="9">
        <f>('summary-no-refine'!$K269-'summary-no-refine'!$J269)/1000</f>
        <v>104.54300000000001</v>
      </c>
      <c r="K268" s="7">
        <f t="shared" si="16"/>
        <v>1.1042920138124981</v>
      </c>
      <c r="L268" s="8">
        <f>'summary-no-refine'!$G269</f>
        <v>281206</v>
      </c>
      <c r="M268" s="24">
        <f t="shared" si="19"/>
        <v>281.20600000000002</v>
      </c>
      <c r="N268" s="7">
        <f t="shared" si="17"/>
        <v>1.0658805288649602</v>
      </c>
    </row>
    <row r="269" spans="1:14" x14ac:dyDescent="0.2">
      <c r="A269" s="1">
        <v>268</v>
      </c>
      <c r="B269" s="9">
        <f>('summary-refine'!$H270+'summary-refine'!$I270)/1000</f>
        <v>7.806</v>
      </c>
      <c r="C269" s="9">
        <f>('summary-refine'!$K270-'summary-refine'!$J270)/1000</f>
        <v>115.72</v>
      </c>
      <c r="D269" s="9">
        <f>'summary-refine'!$J270/1000</f>
        <v>0.8</v>
      </c>
      <c r="E269" s="8">
        <f>'summary-refine'!$G270</f>
        <v>299732</v>
      </c>
      <c r="F269" s="24">
        <f t="shared" si="18"/>
        <v>299.73200000000003</v>
      </c>
      <c r="G269" s="8">
        <f>'summary-refine'!$P270/1000</f>
        <v>87.841999999999999</v>
      </c>
      <c r="H269" s="8">
        <f>'summary-refine'!$P270/I269</f>
        <v>54.96996245306633</v>
      </c>
      <c r="I269" s="8">
        <f>'summary-refine'!$M270</f>
        <v>1598</v>
      </c>
      <c r="J269" s="9">
        <f>('summary-no-refine'!$K270-'summary-no-refine'!$J270)/1000</f>
        <v>103.822</v>
      </c>
      <c r="K269" s="7">
        <f t="shared" si="16"/>
        <v>1.1145999884417561</v>
      </c>
      <c r="L269" s="8">
        <f>'summary-no-refine'!$G270</f>
        <v>281206</v>
      </c>
      <c r="M269" s="24">
        <f t="shared" si="19"/>
        <v>281.20600000000002</v>
      </c>
      <c r="N269" s="7">
        <f t="shared" si="17"/>
        <v>1.0658805288649602</v>
      </c>
    </row>
    <row r="270" spans="1:14" x14ac:dyDescent="0.2">
      <c r="A270" s="1">
        <v>269</v>
      </c>
      <c r="B270" s="9">
        <f>('summary-refine'!$H271+'summary-refine'!$I271)/1000</f>
        <v>7.4429999999999996</v>
      </c>
      <c r="C270" s="9">
        <f>('summary-refine'!$K271-'summary-refine'!$J271)/1000</f>
        <v>115.76</v>
      </c>
      <c r="D270" s="9">
        <f>'summary-refine'!$J271/1000</f>
        <v>0.82699999999999996</v>
      </c>
      <c r="E270" s="8">
        <f>'summary-refine'!$G271</f>
        <v>299732</v>
      </c>
      <c r="F270" s="24">
        <f t="shared" si="18"/>
        <v>299.73200000000003</v>
      </c>
      <c r="G270" s="8">
        <f>'summary-refine'!$P271/1000</f>
        <v>87.841999999999999</v>
      </c>
      <c r="H270" s="8">
        <f>'summary-refine'!$P271/I270</f>
        <v>54.96996245306633</v>
      </c>
      <c r="I270" s="8">
        <f>'summary-refine'!$M271</f>
        <v>1598</v>
      </c>
      <c r="J270" s="9">
        <f>('summary-no-refine'!$K271-'summary-no-refine'!$J271)/1000</f>
        <v>102.434</v>
      </c>
      <c r="K270" s="7">
        <f t="shared" si="16"/>
        <v>1.1300935236347307</v>
      </c>
      <c r="L270" s="8">
        <f>'summary-no-refine'!$G271</f>
        <v>281206</v>
      </c>
      <c r="M270" s="24">
        <f t="shared" si="19"/>
        <v>281.20600000000002</v>
      </c>
      <c r="N270" s="7">
        <f t="shared" si="17"/>
        <v>1.0658805288649602</v>
      </c>
    </row>
    <row r="271" spans="1:14" x14ac:dyDescent="0.2">
      <c r="A271" s="1">
        <v>270</v>
      </c>
      <c r="B271" s="9">
        <f>('summary-refine'!$H272+'summary-refine'!$I272)/1000</f>
        <v>7.6529999999999996</v>
      </c>
      <c r="C271" s="9">
        <f>('summary-refine'!$K272-'summary-refine'!$J272)/1000</f>
        <v>112.20399999999999</v>
      </c>
      <c r="D271" s="9">
        <f>'summary-refine'!$J272/1000</f>
        <v>0.73099999999999998</v>
      </c>
      <c r="E271" s="8">
        <f>'summary-refine'!$G272</f>
        <v>273841</v>
      </c>
      <c r="F271" s="24">
        <f t="shared" si="18"/>
        <v>273.84100000000001</v>
      </c>
      <c r="G271" s="8">
        <f>'summary-refine'!$P272/1000</f>
        <v>83.679000000000002</v>
      </c>
      <c r="H271" s="8">
        <f>'summary-refine'!$P272/I271</f>
        <v>52.364831038798499</v>
      </c>
      <c r="I271" s="8">
        <f>'summary-refine'!$M272</f>
        <v>1598</v>
      </c>
      <c r="J271" s="9">
        <f>('summary-no-refine'!$K272-'summary-no-refine'!$J272)/1000</f>
        <v>91.495000000000005</v>
      </c>
      <c r="K271" s="7">
        <f t="shared" si="16"/>
        <v>1.22634023717143</v>
      </c>
      <c r="L271" s="8">
        <f>'summary-no-refine'!$G272</f>
        <v>256159</v>
      </c>
      <c r="M271" s="24">
        <f t="shared" si="19"/>
        <v>256.15899999999999</v>
      </c>
      <c r="N271" s="7">
        <f t="shared" si="17"/>
        <v>1.0690274399884447</v>
      </c>
    </row>
    <row r="272" spans="1:14" x14ac:dyDescent="0.2">
      <c r="A272" s="1">
        <v>271</v>
      </c>
      <c r="B272" s="9">
        <f>('summary-refine'!$H273+'summary-refine'!$I273)/1000</f>
        <v>7.907</v>
      </c>
      <c r="C272" s="9">
        <f>('summary-refine'!$K273-'summary-refine'!$J273)/1000</f>
        <v>112.84</v>
      </c>
      <c r="D272" s="9">
        <f>'summary-refine'!$J273/1000</f>
        <v>0.63700000000000001</v>
      </c>
      <c r="E272" s="8">
        <f>'summary-refine'!$G273</f>
        <v>273841</v>
      </c>
      <c r="F272" s="24">
        <f t="shared" si="18"/>
        <v>273.84100000000001</v>
      </c>
      <c r="G272" s="8">
        <f>'summary-refine'!$P273/1000</f>
        <v>83.679000000000002</v>
      </c>
      <c r="H272" s="8">
        <f>'summary-refine'!$P273/I272</f>
        <v>52.364831038798499</v>
      </c>
      <c r="I272" s="8">
        <f>'summary-refine'!$M273</f>
        <v>1598</v>
      </c>
      <c r="J272" s="9">
        <f>('summary-no-refine'!$K273-'summary-no-refine'!$J273)/1000</f>
        <v>91.021000000000001</v>
      </c>
      <c r="K272" s="7">
        <f t="shared" si="16"/>
        <v>1.2397139121741136</v>
      </c>
      <c r="L272" s="8">
        <f>'summary-no-refine'!$G273</f>
        <v>256159</v>
      </c>
      <c r="M272" s="24">
        <f t="shared" si="19"/>
        <v>256.15899999999999</v>
      </c>
      <c r="N272" s="7">
        <f t="shared" si="17"/>
        <v>1.0690274399884447</v>
      </c>
    </row>
    <row r="273" spans="1:14" x14ac:dyDescent="0.2">
      <c r="A273" s="1">
        <v>272</v>
      </c>
      <c r="B273" s="9">
        <f>('summary-refine'!$H274+'summary-refine'!$I274)/1000</f>
        <v>7.726</v>
      </c>
      <c r="C273" s="9">
        <f>('summary-refine'!$K274-'summary-refine'!$J274)/1000</f>
        <v>110.48699999999999</v>
      </c>
      <c r="D273" s="9">
        <f>'summary-refine'!$J274/1000</f>
        <v>0.74099999999999999</v>
      </c>
      <c r="E273" s="8">
        <f>'summary-refine'!$G274</f>
        <v>272537</v>
      </c>
      <c r="F273" s="24">
        <f t="shared" si="18"/>
        <v>272.53699999999998</v>
      </c>
      <c r="G273" s="8">
        <f>'summary-refine'!$P274/1000</f>
        <v>83.650999999999996</v>
      </c>
      <c r="H273" s="8">
        <f>'summary-refine'!$P274/I273</f>
        <v>52.347309136420527</v>
      </c>
      <c r="I273" s="8">
        <f>'summary-refine'!$M274</f>
        <v>1598</v>
      </c>
      <c r="J273" s="9">
        <f>('summary-no-refine'!$K274-'summary-no-refine'!$J274)/1000</f>
        <v>90.745999999999995</v>
      </c>
      <c r="K273" s="7">
        <f t="shared" si="16"/>
        <v>1.2175412690366518</v>
      </c>
      <c r="L273" s="8">
        <f>'summary-no-refine'!$G274</f>
        <v>257741</v>
      </c>
      <c r="M273" s="24">
        <f t="shared" si="19"/>
        <v>257.74099999999999</v>
      </c>
      <c r="N273" s="7">
        <f t="shared" si="17"/>
        <v>1.0574064661811664</v>
      </c>
    </row>
    <row r="274" spans="1:14" x14ac:dyDescent="0.2">
      <c r="A274" s="1">
        <v>273</v>
      </c>
      <c r="B274" s="9">
        <f>('summary-refine'!$H275+'summary-refine'!$I275)/1000</f>
        <v>7.851</v>
      </c>
      <c r="C274" s="9">
        <f>('summary-refine'!$K275-'summary-refine'!$J275)/1000</f>
        <v>119.267</v>
      </c>
      <c r="D274" s="9">
        <f>'summary-refine'!$J275/1000</f>
        <v>0.748</v>
      </c>
      <c r="E274" s="8">
        <f>'summary-refine'!$G275</f>
        <v>291567</v>
      </c>
      <c r="F274" s="24">
        <f t="shared" si="18"/>
        <v>291.56700000000001</v>
      </c>
      <c r="G274" s="8">
        <f>'summary-refine'!$P275/1000</f>
        <v>90.391000000000005</v>
      </c>
      <c r="H274" s="8">
        <f>'summary-refine'!$P275/I274</f>
        <v>56.494374999999998</v>
      </c>
      <c r="I274" s="8">
        <f>'summary-refine'!$M275</f>
        <v>1600</v>
      </c>
      <c r="J274" s="9">
        <f>('summary-no-refine'!$K275-'summary-no-refine'!$J275)/1000</f>
        <v>87.938999999999993</v>
      </c>
      <c r="K274" s="7">
        <f t="shared" si="16"/>
        <v>1.3562469439042975</v>
      </c>
      <c r="L274" s="8">
        <f>'summary-no-refine'!$G275</f>
        <v>249146</v>
      </c>
      <c r="M274" s="24">
        <f t="shared" si="19"/>
        <v>249.14599999999999</v>
      </c>
      <c r="N274" s="7">
        <f t="shared" si="17"/>
        <v>1.1702656273831409</v>
      </c>
    </row>
    <row r="275" spans="1:14" x14ac:dyDescent="0.2">
      <c r="A275" s="1">
        <v>274</v>
      </c>
      <c r="B275" s="9">
        <f>('summary-refine'!$H276+'summary-refine'!$I276)/1000</f>
        <v>7.48</v>
      </c>
      <c r="C275" s="9">
        <f>('summary-refine'!$K276-'summary-refine'!$J276)/1000</f>
        <v>128.36000000000001</v>
      </c>
      <c r="D275" s="9">
        <f>'summary-refine'!$J276/1000</f>
        <v>0.77900000000000003</v>
      </c>
      <c r="E275" s="8">
        <f>'summary-refine'!$G276</f>
        <v>312662</v>
      </c>
      <c r="F275" s="24">
        <f t="shared" si="18"/>
        <v>312.66199999999998</v>
      </c>
      <c r="G275" s="8">
        <f>'summary-refine'!$P276/1000</f>
        <v>90.638000000000005</v>
      </c>
      <c r="H275" s="8">
        <f>'summary-refine'!$P276/I275</f>
        <v>56.64875</v>
      </c>
      <c r="I275" s="8">
        <f>'summary-refine'!$M276</f>
        <v>1600</v>
      </c>
      <c r="J275" s="9">
        <f>('summary-no-refine'!$K276-'summary-no-refine'!$J276)/1000</f>
        <v>92.278000000000006</v>
      </c>
      <c r="K275" s="7">
        <f t="shared" si="16"/>
        <v>1.3910141095385684</v>
      </c>
      <c r="L275" s="8">
        <f>'summary-no-refine'!$G276</f>
        <v>271770</v>
      </c>
      <c r="M275" s="24">
        <f t="shared" si="19"/>
        <v>271.77</v>
      </c>
      <c r="N275" s="7">
        <f t="shared" si="17"/>
        <v>1.1504654671229348</v>
      </c>
    </row>
    <row r="276" spans="1:14" x14ac:dyDescent="0.2">
      <c r="A276" s="1">
        <v>275</v>
      </c>
      <c r="B276" s="9">
        <f>('summary-refine'!$H277+'summary-refine'!$I277)/1000</f>
        <v>7.8810000000000002</v>
      </c>
      <c r="C276" s="9">
        <f>('summary-refine'!$K277-'summary-refine'!$J277)/1000</f>
        <v>128.029</v>
      </c>
      <c r="D276" s="9">
        <f>'summary-refine'!$J277/1000</f>
        <v>0.76800000000000002</v>
      </c>
      <c r="E276" s="8">
        <f>'summary-refine'!$G277</f>
        <v>312662</v>
      </c>
      <c r="F276" s="24">
        <f t="shared" si="18"/>
        <v>312.66199999999998</v>
      </c>
      <c r="G276" s="8">
        <f>'summary-refine'!$P277/1000</f>
        <v>90.638000000000005</v>
      </c>
      <c r="H276" s="8">
        <f>'summary-refine'!$P277/I276</f>
        <v>56.64875</v>
      </c>
      <c r="I276" s="8">
        <f>'summary-refine'!$M277</f>
        <v>1600</v>
      </c>
      <c r="J276" s="9">
        <f>('summary-no-refine'!$K277-'summary-no-refine'!$J277)/1000</f>
        <v>95.825999999999993</v>
      </c>
      <c r="K276" s="7">
        <f t="shared" si="16"/>
        <v>1.3360570200154447</v>
      </c>
      <c r="L276" s="8">
        <f>'summary-no-refine'!$G277</f>
        <v>271770</v>
      </c>
      <c r="M276" s="24">
        <f t="shared" si="19"/>
        <v>271.77</v>
      </c>
      <c r="N276" s="7">
        <f t="shared" si="17"/>
        <v>1.1504654671229348</v>
      </c>
    </row>
    <row r="277" spans="1:14" x14ac:dyDescent="0.2">
      <c r="A277" s="1">
        <v>276</v>
      </c>
      <c r="B277" s="9">
        <f>('summary-refine'!$H278+'summary-refine'!$I278)/1000</f>
        <v>7.8819999999999997</v>
      </c>
      <c r="C277" s="9">
        <f>('summary-refine'!$K278-'summary-refine'!$J278)/1000</f>
        <v>132.411</v>
      </c>
      <c r="D277" s="9">
        <f>'summary-refine'!$J278/1000</f>
        <v>0.78800000000000003</v>
      </c>
      <c r="E277" s="8">
        <f>'summary-refine'!$G278</f>
        <v>312662</v>
      </c>
      <c r="F277" s="24">
        <f t="shared" si="18"/>
        <v>312.66199999999998</v>
      </c>
      <c r="G277" s="8">
        <f>'summary-refine'!$P278/1000</f>
        <v>90.638000000000005</v>
      </c>
      <c r="H277" s="8">
        <f>'summary-refine'!$P278/I277</f>
        <v>56.64875</v>
      </c>
      <c r="I277" s="8">
        <f>'summary-refine'!$M278</f>
        <v>1600</v>
      </c>
      <c r="J277" s="9">
        <f>('summary-no-refine'!$K278-'summary-no-refine'!$J278)/1000</f>
        <v>96.926000000000002</v>
      </c>
      <c r="K277" s="7">
        <f t="shared" si="16"/>
        <v>1.3661040381321834</v>
      </c>
      <c r="L277" s="8">
        <f>'summary-no-refine'!$G278</f>
        <v>271770</v>
      </c>
      <c r="M277" s="24">
        <f t="shared" si="19"/>
        <v>271.77</v>
      </c>
      <c r="N277" s="7">
        <f t="shared" si="17"/>
        <v>1.1504654671229348</v>
      </c>
    </row>
    <row r="278" spans="1:14" x14ac:dyDescent="0.2">
      <c r="A278" s="1">
        <v>277</v>
      </c>
      <c r="B278" s="9">
        <f>('summary-refine'!$H279+'summary-refine'!$I279)/1000</f>
        <v>7.9390000000000001</v>
      </c>
      <c r="C278" s="9">
        <f>('summary-refine'!$K279-'summary-refine'!$J279)/1000</f>
        <v>128.583</v>
      </c>
      <c r="D278" s="9">
        <f>'summary-refine'!$J279/1000</f>
        <v>0.76800000000000002</v>
      </c>
      <c r="E278" s="8">
        <f>'summary-refine'!$G279</f>
        <v>312662</v>
      </c>
      <c r="F278" s="24">
        <f t="shared" si="18"/>
        <v>312.66199999999998</v>
      </c>
      <c r="G278" s="8">
        <f>'summary-refine'!$P279/1000</f>
        <v>90.638000000000005</v>
      </c>
      <c r="H278" s="8">
        <f>'summary-refine'!$P279/I278</f>
        <v>56.64875</v>
      </c>
      <c r="I278" s="8">
        <f>'summary-refine'!$M279</f>
        <v>1600</v>
      </c>
      <c r="J278" s="9">
        <f>('summary-no-refine'!$K279-'summary-no-refine'!$J279)/1000</f>
        <v>94.078000000000003</v>
      </c>
      <c r="K278" s="7">
        <f t="shared" si="16"/>
        <v>1.3667701269159633</v>
      </c>
      <c r="L278" s="8">
        <f>'summary-no-refine'!$G279</f>
        <v>271770</v>
      </c>
      <c r="M278" s="24">
        <f t="shared" si="19"/>
        <v>271.77</v>
      </c>
      <c r="N278" s="7">
        <f t="shared" si="17"/>
        <v>1.1504654671229348</v>
      </c>
    </row>
    <row r="279" spans="1:14" x14ac:dyDescent="0.2">
      <c r="A279" s="1">
        <v>278</v>
      </c>
      <c r="B279" s="9">
        <f>('summary-refine'!$H280+'summary-refine'!$I280)/1000</f>
        <v>7.907</v>
      </c>
      <c r="C279" s="9">
        <f>('summary-refine'!$K280-'summary-refine'!$J280)/1000</f>
        <v>128.965</v>
      </c>
      <c r="D279" s="9">
        <f>'summary-refine'!$J280/1000</f>
        <v>0.79400000000000004</v>
      </c>
      <c r="E279" s="8">
        <f>'summary-refine'!$G280</f>
        <v>312662</v>
      </c>
      <c r="F279" s="24">
        <f t="shared" si="18"/>
        <v>312.66199999999998</v>
      </c>
      <c r="G279" s="8">
        <f>'summary-refine'!$P280/1000</f>
        <v>90.638000000000005</v>
      </c>
      <c r="H279" s="8">
        <f>'summary-refine'!$P280/I279</f>
        <v>56.64875</v>
      </c>
      <c r="I279" s="8">
        <f>'summary-refine'!$M280</f>
        <v>1600</v>
      </c>
      <c r="J279" s="9">
        <f>('summary-no-refine'!$K280-'summary-no-refine'!$J280)/1000</f>
        <v>95.135999999999996</v>
      </c>
      <c r="K279" s="7">
        <f t="shared" si="16"/>
        <v>1.3555856878573833</v>
      </c>
      <c r="L279" s="8">
        <f>'summary-no-refine'!$G280</f>
        <v>271770</v>
      </c>
      <c r="M279" s="24">
        <f t="shared" si="19"/>
        <v>271.77</v>
      </c>
      <c r="N279" s="7">
        <f t="shared" si="17"/>
        <v>1.1504654671229348</v>
      </c>
    </row>
    <row r="280" spans="1:14" x14ac:dyDescent="0.2">
      <c r="A280" s="1">
        <v>279</v>
      </c>
      <c r="B280" s="9">
        <f>('summary-refine'!$H281+'summary-refine'!$I281)/1000</f>
        <v>7.3280000000000003</v>
      </c>
      <c r="C280" s="9">
        <f>('summary-refine'!$K281-'summary-refine'!$J281)/1000</f>
        <v>126.38</v>
      </c>
      <c r="D280" s="9">
        <f>'summary-refine'!$J281/1000</f>
        <v>0.81499999999999995</v>
      </c>
      <c r="E280" s="8">
        <f>'summary-refine'!$G281</f>
        <v>312662</v>
      </c>
      <c r="F280" s="24">
        <f t="shared" si="18"/>
        <v>312.66199999999998</v>
      </c>
      <c r="G280" s="8">
        <f>'summary-refine'!$P281/1000</f>
        <v>90.638000000000005</v>
      </c>
      <c r="H280" s="8">
        <f>'summary-refine'!$P281/I280</f>
        <v>56.64875</v>
      </c>
      <c r="I280" s="8">
        <f>'summary-refine'!$M281</f>
        <v>1600</v>
      </c>
      <c r="J280" s="9">
        <f>('summary-no-refine'!$K281-'summary-no-refine'!$J281)/1000</f>
        <v>93.747</v>
      </c>
      <c r="K280" s="7">
        <f t="shared" si="16"/>
        <v>1.3480964724204507</v>
      </c>
      <c r="L280" s="8">
        <f>'summary-no-refine'!$G281</f>
        <v>271770</v>
      </c>
      <c r="M280" s="24">
        <f t="shared" si="19"/>
        <v>271.77</v>
      </c>
      <c r="N280" s="7">
        <f t="shared" si="17"/>
        <v>1.1504654671229348</v>
      </c>
    </row>
    <row r="281" spans="1:14" x14ac:dyDescent="0.2">
      <c r="A281" s="1">
        <v>280</v>
      </c>
      <c r="B281" s="9">
        <f>('summary-refine'!$H282+'summary-refine'!$I282)/1000</f>
        <v>7.8280000000000003</v>
      </c>
      <c r="C281" s="9">
        <f>('summary-refine'!$K282-'summary-refine'!$J282)/1000</f>
        <v>128.75299999999999</v>
      </c>
      <c r="D281" s="9">
        <f>'summary-refine'!$J282/1000</f>
        <v>0.75900000000000001</v>
      </c>
      <c r="E281" s="8">
        <f>'summary-refine'!$G282</f>
        <v>340511</v>
      </c>
      <c r="F281" s="24">
        <f t="shared" si="18"/>
        <v>340.51100000000002</v>
      </c>
      <c r="G281" s="8">
        <f>'summary-refine'!$P282/1000</f>
        <v>99.605000000000004</v>
      </c>
      <c r="H281" s="8">
        <f>'summary-refine'!$P282/I281</f>
        <v>62.253124999999997</v>
      </c>
      <c r="I281" s="8">
        <f>'summary-refine'!$M282</f>
        <v>1600</v>
      </c>
      <c r="J281" s="9">
        <f>('summary-no-refine'!$K282-'summary-no-refine'!$J282)/1000</f>
        <v>109.404</v>
      </c>
      <c r="K281" s="7">
        <f t="shared" si="16"/>
        <v>1.1768582501553873</v>
      </c>
      <c r="L281" s="8">
        <f>'summary-no-refine'!$G282</f>
        <v>303975</v>
      </c>
      <c r="M281" s="24">
        <f t="shared" si="19"/>
        <v>303.97500000000002</v>
      </c>
      <c r="N281" s="7">
        <f t="shared" si="17"/>
        <v>1.1201940949091209</v>
      </c>
    </row>
    <row r="282" spans="1:14" x14ac:dyDescent="0.2">
      <c r="A282" s="1">
        <v>281</v>
      </c>
      <c r="B282" s="9">
        <f>('summary-refine'!$H283+'summary-refine'!$I283)/1000</f>
        <v>7.9290000000000003</v>
      </c>
      <c r="C282" s="9">
        <f>('summary-refine'!$K283-'summary-refine'!$J283)/1000</f>
        <v>133.721</v>
      </c>
      <c r="D282" s="9">
        <f>'summary-refine'!$J283/1000</f>
        <v>0.77800000000000002</v>
      </c>
      <c r="E282" s="8">
        <f>'summary-refine'!$G283</f>
        <v>340511</v>
      </c>
      <c r="F282" s="24">
        <f t="shared" si="18"/>
        <v>340.51100000000002</v>
      </c>
      <c r="G282" s="8">
        <f>'summary-refine'!$P283/1000</f>
        <v>99.605000000000004</v>
      </c>
      <c r="H282" s="8">
        <f>'summary-refine'!$P283/I282</f>
        <v>62.253124999999997</v>
      </c>
      <c r="I282" s="8">
        <f>'summary-refine'!$M283</f>
        <v>1600</v>
      </c>
      <c r="J282" s="9">
        <f>('summary-no-refine'!$K283-'summary-no-refine'!$J283)/1000</f>
        <v>110.768</v>
      </c>
      <c r="K282" s="7">
        <f t="shared" si="16"/>
        <v>1.2072168857431749</v>
      </c>
      <c r="L282" s="8">
        <f>'summary-no-refine'!$G283</f>
        <v>303975</v>
      </c>
      <c r="M282" s="24">
        <f t="shared" si="19"/>
        <v>303.97500000000002</v>
      </c>
      <c r="N282" s="7">
        <f t="shared" si="17"/>
        <v>1.1201940949091209</v>
      </c>
    </row>
    <row r="283" spans="1:14" x14ac:dyDescent="0.2">
      <c r="A283" s="1">
        <v>282</v>
      </c>
      <c r="B283" s="9">
        <f>('summary-refine'!$H284+'summary-refine'!$I284)/1000</f>
        <v>7.8029999999999999</v>
      </c>
      <c r="C283" s="9">
        <f>('summary-refine'!$K284-'summary-refine'!$J284)/1000</f>
        <v>139.97999999999999</v>
      </c>
      <c r="D283" s="9">
        <f>'summary-refine'!$J284/1000</f>
        <v>0.85599999999999998</v>
      </c>
      <c r="E283" s="8">
        <f>'summary-refine'!$G284</f>
        <v>363304</v>
      </c>
      <c r="F283" s="24">
        <f t="shared" si="18"/>
        <v>363.30399999999997</v>
      </c>
      <c r="G283" s="8">
        <f>'summary-refine'!$P284/1000</f>
        <v>98.581999999999994</v>
      </c>
      <c r="H283" s="8">
        <f>'summary-refine'!$P284/I283</f>
        <v>61.613750000000003</v>
      </c>
      <c r="I283" s="8">
        <f>'summary-refine'!$M284</f>
        <v>1600</v>
      </c>
      <c r="J283" s="9">
        <f>('summary-no-refine'!$K284-'summary-no-refine'!$J284)/1000</f>
        <v>122.27</v>
      </c>
      <c r="K283" s="7">
        <f t="shared" si="16"/>
        <v>1.144843379406232</v>
      </c>
      <c r="L283" s="8">
        <f>'summary-no-refine'!$G284</f>
        <v>328068</v>
      </c>
      <c r="M283" s="24">
        <f t="shared" si="19"/>
        <v>328.06799999999998</v>
      </c>
      <c r="N283" s="7">
        <f t="shared" si="17"/>
        <v>1.1074045624687565</v>
      </c>
    </row>
    <row r="284" spans="1:14" x14ac:dyDescent="0.2">
      <c r="A284" s="1">
        <v>283</v>
      </c>
      <c r="B284" s="9">
        <f>('summary-refine'!$H285+'summary-refine'!$I285)/1000</f>
        <v>7.68</v>
      </c>
      <c r="C284" s="9">
        <f>('summary-refine'!$K285-'summary-refine'!$J285)/1000</f>
        <v>143.40100000000001</v>
      </c>
      <c r="D284" s="9">
        <f>'summary-refine'!$J285/1000</f>
        <v>0.85699999999999998</v>
      </c>
      <c r="E284" s="8">
        <f>'summary-refine'!$G285</f>
        <v>363304</v>
      </c>
      <c r="F284" s="24">
        <f t="shared" si="18"/>
        <v>363.30399999999997</v>
      </c>
      <c r="G284" s="8">
        <f>'summary-refine'!$P285/1000</f>
        <v>98.581999999999994</v>
      </c>
      <c r="H284" s="8">
        <f>'summary-refine'!$P285/I284</f>
        <v>61.613750000000003</v>
      </c>
      <c r="I284" s="8">
        <f>'summary-refine'!$M285</f>
        <v>1600</v>
      </c>
      <c r="J284" s="9">
        <f>('summary-no-refine'!$K285-'summary-no-refine'!$J285)/1000</f>
        <v>124.163</v>
      </c>
      <c r="K284" s="7">
        <f t="shared" si="16"/>
        <v>1.1549414882050208</v>
      </c>
      <c r="L284" s="8">
        <f>'summary-no-refine'!$G285</f>
        <v>328068</v>
      </c>
      <c r="M284" s="24">
        <f t="shared" si="19"/>
        <v>328.06799999999998</v>
      </c>
      <c r="N284" s="7">
        <f t="shared" si="17"/>
        <v>1.1074045624687565</v>
      </c>
    </row>
    <row r="285" spans="1:14" x14ac:dyDescent="0.2">
      <c r="A285" s="1">
        <v>284</v>
      </c>
      <c r="B285" s="9">
        <f>('summary-refine'!$H286+'summary-refine'!$I286)/1000</f>
        <v>7.4969999999999999</v>
      </c>
      <c r="C285" s="9">
        <f>('summary-refine'!$K286-'summary-refine'!$J286)/1000</f>
        <v>142.06800000000001</v>
      </c>
      <c r="D285" s="9">
        <f>'summary-refine'!$J286/1000</f>
        <v>0.79800000000000004</v>
      </c>
      <c r="E285" s="8">
        <f>'summary-refine'!$G286</f>
        <v>363304</v>
      </c>
      <c r="F285" s="24">
        <f t="shared" si="18"/>
        <v>363.30399999999997</v>
      </c>
      <c r="G285" s="8">
        <f>'summary-refine'!$P286/1000</f>
        <v>98.581999999999994</v>
      </c>
      <c r="H285" s="8">
        <f>'summary-refine'!$P286/I285</f>
        <v>61.613750000000003</v>
      </c>
      <c r="I285" s="8">
        <f>'summary-refine'!$M286</f>
        <v>1600</v>
      </c>
      <c r="J285" s="9">
        <f>('summary-no-refine'!$K286-'summary-no-refine'!$J286)/1000</f>
        <v>120.56</v>
      </c>
      <c r="K285" s="7">
        <f t="shared" si="16"/>
        <v>1.178400796284008</v>
      </c>
      <c r="L285" s="8">
        <f>'summary-no-refine'!$G286</f>
        <v>328068</v>
      </c>
      <c r="M285" s="24">
        <f t="shared" si="19"/>
        <v>328.06799999999998</v>
      </c>
      <c r="N285" s="7">
        <f t="shared" si="17"/>
        <v>1.1074045624687565</v>
      </c>
    </row>
    <row r="286" spans="1:14" x14ac:dyDescent="0.2">
      <c r="A286" s="1">
        <v>285</v>
      </c>
      <c r="B286" s="9">
        <f>('summary-refine'!$H287+'summary-refine'!$I287)/1000</f>
        <v>7.7050000000000001</v>
      </c>
      <c r="C286" s="9">
        <f>('summary-refine'!$K287-'summary-refine'!$J287)/1000</f>
        <v>143.54599999999999</v>
      </c>
      <c r="D286" s="9">
        <f>'summary-refine'!$J287/1000</f>
        <v>0.86499999999999999</v>
      </c>
      <c r="E286" s="8">
        <f>'summary-refine'!$G287</f>
        <v>362869</v>
      </c>
      <c r="F286" s="24">
        <f t="shared" si="18"/>
        <v>362.86900000000003</v>
      </c>
      <c r="G286" s="8">
        <f>'summary-refine'!$P287/1000</f>
        <v>98.406999999999996</v>
      </c>
      <c r="H286" s="8">
        <f>'summary-refine'!$P287/I286</f>
        <v>61.504375000000003</v>
      </c>
      <c r="I286" s="8">
        <f>'summary-refine'!$M287</f>
        <v>1600</v>
      </c>
      <c r="J286" s="9">
        <f>('summary-no-refine'!$K287-'summary-no-refine'!$J287)/1000</f>
        <v>120.688</v>
      </c>
      <c r="K286" s="7">
        <f t="shared" si="16"/>
        <v>1.189397454593663</v>
      </c>
      <c r="L286" s="8">
        <f>'summary-no-refine'!$G287</f>
        <v>327102</v>
      </c>
      <c r="M286" s="24">
        <f t="shared" si="19"/>
        <v>327.10199999999998</v>
      </c>
      <c r="N286" s="7">
        <f t="shared" si="17"/>
        <v>1.1093450972479533</v>
      </c>
    </row>
    <row r="287" spans="1:14" x14ac:dyDescent="0.2">
      <c r="A287" s="1">
        <v>286</v>
      </c>
      <c r="B287" s="9">
        <f>('summary-refine'!$H288+'summary-refine'!$I288)/1000</f>
        <v>8.109</v>
      </c>
      <c r="C287" s="9">
        <f>('summary-refine'!$K288-'summary-refine'!$J288)/1000</f>
        <v>171.29499999999999</v>
      </c>
      <c r="D287" s="9">
        <f>'summary-refine'!$J288/1000</f>
        <v>0.95599999999999996</v>
      </c>
      <c r="E287" s="8">
        <f>'summary-refine'!$G288</f>
        <v>366545</v>
      </c>
      <c r="F287" s="24">
        <f t="shared" si="18"/>
        <v>366.54500000000002</v>
      </c>
      <c r="G287" s="8">
        <f>'summary-refine'!$P288/1000</f>
        <v>98.186999999999998</v>
      </c>
      <c r="H287" s="8">
        <f>'summary-refine'!$P288/I287</f>
        <v>61.213840399002493</v>
      </c>
      <c r="I287" s="8">
        <f>'summary-refine'!$M288</f>
        <v>1604</v>
      </c>
      <c r="J287" s="9">
        <f>('summary-no-refine'!$K288-'summary-no-refine'!$J288)/1000</f>
        <v>134.726</v>
      </c>
      <c r="K287" s="7">
        <f t="shared" si="16"/>
        <v>1.2714323887000281</v>
      </c>
      <c r="L287" s="8">
        <f>'summary-no-refine'!$G288</f>
        <v>331127</v>
      </c>
      <c r="M287" s="24">
        <f t="shared" si="19"/>
        <v>331.12700000000001</v>
      </c>
      <c r="N287" s="7">
        <f t="shared" si="17"/>
        <v>1.1069619813545859</v>
      </c>
    </row>
    <row r="288" spans="1:14" x14ac:dyDescent="0.2">
      <c r="A288" s="1">
        <v>287</v>
      </c>
      <c r="B288" s="9">
        <f>('summary-refine'!$H289+'summary-refine'!$I289)/1000</f>
        <v>7.8129999999999997</v>
      </c>
      <c r="C288" s="9">
        <f>('summary-refine'!$K289-'summary-refine'!$J289)/1000</f>
        <v>178.285</v>
      </c>
      <c r="D288" s="9">
        <f>'summary-refine'!$J289/1000</f>
        <v>0.90400000000000003</v>
      </c>
      <c r="E288" s="8">
        <f>'summary-refine'!$G289</f>
        <v>365662</v>
      </c>
      <c r="F288" s="24">
        <f t="shared" si="18"/>
        <v>365.66199999999998</v>
      </c>
      <c r="G288" s="8">
        <f>'summary-refine'!$P289/1000</f>
        <v>98.064999999999998</v>
      </c>
      <c r="H288" s="8">
        <f>'summary-refine'!$P289/I288</f>
        <v>61.137780548628427</v>
      </c>
      <c r="I288" s="8">
        <f>'summary-refine'!$M289</f>
        <v>1604</v>
      </c>
      <c r="J288" s="9">
        <f>('summary-no-refine'!$K289-'summary-no-refine'!$J289)/1000</f>
        <v>137.31800000000001</v>
      </c>
      <c r="K288" s="7">
        <f t="shared" si="16"/>
        <v>1.298336707496468</v>
      </c>
      <c r="L288" s="8">
        <f>'summary-no-refine'!$G289</f>
        <v>337339</v>
      </c>
      <c r="M288" s="24">
        <f t="shared" si="19"/>
        <v>337.339</v>
      </c>
      <c r="N288" s="7">
        <f t="shared" si="17"/>
        <v>1.0839600520544614</v>
      </c>
    </row>
    <row r="289" spans="1:14" x14ac:dyDescent="0.2">
      <c r="A289" s="1">
        <v>288</v>
      </c>
      <c r="B289" s="9">
        <f>('summary-refine'!$H290+'summary-refine'!$I290)/1000</f>
        <v>7.8280000000000003</v>
      </c>
      <c r="C289" s="9">
        <f>('summary-refine'!$K290-'summary-refine'!$J290)/1000</f>
        <v>173.72499999999999</v>
      </c>
      <c r="D289" s="9">
        <f>'summary-refine'!$J290/1000</f>
        <v>0.94199999999999995</v>
      </c>
      <c r="E289" s="8">
        <f>'summary-refine'!$G290</f>
        <v>365836</v>
      </c>
      <c r="F289" s="24">
        <f t="shared" si="18"/>
        <v>365.83600000000001</v>
      </c>
      <c r="G289" s="8">
        <f>'summary-refine'!$P290/1000</f>
        <v>98.26</v>
      </c>
      <c r="H289" s="8">
        <f>'summary-refine'!$P290/I289</f>
        <v>61.259351620947633</v>
      </c>
      <c r="I289" s="8">
        <f>'summary-refine'!$M290</f>
        <v>1604</v>
      </c>
      <c r="J289" s="9">
        <f>('summary-no-refine'!$K290-'summary-no-refine'!$J290)/1000</f>
        <v>133.25</v>
      </c>
      <c r="K289" s="7">
        <f t="shared" si="16"/>
        <v>1.3037523452157598</v>
      </c>
      <c r="L289" s="8">
        <f>'summary-no-refine'!$G290</f>
        <v>336903</v>
      </c>
      <c r="M289" s="24">
        <f t="shared" si="19"/>
        <v>336.90300000000002</v>
      </c>
      <c r="N289" s="7">
        <f t="shared" si="17"/>
        <v>1.0858793183794742</v>
      </c>
    </row>
    <row r="290" spans="1:14" x14ac:dyDescent="0.2">
      <c r="A290" s="1">
        <v>289</v>
      </c>
      <c r="B290" s="9">
        <f>('summary-refine'!$H291+'summary-refine'!$I291)/1000</f>
        <v>7.5949999999999998</v>
      </c>
      <c r="C290" s="9">
        <f>('summary-refine'!$K291-'summary-refine'!$J291)/1000</f>
        <v>168.84299999999999</v>
      </c>
      <c r="D290" s="9">
        <f>'summary-refine'!$J291/1000</f>
        <v>0.96499999999999997</v>
      </c>
      <c r="E290" s="8">
        <f>'summary-refine'!$G291</f>
        <v>365836</v>
      </c>
      <c r="F290" s="24">
        <f t="shared" si="18"/>
        <v>365.83600000000001</v>
      </c>
      <c r="G290" s="8">
        <f>'summary-refine'!$P291/1000</f>
        <v>98.26</v>
      </c>
      <c r="H290" s="8">
        <f>'summary-refine'!$P291/I290</f>
        <v>61.259351620947633</v>
      </c>
      <c r="I290" s="8">
        <f>'summary-refine'!$M291</f>
        <v>1604</v>
      </c>
      <c r="J290" s="9">
        <f>('summary-no-refine'!$K291-'summary-no-refine'!$J291)/1000</f>
        <v>131.14500000000001</v>
      </c>
      <c r="K290" s="7">
        <f t="shared" si="16"/>
        <v>1.2874528193983756</v>
      </c>
      <c r="L290" s="8">
        <f>'summary-no-refine'!$G291</f>
        <v>336903</v>
      </c>
      <c r="M290" s="24">
        <f t="shared" si="19"/>
        <v>336.90300000000002</v>
      </c>
      <c r="N290" s="7">
        <f t="shared" si="17"/>
        <v>1.0858793183794742</v>
      </c>
    </row>
    <row r="291" spans="1:14" x14ac:dyDescent="0.2">
      <c r="A291" s="1">
        <v>290</v>
      </c>
      <c r="B291" s="9">
        <f>('summary-refine'!$H292+'summary-refine'!$I292)/1000</f>
        <v>7.68</v>
      </c>
      <c r="C291" s="9">
        <f>('summary-refine'!$K292-'summary-refine'!$J292)/1000</f>
        <v>125.92100000000001</v>
      </c>
      <c r="D291" s="9">
        <f>'summary-refine'!$J292/1000</f>
        <v>0.73299999999999998</v>
      </c>
      <c r="E291" s="8">
        <f>'summary-refine'!$G292</f>
        <v>295522</v>
      </c>
      <c r="F291" s="24">
        <f t="shared" si="18"/>
        <v>295.52199999999999</v>
      </c>
      <c r="G291" s="8">
        <f>'summary-refine'!$P292/1000</f>
        <v>90.123000000000005</v>
      </c>
      <c r="H291" s="8">
        <f>'summary-refine'!$P292/I291</f>
        <v>56.186408977556113</v>
      </c>
      <c r="I291" s="8">
        <f>'summary-refine'!$M292</f>
        <v>1604</v>
      </c>
      <c r="J291" s="9">
        <f>('summary-no-refine'!$K292-'summary-no-refine'!$J292)/1000</f>
        <v>86.825000000000003</v>
      </c>
      <c r="K291" s="7">
        <f t="shared" si="16"/>
        <v>1.450285056147423</v>
      </c>
      <c r="L291" s="8">
        <f>'summary-no-refine'!$G292</f>
        <v>246713</v>
      </c>
      <c r="M291" s="24">
        <f t="shared" si="19"/>
        <v>246.71299999999999</v>
      </c>
      <c r="N291" s="7">
        <f t="shared" si="17"/>
        <v>1.1978371630193787</v>
      </c>
    </row>
    <row r="292" spans="1:14" x14ac:dyDescent="0.2">
      <c r="A292" s="1">
        <v>291</v>
      </c>
      <c r="B292" s="9">
        <f>('summary-refine'!$H293+'summary-refine'!$I293)/1000</f>
        <v>8.2289999999999992</v>
      </c>
      <c r="C292" s="9">
        <f>('summary-refine'!$K293-'summary-refine'!$J293)/1000</f>
        <v>104.095</v>
      </c>
      <c r="D292" s="9">
        <f>'summary-refine'!$J293/1000</f>
        <v>0.69199999999999995</v>
      </c>
      <c r="E292" s="8">
        <f>'summary-refine'!$G293</f>
        <v>270144</v>
      </c>
      <c r="F292" s="24">
        <f t="shared" si="18"/>
        <v>270.14400000000001</v>
      </c>
      <c r="G292" s="8">
        <f>'summary-refine'!$P293/1000</f>
        <v>87.284999999999997</v>
      </c>
      <c r="H292" s="8">
        <f>'summary-refine'!$P293/I292</f>
        <v>54.383177570093459</v>
      </c>
      <c r="I292" s="8">
        <f>'summary-refine'!$M293</f>
        <v>1605</v>
      </c>
      <c r="J292" s="9">
        <f>('summary-no-refine'!$K293-'summary-no-refine'!$J293)/1000</f>
        <v>81.22</v>
      </c>
      <c r="K292" s="7">
        <f t="shared" si="16"/>
        <v>1.2816424525978822</v>
      </c>
      <c r="L292" s="8">
        <f>'summary-no-refine'!$G293</f>
        <v>236335</v>
      </c>
      <c r="M292" s="24">
        <f t="shared" si="19"/>
        <v>236.33500000000001</v>
      </c>
      <c r="N292" s="7">
        <f t="shared" si="17"/>
        <v>1.1430554086360463</v>
      </c>
    </row>
    <row r="293" spans="1:14" x14ac:dyDescent="0.2">
      <c r="A293" s="1">
        <v>292</v>
      </c>
      <c r="B293" s="9">
        <f>('summary-refine'!$H294+'summary-refine'!$I294)/1000</f>
        <v>7.7629999999999999</v>
      </c>
      <c r="C293" s="9">
        <f>('summary-refine'!$K294-'summary-refine'!$J294)/1000</f>
        <v>102.083</v>
      </c>
      <c r="D293" s="9">
        <f>'summary-refine'!$J294/1000</f>
        <v>0.63400000000000001</v>
      </c>
      <c r="E293" s="8">
        <f>'summary-refine'!$G294</f>
        <v>270144</v>
      </c>
      <c r="F293" s="24">
        <f t="shared" si="18"/>
        <v>270.14400000000001</v>
      </c>
      <c r="G293" s="8">
        <f>'summary-refine'!$P294/1000</f>
        <v>87.284999999999997</v>
      </c>
      <c r="H293" s="8">
        <f>'summary-refine'!$P294/I293</f>
        <v>54.383177570093459</v>
      </c>
      <c r="I293" s="8">
        <f>'summary-refine'!$M294</f>
        <v>1605</v>
      </c>
      <c r="J293" s="9">
        <f>('summary-no-refine'!$K294-'summary-no-refine'!$J294)/1000</f>
        <v>79.093000000000004</v>
      </c>
      <c r="K293" s="7">
        <f t="shared" si="16"/>
        <v>1.290670476527632</v>
      </c>
      <c r="L293" s="8">
        <f>'summary-no-refine'!$G294</f>
        <v>236335</v>
      </c>
      <c r="M293" s="24">
        <f t="shared" si="19"/>
        <v>236.33500000000001</v>
      </c>
      <c r="N293" s="7">
        <f t="shared" si="17"/>
        <v>1.1430554086360463</v>
      </c>
    </row>
    <row r="294" spans="1:14" x14ac:dyDescent="0.2">
      <c r="A294" s="1">
        <v>293</v>
      </c>
      <c r="B294" s="9">
        <f>('summary-refine'!$H295+'summary-refine'!$I295)/1000</f>
        <v>7.7370000000000001</v>
      </c>
      <c r="C294" s="9">
        <f>('summary-refine'!$K295-'summary-refine'!$J295)/1000</f>
        <v>103.476</v>
      </c>
      <c r="D294" s="9">
        <f>'summary-refine'!$J295/1000</f>
        <v>0.66400000000000003</v>
      </c>
      <c r="E294" s="8">
        <f>'summary-refine'!$G295</f>
        <v>270024</v>
      </c>
      <c r="F294" s="24">
        <f t="shared" si="18"/>
        <v>270.024</v>
      </c>
      <c r="G294" s="8">
        <f>'summary-refine'!$P295/1000</f>
        <v>87.183000000000007</v>
      </c>
      <c r="H294" s="8">
        <f>'summary-refine'!$P295/I294</f>
        <v>54.319626168224296</v>
      </c>
      <c r="I294" s="8">
        <f>'summary-refine'!$M295</f>
        <v>1605</v>
      </c>
      <c r="J294" s="9">
        <f>('summary-no-refine'!$K295-'summary-no-refine'!$J295)/1000</f>
        <v>79.465999999999994</v>
      </c>
      <c r="K294" s="7">
        <f t="shared" si="16"/>
        <v>1.3021417964915813</v>
      </c>
      <c r="L294" s="8">
        <f>'summary-no-refine'!$G295</f>
        <v>236293</v>
      </c>
      <c r="M294" s="24">
        <f t="shared" si="19"/>
        <v>236.29300000000001</v>
      </c>
      <c r="N294" s="7">
        <f t="shared" si="17"/>
        <v>1.1427507374319172</v>
      </c>
    </row>
    <row r="295" spans="1:14" x14ac:dyDescent="0.2">
      <c r="A295" s="1">
        <v>294</v>
      </c>
      <c r="B295" s="9">
        <f>('summary-refine'!$H296+'summary-refine'!$I296)/1000</f>
        <v>7.7990000000000004</v>
      </c>
      <c r="C295" s="9">
        <f>('summary-refine'!$K296-'summary-refine'!$J296)/1000</f>
        <v>100.23099999999999</v>
      </c>
      <c r="D295" s="9">
        <f>'summary-refine'!$J296/1000</f>
        <v>0.63300000000000001</v>
      </c>
      <c r="E295" s="8">
        <f>'summary-refine'!$G296</f>
        <v>270024</v>
      </c>
      <c r="F295" s="24">
        <f t="shared" si="18"/>
        <v>270.024</v>
      </c>
      <c r="G295" s="8">
        <f>'summary-refine'!$P296/1000</f>
        <v>87.183000000000007</v>
      </c>
      <c r="H295" s="8">
        <f>'summary-refine'!$P296/I295</f>
        <v>54.319626168224296</v>
      </c>
      <c r="I295" s="8">
        <f>'summary-refine'!$M296</f>
        <v>1605</v>
      </c>
      <c r="J295" s="9">
        <f>('summary-no-refine'!$K296-'summary-no-refine'!$J296)/1000</f>
        <v>77.972999999999999</v>
      </c>
      <c r="K295" s="7">
        <f t="shared" si="16"/>
        <v>1.2854577866697445</v>
      </c>
      <c r="L295" s="8">
        <f>'summary-no-refine'!$G296</f>
        <v>236293</v>
      </c>
      <c r="M295" s="24">
        <f t="shared" si="19"/>
        <v>236.29300000000001</v>
      </c>
      <c r="N295" s="7">
        <f t="shared" si="17"/>
        <v>1.1427507374319172</v>
      </c>
    </row>
    <row r="296" spans="1:14" x14ac:dyDescent="0.2">
      <c r="A296" s="1">
        <v>295</v>
      </c>
      <c r="B296" s="9">
        <f>('summary-refine'!$H297+'summary-refine'!$I297)/1000</f>
        <v>7.8780000000000001</v>
      </c>
      <c r="C296" s="9">
        <f>('summary-refine'!$K297-'summary-refine'!$J297)/1000</f>
        <v>103.432</v>
      </c>
      <c r="D296" s="9">
        <f>'summary-refine'!$J297/1000</f>
        <v>0.60899999999999999</v>
      </c>
      <c r="E296" s="8">
        <f>'summary-refine'!$G297</f>
        <v>269465</v>
      </c>
      <c r="F296" s="24">
        <f t="shared" si="18"/>
        <v>269.46499999999997</v>
      </c>
      <c r="G296" s="8">
        <f>'summary-refine'!$P297/1000</f>
        <v>86.872</v>
      </c>
      <c r="H296" s="8">
        <f>'summary-refine'!$P297/I296</f>
        <v>54.125856697819316</v>
      </c>
      <c r="I296" s="8">
        <f>'summary-refine'!$M297</f>
        <v>1605</v>
      </c>
      <c r="J296" s="9">
        <f>('summary-no-refine'!$K297-'summary-no-refine'!$J297)/1000</f>
        <v>80.3</v>
      </c>
      <c r="K296" s="7">
        <f t="shared" si="16"/>
        <v>1.2880697384806974</v>
      </c>
      <c r="L296" s="8">
        <f>'summary-no-refine'!$G297</f>
        <v>235896</v>
      </c>
      <c r="M296" s="24">
        <f t="shared" si="19"/>
        <v>235.89599999999999</v>
      </c>
      <c r="N296" s="7">
        <f t="shared" si="17"/>
        <v>1.1423042357649134</v>
      </c>
    </row>
    <row r="297" spans="1:14" x14ac:dyDescent="0.2">
      <c r="A297" s="1">
        <v>296</v>
      </c>
      <c r="B297" s="9">
        <f>('summary-refine'!$H298+'summary-refine'!$I298)/1000</f>
        <v>8.0690000000000008</v>
      </c>
      <c r="C297" s="9">
        <f>('summary-refine'!$K298-'summary-refine'!$J298)/1000</f>
        <v>103.286</v>
      </c>
      <c r="D297" s="9">
        <f>'summary-refine'!$J298/1000</f>
        <v>0.69499999999999995</v>
      </c>
      <c r="E297" s="8">
        <f>'summary-refine'!$G298</f>
        <v>266600</v>
      </c>
      <c r="F297" s="24">
        <f t="shared" si="18"/>
        <v>266.60000000000002</v>
      </c>
      <c r="G297" s="8">
        <f>'summary-refine'!$P298/1000</f>
        <v>86.804000000000002</v>
      </c>
      <c r="H297" s="8">
        <f>'summary-refine'!$P298/I297</f>
        <v>54.08348909657321</v>
      </c>
      <c r="I297" s="8">
        <f>'summary-refine'!$M298</f>
        <v>1605</v>
      </c>
      <c r="J297" s="9">
        <f>('summary-no-refine'!$K298-'summary-no-refine'!$J298)/1000</f>
        <v>78.343000000000004</v>
      </c>
      <c r="K297" s="7">
        <f t="shared" si="16"/>
        <v>1.3183819869037436</v>
      </c>
      <c r="L297" s="8">
        <f>'summary-no-refine'!$G298</f>
        <v>233229</v>
      </c>
      <c r="M297" s="24">
        <f t="shared" si="19"/>
        <v>233.22900000000001</v>
      </c>
      <c r="N297" s="7">
        <f t="shared" si="17"/>
        <v>1.1430825497686823</v>
      </c>
    </row>
    <row r="298" spans="1:14" x14ac:dyDescent="0.2">
      <c r="A298" s="1">
        <v>297</v>
      </c>
      <c r="B298" s="9">
        <f>('summary-refine'!$H299+'summary-refine'!$I299)/1000</f>
        <v>7.7619999999999996</v>
      </c>
      <c r="C298" s="9">
        <f>('summary-refine'!$K299-'summary-refine'!$J299)/1000</f>
        <v>102.435</v>
      </c>
      <c r="D298" s="9">
        <f>'summary-refine'!$J299/1000</f>
        <v>0.629</v>
      </c>
      <c r="E298" s="8">
        <f>'summary-refine'!$G299</f>
        <v>266600</v>
      </c>
      <c r="F298" s="24">
        <f t="shared" si="18"/>
        <v>266.60000000000002</v>
      </c>
      <c r="G298" s="8">
        <f>'summary-refine'!$P299/1000</f>
        <v>86.804000000000002</v>
      </c>
      <c r="H298" s="8">
        <f>'summary-refine'!$P299/I298</f>
        <v>54.08348909657321</v>
      </c>
      <c r="I298" s="8">
        <f>'summary-refine'!$M299</f>
        <v>1605</v>
      </c>
      <c r="J298" s="9">
        <f>('summary-no-refine'!$K299-'summary-no-refine'!$J299)/1000</f>
        <v>78.055999999999997</v>
      </c>
      <c r="K298" s="7">
        <f t="shared" si="16"/>
        <v>1.3123270472481297</v>
      </c>
      <c r="L298" s="8">
        <f>'summary-no-refine'!$G299</f>
        <v>233229</v>
      </c>
      <c r="M298" s="24">
        <f t="shared" si="19"/>
        <v>233.22900000000001</v>
      </c>
      <c r="N298" s="7">
        <f t="shared" si="17"/>
        <v>1.1430825497686823</v>
      </c>
    </row>
    <row r="299" spans="1:14" x14ac:dyDescent="0.2">
      <c r="A299" s="1">
        <v>298</v>
      </c>
      <c r="B299" s="9">
        <f>('summary-refine'!$H300+'summary-refine'!$I300)/1000</f>
        <v>7.7859999999999996</v>
      </c>
      <c r="C299" s="9">
        <f>('summary-refine'!$K300-'summary-refine'!$J300)/1000</f>
        <v>100.036</v>
      </c>
      <c r="D299" s="9">
        <f>'summary-refine'!$J300/1000</f>
        <v>0.61</v>
      </c>
      <c r="E299" s="8">
        <f>'summary-refine'!$G300</f>
        <v>266600</v>
      </c>
      <c r="F299" s="24">
        <f t="shared" si="18"/>
        <v>266.60000000000002</v>
      </c>
      <c r="G299" s="8">
        <f>'summary-refine'!$P300/1000</f>
        <v>86.804000000000002</v>
      </c>
      <c r="H299" s="8">
        <f>'summary-refine'!$P300/I299</f>
        <v>54.08348909657321</v>
      </c>
      <c r="I299" s="8">
        <f>'summary-refine'!$M300</f>
        <v>1605</v>
      </c>
      <c r="J299" s="9">
        <f>('summary-no-refine'!$K300-'summary-no-refine'!$J300)/1000</f>
        <v>77.465999999999994</v>
      </c>
      <c r="K299" s="7">
        <f t="shared" si="16"/>
        <v>1.2913536261069374</v>
      </c>
      <c r="L299" s="8">
        <f>'summary-no-refine'!$G300</f>
        <v>233229</v>
      </c>
      <c r="M299" s="24">
        <f t="shared" si="19"/>
        <v>233.22900000000001</v>
      </c>
      <c r="N299" s="7">
        <f t="shared" si="17"/>
        <v>1.1430825497686823</v>
      </c>
    </row>
    <row r="300" spans="1:14" x14ac:dyDescent="0.2">
      <c r="A300" s="1">
        <v>299</v>
      </c>
      <c r="B300" s="9">
        <f>('summary-refine'!$H301+'summary-refine'!$I301)/1000</f>
        <v>7.7460000000000004</v>
      </c>
      <c r="C300" s="9">
        <f>('summary-refine'!$K301-'summary-refine'!$J301)/1000</f>
        <v>99.611999999999995</v>
      </c>
      <c r="D300" s="9">
        <f>'summary-refine'!$J301/1000</f>
        <v>0.64800000000000002</v>
      </c>
      <c r="E300" s="8">
        <f>'summary-refine'!$G301</f>
        <v>267284</v>
      </c>
      <c r="F300" s="24">
        <f t="shared" si="18"/>
        <v>267.28399999999999</v>
      </c>
      <c r="G300" s="8">
        <f>'summary-refine'!$P301/1000</f>
        <v>87.218999999999994</v>
      </c>
      <c r="H300" s="8">
        <f>'summary-refine'!$P301/I300</f>
        <v>54.342056074766354</v>
      </c>
      <c r="I300" s="8">
        <f>'summary-refine'!$M301</f>
        <v>1605</v>
      </c>
      <c r="J300" s="9">
        <f>('summary-no-refine'!$K301-'summary-no-refine'!$J301)/1000</f>
        <v>78.075999999999993</v>
      </c>
      <c r="K300" s="7">
        <f t="shared" si="16"/>
        <v>1.2758338029612173</v>
      </c>
      <c r="L300" s="8">
        <f>'summary-no-refine'!$G301</f>
        <v>233481</v>
      </c>
      <c r="M300" s="24">
        <f t="shared" si="19"/>
        <v>233.48099999999999</v>
      </c>
      <c r="N300" s="7">
        <f t="shared" si="17"/>
        <v>1.1447783759706358</v>
      </c>
    </row>
    <row r="301" spans="1:14" x14ac:dyDescent="0.2">
      <c r="A301" s="1">
        <v>300</v>
      </c>
      <c r="B301" s="9">
        <f>('summary-refine'!$H302+'summary-refine'!$I302)/1000</f>
        <v>7.6719999999999997</v>
      </c>
      <c r="C301" s="9">
        <f>('summary-refine'!$K302-'summary-refine'!$J302)/1000</f>
        <v>102.779</v>
      </c>
      <c r="D301" s="9">
        <f>'summary-refine'!$J302/1000</f>
        <v>0.61899999999999999</v>
      </c>
      <c r="E301" s="8">
        <f>'summary-refine'!$G302</f>
        <v>267284</v>
      </c>
      <c r="F301" s="24">
        <f t="shared" si="18"/>
        <v>267.28399999999999</v>
      </c>
      <c r="G301" s="8">
        <f>'summary-refine'!$P302/1000</f>
        <v>87.218999999999994</v>
      </c>
      <c r="H301" s="8">
        <f>'summary-refine'!$P302/I301</f>
        <v>54.342056074766354</v>
      </c>
      <c r="I301" s="8">
        <f>'summary-refine'!$M302</f>
        <v>1605</v>
      </c>
      <c r="J301" s="9">
        <f>('summary-no-refine'!$K302-'summary-no-refine'!$J302)/1000</f>
        <v>77.045000000000002</v>
      </c>
      <c r="K301" s="7">
        <f t="shared" si="16"/>
        <v>1.334012590044779</v>
      </c>
      <c r="L301" s="8">
        <f>'summary-no-refine'!$G302</f>
        <v>233481</v>
      </c>
      <c r="M301" s="24">
        <f t="shared" si="19"/>
        <v>233.48099999999999</v>
      </c>
      <c r="N301" s="7">
        <f t="shared" si="17"/>
        <v>1.1447783759706358</v>
      </c>
    </row>
    <row r="302" spans="1:14" x14ac:dyDescent="0.2">
      <c r="A302" s="1">
        <v>301</v>
      </c>
      <c r="B302" s="9">
        <f>('summary-refine'!$H303+'summary-refine'!$I303)/1000</f>
        <v>8.093</v>
      </c>
      <c r="C302" s="9">
        <f>('summary-refine'!$K303-'summary-refine'!$J303)/1000</f>
        <v>99.215999999999994</v>
      </c>
      <c r="D302" s="9">
        <f>'summary-refine'!$J303/1000</f>
        <v>0.63900000000000001</v>
      </c>
      <c r="E302" s="8">
        <f>'summary-refine'!$G303</f>
        <v>267284</v>
      </c>
      <c r="F302" s="24">
        <f t="shared" si="18"/>
        <v>267.28399999999999</v>
      </c>
      <c r="G302" s="8">
        <f>'summary-refine'!$P303/1000</f>
        <v>87.218999999999994</v>
      </c>
      <c r="H302" s="8">
        <f>'summary-refine'!$P303/I302</f>
        <v>54.342056074766354</v>
      </c>
      <c r="I302" s="8">
        <f>'summary-refine'!$M303</f>
        <v>1605</v>
      </c>
      <c r="J302" s="9">
        <f>('summary-no-refine'!$K303-'summary-no-refine'!$J303)/1000</f>
        <v>80.55</v>
      </c>
      <c r="K302" s="7">
        <f t="shared" si="16"/>
        <v>1.231731843575419</v>
      </c>
      <c r="L302" s="8">
        <f>'summary-no-refine'!$G303</f>
        <v>233481</v>
      </c>
      <c r="M302" s="24">
        <f t="shared" si="19"/>
        <v>233.48099999999999</v>
      </c>
      <c r="N302" s="7">
        <f t="shared" si="17"/>
        <v>1.1447783759706358</v>
      </c>
    </row>
    <row r="303" spans="1:14" x14ac:dyDescent="0.2">
      <c r="A303" s="1">
        <v>302</v>
      </c>
      <c r="B303" s="9">
        <f>('summary-refine'!$H304+'summary-refine'!$I304)/1000</f>
        <v>7.7320000000000002</v>
      </c>
      <c r="C303" s="9">
        <f>('summary-refine'!$K304-'summary-refine'!$J304)/1000</f>
        <v>99.76</v>
      </c>
      <c r="D303" s="9">
        <f>'summary-refine'!$J304/1000</f>
        <v>0.623</v>
      </c>
      <c r="E303" s="8">
        <f>'summary-refine'!$G304</f>
        <v>267284</v>
      </c>
      <c r="F303" s="24">
        <f t="shared" si="18"/>
        <v>267.28399999999999</v>
      </c>
      <c r="G303" s="8">
        <f>'summary-refine'!$P304/1000</f>
        <v>87.218999999999994</v>
      </c>
      <c r="H303" s="8">
        <f>'summary-refine'!$P304/I303</f>
        <v>54.342056074766354</v>
      </c>
      <c r="I303" s="8">
        <f>'summary-refine'!$M304</f>
        <v>1605</v>
      </c>
      <c r="J303" s="9">
        <f>('summary-no-refine'!$K304-'summary-no-refine'!$J304)/1000</f>
        <v>79.128</v>
      </c>
      <c r="K303" s="7">
        <f t="shared" si="16"/>
        <v>1.2607420887675664</v>
      </c>
      <c r="L303" s="8">
        <f>'summary-no-refine'!$G304</f>
        <v>233481</v>
      </c>
      <c r="M303" s="24">
        <f t="shared" si="19"/>
        <v>233.48099999999999</v>
      </c>
      <c r="N303" s="7">
        <f t="shared" si="17"/>
        <v>1.1447783759706358</v>
      </c>
    </row>
    <row r="304" spans="1:14" x14ac:dyDescent="0.2">
      <c r="A304" s="1">
        <v>303</v>
      </c>
      <c r="B304" s="9">
        <f>('summary-refine'!$H305+'summary-refine'!$I305)/1000</f>
        <v>7.8419999999999996</v>
      </c>
      <c r="C304" s="9">
        <f>('summary-refine'!$K305-'summary-refine'!$J305)/1000</f>
        <v>102.752</v>
      </c>
      <c r="D304" s="9">
        <f>'summary-refine'!$J305/1000</f>
        <v>0.69099999999999995</v>
      </c>
      <c r="E304" s="8">
        <f>'summary-refine'!$G305</f>
        <v>267284</v>
      </c>
      <c r="F304" s="24">
        <f t="shared" si="18"/>
        <v>267.28399999999999</v>
      </c>
      <c r="G304" s="8">
        <f>'summary-refine'!$P305/1000</f>
        <v>87.218999999999994</v>
      </c>
      <c r="H304" s="8">
        <f>'summary-refine'!$P305/I304</f>
        <v>54.342056074766354</v>
      </c>
      <c r="I304" s="8">
        <f>'summary-refine'!$M305</f>
        <v>1605</v>
      </c>
      <c r="J304" s="9">
        <f>('summary-no-refine'!$K305-'summary-no-refine'!$J305)/1000</f>
        <v>79.436999999999998</v>
      </c>
      <c r="K304" s="7">
        <f t="shared" si="16"/>
        <v>1.2935030275564283</v>
      </c>
      <c r="L304" s="8">
        <f>'summary-no-refine'!$G305</f>
        <v>233481</v>
      </c>
      <c r="M304" s="24">
        <f t="shared" si="19"/>
        <v>233.48099999999999</v>
      </c>
      <c r="N304" s="7">
        <f t="shared" si="17"/>
        <v>1.1447783759706358</v>
      </c>
    </row>
    <row r="305" spans="1:14" x14ac:dyDescent="0.2">
      <c r="A305" s="1">
        <v>304</v>
      </c>
      <c r="B305" s="9">
        <f>('summary-refine'!$H306+'summary-refine'!$I306)/1000</f>
        <v>7.5430000000000001</v>
      </c>
      <c r="C305" s="9">
        <f>('summary-refine'!$K306-'summary-refine'!$J306)/1000</f>
        <v>100.425</v>
      </c>
      <c r="D305" s="9">
        <f>'summary-refine'!$J306/1000</f>
        <v>0.63300000000000001</v>
      </c>
      <c r="E305" s="8">
        <f>'summary-refine'!$G306</f>
        <v>267284</v>
      </c>
      <c r="F305" s="24">
        <f t="shared" si="18"/>
        <v>267.28399999999999</v>
      </c>
      <c r="G305" s="8">
        <f>'summary-refine'!$P306/1000</f>
        <v>87.218999999999994</v>
      </c>
      <c r="H305" s="8">
        <f>'summary-refine'!$P306/I305</f>
        <v>54.342056074766354</v>
      </c>
      <c r="I305" s="8">
        <f>'summary-refine'!$M306</f>
        <v>1605</v>
      </c>
      <c r="J305" s="9">
        <f>('summary-no-refine'!$K306-'summary-no-refine'!$J306)/1000</f>
        <v>76.367999999999995</v>
      </c>
      <c r="K305" s="7">
        <f t="shared" si="16"/>
        <v>1.3150141420490258</v>
      </c>
      <c r="L305" s="8">
        <f>'summary-no-refine'!$G306</f>
        <v>233481</v>
      </c>
      <c r="M305" s="24">
        <f t="shared" si="19"/>
        <v>233.48099999999999</v>
      </c>
      <c r="N305" s="7">
        <f t="shared" si="17"/>
        <v>1.1447783759706358</v>
      </c>
    </row>
    <row r="306" spans="1:14" x14ac:dyDescent="0.2">
      <c r="A306" s="1">
        <v>305</v>
      </c>
      <c r="B306" s="9">
        <f>('summary-refine'!$H307+'summary-refine'!$I307)/1000</f>
        <v>7.6420000000000003</v>
      </c>
      <c r="C306" s="9">
        <f>('summary-refine'!$K307-'summary-refine'!$J307)/1000</f>
        <v>100.845</v>
      </c>
      <c r="D306" s="9">
        <f>'summary-refine'!$J307/1000</f>
        <v>0.63300000000000001</v>
      </c>
      <c r="E306" s="8">
        <f>'summary-refine'!$G307</f>
        <v>267284</v>
      </c>
      <c r="F306" s="24">
        <f t="shared" si="18"/>
        <v>267.28399999999999</v>
      </c>
      <c r="G306" s="8">
        <f>'summary-refine'!$P307/1000</f>
        <v>87.218999999999994</v>
      </c>
      <c r="H306" s="8">
        <f>'summary-refine'!$P307/I306</f>
        <v>54.342056074766354</v>
      </c>
      <c r="I306" s="8">
        <f>'summary-refine'!$M307</f>
        <v>1605</v>
      </c>
      <c r="J306" s="9">
        <f>('summary-no-refine'!$K307-'summary-no-refine'!$J307)/1000</f>
        <v>77.069999999999993</v>
      </c>
      <c r="K306" s="7">
        <f t="shared" si="16"/>
        <v>1.3084857921370183</v>
      </c>
      <c r="L306" s="8">
        <f>'summary-no-refine'!$G307</f>
        <v>233481</v>
      </c>
      <c r="M306" s="24">
        <f t="shared" si="19"/>
        <v>233.48099999999999</v>
      </c>
      <c r="N306" s="7">
        <f t="shared" si="17"/>
        <v>1.1447783759706358</v>
      </c>
    </row>
    <row r="307" spans="1:14" x14ac:dyDescent="0.2">
      <c r="A307" s="1">
        <v>306</v>
      </c>
      <c r="B307" s="9">
        <f>('summary-refine'!$H308+'summary-refine'!$I308)/1000</f>
        <v>7.9420000000000002</v>
      </c>
      <c r="C307" s="9">
        <f>('summary-refine'!$K308-'summary-refine'!$J308)/1000</f>
        <v>100.886</v>
      </c>
      <c r="D307" s="9">
        <f>'summary-refine'!$J308/1000</f>
        <v>0.65300000000000002</v>
      </c>
      <c r="E307" s="8">
        <f>'summary-refine'!$G308</f>
        <v>267284</v>
      </c>
      <c r="F307" s="24">
        <f t="shared" si="18"/>
        <v>267.28399999999999</v>
      </c>
      <c r="G307" s="8">
        <f>'summary-refine'!$P308/1000</f>
        <v>87.218999999999994</v>
      </c>
      <c r="H307" s="8">
        <f>'summary-refine'!$P308/I307</f>
        <v>54.342056074766354</v>
      </c>
      <c r="I307" s="8">
        <f>'summary-refine'!$M308</f>
        <v>1605</v>
      </c>
      <c r="J307" s="9">
        <f>('summary-no-refine'!$K308-'summary-no-refine'!$J308)/1000</f>
        <v>83.09</v>
      </c>
      <c r="K307" s="7">
        <f t="shared" si="16"/>
        <v>1.2141773980021662</v>
      </c>
      <c r="L307" s="8">
        <f>'summary-no-refine'!$G308</f>
        <v>233481</v>
      </c>
      <c r="M307" s="24">
        <f t="shared" si="19"/>
        <v>233.48099999999999</v>
      </c>
      <c r="N307" s="7">
        <f t="shared" si="17"/>
        <v>1.1447783759706358</v>
      </c>
    </row>
    <row r="308" spans="1:14" x14ac:dyDescent="0.2">
      <c r="A308" s="1">
        <v>307</v>
      </c>
      <c r="B308" s="9">
        <f>('summary-refine'!$H309+'summary-refine'!$I309)/1000</f>
        <v>7.891</v>
      </c>
      <c r="C308" s="9">
        <f>('summary-refine'!$K309-'summary-refine'!$J309)/1000</f>
        <v>102.102</v>
      </c>
      <c r="D308" s="9">
        <f>'summary-refine'!$J309/1000</f>
        <v>0.66100000000000003</v>
      </c>
      <c r="E308" s="8">
        <f>'summary-refine'!$G309</f>
        <v>267852</v>
      </c>
      <c r="F308" s="24">
        <f t="shared" si="18"/>
        <v>267.85199999999998</v>
      </c>
      <c r="G308" s="8">
        <f>'summary-refine'!$P309/1000</f>
        <v>86.777000000000001</v>
      </c>
      <c r="H308" s="8">
        <f>'summary-refine'!$P309/I308</f>
        <v>54.06666666666667</v>
      </c>
      <c r="I308" s="8">
        <f>'summary-refine'!$M309</f>
        <v>1605</v>
      </c>
      <c r="J308" s="9">
        <f>('summary-no-refine'!$K309-'summary-no-refine'!$J309)/1000</f>
        <v>73.290999999999997</v>
      </c>
      <c r="K308" s="7">
        <f t="shared" si="16"/>
        <v>1.393104201061522</v>
      </c>
      <c r="L308" s="8">
        <f>'summary-no-refine'!$G309</f>
        <v>226617</v>
      </c>
      <c r="M308" s="24">
        <f t="shared" si="19"/>
        <v>226.61699999999999</v>
      </c>
      <c r="N308" s="7">
        <f t="shared" si="17"/>
        <v>1.1819589880723864</v>
      </c>
    </row>
    <row r="309" spans="1:14" x14ac:dyDescent="0.2">
      <c r="A309" s="1">
        <v>308</v>
      </c>
      <c r="B309" s="9">
        <f>('summary-refine'!$H310+'summary-refine'!$I310)/1000</f>
        <v>7.9189999999999996</v>
      </c>
      <c r="C309" s="9">
        <f>('summary-refine'!$K310-'summary-refine'!$J310)/1000</f>
        <v>103.13500000000001</v>
      </c>
      <c r="D309" s="9">
        <f>'summary-refine'!$J310/1000</f>
        <v>0.67800000000000005</v>
      </c>
      <c r="E309" s="8">
        <f>'summary-refine'!$G310</f>
        <v>267852</v>
      </c>
      <c r="F309" s="24">
        <f t="shared" si="18"/>
        <v>267.85199999999998</v>
      </c>
      <c r="G309" s="8">
        <f>'summary-refine'!$P310/1000</f>
        <v>86.777000000000001</v>
      </c>
      <c r="H309" s="8">
        <f>'summary-refine'!$P310/I309</f>
        <v>54.06666666666667</v>
      </c>
      <c r="I309" s="8">
        <f>'summary-refine'!$M310</f>
        <v>1605</v>
      </c>
      <c r="J309" s="9">
        <f>('summary-no-refine'!$K310-'summary-no-refine'!$J310)/1000</f>
        <v>74.013000000000005</v>
      </c>
      <c r="K309" s="7">
        <f t="shared" si="16"/>
        <v>1.3934714171834677</v>
      </c>
      <c r="L309" s="8">
        <f>'summary-no-refine'!$G310</f>
        <v>226617</v>
      </c>
      <c r="M309" s="24">
        <f t="shared" si="19"/>
        <v>226.61699999999999</v>
      </c>
      <c r="N309" s="7">
        <f t="shared" si="17"/>
        <v>1.1819589880723864</v>
      </c>
    </row>
    <row r="310" spans="1:14" x14ac:dyDescent="0.2">
      <c r="A310" s="1">
        <v>309</v>
      </c>
      <c r="B310" s="9">
        <f>('summary-refine'!$H311+'summary-refine'!$I311)/1000</f>
        <v>7.4050000000000002</v>
      </c>
      <c r="C310" s="9">
        <f>('summary-refine'!$K311-'summary-refine'!$J311)/1000</f>
        <v>100.167</v>
      </c>
      <c r="D310" s="9">
        <f>'summary-refine'!$J311/1000</f>
        <v>0.64100000000000001</v>
      </c>
      <c r="E310" s="8">
        <f>'summary-refine'!$G311</f>
        <v>267852</v>
      </c>
      <c r="F310" s="24">
        <f t="shared" si="18"/>
        <v>267.85199999999998</v>
      </c>
      <c r="G310" s="8">
        <f>'summary-refine'!$P311/1000</f>
        <v>86.777000000000001</v>
      </c>
      <c r="H310" s="8">
        <f>'summary-refine'!$P311/I310</f>
        <v>54.06666666666667</v>
      </c>
      <c r="I310" s="8">
        <f>'summary-refine'!$M311</f>
        <v>1605</v>
      </c>
      <c r="J310" s="9">
        <f>('summary-no-refine'!$K311-'summary-no-refine'!$J311)/1000</f>
        <v>73.402000000000001</v>
      </c>
      <c r="K310" s="7">
        <f t="shared" si="16"/>
        <v>1.3646358409852593</v>
      </c>
      <c r="L310" s="8">
        <f>'summary-no-refine'!$G311</f>
        <v>226617</v>
      </c>
      <c r="M310" s="24">
        <f t="shared" si="19"/>
        <v>226.61699999999999</v>
      </c>
      <c r="N310" s="7">
        <f t="shared" si="17"/>
        <v>1.1819589880723864</v>
      </c>
    </row>
    <row r="311" spans="1:14" x14ac:dyDescent="0.2">
      <c r="A311" s="1">
        <v>310</v>
      </c>
      <c r="B311" s="9">
        <f>('summary-refine'!$H312+'summary-refine'!$I312)/1000</f>
        <v>7.694</v>
      </c>
      <c r="C311" s="9">
        <f>('summary-refine'!$K312-'summary-refine'!$J312)/1000</f>
        <v>103.58</v>
      </c>
      <c r="D311" s="9">
        <f>'summary-refine'!$J312/1000</f>
        <v>0.69</v>
      </c>
      <c r="E311" s="8">
        <f>'summary-refine'!$G312</f>
        <v>267852</v>
      </c>
      <c r="F311" s="24">
        <f t="shared" si="18"/>
        <v>267.85199999999998</v>
      </c>
      <c r="G311" s="8">
        <f>'summary-refine'!$P312/1000</f>
        <v>86.777000000000001</v>
      </c>
      <c r="H311" s="8">
        <f>'summary-refine'!$P312/I311</f>
        <v>54.06666666666667</v>
      </c>
      <c r="I311" s="8">
        <f>'summary-refine'!$M312</f>
        <v>1605</v>
      </c>
      <c r="J311" s="9">
        <f>('summary-no-refine'!$K312-'summary-no-refine'!$J312)/1000</f>
        <v>74.733999999999995</v>
      </c>
      <c r="K311" s="7">
        <f t="shared" si="16"/>
        <v>1.3859822838333289</v>
      </c>
      <c r="L311" s="8">
        <f>'summary-no-refine'!$G312</f>
        <v>226617</v>
      </c>
      <c r="M311" s="24">
        <f t="shared" si="19"/>
        <v>226.61699999999999</v>
      </c>
      <c r="N311" s="7">
        <f t="shared" si="17"/>
        <v>1.1819589880723864</v>
      </c>
    </row>
    <row r="312" spans="1:14" x14ac:dyDescent="0.2">
      <c r="A312" s="1">
        <v>311</v>
      </c>
      <c r="B312" s="9">
        <f>('summary-refine'!$H313+'summary-refine'!$I313)/1000</f>
        <v>8.0410000000000004</v>
      </c>
      <c r="C312" s="9">
        <f>('summary-refine'!$K313-'summary-refine'!$J313)/1000</f>
        <v>103.12</v>
      </c>
      <c r="D312" s="9">
        <f>'summary-refine'!$J313/1000</f>
        <v>0.68100000000000005</v>
      </c>
      <c r="E312" s="8">
        <f>'summary-refine'!$G313</f>
        <v>267852</v>
      </c>
      <c r="F312" s="24">
        <f t="shared" si="18"/>
        <v>267.85199999999998</v>
      </c>
      <c r="G312" s="8">
        <f>'summary-refine'!$P313/1000</f>
        <v>86.777000000000001</v>
      </c>
      <c r="H312" s="8">
        <f>'summary-refine'!$P313/I312</f>
        <v>54.06666666666667</v>
      </c>
      <c r="I312" s="8">
        <f>'summary-refine'!$M313</f>
        <v>1605</v>
      </c>
      <c r="J312" s="9">
        <f>('summary-no-refine'!$K313-'summary-no-refine'!$J313)/1000</f>
        <v>74.86</v>
      </c>
      <c r="K312" s="7">
        <f t="shared" si="16"/>
        <v>1.377504675394069</v>
      </c>
      <c r="L312" s="8">
        <f>'summary-no-refine'!$G313</f>
        <v>226617</v>
      </c>
      <c r="M312" s="24">
        <f t="shared" si="19"/>
        <v>226.61699999999999</v>
      </c>
      <c r="N312" s="7">
        <f t="shared" si="17"/>
        <v>1.1819589880723864</v>
      </c>
    </row>
    <row r="313" spans="1:14" x14ac:dyDescent="0.2">
      <c r="A313" s="1">
        <v>312</v>
      </c>
      <c r="B313" s="9">
        <f>('summary-refine'!$H314+'summary-refine'!$I314)/1000</f>
        <v>7.617</v>
      </c>
      <c r="C313" s="9">
        <f>('summary-refine'!$K314-'summary-refine'!$J314)/1000</f>
        <v>101.96899999999999</v>
      </c>
      <c r="D313" s="9">
        <f>'summary-refine'!$J314/1000</f>
        <v>0.64</v>
      </c>
      <c r="E313" s="8">
        <f>'summary-refine'!$G314</f>
        <v>267852</v>
      </c>
      <c r="F313" s="24">
        <f t="shared" si="18"/>
        <v>267.85199999999998</v>
      </c>
      <c r="G313" s="8">
        <f>'summary-refine'!$P314/1000</f>
        <v>86.777000000000001</v>
      </c>
      <c r="H313" s="8">
        <f>'summary-refine'!$P314/I313</f>
        <v>54.06666666666667</v>
      </c>
      <c r="I313" s="8">
        <f>'summary-refine'!$M314</f>
        <v>1605</v>
      </c>
      <c r="J313" s="9">
        <f>('summary-no-refine'!$K314-'summary-no-refine'!$J314)/1000</f>
        <v>74.069999999999993</v>
      </c>
      <c r="K313" s="7">
        <f t="shared" si="16"/>
        <v>1.3766572161468882</v>
      </c>
      <c r="L313" s="8">
        <f>'summary-no-refine'!$G314</f>
        <v>226617</v>
      </c>
      <c r="M313" s="24">
        <f t="shared" si="19"/>
        <v>226.61699999999999</v>
      </c>
      <c r="N313" s="7">
        <f t="shared" si="17"/>
        <v>1.1819589880723864</v>
      </c>
    </row>
    <row r="314" spans="1:14" x14ac:dyDescent="0.2">
      <c r="A314" s="1">
        <v>313</v>
      </c>
      <c r="B314" s="9">
        <f>('summary-refine'!$H315+'summary-refine'!$I315)/1000</f>
        <v>7.883</v>
      </c>
      <c r="C314" s="9">
        <f>('summary-refine'!$K315-'summary-refine'!$J315)/1000</f>
        <v>101.76600000000001</v>
      </c>
      <c r="D314" s="9">
        <f>'summary-refine'!$J315/1000</f>
        <v>0.66100000000000003</v>
      </c>
      <c r="E314" s="8">
        <f>'summary-refine'!$G315</f>
        <v>267771</v>
      </c>
      <c r="F314" s="24">
        <f t="shared" si="18"/>
        <v>267.77100000000002</v>
      </c>
      <c r="G314" s="8">
        <f>'summary-refine'!$P315/1000</f>
        <v>86.713999999999999</v>
      </c>
      <c r="H314" s="8">
        <f>'summary-refine'!$P315/I314</f>
        <v>54.027414330218072</v>
      </c>
      <c r="I314" s="8">
        <f>'summary-refine'!$M315</f>
        <v>1605</v>
      </c>
      <c r="J314" s="9">
        <f>('summary-no-refine'!$K315-'summary-no-refine'!$J315)/1000</f>
        <v>76.007000000000005</v>
      </c>
      <c r="K314" s="7">
        <f t="shared" si="16"/>
        <v>1.3389029957767047</v>
      </c>
      <c r="L314" s="8">
        <f>'summary-no-refine'!$G315</f>
        <v>226593</v>
      </c>
      <c r="M314" s="24">
        <f t="shared" si="19"/>
        <v>226.59299999999999</v>
      </c>
      <c r="N314" s="7">
        <f t="shared" si="17"/>
        <v>1.1817267082390013</v>
      </c>
    </row>
    <row r="315" spans="1:14" x14ac:dyDescent="0.2">
      <c r="A315" s="1">
        <v>314</v>
      </c>
      <c r="B315" s="9">
        <f>('summary-refine'!$H316+'summary-refine'!$I316)/1000</f>
        <v>7.6</v>
      </c>
      <c r="C315" s="9">
        <f>('summary-refine'!$K316-'summary-refine'!$J316)/1000</f>
        <v>100.19199999999999</v>
      </c>
      <c r="D315" s="9">
        <f>'summary-refine'!$J316/1000</f>
        <v>0.58399999999999996</v>
      </c>
      <c r="E315" s="8">
        <f>'summary-refine'!$G316</f>
        <v>267771</v>
      </c>
      <c r="F315" s="24">
        <f t="shared" si="18"/>
        <v>267.77100000000002</v>
      </c>
      <c r="G315" s="8">
        <f>'summary-refine'!$P316/1000</f>
        <v>86.713999999999999</v>
      </c>
      <c r="H315" s="8">
        <f>'summary-refine'!$P316/I315</f>
        <v>54.027414330218072</v>
      </c>
      <c r="I315" s="8">
        <f>'summary-refine'!$M316</f>
        <v>1605</v>
      </c>
      <c r="J315" s="9">
        <f>('summary-no-refine'!$K316-'summary-no-refine'!$J316)/1000</f>
        <v>73.212999999999994</v>
      </c>
      <c r="K315" s="7">
        <f t="shared" si="16"/>
        <v>1.3685001297583763</v>
      </c>
      <c r="L315" s="8">
        <f>'summary-no-refine'!$G316</f>
        <v>226593</v>
      </c>
      <c r="M315" s="24">
        <f t="shared" si="19"/>
        <v>226.59299999999999</v>
      </c>
      <c r="N315" s="7">
        <f t="shared" si="17"/>
        <v>1.1817267082390013</v>
      </c>
    </row>
    <row r="316" spans="1:14" x14ac:dyDescent="0.2">
      <c r="A316" s="1">
        <v>315</v>
      </c>
      <c r="B316" s="9">
        <f>('summary-refine'!$H317+'summary-refine'!$I317)/1000</f>
        <v>8.0909999999999993</v>
      </c>
      <c r="C316" s="9">
        <f>('summary-refine'!$K317-'summary-refine'!$J317)/1000</f>
        <v>108.18600000000001</v>
      </c>
      <c r="D316" s="9">
        <f>'summary-refine'!$J317/1000</f>
        <v>0.70599999999999996</v>
      </c>
      <c r="E316" s="8">
        <f>'summary-refine'!$G317</f>
        <v>289138</v>
      </c>
      <c r="F316" s="24">
        <f t="shared" si="18"/>
        <v>289.13799999999998</v>
      </c>
      <c r="G316" s="8">
        <f>'summary-refine'!$P317/1000</f>
        <v>90.986999999999995</v>
      </c>
      <c r="H316" s="8">
        <f>'summary-refine'!$P317/I316</f>
        <v>56.689719626168227</v>
      </c>
      <c r="I316" s="8">
        <f>'summary-refine'!$M317</f>
        <v>1605</v>
      </c>
      <c r="J316" s="9">
        <f>('summary-no-refine'!$K317-'summary-no-refine'!$J317)/1000</f>
        <v>88.813999999999993</v>
      </c>
      <c r="K316" s="7">
        <f t="shared" si="16"/>
        <v>1.2181187650595628</v>
      </c>
      <c r="L316" s="8">
        <f>'summary-no-refine'!$G317</f>
        <v>271142</v>
      </c>
      <c r="M316" s="24">
        <f t="shared" si="19"/>
        <v>271.142</v>
      </c>
      <c r="N316" s="7">
        <f t="shared" si="17"/>
        <v>1.0663711265683664</v>
      </c>
    </row>
    <row r="317" spans="1:14" x14ac:dyDescent="0.2">
      <c r="A317" s="1">
        <v>316</v>
      </c>
      <c r="B317" s="9">
        <f>('summary-refine'!$H318+'summary-refine'!$I318)/1000</f>
        <v>8.266</v>
      </c>
      <c r="C317" s="9">
        <f>('summary-refine'!$K318-'summary-refine'!$J318)/1000</f>
        <v>107.489</v>
      </c>
      <c r="D317" s="9">
        <f>'summary-refine'!$J318/1000</f>
        <v>0.70399999999999996</v>
      </c>
      <c r="E317" s="8">
        <f>'summary-refine'!$G318</f>
        <v>288144</v>
      </c>
      <c r="F317" s="24">
        <f t="shared" si="18"/>
        <v>288.14400000000001</v>
      </c>
      <c r="G317" s="8">
        <f>'summary-refine'!$P318/1000</f>
        <v>90.716999999999999</v>
      </c>
      <c r="H317" s="8">
        <f>'summary-refine'!$P318/I317</f>
        <v>56.521495327102805</v>
      </c>
      <c r="I317" s="8">
        <f>'summary-refine'!$M318</f>
        <v>1605</v>
      </c>
      <c r="J317" s="9">
        <f>('summary-no-refine'!$K318-'summary-no-refine'!$J318)/1000</f>
        <v>91.03</v>
      </c>
      <c r="K317" s="7">
        <f t="shared" si="16"/>
        <v>1.1808085246621993</v>
      </c>
      <c r="L317" s="8">
        <f>'summary-no-refine'!$G318</f>
        <v>269433</v>
      </c>
      <c r="M317" s="24">
        <f t="shared" si="19"/>
        <v>269.43299999999999</v>
      </c>
      <c r="N317" s="7">
        <f t="shared" si="17"/>
        <v>1.0694458362561379</v>
      </c>
    </row>
    <row r="318" spans="1:14" x14ac:dyDescent="0.2">
      <c r="A318" s="1">
        <v>317</v>
      </c>
      <c r="B318" s="9">
        <f>('summary-refine'!$H319+'summary-refine'!$I319)/1000</f>
        <v>7.8070000000000004</v>
      </c>
      <c r="C318" s="9">
        <f>('summary-refine'!$K319-'summary-refine'!$J319)/1000</f>
        <v>103.581</v>
      </c>
      <c r="D318" s="9">
        <f>'summary-refine'!$J319/1000</f>
        <v>0.66700000000000004</v>
      </c>
      <c r="E318" s="8">
        <f>'summary-refine'!$G319</f>
        <v>279621</v>
      </c>
      <c r="F318" s="24">
        <f t="shared" si="18"/>
        <v>279.62099999999998</v>
      </c>
      <c r="G318" s="8">
        <f>'summary-refine'!$P319/1000</f>
        <v>91.055999999999997</v>
      </c>
      <c r="H318" s="8">
        <f>'summary-refine'!$P319/I318</f>
        <v>56.697384806973851</v>
      </c>
      <c r="I318" s="8">
        <f>'summary-refine'!$M319</f>
        <v>1606</v>
      </c>
      <c r="J318" s="9">
        <f>('summary-no-refine'!$K319-'summary-no-refine'!$J319)/1000</f>
        <v>71.462999999999994</v>
      </c>
      <c r="K318" s="7">
        <f t="shared" si="16"/>
        <v>1.4494353721506235</v>
      </c>
      <c r="L318" s="8">
        <f>'summary-no-refine'!$G319</f>
        <v>222821</v>
      </c>
      <c r="M318" s="24">
        <f t="shared" si="19"/>
        <v>222.821</v>
      </c>
      <c r="N318" s="7">
        <f t="shared" si="17"/>
        <v>1.2549131365535564</v>
      </c>
    </row>
    <row r="319" spans="1:14" x14ac:dyDescent="0.2">
      <c r="A319" s="1">
        <v>318</v>
      </c>
      <c r="B319" s="9">
        <f>('summary-refine'!$H320+'summary-refine'!$I320)/1000</f>
        <v>7.8259999999999996</v>
      </c>
      <c r="C319" s="9">
        <f>('summary-refine'!$K320-'summary-refine'!$J320)/1000</f>
        <v>103.404</v>
      </c>
      <c r="D319" s="9">
        <f>'summary-refine'!$J320/1000</f>
        <v>0.68500000000000005</v>
      </c>
      <c r="E319" s="8">
        <f>'summary-refine'!$G320</f>
        <v>277403</v>
      </c>
      <c r="F319" s="24">
        <f t="shared" si="18"/>
        <v>277.40300000000002</v>
      </c>
      <c r="G319" s="8">
        <f>'summary-refine'!$P320/1000</f>
        <v>90.364000000000004</v>
      </c>
      <c r="H319" s="8">
        <f>'summary-refine'!$P320/I319</f>
        <v>56.266500622665006</v>
      </c>
      <c r="I319" s="8">
        <f>'summary-refine'!$M320</f>
        <v>1606</v>
      </c>
      <c r="J319" s="9">
        <f>('summary-no-refine'!$K320-'summary-no-refine'!$J320)/1000</f>
        <v>73.257999999999996</v>
      </c>
      <c r="K319" s="7">
        <f t="shared" si="16"/>
        <v>1.4115045455786399</v>
      </c>
      <c r="L319" s="8">
        <f>'summary-no-refine'!$G320</f>
        <v>222179</v>
      </c>
      <c r="M319" s="24">
        <f t="shared" si="19"/>
        <v>222.179</v>
      </c>
      <c r="N319" s="7">
        <f t="shared" si="17"/>
        <v>1.2485563442089487</v>
      </c>
    </row>
    <row r="320" spans="1:14" x14ac:dyDescent="0.2">
      <c r="A320" s="1">
        <v>319</v>
      </c>
      <c r="B320" s="9">
        <f>('summary-refine'!$H321+'summary-refine'!$I321)/1000</f>
        <v>7.51</v>
      </c>
      <c r="C320" s="9">
        <f>('summary-refine'!$K321-'summary-refine'!$J321)/1000</f>
        <v>101.291</v>
      </c>
      <c r="D320" s="9">
        <f>'summary-refine'!$J321/1000</f>
        <v>0.66700000000000004</v>
      </c>
      <c r="E320" s="8">
        <f>'summary-refine'!$G321</f>
        <v>277216</v>
      </c>
      <c r="F320" s="24">
        <f t="shared" si="18"/>
        <v>277.21600000000001</v>
      </c>
      <c r="G320" s="8">
        <f>'summary-refine'!$P321/1000</f>
        <v>90.358000000000004</v>
      </c>
      <c r="H320" s="8">
        <f>'summary-refine'!$P321/I320</f>
        <v>56.262764632627643</v>
      </c>
      <c r="I320" s="8">
        <f>'summary-refine'!$M321</f>
        <v>1606</v>
      </c>
      <c r="J320" s="9">
        <f>('summary-no-refine'!$K321-'summary-no-refine'!$J321)/1000</f>
        <v>69.655000000000001</v>
      </c>
      <c r="K320" s="7">
        <f t="shared" si="16"/>
        <v>1.4541813222309956</v>
      </c>
      <c r="L320" s="8">
        <f>'summary-no-refine'!$G321</f>
        <v>222175</v>
      </c>
      <c r="M320" s="24">
        <f t="shared" si="19"/>
        <v>222.17500000000001</v>
      </c>
      <c r="N320" s="7">
        <f t="shared" si="17"/>
        <v>1.2477371441431304</v>
      </c>
    </row>
    <row r="321" spans="1:14" x14ac:dyDescent="0.2">
      <c r="A321" s="1">
        <v>320</v>
      </c>
      <c r="B321" s="9">
        <f>('summary-refine'!$H322+'summary-refine'!$I322)/1000</f>
        <v>7.8579999999999997</v>
      </c>
      <c r="C321" s="9">
        <f>('summary-refine'!$K322-'summary-refine'!$J322)/1000</f>
        <v>103.88500000000001</v>
      </c>
      <c r="D321" s="9">
        <f>'summary-refine'!$J322/1000</f>
        <v>0.69899999999999995</v>
      </c>
      <c r="E321" s="8">
        <f>'summary-refine'!$G322</f>
        <v>277216</v>
      </c>
      <c r="F321" s="24">
        <f t="shared" si="18"/>
        <v>277.21600000000001</v>
      </c>
      <c r="G321" s="8">
        <f>'summary-refine'!$P322/1000</f>
        <v>90.358000000000004</v>
      </c>
      <c r="H321" s="8">
        <f>'summary-refine'!$P322/I321</f>
        <v>56.262764632627643</v>
      </c>
      <c r="I321" s="8">
        <f>'summary-refine'!$M322</f>
        <v>1606</v>
      </c>
      <c r="J321" s="9">
        <f>('summary-no-refine'!$K322-'summary-no-refine'!$J322)/1000</f>
        <v>72.676000000000002</v>
      </c>
      <c r="K321" s="7">
        <f t="shared" si="16"/>
        <v>1.429426495679454</v>
      </c>
      <c r="L321" s="8">
        <f>'summary-no-refine'!$G322</f>
        <v>222175</v>
      </c>
      <c r="M321" s="24">
        <f t="shared" si="19"/>
        <v>222.17500000000001</v>
      </c>
      <c r="N321" s="7">
        <f t="shared" si="17"/>
        <v>1.2477371441431304</v>
      </c>
    </row>
    <row r="322" spans="1:14" x14ac:dyDescent="0.2">
      <c r="A322" s="1">
        <v>321</v>
      </c>
      <c r="B322" s="9">
        <f>('summary-refine'!$H323+'summary-refine'!$I323)/1000</f>
        <v>8.07</v>
      </c>
      <c r="C322" s="9">
        <f>('summary-refine'!$K323-'summary-refine'!$J323)/1000</f>
        <v>104.687</v>
      </c>
      <c r="D322" s="9">
        <f>'summary-refine'!$J323/1000</f>
        <v>0.72199999999999998</v>
      </c>
      <c r="E322" s="8">
        <f>'summary-refine'!$G323</f>
        <v>277216</v>
      </c>
      <c r="F322" s="24">
        <f t="shared" si="18"/>
        <v>277.21600000000001</v>
      </c>
      <c r="G322" s="8">
        <f>'summary-refine'!$P323/1000</f>
        <v>90.358000000000004</v>
      </c>
      <c r="H322" s="8">
        <f>'summary-refine'!$P323/I322</f>
        <v>56.262764632627643</v>
      </c>
      <c r="I322" s="8">
        <f>'summary-refine'!$M323</f>
        <v>1606</v>
      </c>
      <c r="J322" s="9">
        <f>('summary-no-refine'!$K323-'summary-no-refine'!$J323)/1000</f>
        <v>72.695999999999998</v>
      </c>
      <c r="K322" s="7">
        <f t="shared" ref="K322:K385" si="20">C322/J322</f>
        <v>1.4400654781556068</v>
      </c>
      <c r="L322" s="8">
        <f>'summary-no-refine'!$G323</f>
        <v>222175</v>
      </c>
      <c r="M322" s="24">
        <f t="shared" si="19"/>
        <v>222.17500000000001</v>
      </c>
      <c r="N322" s="7">
        <f t="shared" ref="N322:N385" si="21">E322/L322</f>
        <v>1.2477371441431304</v>
      </c>
    </row>
    <row r="323" spans="1:14" x14ac:dyDescent="0.2">
      <c r="A323" s="1">
        <v>322</v>
      </c>
      <c r="B323" s="9">
        <f>('summary-refine'!$H324+'summary-refine'!$I324)/1000</f>
        <v>7.7569999999999997</v>
      </c>
      <c r="C323" s="9">
        <f>('summary-refine'!$K324-'summary-refine'!$J324)/1000</f>
        <v>102.496</v>
      </c>
      <c r="D323" s="9">
        <f>'summary-refine'!$J324/1000</f>
        <v>0.68100000000000005</v>
      </c>
      <c r="E323" s="8">
        <f>'summary-refine'!$G324</f>
        <v>277216</v>
      </c>
      <c r="F323" s="24">
        <f t="shared" ref="F323:F386" si="22">E323/1000</f>
        <v>277.21600000000001</v>
      </c>
      <c r="G323" s="8">
        <f>'summary-refine'!$P324/1000</f>
        <v>90.358000000000004</v>
      </c>
      <c r="H323" s="8">
        <f>'summary-refine'!$P324/I323</f>
        <v>56.262764632627643</v>
      </c>
      <c r="I323" s="8">
        <f>'summary-refine'!$M324</f>
        <v>1606</v>
      </c>
      <c r="J323" s="9">
        <f>('summary-no-refine'!$K324-'summary-no-refine'!$J324)/1000</f>
        <v>71.004999999999995</v>
      </c>
      <c r="K323" s="7">
        <f t="shared" si="20"/>
        <v>1.4435039785930568</v>
      </c>
      <c r="L323" s="8">
        <f>'summary-no-refine'!$G324</f>
        <v>222175</v>
      </c>
      <c r="M323" s="24">
        <f t="shared" ref="M323:M386" si="23">L323/1000</f>
        <v>222.17500000000001</v>
      </c>
      <c r="N323" s="7">
        <f t="shared" si="21"/>
        <v>1.2477371441431304</v>
      </c>
    </row>
    <row r="324" spans="1:14" x14ac:dyDescent="0.2">
      <c r="A324" s="1">
        <v>323</v>
      </c>
      <c r="B324" s="9">
        <f>('summary-refine'!$H325+'summary-refine'!$I325)/1000</f>
        <v>7.9539999999999997</v>
      </c>
      <c r="C324" s="9">
        <f>('summary-refine'!$K325-'summary-refine'!$J325)/1000</f>
        <v>102.913</v>
      </c>
      <c r="D324" s="9">
        <f>'summary-refine'!$J325/1000</f>
        <v>0.70899999999999996</v>
      </c>
      <c r="E324" s="8">
        <f>'summary-refine'!$G325</f>
        <v>277216</v>
      </c>
      <c r="F324" s="24">
        <f t="shared" si="22"/>
        <v>277.21600000000001</v>
      </c>
      <c r="G324" s="8">
        <f>'summary-refine'!$P325/1000</f>
        <v>90.358000000000004</v>
      </c>
      <c r="H324" s="8">
        <f>'summary-refine'!$P325/I324</f>
        <v>56.262764632627643</v>
      </c>
      <c r="I324" s="8">
        <f>'summary-refine'!$M325</f>
        <v>1606</v>
      </c>
      <c r="J324" s="9">
        <f>('summary-no-refine'!$K325-'summary-no-refine'!$J325)/1000</f>
        <v>71.204999999999998</v>
      </c>
      <c r="K324" s="7">
        <f t="shared" si="20"/>
        <v>1.4453058071764624</v>
      </c>
      <c r="L324" s="8">
        <f>'summary-no-refine'!$G325</f>
        <v>222175</v>
      </c>
      <c r="M324" s="24">
        <f t="shared" si="23"/>
        <v>222.17500000000001</v>
      </c>
      <c r="N324" s="7">
        <f t="shared" si="21"/>
        <v>1.2477371441431304</v>
      </c>
    </row>
    <row r="325" spans="1:14" x14ac:dyDescent="0.2">
      <c r="A325" s="1">
        <v>324</v>
      </c>
      <c r="B325" s="9">
        <f>('summary-refine'!$H326+'summary-refine'!$I326)/1000</f>
        <v>7.7220000000000004</v>
      </c>
      <c r="C325" s="9">
        <f>('summary-refine'!$K326-'summary-refine'!$J326)/1000</f>
        <v>100.76</v>
      </c>
      <c r="D325" s="9">
        <f>'summary-refine'!$J326/1000</f>
        <v>0.66800000000000004</v>
      </c>
      <c r="E325" s="8">
        <f>'summary-refine'!$G326</f>
        <v>280625</v>
      </c>
      <c r="F325" s="24">
        <f t="shared" si="22"/>
        <v>280.625</v>
      </c>
      <c r="G325" s="8">
        <f>'summary-refine'!$P326/1000</f>
        <v>90.581999999999994</v>
      </c>
      <c r="H325" s="8">
        <f>'summary-refine'!$P326/I325</f>
        <v>56.402241594022414</v>
      </c>
      <c r="I325" s="8">
        <f>'summary-refine'!$M326</f>
        <v>1606</v>
      </c>
      <c r="J325" s="9">
        <f>('summary-no-refine'!$K326-'summary-no-refine'!$J326)/1000</f>
        <v>70.141000000000005</v>
      </c>
      <c r="K325" s="7">
        <f t="shared" si="20"/>
        <v>1.4365349795412099</v>
      </c>
      <c r="L325" s="8">
        <f>'summary-no-refine'!$G326</f>
        <v>221889</v>
      </c>
      <c r="M325" s="24">
        <f t="shared" si="23"/>
        <v>221.88900000000001</v>
      </c>
      <c r="N325" s="7">
        <f t="shared" si="21"/>
        <v>1.2647089310420976</v>
      </c>
    </row>
    <row r="326" spans="1:14" x14ac:dyDescent="0.2">
      <c r="A326" s="1">
        <v>325</v>
      </c>
      <c r="B326" s="9">
        <f>('summary-refine'!$H327+'summary-refine'!$I327)/1000</f>
        <v>7.8940000000000001</v>
      </c>
      <c r="C326" s="9">
        <f>('summary-refine'!$K327-'summary-refine'!$J327)/1000</f>
        <v>105.002</v>
      </c>
      <c r="D326" s="9">
        <f>'summary-refine'!$J327/1000</f>
        <v>0.65800000000000003</v>
      </c>
      <c r="E326" s="8">
        <f>'summary-refine'!$G327</f>
        <v>280625</v>
      </c>
      <c r="F326" s="24">
        <f t="shared" si="22"/>
        <v>280.625</v>
      </c>
      <c r="G326" s="8">
        <f>'summary-refine'!$P327/1000</f>
        <v>90.581999999999994</v>
      </c>
      <c r="H326" s="8">
        <f>'summary-refine'!$P327/I326</f>
        <v>56.402241594022414</v>
      </c>
      <c r="I326" s="8">
        <f>'summary-refine'!$M327</f>
        <v>1606</v>
      </c>
      <c r="J326" s="9">
        <f>('summary-no-refine'!$K327-'summary-no-refine'!$J327)/1000</f>
        <v>70.784000000000006</v>
      </c>
      <c r="K326" s="7">
        <f t="shared" si="20"/>
        <v>1.4834143309222421</v>
      </c>
      <c r="L326" s="8">
        <f>'summary-no-refine'!$G327</f>
        <v>221889</v>
      </c>
      <c r="M326" s="24">
        <f t="shared" si="23"/>
        <v>221.88900000000001</v>
      </c>
      <c r="N326" s="7">
        <f t="shared" si="21"/>
        <v>1.2647089310420976</v>
      </c>
    </row>
    <row r="327" spans="1:14" x14ac:dyDescent="0.2">
      <c r="A327" s="1">
        <v>326</v>
      </c>
      <c r="B327" s="9">
        <f>('summary-refine'!$H328+'summary-refine'!$I328)/1000</f>
        <v>8.2270000000000003</v>
      </c>
      <c r="C327" s="9">
        <f>('summary-refine'!$K328-'summary-refine'!$J328)/1000</f>
        <v>178.42099999999999</v>
      </c>
      <c r="D327" s="9">
        <f>'summary-refine'!$J328/1000</f>
        <v>0.92400000000000004</v>
      </c>
      <c r="E327" s="8">
        <f>'summary-refine'!$G328</f>
        <v>336075</v>
      </c>
      <c r="F327" s="24">
        <f t="shared" si="22"/>
        <v>336.07499999999999</v>
      </c>
      <c r="G327" s="8">
        <f>'summary-refine'!$P328/1000</f>
        <v>91.653999999999996</v>
      </c>
      <c r="H327" s="8">
        <f>'summary-refine'!$P328/I327</f>
        <v>57.069738480697382</v>
      </c>
      <c r="I327" s="8">
        <f>'summary-refine'!$M328</f>
        <v>1606</v>
      </c>
      <c r="J327" s="9">
        <f>('summary-no-refine'!$K328-'summary-no-refine'!$J328)/1000</f>
        <v>111.27200000000001</v>
      </c>
      <c r="K327" s="7">
        <f t="shared" si="20"/>
        <v>1.6034671795240489</v>
      </c>
      <c r="L327" s="8">
        <f>'summary-no-refine'!$G328</f>
        <v>283044</v>
      </c>
      <c r="M327" s="24">
        <f t="shared" si="23"/>
        <v>283.04399999999998</v>
      </c>
      <c r="N327" s="7">
        <f t="shared" si="21"/>
        <v>1.1873595624708526</v>
      </c>
    </row>
    <row r="328" spans="1:14" x14ac:dyDescent="0.2">
      <c r="A328" s="1">
        <v>327</v>
      </c>
      <c r="B328" s="9">
        <f>('summary-refine'!$H329+'summary-refine'!$I329)/1000</f>
        <v>7.7809999999999997</v>
      </c>
      <c r="C328" s="9">
        <f>('summary-refine'!$K329-'summary-refine'!$J329)/1000</f>
        <v>178.21</v>
      </c>
      <c r="D328" s="9">
        <f>'summary-refine'!$J329/1000</f>
        <v>0.85299999999999998</v>
      </c>
      <c r="E328" s="8">
        <f>'summary-refine'!$G329</f>
        <v>336075</v>
      </c>
      <c r="F328" s="24">
        <f t="shared" si="22"/>
        <v>336.07499999999999</v>
      </c>
      <c r="G328" s="8">
        <f>'summary-refine'!$P329/1000</f>
        <v>91.653999999999996</v>
      </c>
      <c r="H328" s="8">
        <f>'summary-refine'!$P329/I328</f>
        <v>57.069738480697382</v>
      </c>
      <c r="I328" s="8">
        <f>'summary-refine'!$M329</f>
        <v>1606</v>
      </c>
      <c r="J328" s="9">
        <f>('summary-no-refine'!$K329-'summary-no-refine'!$J329)/1000</f>
        <v>108.15</v>
      </c>
      <c r="K328" s="7">
        <f t="shared" si="20"/>
        <v>1.6478039759593157</v>
      </c>
      <c r="L328" s="8">
        <f>'summary-no-refine'!$G329</f>
        <v>283044</v>
      </c>
      <c r="M328" s="24">
        <f t="shared" si="23"/>
        <v>283.04399999999998</v>
      </c>
      <c r="N328" s="7">
        <f t="shared" si="21"/>
        <v>1.1873595624708526</v>
      </c>
    </row>
    <row r="329" spans="1:14" x14ac:dyDescent="0.2">
      <c r="A329" s="1">
        <v>328</v>
      </c>
      <c r="B329" s="9">
        <f>('summary-refine'!$H330+'summary-refine'!$I330)/1000</f>
        <v>7.9420000000000002</v>
      </c>
      <c r="C329" s="9">
        <f>('summary-refine'!$K330-'summary-refine'!$J330)/1000</f>
        <v>177.14400000000001</v>
      </c>
      <c r="D329" s="9">
        <f>'summary-refine'!$J330/1000</f>
        <v>0.92300000000000004</v>
      </c>
      <c r="E329" s="8">
        <f>'summary-refine'!$G330</f>
        <v>336075</v>
      </c>
      <c r="F329" s="24">
        <f t="shared" si="22"/>
        <v>336.07499999999999</v>
      </c>
      <c r="G329" s="8">
        <f>'summary-refine'!$P330/1000</f>
        <v>91.653999999999996</v>
      </c>
      <c r="H329" s="8">
        <f>'summary-refine'!$P330/I329</f>
        <v>57.069738480697382</v>
      </c>
      <c r="I329" s="8">
        <f>'summary-refine'!$M330</f>
        <v>1606</v>
      </c>
      <c r="J329" s="9">
        <f>('summary-no-refine'!$K330-'summary-no-refine'!$J330)/1000</f>
        <v>108.84</v>
      </c>
      <c r="K329" s="7">
        <f t="shared" si="20"/>
        <v>1.6275633958103639</v>
      </c>
      <c r="L329" s="8">
        <f>'summary-no-refine'!$G330</f>
        <v>283044</v>
      </c>
      <c r="M329" s="24">
        <f t="shared" si="23"/>
        <v>283.04399999999998</v>
      </c>
      <c r="N329" s="7">
        <f t="shared" si="21"/>
        <v>1.1873595624708526</v>
      </c>
    </row>
    <row r="330" spans="1:14" x14ac:dyDescent="0.2">
      <c r="A330" s="1">
        <v>329</v>
      </c>
      <c r="B330" s="9">
        <f>('summary-refine'!$H331+'summary-refine'!$I331)/1000</f>
        <v>7.7039999999999997</v>
      </c>
      <c r="C330" s="9">
        <f>('summary-refine'!$K331-'summary-refine'!$J331)/1000</f>
        <v>175.06399999999999</v>
      </c>
      <c r="D330" s="9">
        <f>'summary-refine'!$J331/1000</f>
        <v>0.90800000000000003</v>
      </c>
      <c r="E330" s="8">
        <f>'summary-refine'!$G331</f>
        <v>336075</v>
      </c>
      <c r="F330" s="24">
        <f t="shared" si="22"/>
        <v>336.07499999999999</v>
      </c>
      <c r="G330" s="8">
        <f>'summary-refine'!$P331/1000</f>
        <v>91.653999999999996</v>
      </c>
      <c r="H330" s="8">
        <f>'summary-refine'!$P331/I330</f>
        <v>57.069738480697382</v>
      </c>
      <c r="I330" s="8">
        <f>'summary-refine'!$M331</f>
        <v>1606</v>
      </c>
      <c r="J330" s="9">
        <f>('summary-no-refine'!$K331-'summary-no-refine'!$J331)/1000</f>
        <v>107.36199999999999</v>
      </c>
      <c r="K330" s="7">
        <f t="shared" si="20"/>
        <v>1.6305955552243812</v>
      </c>
      <c r="L330" s="8">
        <f>'summary-no-refine'!$G331</f>
        <v>283044</v>
      </c>
      <c r="M330" s="24">
        <f t="shared" si="23"/>
        <v>283.04399999999998</v>
      </c>
      <c r="N330" s="7">
        <f t="shared" si="21"/>
        <v>1.1873595624708526</v>
      </c>
    </row>
    <row r="331" spans="1:14" x14ac:dyDescent="0.2">
      <c r="A331" s="1">
        <v>330</v>
      </c>
      <c r="B331" s="9">
        <f>('summary-refine'!$H332+'summary-refine'!$I332)/1000</f>
        <v>7.9109999999999996</v>
      </c>
      <c r="C331" s="9">
        <f>('summary-refine'!$K332-'summary-refine'!$J332)/1000</f>
        <v>172.25899999999999</v>
      </c>
      <c r="D331" s="9">
        <f>'summary-refine'!$J332/1000</f>
        <v>0.85199999999999998</v>
      </c>
      <c r="E331" s="8">
        <f>'summary-refine'!$G332</f>
        <v>336075</v>
      </c>
      <c r="F331" s="24">
        <f t="shared" si="22"/>
        <v>336.07499999999999</v>
      </c>
      <c r="G331" s="8">
        <f>'summary-refine'!$P332/1000</f>
        <v>91.653999999999996</v>
      </c>
      <c r="H331" s="8">
        <f>'summary-refine'!$P332/I331</f>
        <v>57.069738480697382</v>
      </c>
      <c r="I331" s="8">
        <f>'summary-refine'!$M332</f>
        <v>1606</v>
      </c>
      <c r="J331" s="9">
        <f>('summary-no-refine'!$K332-'summary-no-refine'!$J332)/1000</f>
        <v>106.923</v>
      </c>
      <c r="K331" s="7">
        <f t="shared" si="20"/>
        <v>1.6110565547169458</v>
      </c>
      <c r="L331" s="8">
        <f>'summary-no-refine'!$G332</f>
        <v>283044</v>
      </c>
      <c r="M331" s="24">
        <f t="shared" si="23"/>
        <v>283.04399999999998</v>
      </c>
      <c r="N331" s="7">
        <f t="shared" si="21"/>
        <v>1.1873595624708526</v>
      </c>
    </row>
    <row r="332" spans="1:14" x14ac:dyDescent="0.2">
      <c r="A332" s="1">
        <v>331</v>
      </c>
      <c r="B332" s="9">
        <f>('summary-refine'!$H333+'summary-refine'!$I333)/1000</f>
        <v>7.9740000000000002</v>
      </c>
      <c r="C332" s="9">
        <f>('summary-refine'!$K333-'summary-refine'!$J333)/1000</f>
        <v>177.60499999999999</v>
      </c>
      <c r="D332" s="9">
        <f>'summary-refine'!$J333/1000</f>
        <v>0.95099999999999996</v>
      </c>
      <c r="E332" s="8">
        <f>'summary-refine'!$G333</f>
        <v>336075</v>
      </c>
      <c r="F332" s="24">
        <f t="shared" si="22"/>
        <v>336.07499999999999</v>
      </c>
      <c r="G332" s="8">
        <f>'summary-refine'!$P333/1000</f>
        <v>91.653999999999996</v>
      </c>
      <c r="H332" s="8">
        <f>'summary-refine'!$P333/I332</f>
        <v>57.069738480697382</v>
      </c>
      <c r="I332" s="8">
        <f>'summary-refine'!$M333</f>
        <v>1606</v>
      </c>
      <c r="J332" s="9">
        <f>('summary-no-refine'!$K333-'summary-no-refine'!$J333)/1000</f>
        <v>107.78700000000001</v>
      </c>
      <c r="K332" s="7">
        <f t="shared" si="20"/>
        <v>1.6477404510748048</v>
      </c>
      <c r="L332" s="8">
        <f>'summary-no-refine'!$G333</f>
        <v>283044</v>
      </c>
      <c r="M332" s="24">
        <f t="shared" si="23"/>
        <v>283.04399999999998</v>
      </c>
      <c r="N332" s="7">
        <f t="shared" si="21"/>
        <v>1.1873595624708526</v>
      </c>
    </row>
    <row r="333" spans="1:14" x14ac:dyDescent="0.2">
      <c r="A333" s="1">
        <v>332</v>
      </c>
      <c r="B333" s="9">
        <f>('summary-refine'!$H334+'summary-refine'!$I334)/1000</f>
        <v>7.8609999999999998</v>
      </c>
      <c r="C333" s="9">
        <f>('summary-refine'!$K334-'summary-refine'!$J334)/1000</f>
        <v>178.83500000000001</v>
      </c>
      <c r="D333" s="9">
        <f>'summary-refine'!$J334/1000</f>
        <v>0.88500000000000001</v>
      </c>
      <c r="E333" s="8">
        <f>'summary-refine'!$G334</f>
        <v>336075</v>
      </c>
      <c r="F333" s="24">
        <f t="shared" si="22"/>
        <v>336.07499999999999</v>
      </c>
      <c r="G333" s="8">
        <f>'summary-refine'!$P334/1000</f>
        <v>91.653999999999996</v>
      </c>
      <c r="H333" s="8">
        <f>'summary-refine'!$P334/I333</f>
        <v>57.069738480697382</v>
      </c>
      <c r="I333" s="8">
        <f>'summary-refine'!$M334</f>
        <v>1606</v>
      </c>
      <c r="J333" s="9">
        <f>('summary-no-refine'!$K334-'summary-no-refine'!$J334)/1000</f>
        <v>109.145</v>
      </c>
      <c r="K333" s="7">
        <f t="shared" si="20"/>
        <v>1.6385084062485686</v>
      </c>
      <c r="L333" s="8">
        <f>'summary-no-refine'!$G334</f>
        <v>283044</v>
      </c>
      <c r="M333" s="24">
        <f t="shared" si="23"/>
        <v>283.04399999999998</v>
      </c>
      <c r="N333" s="7">
        <f t="shared" si="21"/>
        <v>1.1873595624708526</v>
      </c>
    </row>
    <row r="334" spans="1:14" x14ac:dyDescent="0.2">
      <c r="A334" s="1">
        <v>333</v>
      </c>
      <c r="B334" s="9">
        <f>('summary-refine'!$H335+'summary-refine'!$I335)/1000</f>
        <v>7.88</v>
      </c>
      <c r="C334" s="9">
        <f>('summary-refine'!$K335-'summary-refine'!$J335)/1000</f>
        <v>177.06700000000001</v>
      </c>
      <c r="D334" s="9">
        <f>'summary-refine'!$J335/1000</f>
        <v>0.85699999999999998</v>
      </c>
      <c r="E334" s="8">
        <f>'summary-refine'!$G335</f>
        <v>336075</v>
      </c>
      <c r="F334" s="24">
        <f t="shared" si="22"/>
        <v>336.07499999999999</v>
      </c>
      <c r="G334" s="8">
        <f>'summary-refine'!$P335/1000</f>
        <v>91.653999999999996</v>
      </c>
      <c r="H334" s="8">
        <f>'summary-refine'!$P335/I334</f>
        <v>57.069738480697382</v>
      </c>
      <c r="I334" s="8">
        <f>'summary-refine'!$M335</f>
        <v>1606</v>
      </c>
      <c r="J334" s="9">
        <f>('summary-no-refine'!$K335-'summary-no-refine'!$J335)/1000</f>
        <v>107.62</v>
      </c>
      <c r="K334" s="7">
        <f t="shared" si="20"/>
        <v>1.6452982716967106</v>
      </c>
      <c r="L334" s="8">
        <f>'summary-no-refine'!$G335</f>
        <v>283044</v>
      </c>
      <c r="M334" s="24">
        <f t="shared" si="23"/>
        <v>283.04399999999998</v>
      </c>
      <c r="N334" s="7">
        <f t="shared" si="21"/>
        <v>1.1873595624708526</v>
      </c>
    </row>
    <row r="335" spans="1:14" x14ac:dyDescent="0.2">
      <c r="A335" s="1">
        <v>334</v>
      </c>
      <c r="B335" s="9">
        <f>('summary-refine'!$H336+'summary-refine'!$I336)/1000</f>
        <v>7.4509999999999996</v>
      </c>
      <c r="C335" s="9">
        <f>('summary-refine'!$K336-'summary-refine'!$J336)/1000</f>
        <v>173.233</v>
      </c>
      <c r="D335" s="9">
        <f>'summary-refine'!$J336/1000</f>
        <v>0.83799999999999997</v>
      </c>
      <c r="E335" s="8">
        <f>'summary-refine'!$G336</f>
        <v>336075</v>
      </c>
      <c r="F335" s="24">
        <f t="shared" si="22"/>
        <v>336.07499999999999</v>
      </c>
      <c r="G335" s="8">
        <f>'summary-refine'!$P336/1000</f>
        <v>91.653999999999996</v>
      </c>
      <c r="H335" s="8">
        <f>'summary-refine'!$P336/I335</f>
        <v>57.069738480697382</v>
      </c>
      <c r="I335" s="8">
        <f>'summary-refine'!$M336</f>
        <v>1606</v>
      </c>
      <c r="J335" s="9">
        <f>('summary-no-refine'!$K336-'summary-no-refine'!$J336)/1000</f>
        <v>105.087</v>
      </c>
      <c r="K335" s="7">
        <f t="shared" si="20"/>
        <v>1.6484722182572535</v>
      </c>
      <c r="L335" s="8">
        <f>'summary-no-refine'!$G336</f>
        <v>283044</v>
      </c>
      <c r="M335" s="24">
        <f t="shared" si="23"/>
        <v>283.04399999999998</v>
      </c>
      <c r="N335" s="7">
        <f t="shared" si="21"/>
        <v>1.1873595624708526</v>
      </c>
    </row>
    <row r="336" spans="1:14" x14ac:dyDescent="0.2">
      <c r="A336" s="1">
        <v>335</v>
      </c>
      <c r="B336" s="9">
        <f>('summary-refine'!$H337+'summary-refine'!$I337)/1000</f>
        <v>8.0370000000000008</v>
      </c>
      <c r="C336" s="9">
        <f>('summary-refine'!$K337-'summary-refine'!$J337)/1000</f>
        <v>177.47900000000001</v>
      </c>
      <c r="D336" s="9">
        <f>'summary-refine'!$J337/1000</f>
        <v>0.91</v>
      </c>
      <c r="E336" s="8">
        <f>'summary-refine'!$G337</f>
        <v>336064</v>
      </c>
      <c r="F336" s="24">
        <f t="shared" si="22"/>
        <v>336.06400000000002</v>
      </c>
      <c r="G336" s="8">
        <f>'summary-refine'!$P337/1000</f>
        <v>91.647000000000006</v>
      </c>
      <c r="H336" s="8">
        <f>'summary-refine'!$P337/I336</f>
        <v>57.0653798256538</v>
      </c>
      <c r="I336" s="8">
        <f>'summary-refine'!$M337</f>
        <v>1606</v>
      </c>
      <c r="J336" s="9">
        <f>('summary-no-refine'!$K337-'summary-no-refine'!$J337)/1000</f>
        <v>107.932</v>
      </c>
      <c r="K336" s="7">
        <f t="shared" si="20"/>
        <v>1.6443594114813032</v>
      </c>
      <c r="L336" s="8">
        <f>'summary-no-refine'!$G337</f>
        <v>283033</v>
      </c>
      <c r="M336" s="24">
        <f t="shared" si="23"/>
        <v>283.03300000000002</v>
      </c>
      <c r="N336" s="7">
        <f t="shared" si="21"/>
        <v>1.1873668441489156</v>
      </c>
    </row>
    <row r="337" spans="1:14" x14ac:dyDescent="0.2">
      <c r="A337" s="1">
        <v>336</v>
      </c>
      <c r="B337" s="9">
        <f>('summary-refine'!$H338+'summary-refine'!$I338)/1000</f>
        <v>8.2409999999999997</v>
      </c>
      <c r="C337" s="9">
        <f>('summary-refine'!$K338-'summary-refine'!$J338)/1000</f>
        <v>177.43899999999999</v>
      </c>
      <c r="D337" s="9">
        <f>'summary-refine'!$J338/1000</f>
        <v>0.90700000000000003</v>
      </c>
      <c r="E337" s="8">
        <f>'summary-refine'!$G338</f>
        <v>336064</v>
      </c>
      <c r="F337" s="24">
        <f t="shared" si="22"/>
        <v>336.06400000000002</v>
      </c>
      <c r="G337" s="8">
        <f>'summary-refine'!$P338/1000</f>
        <v>91.647000000000006</v>
      </c>
      <c r="H337" s="8">
        <f>'summary-refine'!$P338/I337</f>
        <v>57.0653798256538</v>
      </c>
      <c r="I337" s="8">
        <f>'summary-refine'!$M338</f>
        <v>1606</v>
      </c>
      <c r="J337" s="9">
        <f>('summary-no-refine'!$K338-'summary-no-refine'!$J338)/1000</f>
        <v>110.76900000000001</v>
      </c>
      <c r="K337" s="7">
        <f t="shared" si="20"/>
        <v>1.6018831983677742</v>
      </c>
      <c r="L337" s="8">
        <f>'summary-no-refine'!$G338</f>
        <v>283033</v>
      </c>
      <c r="M337" s="24">
        <f t="shared" si="23"/>
        <v>283.03300000000002</v>
      </c>
      <c r="N337" s="7">
        <f t="shared" si="21"/>
        <v>1.1873668441489156</v>
      </c>
    </row>
    <row r="338" spans="1:14" x14ac:dyDescent="0.2">
      <c r="A338" s="1">
        <v>337</v>
      </c>
      <c r="B338" s="9">
        <f>('summary-refine'!$H339+'summary-refine'!$I339)/1000</f>
        <v>7.9660000000000002</v>
      </c>
      <c r="C338" s="9">
        <f>('summary-refine'!$K339-'summary-refine'!$J339)/1000</f>
        <v>173.74</v>
      </c>
      <c r="D338" s="9">
        <f>'summary-refine'!$J339/1000</f>
        <v>0.89500000000000002</v>
      </c>
      <c r="E338" s="8">
        <f>'summary-refine'!$G339</f>
        <v>336064</v>
      </c>
      <c r="F338" s="24">
        <f t="shared" si="22"/>
        <v>336.06400000000002</v>
      </c>
      <c r="G338" s="8">
        <f>'summary-refine'!$P339/1000</f>
        <v>91.647000000000006</v>
      </c>
      <c r="H338" s="8">
        <f>'summary-refine'!$P339/I338</f>
        <v>57.0653798256538</v>
      </c>
      <c r="I338" s="8">
        <f>'summary-refine'!$M339</f>
        <v>1606</v>
      </c>
      <c r="J338" s="9">
        <f>('summary-no-refine'!$K339-'summary-no-refine'!$J339)/1000</f>
        <v>107.107</v>
      </c>
      <c r="K338" s="7">
        <f t="shared" si="20"/>
        <v>1.622116201555454</v>
      </c>
      <c r="L338" s="8">
        <f>'summary-no-refine'!$G339</f>
        <v>283033</v>
      </c>
      <c r="M338" s="24">
        <f t="shared" si="23"/>
        <v>283.03300000000002</v>
      </c>
      <c r="N338" s="7">
        <f t="shared" si="21"/>
        <v>1.1873668441489156</v>
      </c>
    </row>
    <row r="339" spans="1:14" x14ac:dyDescent="0.2">
      <c r="A339" s="1">
        <v>338</v>
      </c>
      <c r="B339" s="9">
        <f>('summary-refine'!$H340+'summary-refine'!$I340)/1000</f>
        <v>7.9269999999999996</v>
      </c>
      <c r="C339" s="9">
        <f>('summary-refine'!$K340-'summary-refine'!$J340)/1000</f>
        <v>177.994</v>
      </c>
      <c r="D339" s="9">
        <f>'summary-refine'!$J340/1000</f>
        <v>0.84</v>
      </c>
      <c r="E339" s="8">
        <f>'summary-refine'!$G340</f>
        <v>336064</v>
      </c>
      <c r="F339" s="24">
        <f t="shared" si="22"/>
        <v>336.06400000000002</v>
      </c>
      <c r="G339" s="8">
        <f>'summary-refine'!$P340/1000</f>
        <v>91.647000000000006</v>
      </c>
      <c r="H339" s="8">
        <f>'summary-refine'!$P340/I339</f>
        <v>57.0653798256538</v>
      </c>
      <c r="I339" s="8">
        <f>'summary-refine'!$M340</f>
        <v>1606</v>
      </c>
      <c r="J339" s="9">
        <f>('summary-no-refine'!$K340-'summary-no-refine'!$J340)/1000</f>
        <v>111.663</v>
      </c>
      <c r="K339" s="7">
        <f t="shared" si="20"/>
        <v>1.5940284606360209</v>
      </c>
      <c r="L339" s="8">
        <f>'summary-no-refine'!$G340</f>
        <v>283033</v>
      </c>
      <c r="M339" s="24">
        <f t="shared" si="23"/>
        <v>283.03300000000002</v>
      </c>
      <c r="N339" s="7">
        <f t="shared" si="21"/>
        <v>1.1873668441489156</v>
      </c>
    </row>
    <row r="340" spans="1:14" x14ac:dyDescent="0.2">
      <c r="A340" s="1">
        <v>339</v>
      </c>
      <c r="B340" s="9">
        <f>('summary-refine'!$H341+'summary-refine'!$I341)/1000</f>
        <v>7.6440000000000001</v>
      </c>
      <c r="C340" s="9">
        <f>('summary-refine'!$K341-'summary-refine'!$J341)/1000</f>
        <v>173.703</v>
      </c>
      <c r="D340" s="9">
        <f>'summary-refine'!$J341/1000</f>
        <v>0.88700000000000001</v>
      </c>
      <c r="E340" s="8">
        <f>'summary-refine'!$G341</f>
        <v>336064</v>
      </c>
      <c r="F340" s="24">
        <f t="shared" si="22"/>
        <v>336.06400000000002</v>
      </c>
      <c r="G340" s="8">
        <f>'summary-refine'!$P341/1000</f>
        <v>91.647000000000006</v>
      </c>
      <c r="H340" s="8">
        <f>'summary-refine'!$P341/I340</f>
        <v>57.0653798256538</v>
      </c>
      <c r="I340" s="8">
        <f>'summary-refine'!$M341</f>
        <v>1606</v>
      </c>
      <c r="J340" s="9">
        <f>('summary-no-refine'!$K341-'summary-no-refine'!$J341)/1000</f>
        <v>107.935</v>
      </c>
      <c r="K340" s="7">
        <f t="shared" si="20"/>
        <v>1.609329689164775</v>
      </c>
      <c r="L340" s="8">
        <f>'summary-no-refine'!$G341</f>
        <v>283033</v>
      </c>
      <c r="M340" s="24">
        <f t="shared" si="23"/>
        <v>283.03300000000002</v>
      </c>
      <c r="N340" s="7">
        <f t="shared" si="21"/>
        <v>1.1873668441489156</v>
      </c>
    </row>
    <row r="341" spans="1:14" x14ac:dyDescent="0.2">
      <c r="A341" s="1">
        <v>340</v>
      </c>
      <c r="B341" s="9">
        <f>('summary-refine'!$H342+'summary-refine'!$I342)/1000</f>
        <v>7.8380000000000001</v>
      </c>
      <c r="C341" s="9">
        <f>('summary-refine'!$K342-'summary-refine'!$J342)/1000</f>
        <v>174.40199999999999</v>
      </c>
      <c r="D341" s="9">
        <f>'summary-refine'!$J342/1000</f>
        <v>0.88700000000000001</v>
      </c>
      <c r="E341" s="8">
        <f>'summary-refine'!$G342</f>
        <v>336064</v>
      </c>
      <c r="F341" s="24">
        <f t="shared" si="22"/>
        <v>336.06400000000002</v>
      </c>
      <c r="G341" s="8">
        <f>'summary-refine'!$P342/1000</f>
        <v>91.647000000000006</v>
      </c>
      <c r="H341" s="8">
        <f>'summary-refine'!$P342/I341</f>
        <v>57.0653798256538</v>
      </c>
      <c r="I341" s="8">
        <f>'summary-refine'!$M342</f>
        <v>1606</v>
      </c>
      <c r="J341" s="9">
        <f>('summary-no-refine'!$K342-'summary-no-refine'!$J342)/1000</f>
        <v>107.922</v>
      </c>
      <c r="K341" s="7">
        <f t="shared" si="20"/>
        <v>1.616000444765664</v>
      </c>
      <c r="L341" s="8">
        <f>'summary-no-refine'!$G342</f>
        <v>283033</v>
      </c>
      <c r="M341" s="24">
        <f t="shared" si="23"/>
        <v>283.03300000000002</v>
      </c>
      <c r="N341" s="7">
        <f t="shared" si="21"/>
        <v>1.1873668441489156</v>
      </c>
    </row>
    <row r="342" spans="1:14" x14ac:dyDescent="0.2">
      <c r="A342" s="1">
        <v>341</v>
      </c>
      <c r="B342" s="9">
        <f>('summary-refine'!$H343+'summary-refine'!$I343)/1000</f>
        <v>8.0790000000000006</v>
      </c>
      <c r="C342" s="9">
        <f>('summary-refine'!$K343-'summary-refine'!$J343)/1000</f>
        <v>175.46100000000001</v>
      </c>
      <c r="D342" s="9">
        <f>'summary-refine'!$J343/1000</f>
        <v>0.85499999999999998</v>
      </c>
      <c r="E342" s="8">
        <f>'summary-refine'!$G343</f>
        <v>336064</v>
      </c>
      <c r="F342" s="24">
        <f t="shared" si="22"/>
        <v>336.06400000000002</v>
      </c>
      <c r="G342" s="8">
        <f>'summary-refine'!$P343/1000</f>
        <v>91.647000000000006</v>
      </c>
      <c r="H342" s="8">
        <f>'summary-refine'!$P343/I342</f>
        <v>57.0653798256538</v>
      </c>
      <c r="I342" s="8">
        <f>'summary-refine'!$M343</f>
        <v>1606</v>
      </c>
      <c r="J342" s="9">
        <f>('summary-no-refine'!$K343-'summary-no-refine'!$J343)/1000</f>
        <v>108.24</v>
      </c>
      <c r="K342" s="7">
        <f t="shared" si="20"/>
        <v>1.6210365853658539</v>
      </c>
      <c r="L342" s="8">
        <f>'summary-no-refine'!$G343</f>
        <v>283033</v>
      </c>
      <c r="M342" s="24">
        <f t="shared" si="23"/>
        <v>283.03300000000002</v>
      </c>
      <c r="N342" s="7">
        <f t="shared" si="21"/>
        <v>1.1873668441489156</v>
      </c>
    </row>
    <row r="343" spans="1:14" x14ac:dyDescent="0.2">
      <c r="A343" s="1">
        <v>342</v>
      </c>
      <c r="B343" s="9">
        <f>('summary-refine'!$H344+'summary-refine'!$I344)/1000</f>
        <v>7.9749999999999996</v>
      </c>
      <c r="C343" s="9">
        <f>('summary-refine'!$K344-'summary-refine'!$J344)/1000</f>
        <v>175.001</v>
      </c>
      <c r="D343" s="9">
        <f>'summary-refine'!$J344/1000</f>
        <v>0.89200000000000002</v>
      </c>
      <c r="E343" s="8">
        <f>'summary-refine'!$G344</f>
        <v>336064</v>
      </c>
      <c r="F343" s="24">
        <f t="shared" si="22"/>
        <v>336.06400000000002</v>
      </c>
      <c r="G343" s="8">
        <f>'summary-refine'!$P344/1000</f>
        <v>91.647000000000006</v>
      </c>
      <c r="H343" s="8">
        <f>'summary-refine'!$P344/I343</f>
        <v>57.0653798256538</v>
      </c>
      <c r="I343" s="8">
        <f>'summary-refine'!$M344</f>
        <v>1606</v>
      </c>
      <c r="J343" s="9">
        <f>('summary-no-refine'!$K344-'summary-no-refine'!$J344)/1000</f>
        <v>108.64100000000001</v>
      </c>
      <c r="K343" s="7">
        <f t="shared" si="20"/>
        <v>1.6108191198534623</v>
      </c>
      <c r="L343" s="8">
        <f>'summary-no-refine'!$G344</f>
        <v>283033</v>
      </c>
      <c r="M343" s="24">
        <f t="shared" si="23"/>
        <v>283.03300000000002</v>
      </c>
      <c r="N343" s="7">
        <f t="shared" si="21"/>
        <v>1.1873668441489156</v>
      </c>
    </row>
    <row r="344" spans="1:14" x14ac:dyDescent="0.2">
      <c r="A344" s="1">
        <v>343</v>
      </c>
      <c r="B344" s="9">
        <f>('summary-refine'!$H345+'summary-refine'!$I345)/1000</f>
        <v>7.7759999999999998</v>
      </c>
      <c r="C344" s="9">
        <f>('summary-refine'!$K345-'summary-refine'!$J345)/1000</f>
        <v>179.101</v>
      </c>
      <c r="D344" s="9">
        <f>'summary-refine'!$J345/1000</f>
        <v>0.85499999999999998</v>
      </c>
      <c r="E344" s="8">
        <f>'summary-refine'!$G345</f>
        <v>336064</v>
      </c>
      <c r="F344" s="24">
        <f t="shared" si="22"/>
        <v>336.06400000000002</v>
      </c>
      <c r="G344" s="8">
        <f>'summary-refine'!$P345/1000</f>
        <v>91.647000000000006</v>
      </c>
      <c r="H344" s="8">
        <f>'summary-refine'!$P345/I344</f>
        <v>57.0653798256538</v>
      </c>
      <c r="I344" s="8">
        <f>'summary-refine'!$M345</f>
        <v>1606</v>
      </c>
      <c r="J344" s="9">
        <f>('summary-no-refine'!$K345-'summary-no-refine'!$J345)/1000</f>
        <v>109.852</v>
      </c>
      <c r="K344" s="7">
        <f t="shared" si="20"/>
        <v>1.6303845173506171</v>
      </c>
      <c r="L344" s="8">
        <f>'summary-no-refine'!$G345</f>
        <v>283033</v>
      </c>
      <c r="M344" s="24">
        <f t="shared" si="23"/>
        <v>283.03300000000002</v>
      </c>
      <c r="N344" s="7">
        <f t="shared" si="21"/>
        <v>1.1873668441489156</v>
      </c>
    </row>
    <row r="345" spans="1:14" x14ac:dyDescent="0.2">
      <c r="A345" s="1">
        <v>344</v>
      </c>
      <c r="B345" s="9">
        <f>('summary-refine'!$H346+'summary-refine'!$I346)/1000</f>
        <v>7.5819999999999999</v>
      </c>
      <c r="C345" s="9">
        <f>('summary-refine'!$K346-'summary-refine'!$J346)/1000</f>
        <v>172.38399999999999</v>
      </c>
      <c r="D345" s="9">
        <f>'summary-refine'!$J346/1000</f>
        <v>0.86799999999999999</v>
      </c>
      <c r="E345" s="8">
        <f>'summary-refine'!$G346</f>
        <v>336064</v>
      </c>
      <c r="F345" s="24">
        <f t="shared" si="22"/>
        <v>336.06400000000002</v>
      </c>
      <c r="G345" s="8">
        <f>'summary-refine'!$P346/1000</f>
        <v>91.647000000000006</v>
      </c>
      <c r="H345" s="8">
        <f>'summary-refine'!$P346/I345</f>
        <v>57.0653798256538</v>
      </c>
      <c r="I345" s="8">
        <f>'summary-refine'!$M346</f>
        <v>1606</v>
      </c>
      <c r="J345" s="9">
        <f>('summary-no-refine'!$K346-'summary-no-refine'!$J346)/1000</f>
        <v>104.182</v>
      </c>
      <c r="K345" s="7">
        <f t="shared" si="20"/>
        <v>1.6546428365744561</v>
      </c>
      <c r="L345" s="8">
        <f>'summary-no-refine'!$G346</f>
        <v>283033</v>
      </c>
      <c r="M345" s="24">
        <f t="shared" si="23"/>
        <v>283.03300000000002</v>
      </c>
      <c r="N345" s="7">
        <f t="shared" si="21"/>
        <v>1.1873668441489156</v>
      </c>
    </row>
    <row r="346" spans="1:14" x14ac:dyDescent="0.2">
      <c r="A346" s="1">
        <v>345</v>
      </c>
      <c r="B346" s="9">
        <f>('summary-refine'!$H347+'summary-refine'!$I347)/1000</f>
        <v>7.968</v>
      </c>
      <c r="C346" s="9">
        <f>('summary-refine'!$K347-'summary-refine'!$J347)/1000</f>
        <v>120.914</v>
      </c>
      <c r="D346" s="9">
        <f>'summary-refine'!$J347/1000</f>
        <v>0.67100000000000004</v>
      </c>
      <c r="E346" s="8">
        <f>'summary-refine'!$G347</f>
        <v>277874</v>
      </c>
      <c r="F346" s="24">
        <f t="shared" si="22"/>
        <v>277.87400000000002</v>
      </c>
      <c r="G346" s="8">
        <f>'summary-refine'!$P347/1000</f>
        <v>85.245000000000005</v>
      </c>
      <c r="H346" s="8">
        <f>'summary-refine'!$P347/I346</f>
        <v>51.290613718411549</v>
      </c>
      <c r="I346" s="8">
        <f>'summary-refine'!$M347</f>
        <v>1662</v>
      </c>
      <c r="J346" s="9">
        <f>('summary-no-refine'!$K347-'summary-no-refine'!$J347)/1000</f>
        <v>82.754000000000005</v>
      </c>
      <c r="K346" s="7">
        <f t="shared" si="20"/>
        <v>1.4611257461874954</v>
      </c>
      <c r="L346" s="8">
        <f>'summary-no-refine'!$G347</f>
        <v>239854</v>
      </c>
      <c r="M346" s="24">
        <f t="shared" si="23"/>
        <v>239.85400000000001</v>
      </c>
      <c r="N346" s="7">
        <f t="shared" si="21"/>
        <v>1.1585130954664087</v>
      </c>
    </row>
    <row r="347" spans="1:14" x14ac:dyDescent="0.2">
      <c r="A347" s="1">
        <v>346</v>
      </c>
      <c r="B347" s="9">
        <f>('summary-refine'!$H348+'summary-refine'!$I348)/1000</f>
        <v>8.1660000000000004</v>
      </c>
      <c r="C347" s="9">
        <f>('summary-refine'!$K348-'summary-refine'!$J348)/1000</f>
        <v>119.291</v>
      </c>
      <c r="D347" s="9">
        <f>'summary-refine'!$J348/1000</f>
        <v>0.66900000000000004</v>
      </c>
      <c r="E347" s="8">
        <f>'summary-refine'!$G348</f>
        <v>279178</v>
      </c>
      <c r="F347" s="24">
        <f t="shared" si="22"/>
        <v>279.178</v>
      </c>
      <c r="G347" s="8">
        <f>'summary-refine'!$P348/1000</f>
        <v>85.326999999999998</v>
      </c>
      <c r="H347" s="8">
        <f>'summary-refine'!$P348/I347</f>
        <v>51.278245192307693</v>
      </c>
      <c r="I347" s="8">
        <f>'summary-refine'!$M348</f>
        <v>1664</v>
      </c>
      <c r="J347" s="9">
        <f>('summary-no-refine'!$K348-'summary-no-refine'!$J348)/1000</f>
        <v>81.218000000000004</v>
      </c>
      <c r="K347" s="7">
        <f t="shared" si="20"/>
        <v>1.4687753946169568</v>
      </c>
      <c r="L347" s="8">
        <f>'summary-no-refine'!$G348</f>
        <v>240984</v>
      </c>
      <c r="M347" s="24">
        <f t="shared" si="23"/>
        <v>240.98400000000001</v>
      </c>
      <c r="N347" s="7">
        <f t="shared" si="21"/>
        <v>1.1584918500813333</v>
      </c>
    </row>
    <row r="348" spans="1:14" x14ac:dyDescent="0.2">
      <c r="A348" s="1">
        <v>347</v>
      </c>
      <c r="B348" s="9">
        <f>('summary-refine'!$H349+'summary-refine'!$I349)/1000</f>
        <v>7.9290000000000003</v>
      </c>
      <c r="C348" s="9">
        <f>('summary-refine'!$K349-'summary-refine'!$J349)/1000</f>
        <v>116.66200000000001</v>
      </c>
      <c r="D348" s="9">
        <f>'summary-refine'!$J349/1000</f>
        <v>0.72299999999999998</v>
      </c>
      <c r="E348" s="8">
        <f>'summary-refine'!$G349</f>
        <v>279178</v>
      </c>
      <c r="F348" s="24">
        <f t="shared" si="22"/>
        <v>279.178</v>
      </c>
      <c r="G348" s="8">
        <f>'summary-refine'!$P349/1000</f>
        <v>85.326999999999998</v>
      </c>
      <c r="H348" s="8">
        <f>'summary-refine'!$P349/I348</f>
        <v>51.278245192307693</v>
      </c>
      <c r="I348" s="8">
        <f>'summary-refine'!$M349</f>
        <v>1664</v>
      </c>
      <c r="J348" s="9">
        <f>('summary-no-refine'!$K349-'summary-no-refine'!$J349)/1000</f>
        <v>79.897999999999996</v>
      </c>
      <c r="K348" s="7">
        <f t="shared" si="20"/>
        <v>1.4601366742596813</v>
      </c>
      <c r="L348" s="8">
        <f>'summary-no-refine'!$G349</f>
        <v>240984</v>
      </c>
      <c r="M348" s="24">
        <f t="shared" si="23"/>
        <v>240.98400000000001</v>
      </c>
      <c r="N348" s="7">
        <f t="shared" si="21"/>
        <v>1.1584918500813333</v>
      </c>
    </row>
    <row r="349" spans="1:14" x14ac:dyDescent="0.2">
      <c r="A349" s="1">
        <v>348</v>
      </c>
      <c r="B349" s="9">
        <f>('summary-refine'!$H350+'summary-refine'!$I350)/1000</f>
        <v>8.0510000000000002</v>
      </c>
      <c r="C349" s="9">
        <f>('summary-refine'!$K350-'summary-refine'!$J350)/1000</f>
        <v>108.298</v>
      </c>
      <c r="D349" s="9">
        <f>'summary-refine'!$J350/1000</f>
        <v>0.69599999999999995</v>
      </c>
      <c r="E349" s="8">
        <f>'summary-refine'!$G350</f>
        <v>267528</v>
      </c>
      <c r="F349" s="24">
        <f t="shared" si="22"/>
        <v>267.52800000000002</v>
      </c>
      <c r="G349" s="8">
        <f>'summary-refine'!$P350/1000</f>
        <v>85.418999999999997</v>
      </c>
      <c r="H349" s="8">
        <f>'summary-refine'!$P350/I349</f>
        <v>51.395306859205775</v>
      </c>
      <c r="I349" s="8">
        <f>'summary-refine'!$M350</f>
        <v>1662</v>
      </c>
      <c r="J349" s="9">
        <f>('summary-no-refine'!$K350-'summary-no-refine'!$J350)/1000</f>
        <v>80.492000000000004</v>
      </c>
      <c r="K349" s="7">
        <f t="shared" si="20"/>
        <v>1.3454504795507627</v>
      </c>
      <c r="L349" s="8">
        <f>'summary-no-refine'!$G350</f>
        <v>237853</v>
      </c>
      <c r="M349" s="24">
        <f t="shared" si="23"/>
        <v>237.85300000000001</v>
      </c>
      <c r="N349" s="7">
        <f t="shared" si="21"/>
        <v>1.124761932790421</v>
      </c>
    </row>
    <row r="350" spans="1:14" x14ac:dyDescent="0.2">
      <c r="A350" s="1">
        <v>349</v>
      </c>
      <c r="B350" s="9">
        <f>('summary-refine'!$H351+'summary-refine'!$I351)/1000</f>
        <v>7.7830000000000004</v>
      </c>
      <c r="C350" s="9">
        <f>('summary-refine'!$K351-'summary-refine'!$J351)/1000</f>
        <v>105.771</v>
      </c>
      <c r="D350" s="9">
        <f>'summary-refine'!$J351/1000</f>
        <v>0.60299999999999998</v>
      </c>
      <c r="E350" s="8">
        <f>'summary-refine'!$G351</f>
        <v>267528</v>
      </c>
      <c r="F350" s="24">
        <f t="shared" si="22"/>
        <v>267.52800000000002</v>
      </c>
      <c r="G350" s="8">
        <f>'summary-refine'!$P351/1000</f>
        <v>85.418999999999997</v>
      </c>
      <c r="H350" s="8">
        <f>'summary-refine'!$P351/I350</f>
        <v>51.395306859205775</v>
      </c>
      <c r="I350" s="8">
        <f>'summary-refine'!$M351</f>
        <v>1662</v>
      </c>
      <c r="J350" s="9">
        <f>('summary-no-refine'!$K351-'summary-no-refine'!$J351)/1000</f>
        <v>78.834000000000003</v>
      </c>
      <c r="K350" s="7">
        <f t="shared" si="20"/>
        <v>1.3416926706750893</v>
      </c>
      <c r="L350" s="8">
        <f>'summary-no-refine'!$G351</f>
        <v>237853</v>
      </c>
      <c r="M350" s="24">
        <f t="shared" si="23"/>
        <v>237.85300000000001</v>
      </c>
      <c r="N350" s="7">
        <f t="shared" si="21"/>
        <v>1.124761932790421</v>
      </c>
    </row>
    <row r="351" spans="1:14" x14ac:dyDescent="0.2">
      <c r="A351" s="1">
        <v>350</v>
      </c>
      <c r="B351" s="9">
        <f>('summary-refine'!$H352+'summary-refine'!$I352)/1000</f>
        <v>8.2620000000000005</v>
      </c>
      <c r="C351" s="9">
        <f>('summary-refine'!$K352-'summary-refine'!$J352)/1000</f>
        <v>108.492</v>
      </c>
      <c r="D351" s="9">
        <f>'summary-refine'!$J352/1000</f>
        <v>0.66700000000000004</v>
      </c>
      <c r="E351" s="8">
        <f>'summary-refine'!$G352</f>
        <v>267528</v>
      </c>
      <c r="F351" s="24">
        <f t="shared" si="22"/>
        <v>267.52800000000002</v>
      </c>
      <c r="G351" s="8">
        <f>'summary-refine'!$P352/1000</f>
        <v>85.418999999999997</v>
      </c>
      <c r="H351" s="8">
        <f>'summary-refine'!$P352/I351</f>
        <v>51.395306859205775</v>
      </c>
      <c r="I351" s="8">
        <f>'summary-refine'!$M352</f>
        <v>1662</v>
      </c>
      <c r="J351" s="9">
        <f>('summary-no-refine'!$K352-'summary-no-refine'!$J352)/1000</f>
        <v>80.757999999999996</v>
      </c>
      <c r="K351" s="7">
        <f t="shared" si="20"/>
        <v>1.3434210852175636</v>
      </c>
      <c r="L351" s="8">
        <f>'summary-no-refine'!$G352</f>
        <v>237853</v>
      </c>
      <c r="M351" s="24">
        <f t="shared" si="23"/>
        <v>237.85300000000001</v>
      </c>
      <c r="N351" s="7">
        <f t="shared" si="21"/>
        <v>1.124761932790421</v>
      </c>
    </row>
    <row r="352" spans="1:14" x14ac:dyDescent="0.2">
      <c r="A352" s="1">
        <v>351</v>
      </c>
      <c r="B352" s="9">
        <f>('summary-refine'!$H353+'summary-refine'!$I353)/1000</f>
        <v>8.42</v>
      </c>
      <c r="C352" s="9">
        <f>('summary-refine'!$K353-'summary-refine'!$J353)/1000</f>
        <v>109.202</v>
      </c>
      <c r="D352" s="9">
        <f>'summary-refine'!$J353/1000</f>
        <v>0.66300000000000003</v>
      </c>
      <c r="E352" s="8">
        <f>'summary-refine'!$G353</f>
        <v>267528</v>
      </c>
      <c r="F352" s="24">
        <f t="shared" si="22"/>
        <v>267.52800000000002</v>
      </c>
      <c r="G352" s="8">
        <f>'summary-refine'!$P353/1000</f>
        <v>85.418999999999997</v>
      </c>
      <c r="H352" s="8">
        <f>'summary-refine'!$P353/I352</f>
        <v>51.395306859205775</v>
      </c>
      <c r="I352" s="8">
        <f>'summary-refine'!$M353</f>
        <v>1662</v>
      </c>
      <c r="J352" s="9">
        <f>('summary-no-refine'!$K353-'summary-no-refine'!$J353)/1000</f>
        <v>80.427000000000007</v>
      </c>
      <c r="K352" s="7">
        <f t="shared" si="20"/>
        <v>1.3577778606686808</v>
      </c>
      <c r="L352" s="8">
        <f>'summary-no-refine'!$G353</f>
        <v>237853</v>
      </c>
      <c r="M352" s="24">
        <f t="shared" si="23"/>
        <v>237.85300000000001</v>
      </c>
      <c r="N352" s="7">
        <f t="shared" si="21"/>
        <v>1.124761932790421</v>
      </c>
    </row>
    <row r="353" spans="1:14" x14ac:dyDescent="0.2">
      <c r="A353" s="1">
        <v>352</v>
      </c>
      <c r="B353" s="9">
        <f>('summary-refine'!$H354+'summary-refine'!$I354)/1000</f>
        <v>8.1199999999999992</v>
      </c>
      <c r="C353" s="9">
        <f>('summary-refine'!$K354-'summary-refine'!$J354)/1000</f>
        <v>106.605</v>
      </c>
      <c r="D353" s="9">
        <f>'summary-refine'!$J354/1000</f>
        <v>0.67400000000000004</v>
      </c>
      <c r="E353" s="8">
        <f>'summary-refine'!$G354</f>
        <v>267528</v>
      </c>
      <c r="F353" s="24">
        <f t="shared" si="22"/>
        <v>267.52800000000002</v>
      </c>
      <c r="G353" s="8">
        <f>'summary-refine'!$P354/1000</f>
        <v>85.418999999999997</v>
      </c>
      <c r="H353" s="8">
        <f>'summary-refine'!$P354/I353</f>
        <v>51.395306859205775</v>
      </c>
      <c r="I353" s="8">
        <f>'summary-refine'!$M354</f>
        <v>1662</v>
      </c>
      <c r="J353" s="9">
        <f>('summary-no-refine'!$K354-'summary-no-refine'!$J354)/1000</f>
        <v>78.846000000000004</v>
      </c>
      <c r="K353" s="7">
        <f t="shared" si="20"/>
        <v>1.3520660528118102</v>
      </c>
      <c r="L353" s="8">
        <f>'summary-no-refine'!$G354</f>
        <v>237853</v>
      </c>
      <c r="M353" s="24">
        <f t="shared" si="23"/>
        <v>237.85300000000001</v>
      </c>
      <c r="N353" s="7">
        <f t="shared" si="21"/>
        <v>1.124761932790421</v>
      </c>
    </row>
    <row r="354" spans="1:14" x14ac:dyDescent="0.2">
      <c r="A354" s="1">
        <v>353</v>
      </c>
      <c r="B354" s="9">
        <f>('summary-refine'!$H355+'summary-refine'!$I355)/1000</f>
        <v>8.19</v>
      </c>
      <c r="C354" s="9">
        <f>('summary-refine'!$K355-'summary-refine'!$J355)/1000</f>
        <v>108.91</v>
      </c>
      <c r="D354" s="9">
        <f>'summary-refine'!$J355/1000</f>
        <v>0.68600000000000005</v>
      </c>
      <c r="E354" s="8">
        <f>'summary-refine'!$G355</f>
        <v>267528</v>
      </c>
      <c r="F354" s="24">
        <f t="shared" si="22"/>
        <v>267.52800000000002</v>
      </c>
      <c r="G354" s="8">
        <f>'summary-refine'!$P355/1000</f>
        <v>85.418999999999997</v>
      </c>
      <c r="H354" s="8">
        <f>'summary-refine'!$P355/I354</f>
        <v>51.395306859205775</v>
      </c>
      <c r="I354" s="8">
        <f>'summary-refine'!$M355</f>
        <v>1662</v>
      </c>
      <c r="J354" s="9">
        <f>('summary-no-refine'!$K355-'summary-no-refine'!$J355)/1000</f>
        <v>79.088999999999999</v>
      </c>
      <c r="K354" s="7">
        <f t="shared" si="20"/>
        <v>1.3770562277940042</v>
      </c>
      <c r="L354" s="8">
        <f>'summary-no-refine'!$G355</f>
        <v>237853</v>
      </c>
      <c r="M354" s="24">
        <f t="shared" si="23"/>
        <v>237.85300000000001</v>
      </c>
      <c r="N354" s="7">
        <f t="shared" si="21"/>
        <v>1.124761932790421</v>
      </c>
    </row>
    <row r="355" spans="1:14" x14ac:dyDescent="0.2">
      <c r="A355" s="1">
        <v>354</v>
      </c>
      <c r="B355" s="9">
        <f>('summary-refine'!$H356+'summary-refine'!$I356)/1000</f>
        <v>7.7249999999999996</v>
      </c>
      <c r="C355" s="9">
        <f>('summary-refine'!$K356-'summary-refine'!$J356)/1000</f>
        <v>125.886</v>
      </c>
      <c r="D355" s="9">
        <f>'summary-refine'!$J356/1000</f>
        <v>0.80700000000000005</v>
      </c>
      <c r="E355" s="8">
        <f>'summary-refine'!$G356</f>
        <v>285262</v>
      </c>
      <c r="F355" s="24">
        <f t="shared" si="22"/>
        <v>285.262</v>
      </c>
      <c r="G355" s="8">
        <f>'summary-refine'!$P356/1000</f>
        <v>82.888999999999996</v>
      </c>
      <c r="H355" s="8">
        <f>'summary-refine'!$P356/I355</f>
        <v>49.873044524669076</v>
      </c>
      <c r="I355" s="8">
        <f>'summary-refine'!$M356</f>
        <v>1662</v>
      </c>
      <c r="J355" s="9">
        <f>('summary-no-refine'!$K356-'summary-no-refine'!$J356)/1000</f>
        <v>79.212999999999994</v>
      </c>
      <c r="K355" s="7">
        <f t="shared" si="20"/>
        <v>1.5892088419830079</v>
      </c>
      <c r="L355" s="8">
        <f>'summary-no-refine'!$G356</f>
        <v>236825</v>
      </c>
      <c r="M355" s="24">
        <f t="shared" si="23"/>
        <v>236.82499999999999</v>
      </c>
      <c r="N355" s="7">
        <f t="shared" si="21"/>
        <v>1.2045265491396602</v>
      </c>
    </row>
    <row r="356" spans="1:14" x14ac:dyDescent="0.2">
      <c r="A356" s="1">
        <v>355</v>
      </c>
      <c r="B356" s="9">
        <f>('summary-refine'!$H357+'summary-refine'!$I357)/1000</f>
        <v>7.9829999999999997</v>
      </c>
      <c r="C356" s="9">
        <f>('summary-refine'!$K357-'summary-refine'!$J357)/1000</f>
        <v>124.024</v>
      </c>
      <c r="D356" s="9">
        <f>'summary-refine'!$J357/1000</f>
        <v>0.71499999999999997</v>
      </c>
      <c r="E356" s="8">
        <f>'summary-refine'!$G357</f>
        <v>285262</v>
      </c>
      <c r="F356" s="24">
        <f t="shared" si="22"/>
        <v>285.262</v>
      </c>
      <c r="G356" s="8">
        <f>'summary-refine'!$P357/1000</f>
        <v>82.888999999999996</v>
      </c>
      <c r="H356" s="8">
        <f>'summary-refine'!$P357/I356</f>
        <v>49.873044524669076</v>
      </c>
      <c r="I356" s="8">
        <f>'summary-refine'!$M357</f>
        <v>1662</v>
      </c>
      <c r="J356" s="9">
        <f>('summary-no-refine'!$K357-'summary-no-refine'!$J357)/1000</f>
        <v>81.087999999999994</v>
      </c>
      <c r="K356" s="7">
        <f t="shared" si="20"/>
        <v>1.5294988161010261</v>
      </c>
      <c r="L356" s="8">
        <f>'summary-no-refine'!$G357</f>
        <v>236825</v>
      </c>
      <c r="M356" s="24">
        <f t="shared" si="23"/>
        <v>236.82499999999999</v>
      </c>
      <c r="N356" s="7">
        <f t="shared" si="21"/>
        <v>1.2045265491396602</v>
      </c>
    </row>
    <row r="357" spans="1:14" x14ac:dyDescent="0.2">
      <c r="A357" s="1">
        <v>356</v>
      </c>
      <c r="B357" s="9">
        <f>('summary-refine'!$H358+'summary-refine'!$I358)/1000</f>
        <v>8.532</v>
      </c>
      <c r="C357" s="9">
        <f>('summary-refine'!$K358-'summary-refine'!$J358)/1000</f>
        <v>126.37</v>
      </c>
      <c r="D357" s="9">
        <f>'summary-refine'!$J358/1000</f>
        <v>0.75600000000000001</v>
      </c>
      <c r="E357" s="8">
        <f>'summary-refine'!$G358</f>
        <v>285262</v>
      </c>
      <c r="F357" s="24">
        <f t="shared" si="22"/>
        <v>285.262</v>
      </c>
      <c r="G357" s="8">
        <f>'summary-refine'!$P358/1000</f>
        <v>82.888999999999996</v>
      </c>
      <c r="H357" s="8">
        <f>'summary-refine'!$P358/I357</f>
        <v>49.873044524669076</v>
      </c>
      <c r="I357" s="8">
        <f>'summary-refine'!$M358</f>
        <v>1662</v>
      </c>
      <c r="J357" s="9">
        <f>('summary-no-refine'!$K358-'summary-no-refine'!$J358)/1000</f>
        <v>80.915999999999997</v>
      </c>
      <c r="K357" s="7">
        <f t="shared" si="20"/>
        <v>1.5617430421671858</v>
      </c>
      <c r="L357" s="8">
        <f>'summary-no-refine'!$G358</f>
        <v>236825</v>
      </c>
      <c r="M357" s="24">
        <f t="shared" si="23"/>
        <v>236.82499999999999</v>
      </c>
      <c r="N357" s="7">
        <f t="shared" si="21"/>
        <v>1.2045265491396602</v>
      </c>
    </row>
    <row r="358" spans="1:14" x14ac:dyDescent="0.2">
      <c r="A358" s="1">
        <v>357</v>
      </c>
      <c r="B358" s="9">
        <f>('summary-refine'!$H359+'summary-refine'!$I359)/1000</f>
        <v>8.0489999999999995</v>
      </c>
      <c r="C358" s="9">
        <f>('summary-refine'!$K359-'summary-refine'!$J359)/1000</f>
        <v>124.408</v>
      </c>
      <c r="D358" s="9">
        <f>'summary-refine'!$J359/1000</f>
        <v>0.749</v>
      </c>
      <c r="E358" s="8">
        <f>'summary-refine'!$G359</f>
        <v>285450</v>
      </c>
      <c r="F358" s="24">
        <f t="shared" si="22"/>
        <v>285.45</v>
      </c>
      <c r="G358" s="8">
        <f>'summary-refine'!$P359/1000</f>
        <v>82.888999999999996</v>
      </c>
      <c r="H358" s="8">
        <f>'summary-refine'!$P359/I358</f>
        <v>49.873044524669076</v>
      </c>
      <c r="I358" s="8">
        <f>'summary-refine'!$M359</f>
        <v>1662</v>
      </c>
      <c r="J358" s="9">
        <f>('summary-no-refine'!$K359-'summary-no-refine'!$J359)/1000</f>
        <v>81.566999999999993</v>
      </c>
      <c r="K358" s="7">
        <f t="shared" si="20"/>
        <v>1.5252246619343608</v>
      </c>
      <c r="L358" s="8">
        <f>'summary-no-refine'!$G359</f>
        <v>237041</v>
      </c>
      <c r="M358" s="24">
        <f t="shared" si="23"/>
        <v>237.041</v>
      </c>
      <c r="N358" s="7">
        <f t="shared" si="21"/>
        <v>1.2042220544125277</v>
      </c>
    </row>
    <row r="359" spans="1:14" x14ac:dyDescent="0.2">
      <c r="A359" s="1">
        <v>358</v>
      </c>
      <c r="B359" s="9">
        <f>('summary-refine'!$H360+'summary-refine'!$I360)/1000</f>
        <v>8.1059999999999999</v>
      </c>
      <c r="C359" s="9">
        <f>('summary-refine'!$K360-'summary-refine'!$J360)/1000</f>
        <v>125.732</v>
      </c>
      <c r="D359" s="9">
        <f>'summary-refine'!$J360/1000</f>
        <v>0.72099999999999997</v>
      </c>
      <c r="E359" s="8">
        <f>'summary-refine'!$G360</f>
        <v>285450</v>
      </c>
      <c r="F359" s="24">
        <f t="shared" si="22"/>
        <v>285.45</v>
      </c>
      <c r="G359" s="8">
        <f>'summary-refine'!$P360/1000</f>
        <v>82.888999999999996</v>
      </c>
      <c r="H359" s="8">
        <f>'summary-refine'!$P360/I359</f>
        <v>49.873044524669076</v>
      </c>
      <c r="I359" s="8">
        <f>'summary-refine'!$M360</f>
        <v>1662</v>
      </c>
      <c r="J359" s="9">
        <f>('summary-no-refine'!$K360-'summary-no-refine'!$J360)/1000</f>
        <v>81.006</v>
      </c>
      <c r="K359" s="7">
        <f t="shared" si="20"/>
        <v>1.5521319408438881</v>
      </c>
      <c r="L359" s="8">
        <f>'summary-no-refine'!$G360</f>
        <v>237041</v>
      </c>
      <c r="M359" s="24">
        <f t="shared" si="23"/>
        <v>237.041</v>
      </c>
      <c r="N359" s="7">
        <f t="shared" si="21"/>
        <v>1.2042220544125277</v>
      </c>
    </row>
    <row r="360" spans="1:14" x14ac:dyDescent="0.2">
      <c r="A360" s="1">
        <v>359</v>
      </c>
      <c r="B360" s="9">
        <f>('summary-refine'!$H361+'summary-refine'!$I361)/1000</f>
        <v>7.5129999999999999</v>
      </c>
      <c r="C360" s="9">
        <f>('summary-refine'!$K361-'summary-refine'!$J361)/1000</f>
        <v>112.819</v>
      </c>
      <c r="D360" s="9">
        <f>'summary-refine'!$J361/1000</f>
        <v>0.71799999999999997</v>
      </c>
      <c r="E360" s="8">
        <f>'summary-refine'!$G361</f>
        <v>301597</v>
      </c>
      <c r="F360" s="24">
        <f t="shared" si="22"/>
        <v>301.59699999999998</v>
      </c>
      <c r="G360" s="8">
        <f>'summary-refine'!$P361/1000</f>
        <v>88.272000000000006</v>
      </c>
      <c r="H360" s="8">
        <f>'summary-refine'!$P361/I360</f>
        <v>53.17590361445783</v>
      </c>
      <c r="I360" s="8">
        <f>'summary-refine'!$M361</f>
        <v>1660</v>
      </c>
      <c r="J360" s="9">
        <f>('summary-no-refine'!$K361-'summary-no-refine'!$J361)/1000</f>
        <v>93.406999999999996</v>
      </c>
      <c r="K360" s="7">
        <f t="shared" si="20"/>
        <v>1.2078216835997302</v>
      </c>
      <c r="L360" s="8">
        <f>'summary-no-refine'!$G361</f>
        <v>271956</v>
      </c>
      <c r="M360" s="24">
        <f t="shared" si="23"/>
        <v>271.95600000000002</v>
      </c>
      <c r="N360" s="7">
        <f t="shared" si="21"/>
        <v>1.1089918957478415</v>
      </c>
    </row>
    <row r="361" spans="1:14" x14ac:dyDescent="0.2">
      <c r="A361" s="1">
        <v>360</v>
      </c>
      <c r="B361" s="9">
        <f>('summary-refine'!$H362+'summary-refine'!$I362)/1000</f>
        <v>8.0709999999999997</v>
      </c>
      <c r="C361" s="9">
        <f>('summary-refine'!$K362-'summary-refine'!$J362)/1000</f>
        <v>116.953</v>
      </c>
      <c r="D361" s="9">
        <f>'summary-refine'!$J362/1000</f>
        <v>0.74199999999999999</v>
      </c>
      <c r="E361" s="8">
        <f>'summary-refine'!$G362</f>
        <v>301597</v>
      </c>
      <c r="F361" s="24">
        <f t="shared" si="22"/>
        <v>301.59699999999998</v>
      </c>
      <c r="G361" s="8">
        <f>'summary-refine'!$P362/1000</f>
        <v>88.272000000000006</v>
      </c>
      <c r="H361" s="8">
        <f>'summary-refine'!$P362/I361</f>
        <v>53.17590361445783</v>
      </c>
      <c r="I361" s="8">
        <f>'summary-refine'!$M362</f>
        <v>1660</v>
      </c>
      <c r="J361" s="9">
        <f>('summary-no-refine'!$K362-'summary-no-refine'!$J362)/1000</f>
        <v>95.153999999999996</v>
      </c>
      <c r="K361" s="7">
        <f t="shared" si="20"/>
        <v>1.2290917880488472</v>
      </c>
      <c r="L361" s="8">
        <f>'summary-no-refine'!$G362</f>
        <v>271956</v>
      </c>
      <c r="M361" s="24">
        <f t="shared" si="23"/>
        <v>271.95600000000002</v>
      </c>
      <c r="N361" s="7">
        <f t="shared" si="21"/>
        <v>1.1089918957478415</v>
      </c>
    </row>
    <row r="362" spans="1:14" x14ac:dyDescent="0.2">
      <c r="A362" s="1">
        <v>361</v>
      </c>
      <c r="B362" s="9">
        <f>('summary-refine'!$H363+'summary-refine'!$I363)/1000</f>
        <v>8.1940000000000008</v>
      </c>
      <c r="C362" s="9">
        <f>('summary-refine'!$K363-'summary-refine'!$J363)/1000</f>
        <v>118.887</v>
      </c>
      <c r="D362" s="9">
        <f>'summary-refine'!$J363/1000</f>
        <v>0.83899999999999997</v>
      </c>
      <c r="E362" s="8">
        <f>'summary-refine'!$G363</f>
        <v>302540</v>
      </c>
      <c r="F362" s="24">
        <f t="shared" si="22"/>
        <v>302.54000000000002</v>
      </c>
      <c r="G362" s="8">
        <f>'summary-refine'!$P363/1000</f>
        <v>88.296000000000006</v>
      </c>
      <c r="H362" s="8">
        <f>'summary-refine'!$P363/I362</f>
        <v>53.190361445783132</v>
      </c>
      <c r="I362" s="8">
        <f>'summary-refine'!$M363</f>
        <v>1660</v>
      </c>
      <c r="J362" s="9">
        <f>('summary-no-refine'!$K363-'summary-no-refine'!$J363)/1000</f>
        <v>93.186999999999998</v>
      </c>
      <c r="K362" s="7">
        <f t="shared" si="20"/>
        <v>1.2757895414596456</v>
      </c>
      <c r="L362" s="8">
        <f>'summary-no-refine'!$G363</f>
        <v>266378</v>
      </c>
      <c r="M362" s="24">
        <f t="shared" si="23"/>
        <v>266.37799999999999</v>
      </c>
      <c r="N362" s="7">
        <f t="shared" si="21"/>
        <v>1.135754454196668</v>
      </c>
    </row>
    <row r="363" spans="1:14" x14ac:dyDescent="0.2">
      <c r="A363" s="1">
        <v>362</v>
      </c>
      <c r="B363" s="9">
        <f>('summary-refine'!$H364+'summary-refine'!$I364)/1000</f>
        <v>8.1170000000000009</v>
      </c>
      <c r="C363" s="9">
        <f>('summary-refine'!$K364-'summary-refine'!$J364)/1000</f>
        <v>116.389</v>
      </c>
      <c r="D363" s="9">
        <f>'summary-refine'!$J364/1000</f>
        <v>0.74299999999999999</v>
      </c>
      <c r="E363" s="8">
        <f>'summary-refine'!$G364</f>
        <v>302753</v>
      </c>
      <c r="F363" s="24">
        <f t="shared" si="22"/>
        <v>302.75299999999999</v>
      </c>
      <c r="G363" s="8">
        <f>'summary-refine'!$P364/1000</f>
        <v>88.584999999999994</v>
      </c>
      <c r="H363" s="8">
        <f>'summary-refine'!$P364/I363</f>
        <v>53.364457831325304</v>
      </c>
      <c r="I363" s="8">
        <f>'summary-refine'!$M364</f>
        <v>1660</v>
      </c>
      <c r="J363" s="9">
        <f>('summary-no-refine'!$K364-'summary-no-refine'!$J364)/1000</f>
        <v>90.316999999999993</v>
      </c>
      <c r="K363" s="7">
        <f t="shared" si="20"/>
        <v>1.2886721215275088</v>
      </c>
      <c r="L363" s="8">
        <f>'summary-no-refine'!$G364</f>
        <v>266677</v>
      </c>
      <c r="M363" s="24">
        <f t="shared" si="23"/>
        <v>266.67700000000002</v>
      </c>
      <c r="N363" s="7">
        <f t="shared" si="21"/>
        <v>1.135279757909381</v>
      </c>
    </row>
    <row r="364" spans="1:14" x14ac:dyDescent="0.2">
      <c r="A364" s="1">
        <v>363</v>
      </c>
      <c r="B364" s="9">
        <f>('summary-refine'!$H365+'summary-refine'!$I365)/1000</f>
        <v>8.1669999999999998</v>
      </c>
      <c r="C364" s="9">
        <f>('summary-refine'!$K365-'summary-refine'!$J365)/1000</f>
        <v>116.90300000000001</v>
      </c>
      <c r="D364" s="9">
        <f>'summary-refine'!$J365/1000</f>
        <v>0.79700000000000004</v>
      </c>
      <c r="E364" s="8">
        <f>'summary-refine'!$G365</f>
        <v>302753</v>
      </c>
      <c r="F364" s="24">
        <f t="shared" si="22"/>
        <v>302.75299999999999</v>
      </c>
      <c r="G364" s="8">
        <f>'summary-refine'!$P365/1000</f>
        <v>88.584999999999994</v>
      </c>
      <c r="H364" s="8">
        <f>'summary-refine'!$P365/I364</f>
        <v>53.364457831325304</v>
      </c>
      <c r="I364" s="8">
        <f>'summary-refine'!$M365</f>
        <v>1660</v>
      </c>
      <c r="J364" s="9">
        <f>('summary-no-refine'!$K365-'summary-no-refine'!$J365)/1000</f>
        <v>92.423000000000002</v>
      </c>
      <c r="K364" s="7">
        <f t="shared" si="20"/>
        <v>1.2648691343063956</v>
      </c>
      <c r="L364" s="8">
        <f>'summary-no-refine'!$G365</f>
        <v>266677</v>
      </c>
      <c r="M364" s="24">
        <f t="shared" si="23"/>
        <v>266.67700000000002</v>
      </c>
      <c r="N364" s="7">
        <f t="shared" si="21"/>
        <v>1.135279757909381</v>
      </c>
    </row>
    <row r="365" spans="1:14" x14ac:dyDescent="0.2">
      <c r="A365" s="1">
        <v>364</v>
      </c>
      <c r="B365" s="9">
        <f>('summary-refine'!$H366+'summary-refine'!$I366)/1000</f>
        <v>7.8120000000000003</v>
      </c>
      <c r="C365" s="9">
        <f>('summary-refine'!$K366-'summary-refine'!$J366)/1000</f>
        <v>170.34399999999999</v>
      </c>
      <c r="D365" s="9">
        <f>'summary-refine'!$J366/1000</f>
        <v>0.9</v>
      </c>
      <c r="E365" s="8">
        <f>'summary-refine'!$G366</f>
        <v>337013</v>
      </c>
      <c r="F365" s="24">
        <f t="shared" si="22"/>
        <v>337.01299999999998</v>
      </c>
      <c r="G365" s="8">
        <f>'summary-refine'!$P366/1000</f>
        <v>93.356999999999999</v>
      </c>
      <c r="H365" s="8">
        <f>'summary-refine'!$P366/I365</f>
        <v>56.239156626506023</v>
      </c>
      <c r="I365" s="8">
        <f>'summary-refine'!$M366</f>
        <v>1660</v>
      </c>
      <c r="J365" s="9">
        <f>('summary-no-refine'!$K366-'summary-no-refine'!$J366)/1000</f>
        <v>100.593</v>
      </c>
      <c r="K365" s="7">
        <f t="shared" si="20"/>
        <v>1.6933981489765688</v>
      </c>
      <c r="L365" s="8">
        <f>'summary-no-refine'!$G366</f>
        <v>257591</v>
      </c>
      <c r="M365" s="24">
        <f t="shared" si="23"/>
        <v>257.59100000000001</v>
      </c>
      <c r="N365" s="7">
        <f t="shared" si="21"/>
        <v>1.3083259896502595</v>
      </c>
    </row>
    <row r="366" spans="1:14" x14ac:dyDescent="0.2">
      <c r="A366" s="1">
        <v>365</v>
      </c>
      <c r="B366" s="9">
        <f>('summary-refine'!$H367+'summary-refine'!$I367)/1000</f>
        <v>8.0220000000000002</v>
      </c>
      <c r="C366" s="9">
        <f>('summary-refine'!$K367-'summary-refine'!$J367)/1000</f>
        <v>170.72499999999999</v>
      </c>
      <c r="D366" s="9">
        <f>'summary-refine'!$J367/1000</f>
        <v>0.81200000000000006</v>
      </c>
      <c r="E366" s="8">
        <f>'summary-refine'!$G367</f>
        <v>337013</v>
      </c>
      <c r="F366" s="24">
        <f t="shared" si="22"/>
        <v>337.01299999999998</v>
      </c>
      <c r="G366" s="8">
        <f>'summary-refine'!$P367/1000</f>
        <v>93.356999999999999</v>
      </c>
      <c r="H366" s="8">
        <f>'summary-refine'!$P367/I366</f>
        <v>56.239156626506023</v>
      </c>
      <c r="I366" s="8">
        <f>'summary-refine'!$M367</f>
        <v>1660</v>
      </c>
      <c r="J366" s="9">
        <f>('summary-no-refine'!$K367-'summary-no-refine'!$J367)/1000</f>
        <v>98.965000000000003</v>
      </c>
      <c r="K366" s="7">
        <f t="shared" si="20"/>
        <v>1.7251048350426919</v>
      </c>
      <c r="L366" s="8">
        <f>'summary-no-refine'!$G367</f>
        <v>257591</v>
      </c>
      <c r="M366" s="24">
        <f t="shared" si="23"/>
        <v>257.59100000000001</v>
      </c>
      <c r="N366" s="7">
        <f t="shared" si="21"/>
        <v>1.3083259896502595</v>
      </c>
    </row>
    <row r="367" spans="1:14" x14ac:dyDescent="0.2">
      <c r="A367" s="1">
        <v>366</v>
      </c>
      <c r="B367" s="9">
        <f>('summary-refine'!$H368+'summary-refine'!$I368)/1000</f>
        <v>8.3309999999999995</v>
      </c>
      <c r="C367" s="9">
        <f>('summary-refine'!$K368-'summary-refine'!$J368)/1000</f>
        <v>164.90899999999999</v>
      </c>
      <c r="D367" s="9">
        <f>'summary-refine'!$J368/1000</f>
        <v>0.876</v>
      </c>
      <c r="E367" s="8">
        <f>'summary-refine'!$G368</f>
        <v>334068</v>
      </c>
      <c r="F367" s="24">
        <f t="shared" si="22"/>
        <v>334.06799999999998</v>
      </c>
      <c r="G367" s="8">
        <f>'summary-refine'!$P368/1000</f>
        <v>92.995999999999995</v>
      </c>
      <c r="H367" s="8">
        <f>'summary-refine'!$P368/I367</f>
        <v>56.021686746987953</v>
      </c>
      <c r="I367" s="8">
        <f>'summary-refine'!$M368</f>
        <v>1660</v>
      </c>
      <c r="J367" s="9">
        <f>('summary-no-refine'!$K368-'summary-no-refine'!$J368)/1000</f>
        <v>98.078000000000003</v>
      </c>
      <c r="K367" s="7">
        <f t="shared" si="20"/>
        <v>1.6814066355349822</v>
      </c>
      <c r="L367" s="8">
        <f>'summary-no-refine'!$G368</f>
        <v>252774</v>
      </c>
      <c r="M367" s="24">
        <f t="shared" si="23"/>
        <v>252.774</v>
      </c>
      <c r="N367" s="7">
        <f t="shared" si="21"/>
        <v>1.3216074438035557</v>
      </c>
    </row>
    <row r="368" spans="1:14" x14ac:dyDescent="0.2">
      <c r="A368" s="1">
        <v>367</v>
      </c>
      <c r="B368" s="9">
        <f>('summary-refine'!$H369+'summary-refine'!$I369)/1000</f>
        <v>8.2100000000000009</v>
      </c>
      <c r="C368" s="9">
        <f>('summary-refine'!$K369-'summary-refine'!$J369)/1000</f>
        <v>166.55500000000001</v>
      </c>
      <c r="D368" s="9">
        <f>'summary-refine'!$J369/1000</f>
        <v>0.89700000000000002</v>
      </c>
      <c r="E368" s="8">
        <f>'summary-refine'!$G369</f>
        <v>334068</v>
      </c>
      <c r="F368" s="24">
        <f t="shared" si="22"/>
        <v>334.06799999999998</v>
      </c>
      <c r="G368" s="8">
        <f>'summary-refine'!$P369/1000</f>
        <v>92.995999999999995</v>
      </c>
      <c r="H368" s="8">
        <f>'summary-refine'!$P369/I368</f>
        <v>56.021686746987953</v>
      </c>
      <c r="I368" s="8">
        <f>'summary-refine'!$M369</f>
        <v>1660</v>
      </c>
      <c r="J368" s="9">
        <f>('summary-no-refine'!$K369-'summary-no-refine'!$J369)/1000</f>
        <v>97.033000000000001</v>
      </c>
      <c r="K368" s="7">
        <f t="shared" si="20"/>
        <v>1.7164778992713821</v>
      </c>
      <c r="L368" s="8">
        <f>'summary-no-refine'!$G369</f>
        <v>252774</v>
      </c>
      <c r="M368" s="24">
        <f t="shared" si="23"/>
        <v>252.774</v>
      </c>
      <c r="N368" s="7">
        <f t="shared" si="21"/>
        <v>1.3216074438035557</v>
      </c>
    </row>
    <row r="369" spans="1:14" x14ac:dyDescent="0.2">
      <c r="A369" s="1">
        <v>368</v>
      </c>
      <c r="B369" s="9">
        <f>('summary-refine'!$H370+'summary-refine'!$I370)/1000</f>
        <v>8.0980000000000008</v>
      </c>
      <c r="C369" s="9">
        <f>('summary-refine'!$K370-'summary-refine'!$J370)/1000</f>
        <v>165.11099999999999</v>
      </c>
      <c r="D369" s="9">
        <f>'summary-refine'!$J370/1000</f>
        <v>0.84799999999999998</v>
      </c>
      <c r="E369" s="8">
        <f>'summary-refine'!$G370</f>
        <v>334068</v>
      </c>
      <c r="F369" s="24">
        <f t="shared" si="22"/>
        <v>334.06799999999998</v>
      </c>
      <c r="G369" s="8">
        <f>'summary-refine'!$P370/1000</f>
        <v>92.995999999999995</v>
      </c>
      <c r="H369" s="8">
        <f>'summary-refine'!$P370/I369</f>
        <v>56.021686746987953</v>
      </c>
      <c r="I369" s="8">
        <f>'summary-refine'!$M370</f>
        <v>1660</v>
      </c>
      <c r="J369" s="9">
        <f>('summary-no-refine'!$K370-'summary-no-refine'!$J370)/1000</f>
        <v>95.691000000000003</v>
      </c>
      <c r="K369" s="7">
        <f t="shared" si="20"/>
        <v>1.7254600746151674</v>
      </c>
      <c r="L369" s="8">
        <f>'summary-no-refine'!$G370</f>
        <v>252774</v>
      </c>
      <c r="M369" s="24">
        <f t="shared" si="23"/>
        <v>252.774</v>
      </c>
      <c r="N369" s="7">
        <f t="shared" si="21"/>
        <v>1.3216074438035557</v>
      </c>
    </row>
    <row r="370" spans="1:14" x14ac:dyDescent="0.2">
      <c r="A370" s="1">
        <v>369</v>
      </c>
      <c r="B370" s="9">
        <f>('summary-refine'!$H371+'summary-refine'!$I371)/1000</f>
        <v>7.758</v>
      </c>
      <c r="C370" s="9">
        <f>('summary-refine'!$K371-'summary-refine'!$J371)/1000</f>
        <v>159.97499999999999</v>
      </c>
      <c r="D370" s="9">
        <f>'summary-refine'!$J371/1000</f>
        <v>0.83799999999999997</v>
      </c>
      <c r="E370" s="8">
        <f>'summary-refine'!$G371</f>
        <v>334068</v>
      </c>
      <c r="F370" s="24">
        <f t="shared" si="22"/>
        <v>334.06799999999998</v>
      </c>
      <c r="G370" s="8">
        <f>'summary-refine'!$P371/1000</f>
        <v>92.995999999999995</v>
      </c>
      <c r="H370" s="8">
        <f>'summary-refine'!$P371/I370</f>
        <v>56.021686746987953</v>
      </c>
      <c r="I370" s="8">
        <f>'summary-refine'!$M371</f>
        <v>1660</v>
      </c>
      <c r="J370" s="9">
        <f>('summary-no-refine'!$K371-'summary-no-refine'!$J371)/1000</f>
        <v>92.432000000000002</v>
      </c>
      <c r="K370" s="7">
        <f t="shared" si="20"/>
        <v>1.7307317812013154</v>
      </c>
      <c r="L370" s="8">
        <f>'summary-no-refine'!$G371</f>
        <v>252774</v>
      </c>
      <c r="M370" s="24">
        <f t="shared" si="23"/>
        <v>252.774</v>
      </c>
      <c r="N370" s="7">
        <f t="shared" si="21"/>
        <v>1.3216074438035557</v>
      </c>
    </row>
    <row r="371" spans="1:14" x14ac:dyDescent="0.2">
      <c r="A371" s="1">
        <v>370</v>
      </c>
      <c r="B371" s="9">
        <f>('summary-refine'!$H372+'summary-refine'!$I372)/1000</f>
        <v>8.01</v>
      </c>
      <c r="C371" s="9">
        <f>('summary-refine'!$K372-'summary-refine'!$J372)/1000</f>
        <v>165.536</v>
      </c>
      <c r="D371" s="9">
        <f>'summary-refine'!$J372/1000</f>
        <v>0.84</v>
      </c>
      <c r="E371" s="8">
        <f>'summary-refine'!$G372</f>
        <v>334474</v>
      </c>
      <c r="F371" s="24">
        <f t="shared" si="22"/>
        <v>334.47399999999999</v>
      </c>
      <c r="G371" s="8">
        <f>'summary-refine'!$P372/1000</f>
        <v>92.903000000000006</v>
      </c>
      <c r="H371" s="8">
        <f>'summary-refine'!$P372/I371</f>
        <v>55.965662650602411</v>
      </c>
      <c r="I371" s="8">
        <f>'summary-refine'!$M372</f>
        <v>1660</v>
      </c>
      <c r="J371" s="9">
        <f>('summary-no-refine'!$K372-'summary-no-refine'!$J372)/1000</f>
        <v>97.984999999999999</v>
      </c>
      <c r="K371" s="7">
        <f t="shared" si="20"/>
        <v>1.6894014389957648</v>
      </c>
      <c r="L371" s="8">
        <f>'summary-no-refine'!$G372</f>
        <v>256026</v>
      </c>
      <c r="M371" s="24">
        <f t="shared" si="23"/>
        <v>256.02600000000001</v>
      </c>
      <c r="N371" s="7">
        <f t="shared" si="21"/>
        <v>1.3064063806019701</v>
      </c>
    </row>
    <row r="372" spans="1:14" x14ac:dyDescent="0.2">
      <c r="A372" s="1">
        <v>371</v>
      </c>
      <c r="B372" s="9">
        <f>('summary-refine'!$H373+'summary-refine'!$I373)/1000</f>
        <v>8.3089999999999993</v>
      </c>
      <c r="C372" s="9">
        <f>('summary-refine'!$K373-'summary-refine'!$J373)/1000</f>
        <v>172.87200000000001</v>
      </c>
      <c r="D372" s="9">
        <f>'summary-refine'!$J373/1000</f>
        <v>0.85599999999999998</v>
      </c>
      <c r="E372" s="8">
        <f>'summary-refine'!$G373</f>
        <v>334474</v>
      </c>
      <c r="F372" s="24">
        <f t="shared" si="22"/>
        <v>334.47399999999999</v>
      </c>
      <c r="G372" s="8">
        <f>'summary-refine'!$P373/1000</f>
        <v>92.903000000000006</v>
      </c>
      <c r="H372" s="8">
        <f>'summary-refine'!$P373/I372</f>
        <v>55.965662650602411</v>
      </c>
      <c r="I372" s="8">
        <f>'summary-refine'!$M373</f>
        <v>1660</v>
      </c>
      <c r="J372" s="9">
        <f>('summary-no-refine'!$K373-'summary-no-refine'!$J373)/1000</f>
        <v>99.307000000000002</v>
      </c>
      <c r="K372" s="7">
        <f t="shared" si="20"/>
        <v>1.7407836305597795</v>
      </c>
      <c r="L372" s="8">
        <f>'summary-no-refine'!$G373</f>
        <v>256026</v>
      </c>
      <c r="M372" s="24">
        <f t="shared" si="23"/>
        <v>256.02600000000001</v>
      </c>
      <c r="N372" s="7">
        <f t="shared" si="21"/>
        <v>1.3064063806019701</v>
      </c>
    </row>
    <row r="373" spans="1:14" x14ac:dyDescent="0.2">
      <c r="A373" s="1">
        <v>372</v>
      </c>
      <c r="B373" s="9">
        <f>('summary-refine'!$H374+'summary-refine'!$I374)/1000</f>
        <v>8</v>
      </c>
      <c r="C373" s="9">
        <f>('summary-refine'!$K374-'summary-refine'!$J374)/1000</f>
        <v>162.624</v>
      </c>
      <c r="D373" s="9">
        <f>'summary-refine'!$J374/1000</f>
        <v>0.83499999999999996</v>
      </c>
      <c r="E373" s="8">
        <f>'summary-refine'!$G374</f>
        <v>334474</v>
      </c>
      <c r="F373" s="24">
        <f t="shared" si="22"/>
        <v>334.47399999999999</v>
      </c>
      <c r="G373" s="8">
        <f>'summary-refine'!$P374/1000</f>
        <v>92.903000000000006</v>
      </c>
      <c r="H373" s="8">
        <f>'summary-refine'!$P374/I373</f>
        <v>55.965662650602411</v>
      </c>
      <c r="I373" s="8">
        <f>'summary-refine'!$M374</f>
        <v>1660</v>
      </c>
      <c r="J373" s="9">
        <f>('summary-no-refine'!$K374-'summary-no-refine'!$J374)/1000</f>
        <v>96.921999999999997</v>
      </c>
      <c r="K373" s="7">
        <f t="shared" si="20"/>
        <v>1.6778853098367759</v>
      </c>
      <c r="L373" s="8">
        <f>'summary-no-refine'!$G374</f>
        <v>256026</v>
      </c>
      <c r="M373" s="24">
        <f t="shared" si="23"/>
        <v>256.02600000000001</v>
      </c>
      <c r="N373" s="7">
        <f t="shared" si="21"/>
        <v>1.3064063806019701</v>
      </c>
    </row>
    <row r="374" spans="1:14" x14ac:dyDescent="0.2">
      <c r="A374" s="1">
        <v>373</v>
      </c>
      <c r="B374" s="9">
        <f>('summary-refine'!$H375+'summary-refine'!$I375)/1000</f>
        <v>8.0410000000000004</v>
      </c>
      <c r="C374" s="9">
        <f>('summary-refine'!$K375-'summary-refine'!$J375)/1000</f>
        <v>163.697</v>
      </c>
      <c r="D374" s="9">
        <f>'summary-refine'!$J375/1000</f>
        <v>0.82099999999999995</v>
      </c>
      <c r="E374" s="8">
        <f>'summary-refine'!$G375</f>
        <v>334474</v>
      </c>
      <c r="F374" s="24">
        <f t="shared" si="22"/>
        <v>334.47399999999999</v>
      </c>
      <c r="G374" s="8">
        <f>'summary-refine'!$P375/1000</f>
        <v>92.903000000000006</v>
      </c>
      <c r="H374" s="8">
        <f>'summary-refine'!$P375/I374</f>
        <v>55.965662650602411</v>
      </c>
      <c r="I374" s="8">
        <f>'summary-refine'!$M375</f>
        <v>1660</v>
      </c>
      <c r="J374" s="9">
        <f>('summary-no-refine'!$K375-'summary-no-refine'!$J375)/1000</f>
        <v>97.647999999999996</v>
      </c>
      <c r="K374" s="7">
        <f t="shared" si="20"/>
        <v>1.6763989021792562</v>
      </c>
      <c r="L374" s="8">
        <f>'summary-no-refine'!$G375</f>
        <v>256026</v>
      </c>
      <c r="M374" s="24">
        <f t="shared" si="23"/>
        <v>256.02600000000001</v>
      </c>
      <c r="N374" s="7">
        <f t="shared" si="21"/>
        <v>1.3064063806019701</v>
      </c>
    </row>
    <row r="375" spans="1:14" x14ac:dyDescent="0.2">
      <c r="A375" s="1">
        <v>374</v>
      </c>
      <c r="B375" s="9">
        <f>('summary-refine'!$H376+'summary-refine'!$I376)/1000</f>
        <v>7.5919999999999996</v>
      </c>
      <c r="C375" s="9">
        <f>('summary-refine'!$K376-'summary-refine'!$J376)/1000</f>
        <v>165.54599999999999</v>
      </c>
      <c r="D375" s="9">
        <f>'summary-refine'!$J376/1000</f>
        <v>0.82099999999999995</v>
      </c>
      <c r="E375" s="8">
        <f>'summary-refine'!$G376</f>
        <v>334474</v>
      </c>
      <c r="F375" s="24">
        <f t="shared" si="22"/>
        <v>334.47399999999999</v>
      </c>
      <c r="G375" s="8">
        <f>'summary-refine'!$P376/1000</f>
        <v>92.903000000000006</v>
      </c>
      <c r="H375" s="8">
        <f>'summary-refine'!$P376/I375</f>
        <v>55.965662650602411</v>
      </c>
      <c r="I375" s="8">
        <f>'summary-refine'!$M376</f>
        <v>1660</v>
      </c>
      <c r="J375" s="9">
        <f>('summary-no-refine'!$K376-'summary-no-refine'!$J376)/1000</f>
        <v>95.581999999999994</v>
      </c>
      <c r="K375" s="7">
        <f t="shared" si="20"/>
        <v>1.7319788244648575</v>
      </c>
      <c r="L375" s="8">
        <f>'summary-no-refine'!$G376</f>
        <v>256026</v>
      </c>
      <c r="M375" s="24">
        <f t="shared" si="23"/>
        <v>256.02600000000001</v>
      </c>
      <c r="N375" s="7">
        <f t="shared" si="21"/>
        <v>1.3064063806019701</v>
      </c>
    </row>
    <row r="376" spans="1:14" x14ac:dyDescent="0.2">
      <c r="A376" s="1">
        <v>375</v>
      </c>
      <c r="B376" s="9">
        <f>('summary-refine'!$H377+'summary-refine'!$I377)/1000</f>
        <v>8.0660000000000007</v>
      </c>
      <c r="C376" s="9">
        <f>('summary-refine'!$K377-'summary-refine'!$J377)/1000</f>
        <v>164.501</v>
      </c>
      <c r="D376" s="9">
        <f>'summary-refine'!$J377/1000</f>
        <v>0.85199999999999998</v>
      </c>
      <c r="E376" s="8">
        <f>'summary-refine'!$G377</f>
        <v>334474</v>
      </c>
      <c r="F376" s="24">
        <f t="shared" si="22"/>
        <v>334.47399999999999</v>
      </c>
      <c r="G376" s="8">
        <f>'summary-refine'!$P377/1000</f>
        <v>92.903000000000006</v>
      </c>
      <c r="H376" s="8">
        <f>'summary-refine'!$P377/I376</f>
        <v>55.965662650602411</v>
      </c>
      <c r="I376" s="8">
        <f>'summary-refine'!$M377</f>
        <v>1660</v>
      </c>
      <c r="J376" s="9">
        <f>('summary-no-refine'!$K377-'summary-no-refine'!$J377)/1000</f>
        <v>98.905000000000001</v>
      </c>
      <c r="K376" s="7">
        <f t="shared" si="20"/>
        <v>1.6632222840099085</v>
      </c>
      <c r="L376" s="8">
        <f>'summary-no-refine'!$G377</f>
        <v>256026</v>
      </c>
      <c r="M376" s="24">
        <f t="shared" si="23"/>
        <v>256.02600000000001</v>
      </c>
      <c r="N376" s="7">
        <f t="shared" si="21"/>
        <v>1.3064063806019701</v>
      </c>
    </row>
    <row r="377" spans="1:14" x14ac:dyDescent="0.2">
      <c r="A377" s="1">
        <v>376</v>
      </c>
      <c r="B377" s="9">
        <f>('summary-refine'!$H378+'summary-refine'!$I378)/1000</f>
        <v>8.2739999999999991</v>
      </c>
      <c r="C377" s="9">
        <f>('summary-refine'!$K378-'summary-refine'!$J378)/1000</f>
        <v>152.00700000000001</v>
      </c>
      <c r="D377" s="9">
        <f>'summary-refine'!$J378/1000</f>
        <v>0.89200000000000002</v>
      </c>
      <c r="E377" s="8">
        <f>'summary-refine'!$G378</f>
        <v>333088</v>
      </c>
      <c r="F377" s="24">
        <f t="shared" si="22"/>
        <v>333.08800000000002</v>
      </c>
      <c r="G377" s="8">
        <f>'summary-refine'!$P378/1000</f>
        <v>94.328000000000003</v>
      </c>
      <c r="H377" s="8">
        <f>'summary-refine'!$P378/I377</f>
        <v>56.858348402652197</v>
      </c>
      <c r="I377" s="8">
        <f>'summary-refine'!$M378</f>
        <v>1659</v>
      </c>
      <c r="J377" s="9">
        <f>('summary-no-refine'!$K378-'summary-no-refine'!$J378)/1000</f>
        <v>93.277000000000001</v>
      </c>
      <c r="K377" s="7">
        <f t="shared" si="20"/>
        <v>1.6296300266946837</v>
      </c>
      <c r="L377" s="8">
        <f>'summary-no-refine'!$G378</f>
        <v>263454</v>
      </c>
      <c r="M377" s="24">
        <f t="shared" si="23"/>
        <v>263.45400000000001</v>
      </c>
      <c r="N377" s="7">
        <f t="shared" si="21"/>
        <v>1.2643117963667281</v>
      </c>
    </row>
    <row r="378" spans="1:14" x14ac:dyDescent="0.2">
      <c r="A378" s="1">
        <v>377</v>
      </c>
      <c r="B378" s="9">
        <f>('summary-refine'!$H379+'summary-refine'!$I379)/1000</f>
        <v>8.0350000000000001</v>
      </c>
      <c r="C378" s="9">
        <f>('summary-refine'!$K379-'summary-refine'!$J379)/1000</f>
        <v>150.57300000000001</v>
      </c>
      <c r="D378" s="9">
        <f>'summary-refine'!$J379/1000</f>
        <v>0.84299999999999997</v>
      </c>
      <c r="E378" s="8">
        <f>'summary-refine'!$G379</f>
        <v>332906</v>
      </c>
      <c r="F378" s="24">
        <f t="shared" si="22"/>
        <v>332.90600000000001</v>
      </c>
      <c r="G378" s="8">
        <f>'summary-refine'!$P379/1000</f>
        <v>94.221000000000004</v>
      </c>
      <c r="H378" s="8">
        <f>'summary-refine'!$P379/I378</f>
        <v>56.793851717902349</v>
      </c>
      <c r="I378" s="8">
        <f>'summary-refine'!$M379</f>
        <v>1659</v>
      </c>
      <c r="J378" s="9">
        <f>('summary-no-refine'!$K379-'summary-no-refine'!$J379)/1000</f>
        <v>94.153000000000006</v>
      </c>
      <c r="K378" s="7">
        <f t="shared" si="20"/>
        <v>1.5992374114473251</v>
      </c>
      <c r="L378" s="8">
        <f>'summary-no-refine'!$G379</f>
        <v>263460</v>
      </c>
      <c r="M378" s="24">
        <f t="shared" si="23"/>
        <v>263.45999999999998</v>
      </c>
      <c r="N378" s="7">
        <f t="shared" si="21"/>
        <v>1.2635921961588097</v>
      </c>
    </row>
    <row r="379" spans="1:14" x14ac:dyDescent="0.2">
      <c r="A379" s="1">
        <v>378</v>
      </c>
      <c r="B379" s="9">
        <f>('summary-refine'!$H380+'summary-refine'!$I380)/1000</f>
        <v>8.0960000000000001</v>
      </c>
      <c r="C379" s="9">
        <f>('summary-refine'!$K380-'summary-refine'!$J380)/1000</f>
        <v>154.316</v>
      </c>
      <c r="D379" s="9">
        <f>'summary-refine'!$J380/1000</f>
        <v>0.82699999999999996</v>
      </c>
      <c r="E379" s="8">
        <f>'summary-refine'!$G380</f>
        <v>339066</v>
      </c>
      <c r="F379" s="24">
        <f t="shared" si="22"/>
        <v>339.06599999999997</v>
      </c>
      <c r="G379" s="8">
        <f>'summary-refine'!$P380/1000</f>
        <v>97.263999999999996</v>
      </c>
      <c r="H379" s="8">
        <f>'summary-refine'!$P380/I379</f>
        <v>58.45192307692308</v>
      </c>
      <c r="I379" s="8">
        <f>'summary-refine'!$M380</f>
        <v>1664</v>
      </c>
      <c r="J379" s="9">
        <f>('summary-no-refine'!$K380-'summary-no-refine'!$J380)/1000</f>
        <v>94.061999999999998</v>
      </c>
      <c r="K379" s="7">
        <f t="shared" si="20"/>
        <v>1.640577491441815</v>
      </c>
      <c r="L379" s="8">
        <f>'summary-no-refine'!$G380</f>
        <v>264721</v>
      </c>
      <c r="M379" s="24">
        <f t="shared" si="23"/>
        <v>264.721</v>
      </c>
      <c r="N379" s="7">
        <f t="shared" si="21"/>
        <v>1.2808428496416981</v>
      </c>
    </row>
    <row r="380" spans="1:14" x14ac:dyDescent="0.2">
      <c r="A380" s="1">
        <v>379</v>
      </c>
      <c r="B380" s="9">
        <f>('summary-refine'!$H381+'summary-refine'!$I381)/1000</f>
        <v>7.681</v>
      </c>
      <c r="C380" s="9">
        <f>('summary-refine'!$K381-'summary-refine'!$J381)/1000</f>
        <v>150.77000000000001</v>
      </c>
      <c r="D380" s="9">
        <f>'summary-refine'!$J381/1000</f>
        <v>0.875</v>
      </c>
      <c r="E380" s="8">
        <f>'summary-refine'!$G381</f>
        <v>339120</v>
      </c>
      <c r="F380" s="24">
        <f t="shared" si="22"/>
        <v>339.12</v>
      </c>
      <c r="G380" s="8">
        <f>'summary-refine'!$P381/1000</f>
        <v>97.311999999999998</v>
      </c>
      <c r="H380" s="8">
        <f>'summary-refine'!$P381/I380</f>
        <v>58.445645645645648</v>
      </c>
      <c r="I380" s="8">
        <f>'summary-refine'!$M381</f>
        <v>1665</v>
      </c>
      <c r="J380" s="9">
        <f>('summary-no-refine'!$K381-'summary-no-refine'!$J381)/1000</f>
        <v>94.878</v>
      </c>
      <c r="K380" s="7">
        <f t="shared" si="20"/>
        <v>1.5890933620017287</v>
      </c>
      <c r="L380" s="8">
        <f>'summary-no-refine'!$G381</f>
        <v>264801</v>
      </c>
      <c r="M380" s="24">
        <f t="shared" si="23"/>
        <v>264.80099999999999</v>
      </c>
      <c r="N380" s="7">
        <f t="shared" si="21"/>
        <v>1.2806598162393648</v>
      </c>
    </row>
    <row r="381" spans="1:14" x14ac:dyDescent="0.2">
      <c r="A381" s="1">
        <v>380</v>
      </c>
      <c r="B381" s="9">
        <f>('summary-refine'!$H382+'summary-refine'!$I382)/1000</f>
        <v>8.0120000000000005</v>
      </c>
      <c r="C381" s="9">
        <f>('summary-refine'!$K382-'summary-refine'!$J382)/1000</f>
        <v>152.001</v>
      </c>
      <c r="D381" s="9">
        <f>'summary-refine'!$J382/1000</f>
        <v>0.80800000000000005</v>
      </c>
      <c r="E381" s="8">
        <f>'summary-refine'!$G382</f>
        <v>339120</v>
      </c>
      <c r="F381" s="24">
        <f t="shared" si="22"/>
        <v>339.12</v>
      </c>
      <c r="G381" s="8">
        <f>'summary-refine'!$P382/1000</f>
        <v>97.311999999999998</v>
      </c>
      <c r="H381" s="8">
        <f>'summary-refine'!$P382/I381</f>
        <v>58.445645645645648</v>
      </c>
      <c r="I381" s="8">
        <f>'summary-refine'!$M382</f>
        <v>1665</v>
      </c>
      <c r="J381" s="9">
        <f>('summary-no-refine'!$K382-'summary-no-refine'!$J382)/1000</f>
        <v>95.671000000000006</v>
      </c>
      <c r="K381" s="7">
        <f t="shared" si="20"/>
        <v>1.5887886611407844</v>
      </c>
      <c r="L381" s="8">
        <f>'summary-no-refine'!$G382</f>
        <v>264801</v>
      </c>
      <c r="M381" s="24">
        <f t="shared" si="23"/>
        <v>264.80099999999999</v>
      </c>
      <c r="N381" s="7">
        <f t="shared" si="21"/>
        <v>1.2806598162393648</v>
      </c>
    </row>
    <row r="382" spans="1:14" x14ac:dyDescent="0.2">
      <c r="A382" s="1">
        <v>381</v>
      </c>
      <c r="B382" s="9">
        <f>('summary-refine'!$H383+'summary-refine'!$I383)/1000</f>
        <v>8.2629999999999999</v>
      </c>
      <c r="C382" s="9">
        <f>('summary-refine'!$K383-'summary-refine'!$J383)/1000</f>
        <v>154.93700000000001</v>
      </c>
      <c r="D382" s="9">
        <f>'summary-refine'!$J383/1000</f>
        <v>0.86099999999999999</v>
      </c>
      <c r="E382" s="8">
        <f>'summary-refine'!$G383</f>
        <v>339120</v>
      </c>
      <c r="F382" s="24">
        <f t="shared" si="22"/>
        <v>339.12</v>
      </c>
      <c r="G382" s="8">
        <f>'summary-refine'!$P383/1000</f>
        <v>97.311999999999998</v>
      </c>
      <c r="H382" s="8">
        <f>'summary-refine'!$P383/I382</f>
        <v>58.445645645645648</v>
      </c>
      <c r="I382" s="8">
        <f>'summary-refine'!$M383</f>
        <v>1665</v>
      </c>
      <c r="J382" s="9">
        <f>('summary-no-refine'!$K383-'summary-no-refine'!$J383)/1000</f>
        <v>94.929000000000002</v>
      </c>
      <c r="K382" s="7">
        <f t="shared" si="20"/>
        <v>1.6321355960770683</v>
      </c>
      <c r="L382" s="8">
        <f>'summary-no-refine'!$G383</f>
        <v>264801</v>
      </c>
      <c r="M382" s="24">
        <f t="shared" si="23"/>
        <v>264.80099999999999</v>
      </c>
      <c r="N382" s="7">
        <f t="shared" si="21"/>
        <v>1.2806598162393648</v>
      </c>
    </row>
    <row r="383" spans="1:14" x14ac:dyDescent="0.2">
      <c r="A383" s="1">
        <v>382</v>
      </c>
      <c r="B383" s="9">
        <f>('summary-refine'!$H384+'summary-refine'!$I384)/1000</f>
        <v>8.0190000000000001</v>
      </c>
      <c r="C383" s="9">
        <f>('summary-refine'!$K384-'summary-refine'!$J384)/1000</f>
        <v>158.62299999999999</v>
      </c>
      <c r="D383" s="9">
        <f>'summary-refine'!$J384/1000</f>
        <v>0.83099999999999996</v>
      </c>
      <c r="E383" s="8">
        <f>'summary-refine'!$G384</f>
        <v>339120</v>
      </c>
      <c r="F383" s="24">
        <f t="shared" si="22"/>
        <v>339.12</v>
      </c>
      <c r="G383" s="8">
        <f>'summary-refine'!$P384/1000</f>
        <v>97.311999999999998</v>
      </c>
      <c r="H383" s="8">
        <f>'summary-refine'!$P384/I383</f>
        <v>58.445645645645648</v>
      </c>
      <c r="I383" s="8">
        <f>'summary-refine'!$M384</f>
        <v>1665</v>
      </c>
      <c r="J383" s="9">
        <f>('summary-no-refine'!$K384-'summary-no-refine'!$J384)/1000</f>
        <v>95.298000000000002</v>
      </c>
      <c r="K383" s="7">
        <f t="shared" si="20"/>
        <v>1.6644945329387815</v>
      </c>
      <c r="L383" s="8">
        <f>'summary-no-refine'!$G384</f>
        <v>264801</v>
      </c>
      <c r="M383" s="24">
        <f t="shared" si="23"/>
        <v>264.80099999999999</v>
      </c>
      <c r="N383" s="7">
        <f t="shared" si="21"/>
        <v>1.2806598162393648</v>
      </c>
    </row>
    <row r="384" spans="1:14" x14ac:dyDescent="0.2">
      <c r="A384" s="1">
        <v>383</v>
      </c>
      <c r="B384" s="9">
        <f>('summary-refine'!$H385+'summary-refine'!$I385)/1000</f>
        <v>8.1539999999999999</v>
      </c>
      <c r="C384" s="9">
        <f>('summary-refine'!$K385-'summary-refine'!$J385)/1000</f>
        <v>154.624</v>
      </c>
      <c r="D384" s="9">
        <f>'summary-refine'!$J385/1000</f>
        <v>0.75600000000000001</v>
      </c>
      <c r="E384" s="8">
        <f>'summary-refine'!$G385</f>
        <v>339120</v>
      </c>
      <c r="F384" s="24">
        <f t="shared" si="22"/>
        <v>339.12</v>
      </c>
      <c r="G384" s="8">
        <f>'summary-refine'!$P385/1000</f>
        <v>97.311999999999998</v>
      </c>
      <c r="H384" s="8">
        <f>'summary-refine'!$P385/I384</f>
        <v>58.445645645645648</v>
      </c>
      <c r="I384" s="8">
        <f>'summary-refine'!$M385</f>
        <v>1665</v>
      </c>
      <c r="J384" s="9">
        <f>('summary-no-refine'!$K385-'summary-no-refine'!$J385)/1000</f>
        <v>94.106999999999999</v>
      </c>
      <c r="K384" s="7">
        <f t="shared" si="20"/>
        <v>1.6430658718267503</v>
      </c>
      <c r="L384" s="8">
        <f>'summary-no-refine'!$G385</f>
        <v>264801</v>
      </c>
      <c r="M384" s="24">
        <f t="shared" si="23"/>
        <v>264.80099999999999</v>
      </c>
      <c r="N384" s="7">
        <f t="shared" si="21"/>
        <v>1.2806598162393648</v>
      </c>
    </row>
    <row r="385" spans="1:14" x14ac:dyDescent="0.2">
      <c r="A385" s="1">
        <v>384</v>
      </c>
      <c r="B385" s="9">
        <f>('summary-refine'!$H386+'summary-refine'!$I386)/1000</f>
        <v>7.891</v>
      </c>
      <c r="C385" s="9">
        <f>('summary-refine'!$K386-'summary-refine'!$J386)/1000</f>
        <v>157.22499999999999</v>
      </c>
      <c r="D385" s="9">
        <f>'summary-refine'!$J386/1000</f>
        <v>0.873</v>
      </c>
      <c r="E385" s="8">
        <f>'summary-refine'!$G386</f>
        <v>339120</v>
      </c>
      <c r="F385" s="24">
        <f t="shared" si="22"/>
        <v>339.12</v>
      </c>
      <c r="G385" s="8">
        <f>'summary-refine'!$P386/1000</f>
        <v>97.311999999999998</v>
      </c>
      <c r="H385" s="8">
        <f>'summary-refine'!$P386/I385</f>
        <v>58.445645645645648</v>
      </c>
      <c r="I385" s="8">
        <f>'summary-refine'!$M386</f>
        <v>1665</v>
      </c>
      <c r="J385" s="9">
        <f>('summary-no-refine'!$K386-'summary-no-refine'!$J386)/1000</f>
        <v>96.325000000000003</v>
      </c>
      <c r="K385" s="7">
        <f t="shared" si="20"/>
        <v>1.6322346223721773</v>
      </c>
      <c r="L385" s="8">
        <f>'summary-no-refine'!$G386</f>
        <v>264801</v>
      </c>
      <c r="M385" s="24">
        <f t="shared" si="23"/>
        <v>264.80099999999999</v>
      </c>
      <c r="N385" s="7">
        <f t="shared" si="21"/>
        <v>1.2806598162393648</v>
      </c>
    </row>
    <row r="386" spans="1:14" x14ac:dyDescent="0.2">
      <c r="A386" s="1">
        <v>385</v>
      </c>
      <c r="B386" s="9">
        <f>('summary-refine'!$H387+'summary-refine'!$I387)/1000</f>
        <v>7.899</v>
      </c>
      <c r="C386" s="9">
        <f>('summary-refine'!$K387-'summary-refine'!$J387)/1000</f>
        <v>158.50399999999999</v>
      </c>
      <c r="D386" s="9">
        <f>'summary-refine'!$J387/1000</f>
        <v>0.82899999999999996</v>
      </c>
      <c r="E386" s="8">
        <f>'summary-refine'!$G387</f>
        <v>339120</v>
      </c>
      <c r="F386" s="24">
        <f t="shared" si="22"/>
        <v>339.12</v>
      </c>
      <c r="G386" s="8">
        <f>'summary-refine'!$P387/1000</f>
        <v>97.311999999999998</v>
      </c>
      <c r="H386" s="8">
        <f>'summary-refine'!$P387/I386</f>
        <v>58.445645645645648</v>
      </c>
      <c r="I386" s="8">
        <f>'summary-refine'!$M387</f>
        <v>1665</v>
      </c>
      <c r="J386" s="9">
        <f>('summary-no-refine'!$K387-'summary-no-refine'!$J387)/1000</f>
        <v>97.153999999999996</v>
      </c>
      <c r="K386" s="7">
        <f t="shared" ref="K386:K449" si="24">C386/J386</f>
        <v>1.6314716841303498</v>
      </c>
      <c r="L386" s="8">
        <f>'summary-no-refine'!$G387</f>
        <v>264801</v>
      </c>
      <c r="M386" s="24">
        <f t="shared" si="23"/>
        <v>264.80099999999999</v>
      </c>
      <c r="N386" s="7">
        <f t="shared" ref="N386:N449" si="25">E386/L386</f>
        <v>1.2806598162393648</v>
      </c>
    </row>
    <row r="387" spans="1:14" x14ac:dyDescent="0.2">
      <c r="A387" s="1">
        <v>386</v>
      </c>
      <c r="B387" s="9">
        <f>('summary-refine'!$H388+'summary-refine'!$I388)/1000</f>
        <v>8.4619999999999997</v>
      </c>
      <c r="C387" s="9">
        <f>('summary-refine'!$K388-'summary-refine'!$J388)/1000</f>
        <v>154.88</v>
      </c>
      <c r="D387" s="9">
        <f>'summary-refine'!$J388/1000</f>
        <v>0.86199999999999999</v>
      </c>
      <c r="E387" s="8">
        <f>'summary-refine'!$G388</f>
        <v>339120</v>
      </c>
      <c r="F387" s="24">
        <f t="shared" ref="F387:F450" si="26">E387/1000</f>
        <v>339.12</v>
      </c>
      <c r="G387" s="8">
        <f>'summary-refine'!$P388/1000</f>
        <v>97.311999999999998</v>
      </c>
      <c r="H387" s="8">
        <f>'summary-refine'!$P388/I387</f>
        <v>58.445645645645648</v>
      </c>
      <c r="I387" s="8">
        <f>'summary-refine'!$M388</f>
        <v>1665</v>
      </c>
      <c r="J387" s="9">
        <f>('summary-no-refine'!$K388-'summary-no-refine'!$J388)/1000</f>
        <v>95.771000000000001</v>
      </c>
      <c r="K387" s="7">
        <f t="shared" si="24"/>
        <v>1.6171910077163232</v>
      </c>
      <c r="L387" s="8">
        <f>'summary-no-refine'!$G388</f>
        <v>264801</v>
      </c>
      <c r="M387" s="24">
        <f t="shared" ref="M387:M450" si="27">L387/1000</f>
        <v>264.80099999999999</v>
      </c>
      <c r="N387" s="7">
        <f t="shared" si="25"/>
        <v>1.2806598162393648</v>
      </c>
    </row>
    <row r="388" spans="1:14" x14ac:dyDescent="0.2">
      <c r="A388" s="1">
        <v>387</v>
      </c>
      <c r="B388" s="9">
        <f>('summary-refine'!$H389+'summary-refine'!$I389)/1000</f>
        <v>7.8390000000000004</v>
      </c>
      <c r="C388" s="9">
        <f>('summary-refine'!$K389-'summary-refine'!$J389)/1000</f>
        <v>156.125</v>
      </c>
      <c r="D388" s="9">
        <f>'summary-refine'!$J389/1000</f>
        <v>0.88800000000000001</v>
      </c>
      <c r="E388" s="8">
        <f>'summary-refine'!$G389</f>
        <v>339128</v>
      </c>
      <c r="F388" s="24">
        <f t="shared" si="26"/>
        <v>339.12799999999999</v>
      </c>
      <c r="G388" s="8">
        <f>'summary-refine'!$P389/1000</f>
        <v>97.313999999999993</v>
      </c>
      <c r="H388" s="8">
        <f>'summary-refine'!$P389/I388</f>
        <v>58.446846846846846</v>
      </c>
      <c r="I388" s="8">
        <f>'summary-refine'!$M389</f>
        <v>1665</v>
      </c>
      <c r="J388" s="9">
        <f>('summary-no-refine'!$K389-'summary-no-refine'!$J389)/1000</f>
        <v>96.632000000000005</v>
      </c>
      <c r="K388" s="7">
        <f t="shared" si="24"/>
        <v>1.6156656180147362</v>
      </c>
      <c r="L388" s="8">
        <f>'summary-no-refine'!$G389</f>
        <v>264812</v>
      </c>
      <c r="M388" s="24">
        <f t="shared" si="27"/>
        <v>264.81200000000001</v>
      </c>
      <c r="N388" s="7">
        <f t="shared" si="25"/>
        <v>1.2806368291467154</v>
      </c>
    </row>
    <row r="389" spans="1:14" x14ac:dyDescent="0.2">
      <c r="A389" s="1">
        <v>388</v>
      </c>
      <c r="B389" s="9">
        <f>('summary-refine'!$H390+'summary-refine'!$I390)/1000</f>
        <v>8.1349999999999998</v>
      </c>
      <c r="C389" s="9">
        <f>('summary-refine'!$K390-'summary-refine'!$J390)/1000</f>
        <v>158.024</v>
      </c>
      <c r="D389" s="9">
        <f>'summary-refine'!$J390/1000</f>
        <v>0.82299999999999995</v>
      </c>
      <c r="E389" s="8">
        <f>'summary-refine'!$G390</f>
        <v>339128</v>
      </c>
      <c r="F389" s="24">
        <f t="shared" si="26"/>
        <v>339.12799999999999</v>
      </c>
      <c r="G389" s="8">
        <f>'summary-refine'!$P390/1000</f>
        <v>97.313999999999993</v>
      </c>
      <c r="H389" s="8">
        <f>'summary-refine'!$P390/I389</f>
        <v>58.446846846846846</v>
      </c>
      <c r="I389" s="8">
        <f>'summary-refine'!$M390</f>
        <v>1665</v>
      </c>
      <c r="J389" s="9">
        <f>('summary-no-refine'!$K390-'summary-no-refine'!$J390)/1000</f>
        <v>98.932000000000002</v>
      </c>
      <c r="K389" s="7">
        <f t="shared" si="24"/>
        <v>1.5972991549751343</v>
      </c>
      <c r="L389" s="8">
        <f>'summary-no-refine'!$G390</f>
        <v>264812</v>
      </c>
      <c r="M389" s="24">
        <f t="shared" si="27"/>
        <v>264.81200000000001</v>
      </c>
      <c r="N389" s="7">
        <f t="shared" si="25"/>
        <v>1.2806368291467154</v>
      </c>
    </row>
    <row r="390" spans="1:14" x14ac:dyDescent="0.2">
      <c r="A390" s="1">
        <v>389</v>
      </c>
      <c r="B390" s="9">
        <f>('summary-refine'!$H391+'summary-refine'!$I391)/1000</f>
        <v>7.7249999999999996</v>
      </c>
      <c r="C390" s="9">
        <f>('summary-refine'!$K391-'summary-refine'!$J391)/1000</f>
        <v>163.33500000000001</v>
      </c>
      <c r="D390" s="9">
        <f>'summary-refine'!$J391/1000</f>
        <v>0.81899999999999995</v>
      </c>
      <c r="E390" s="8">
        <f>'summary-refine'!$G391</f>
        <v>344901</v>
      </c>
      <c r="F390" s="24">
        <f t="shared" si="26"/>
        <v>344.90100000000001</v>
      </c>
      <c r="G390" s="8">
        <f>'summary-refine'!$P391/1000</f>
        <v>97.308999999999997</v>
      </c>
      <c r="H390" s="8">
        <f>'summary-refine'!$P391/I390</f>
        <v>58.443843843843844</v>
      </c>
      <c r="I390" s="8">
        <f>'summary-refine'!$M391</f>
        <v>1665</v>
      </c>
      <c r="J390" s="9">
        <f>('summary-no-refine'!$K391-'summary-no-refine'!$J391)/1000</f>
        <v>93.325999999999993</v>
      </c>
      <c r="K390" s="7">
        <f t="shared" si="24"/>
        <v>1.7501553693504492</v>
      </c>
      <c r="L390" s="8">
        <f>'summary-no-refine'!$G391</f>
        <v>254826</v>
      </c>
      <c r="M390" s="24">
        <f t="shared" si="27"/>
        <v>254.82599999999999</v>
      </c>
      <c r="N390" s="7">
        <f t="shared" si="25"/>
        <v>1.3534764898401261</v>
      </c>
    </row>
    <row r="391" spans="1:14" x14ac:dyDescent="0.2">
      <c r="A391" s="1">
        <v>390</v>
      </c>
      <c r="B391" s="9">
        <f>('summary-refine'!$H392+'summary-refine'!$I392)/1000</f>
        <v>8.1199999999999992</v>
      </c>
      <c r="C391" s="9">
        <f>('summary-refine'!$K392-'summary-refine'!$J392)/1000</f>
        <v>168.96600000000001</v>
      </c>
      <c r="D391" s="9">
        <f>'summary-refine'!$J392/1000</f>
        <v>0.92300000000000004</v>
      </c>
      <c r="E391" s="8">
        <f>'summary-refine'!$G392</f>
        <v>344901</v>
      </c>
      <c r="F391" s="24">
        <f t="shared" si="26"/>
        <v>344.90100000000001</v>
      </c>
      <c r="G391" s="8">
        <f>'summary-refine'!$P392/1000</f>
        <v>97.308999999999997</v>
      </c>
      <c r="H391" s="8">
        <f>'summary-refine'!$P392/I391</f>
        <v>58.443843843843844</v>
      </c>
      <c r="I391" s="8">
        <f>'summary-refine'!$M392</f>
        <v>1665</v>
      </c>
      <c r="J391" s="9">
        <f>('summary-no-refine'!$K392-'summary-no-refine'!$J392)/1000</f>
        <v>96.143000000000001</v>
      </c>
      <c r="K391" s="7">
        <f t="shared" si="24"/>
        <v>1.7574446397553645</v>
      </c>
      <c r="L391" s="8">
        <f>'summary-no-refine'!$G392</f>
        <v>254826</v>
      </c>
      <c r="M391" s="24">
        <f t="shared" si="27"/>
        <v>254.82599999999999</v>
      </c>
      <c r="N391" s="7">
        <f t="shared" si="25"/>
        <v>1.3534764898401261</v>
      </c>
    </row>
    <row r="392" spans="1:14" x14ac:dyDescent="0.2">
      <c r="A392" s="1">
        <v>391</v>
      </c>
      <c r="B392" s="9">
        <f>('summary-refine'!$H393+'summary-refine'!$I393)/1000</f>
        <v>8.5079999999999991</v>
      </c>
      <c r="C392" s="9">
        <f>('summary-refine'!$K393-'summary-refine'!$J393)/1000</f>
        <v>169.63900000000001</v>
      </c>
      <c r="D392" s="9">
        <f>'summary-refine'!$J393/1000</f>
        <v>0.80800000000000005</v>
      </c>
      <c r="E392" s="8">
        <f>'summary-refine'!$G393</f>
        <v>344901</v>
      </c>
      <c r="F392" s="24">
        <f t="shared" si="26"/>
        <v>344.90100000000001</v>
      </c>
      <c r="G392" s="8">
        <f>'summary-refine'!$P393/1000</f>
        <v>97.308999999999997</v>
      </c>
      <c r="H392" s="8">
        <f>'summary-refine'!$P393/I392</f>
        <v>58.443843843843844</v>
      </c>
      <c r="I392" s="8">
        <f>'summary-refine'!$M393</f>
        <v>1665</v>
      </c>
      <c r="J392" s="9">
        <f>('summary-no-refine'!$K393-'summary-no-refine'!$J393)/1000</f>
        <v>101.24</v>
      </c>
      <c r="K392" s="7">
        <f t="shared" si="24"/>
        <v>1.675612406163572</v>
      </c>
      <c r="L392" s="8">
        <f>'summary-no-refine'!$G393</f>
        <v>254826</v>
      </c>
      <c r="M392" s="24">
        <f t="shared" si="27"/>
        <v>254.82599999999999</v>
      </c>
      <c r="N392" s="7">
        <f t="shared" si="25"/>
        <v>1.3534764898401261</v>
      </c>
    </row>
    <row r="393" spans="1:14" x14ac:dyDescent="0.2">
      <c r="A393" s="1">
        <v>392</v>
      </c>
      <c r="B393" s="9">
        <f>('summary-refine'!$H394+'summary-refine'!$I394)/1000</f>
        <v>7.8650000000000002</v>
      </c>
      <c r="C393" s="9">
        <f>('summary-refine'!$K394-'summary-refine'!$J394)/1000</f>
        <v>168.59200000000001</v>
      </c>
      <c r="D393" s="9">
        <f>'summary-refine'!$J394/1000</f>
        <v>0.82299999999999995</v>
      </c>
      <c r="E393" s="8">
        <f>'summary-refine'!$G394</f>
        <v>345777</v>
      </c>
      <c r="F393" s="24">
        <f t="shared" si="26"/>
        <v>345.77699999999999</v>
      </c>
      <c r="G393" s="8">
        <f>'summary-refine'!$P394/1000</f>
        <v>97.51</v>
      </c>
      <c r="H393" s="8">
        <f>'summary-refine'!$P394/I393</f>
        <v>58.529411764705884</v>
      </c>
      <c r="I393" s="8">
        <f>'summary-refine'!$M394</f>
        <v>1666</v>
      </c>
      <c r="J393" s="9">
        <f>('summary-no-refine'!$K394-'summary-no-refine'!$J394)/1000</f>
        <v>96.956999999999994</v>
      </c>
      <c r="K393" s="7">
        <f t="shared" si="24"/>
        <v>1.7388326784038288</v>
      </c>
      <c r="L393" s="8">
        <f>'summary-no-refine'!$G394</f>
        <v>257491</v>
      </c>
      <c r="M393" s="24">
        <f t="shared" si="27"/>
        <v>257.49099999999999</v>
      </c>
      <c r="N393" s="7">
        <f t="shared" si="25"/>
        <v>1.3428702362412668</v>
      </c>
    </row>
    <row r="394" spans="1:14" x14ac:dyDescent="0.2">
      <c r="A394" s="1">
        <v>393</v>
      </c>
      <c r="B394" s="9">
        <f>('summary-refine'!$H395+'summary-refine'!$I395)/1000</f>
        <v>8.0850000000000009</v>
      </c>
      <c r="C394" s="9">
        <f>('summary-refine'!$K395-'summary-refine'!$J395)/1000</f>
        <v>169.50899999999999</v>
      </c>
      <c r="D394" s="9">
        <f>'summary-refine'!$J395/1000</f>
        <v>0.82699999999999996</v>
      </c>
      <c r="E394" s="8">
        <f>'summary-refine'!$G395</f>
        <v>345777</v>
      </c>
      <c r="F394" s="24">
        <f t="shared" si="26"/>
        <v>345.77699999999999</v>
      </c>
      <c r="G394" s="8">
        <f>'summary-refine'!$P395/1000</f>
        <v>97.51</v>
      </c>
      <c r="H394" s="8">
        <f>'summary-refine'!$P395/I394</f>
        <v>58.529411764705884</v>
      </c>
      <c r="I394" s="8">
        <f>'summary-refine'!$M395</f>
        <v>1666</v>
      </c>
      <c r="J394" s="9">
        <f>('summary-no-refine'!$K395-'summary-no-refine'!$J395)/1000</f>
        <v>96.355999999999995</v>
      </c>
      <c r="K394" s="7">
        <f t="shared" si="24"/>
        <v>1.7591950682884303</v>
      </c>
      <c r="L394" s="8">
        <f>'summary-no-refine'!$G395</f>
        <v>257491</v>
      </c>
      <c r="M394" s="24">
        <f t="shared" si="27"/>
        <v>257.49099999999999</v>
      </c>
      <c r="N394" s="7">
        <f t="shared" si="25"/>
        <v>1.3428702362412668</v>
      </c>
    </row>
    <row r="395" spans="1:14" x14ac:dyDescent="0.2">
      <c r="A395" s="1">
        <v>394</v>
      </c>
      <c r="B395" s="9">
        <f>('summary-refine'!$H396+'summary-refine'!$I396)/1000</f>
        <v>7.577</v>
      </c>
      <c r="C395" s="9">
        <f>('summary-refine'!$K396-'summary-refine'!$J396)/1000</f>
        <v>165.256</v>
      </c>
      <c r="D395" s="9">
        <f>'summary-refine'!$J396/1000</f>
        <v>0.92</v>
      </c>
      <c r="E395" s="8">
        <f>'summary-refine'!$G396</f>
        <v>345777</v>
      </c>
      <c r="F395" s="24">
        <f t="shared" si="26"/>
        <v>345.77699999999999</v>
      </c>
      <c r="G395" s="8">
        <f>'summary-refine'!$P396/1000</f>
        <v>97.51</v>
      </c>
      <c r="H395" s="8">
        <f>'summary-refine'!$P396/I395</f>
        <v>58.529411764705884</v>
      </c>
      <c r="I395" s="8">
        <f>'summary-refine'!$M396</f>
        <v>1666</v>
      </c>
      <c r="J395" s="9">
        <f>('summary-no-refine'!$K396-'summary-no-refine'!$J396)/1000</f>
        <v>95.388999999999996</v>
      </c>
      <c r="K395" s="7">
        <f t="shared" si="24"/>
        <v>1.7324429441549865</v>
      </c>
      <c r="L395" s="8">
        <f>'summary-no-refine'!$G396</f>
        <v>257491</v>
      </c>
      <c r="M395" s="24">
        <f t="shared" si="27"/>
        <v>257.49099999999999</v>
      </c>
      <c r="N395" s="7">
        <f t="shared" si="25"/>
        <v>1.3428702362412668</v>
      </c>
    </row>
    <row r="396" spans="1:14" x14ac:dyDescent="0.2">
      <c r="A396" s="1">
        <v>395</v>
      </c>
      <c r="B396" s="9">
        <f>('summary-refine'!$H397+'summary-refine'!$I397)/1000</f>
        <v>7.9089999999999998</v>
      </c>
      <c r="C396" s="9">
        <f>('summary-refine'!$K397-'summary-refine'!$J397)/1000</f>
        <v>173.59700000000001</v>
      </c>
      <c r="D396" s="9">
        <f>'summary-refine'!$J397/1000</f>
        <v>0.93200000000000005</v>
      </c>
      <c r="E396" s="8">
        <f>'summary-refine'!$G397</f>
        <v>346718</v>
      </c>
      <c r="F396" s="24">
        <f t="shared" si="26"/>
        <v>346.71800000000002</v>
      </c>
      <c r="G396" s="8">
        <f>'summary-refine'!$P397/1000</f>
        <v>97.861000000000004</v>
      </c>
      <c r="H396" s="8">
        <f>'summary-refine'!$P397/I396</f>
        <v>58.740096038415366</v>
      </c>
      <c r="I396" s="8">
        <f>'summary-refine'!$M397</f>
        <v>1666</v>
      </c>
      <c r="J396" s="9">
        <f>('summary-no-refine'!$K397-'summary-no-refine'!$J397)/1000</f>
        <v>96.778000000000006</v>
      </c>
      <c r="K396" s="7">
        <f t="shared" si="24"/>
        <v>1.7937651119055984</v>
      </c>
      <c r="L396" s="8">
        <f>'summary-no-refine'!$G397</f>
        <v>257157</v>
      </c>
      <c r="M396" s="24">
        <f t="shared" si="27"/>
        <v>257.15699999999998</v>
      </c>
      <c r="N396" s="7">
        <f t="shared" si="25"/>
        <v>1.3482736227285277</v>
      </c>
    </row>
    <row r="397" spans="1:14" x14ac:dyDescent="0.2">
      <c r="A397" s="1">
        <v>396</v>
      </c>
      <c r="B397" s="9">
        <f>('summary-refine'!$H398+'summary-refine'!$I398)/1000</f>
        <v>8.4120000000000008</v>
      </c>
      <c r="C397" s="9">
        <f>('summary-refine'!$K398-'summary-refine'!$J398)/1000</f>
        <v>174.50800000000001</v>
      </c>
      <c r="D397" s="9">
        <f>'summary-refine'!$J398/1000</f>
        <v>0.92</v>
      </c>
      <c r="E397" s="8">
        <f>'summary-refine'!$G398</f>
        <v>346718</v>
      </c>
      <c r="F397" s="24">
        <f t="shared" si="26"/>
        <v>346.71800000000002</v>
      </c>
      <c r="G397" s="8">
        <f>'summary-refine'!$P398/1000</f>
        <v>97.861000000000004</v>
      </c>
      <c r="H397" s="8">
        <f>'summary-refine'!$P398/I397</f>
        <v>58.740096038415366</v>
      </c>
      <c r="I397" s="8">
        <f>'summary-refine'!$M398</f>
        <v>1666</v>
      </c>
      <c r="J397" s="9">
        <f>('summary-no-refine'!$K398-'summary-no-refine'!$J398)/1000</f>
        <v>98.593000000000004</v>
      </c>
      <c r="K397" s="7">
        <f t="shared" si="24"/>
        <v>1.7699836702402807</v>
      </c>
      <c r="L397" s="8">
        <f>'summary-no-refine'!$G398</f>
        <v>257157</v>
      </c>
      <c r="M397" s="24">
        <f t="shared" si="27"/>
        <v>257.15699999999998</v>
      </c>
      <c r="N397" s="7">
        <f t="shared" si="25"/>
        <v>1.3482736227285277</v>
      </c>
    </row>
    <row r="398" spans="1:14" x14ac:dyDescent="0.2">
      <c r="A398" s="1">
        <v>397</v>
      </c>
      <c r="B398" s="9">
        <f>('summary-refine'!$H399+'summary-refine'!$I399)/1000</f>
        <v>8.1180000000000003</v>
      </c>
      <c r="C398" s="9">
        <f>('summary-refine'!$K399-'summary-refine'!$J399)/1000</f>
        <v>172.62200000000001</v>
      </c>
      <c r="D398" s="9">
        <f>'summary-refine'!$J399/1000</f>
        <v>0.86799999999999999</v>
      </c>
      <c r="E398" s="8">
        <f>'summary-refine'!$G399</f>
        <v>347019</v>
      </c>
      <c r="F398" s="24">
        <f t="shared" si="26"/>
        <v>347.01900000000001</v>
      </c>
      <c r="G398" s="8">
        <f>'summary-refine'!$P399/1000</f>
        <v>97.956000000000003</v>
      </c>
      <c r="H398" s="8">
        <f>'summary-refine'!$P399/I398</f>
        <v>58.797118847539018</v>
      </c>
      <c r="I398" s="8">
        <f>'summary-refine'!$M399</f>
        <v>1666</v>
      </c>
      <c r="J398" s="9">
        <f>('summary-no-refine'!$K399-'summary-no-refine'!$J399)/1000</f>
        <v>98.971000000000004</v>
      </c>
      <c r="K398" s="7">
        <f t="shared" si="24"/>
        <v>1.7441674834042296</v>
      </c>
      <c r="L398" s="8">
        <f>'summary-no-refine'!$G399</f>
        <v>257443</v>
      </c>
      <c r="M398" s="24">
        <f t="shared" si="27"/>
        <v>257.44299999999998</v>
      </c>
      <c r="N398" s="7">
        <f t="shared" si="25"/>
        <v>1.3479449819960148</v>
      </c>
    </row>
    <row r="399" spans="1:14" x14ac:dyDescent="0.2">
      <c r="A399" s="1">
        <v>398</v>
      </c>
      <c r="B399" s="9">
        <f>('summary-refine'!$H400+'summary-refine'!$I400)/1000</f>
        <v>7.8650000000000002</v>
      </c>
      <c r="C399" s="9">
        <f>('summary-refine'!$K400-'summary-refine'!$J400)/1000</f>
        <v>129.48400000000001</v>
      </c>
      <c r="D399" s="9">
        <f>'summary-refine'!$J400/1000</f>
        <v>0.751</v>
      </c>
      <c r="E399" s="8">
        <f>'summary-refine'!$G400</f>
        <v>301794</v>
      </c>
      <c r="F399" s="24">
        <f t="shared" si="26"/>
        <v>301.79399999999998</v>
      </c>
      <c r="G399" s="8">
        <f>'summary-refine'!$P400/1000</f>
        <v>93.013999999999996</v>
      </c>
      <c r="H399" s="8">
        <f>'summary-refine'!$P400/I399</f>
        <v>55.830732292917169</v>
      </c>
      <c r="I399" s="8">
        <f>'summary-refine'!$M400</f>
        <v>1666</v>
      </c>
      <c r="J399" s="9">
        <f>('summary-no-refine'!$K400-'summary-no-refine'!$J400)/1000</f>
        <v>83.671999999999997</v>
      </c>
      <c r="K399" s="7">
        <f t="shared" si="24"/>
        <v>1.5475188832584379</v>
      </c>
      <c r="L399" s="8">
        <f>'summary-no-refine'!$G400</f>
        <v>249493</v>
      </c>
      <c r="M399" s="24">
        <f t="shared" si="27"/>
        <v>249.49299999999999</v>
      </c>
      <c r="N399" s="7">
        <f t="shared" si="25"/>
        <v>1.2096291278713232</v>
      </c>
    </row>
    <row r="400" spans="1:14" x14ac:dyDescent="0.2">
      <c r="A400" s="1">
        <v>399</v>
      </c>
      <c r="B400" s="9">
        <f>('summary-refine'!$H401+'summary-refine'!$I401)/1000</f>
        <v>7.6539999999999999</v>
      </c>
      <c r="C400" s="9">
        <f>('summary-refine'!$K401-'summary-refine'!$J401)/1000</f>
        <v>126.23399999999999</v>
      </c>
      <c r="D400" s="9">
        <f>'summary-refine'!$J401/1000</f>
        <v>0.72399999999999998</v>
      </c>
      <c r="E400" s="8">
        <f>'summary-refine'!$G401</f>
        <v>301794</v>
      </c>
      <c r="F400" s="24">
        <f t="shared" si="26"/>
        <v>301.79399999999998</v>
      </c>
      <c r="G400" s="8">
        <f>'summary-refine'!$P401/1000</f>
        <v>93.013999999999996</v>
      </c>
      <c r="H400" s="8">
        <f>'summary-refine'!$P401/I400</f>
        <v>55.830732292917169</v>
      </c>
      <c r="I400" s="8">
        <f>'summary-refine'!$M401</f>
        <v>1666</v>
      </c>
      <c r="J400" s="9">
        <f>('summary-no-refine'!$K401-'summary-no-refine'!$J401)/1000</f>
        <v>83.600999999999999</v>
      </c>
      <c r="K400" s="7">
        <f t="shared" si="24"/>
        <v>1.5099580148562817</v>
      </c>
      <c r="L400" s="8">
        <f>'summary-no-refine'!$G401</f>
        <v>249493</v>
      </c>
      <c r="M400" s="24">
        <f t="shared" si="27"/>
        <v>249.49299999999999</v>
      </c>
      <c r="N400" s="7">
        <f t="shared" si="25"/>
        <v>1.2096291278713232</v>
      </c>
    </row>
    <row r="401" spans="1:14" x14ac:dyDescent="0.2">
      <c r="A401" s="1">
        <v>400</v>
      </c>
      <c r="B401" s="9">
        <f>('summary-refine'!$H402+'summary-refine'!$I402)/1000</f>
        <v>7.8869999999999996</v>
      </c>
      <c r="C401" s="9">
        <f>('summary-refine'!$K402-'summary-refine'!$J402)/1000</f>
        <v>131.38999999999999</v>
      </c>
      <c r="D401" s="9">
        <f>'summary-refine'!$J402/1000</f>
        <v>0.749</v>
      </c>
      <c r="E401" s="8">
        <f>'summary-refine'!$G402</f>
        <v>301794</v>
      </c>
      <c r="F401" s="24">
        <f t="shared" si="26"/>
        <v>301.79399999999998</v>
      </c>
      <c r="G401" s="8">
        <f>'summary-refine'!$P402/1000</f>
        <v>93.013999999999996</v>
      </c>
      <c r="H401" s="8">
        <f>'summary-refine'!$P402/I401</f>
        <v>55.830732292917169</v>
      </c>
      <c r="I401" s="8">
        <f>'summary-refine'!$M402</f>
        <v>1666</v>
      </c>
      <c r="J401" s="9">
        <f>('summary-no-refine'!$K402-'summary-no-refine'!$J402)/1000</f>
        <v>84.355000000000004</v>
      </c>
      <c r="K401" s="7">
        <f t="shared" si="24"/>
        <v>1.5575840199158317</v>
      </c>
      <c r="L401" s="8">
        <f>'summary-no-refine'!$G402</f>
        <v>249493</v>
      </c>
      <c r="M401" s="24">
        <f t="shared" si="27"/>
        <v>249.49299999999999</v>
      </c>
      <c r="N401" s="7">
        <f t="shared" si="25"/>
        <v>1.2096291278713232</v>
      </c>
    </row>
    <row r="402" spans="1:14" x14ac:dyDescent="0.2">
      <c r="A402" s="1">
        <v>401</v>
      </c>
      <c r="B402" s="9">
        <f>('summary-refine'!$H403+'summary-refine'!$I403)/1000</f>
        <v>8.3529999999999998</v>
      </c>
      <c r="C402" s="9">
        <f>('summary-refine'!$K403-'summary-refine'!$J403)/1000</f>
        <v>130.553</v>
      </c>
      <c r="D402" s="9">
        <f>'summary-refine'!$J403/1000</f>
        <v>0.73299999999999998</v>
      </c>
      <c r="E402" s="8">
        <f>'summary-refine'!$G403</f>
        <v>301794</v>
      </c>
      <c r="F402" s="24">
        <f t="shared" si="26"/>
        <v>301.79399999999998</v>
      </c>
      <c r="G402" s="8">
        <f>'summary-refine'!$P403/1000</f>
        <v>93.013999999999996</v>
      </c>
      <c r="H402" s="8">
        <f>'summary-refine'!$P403/I402</f>
        <v>55.830732292917169</v>
      </c>
      <c r="I402" s="8">
        <f>'summary-refine'!$M403</f>
        <v>1666</v>
      </c>
      <c r="J402" s="9">
        <f>('summary-no-refine'!$K403-'summary-no-refine'!$J403)/1000</f>
        <v>85.311999999999998</v>
      </c>
      <c r="K402" s="7">
        <f t="shared" si="24"/>
        <v>1.5303005438859716</v>
      </c>
      <c r="L402" s="8">
        <f>'summary-no-refine'!$G403</f>
        <v>249493</v>
      </c>
      <c r="M402" s="24">
        <f t="shared" si="27"/>
        <v>249.49299999999999</v>
      </c>
      <c r="N402" s="7">
        <f t="shared" si="25"/>
        <v>1.2096291278713232</v>
      </c>
    </row>
    <row r="403" spans="1:14" x14ac:dyDescent="0.2">
      <c r="A403" s="1">
        <v>402</v>
      </c>
      <c r="B403" s="9">
        <f>('summary-refine'!$H404+'summary-refine'!$I404)/1000</f>
        <v>8.0820000000000007</v>
      </c>
      <c r="C403" s="9">
        <f>('summary-refine'!$K404-'summary-refine'!$J404)/1000</f>
        <v>134.15899999999999</v>
      </c>
      <c r="D403" s="9">
        <f>'summary-refine'!$J404/1000</f>
        <v>0.88400000000000001</v>
      </c>
      <c r="E403" s="8">
        <f>'summary-refine'!$G404</f>
        <v>317351</v>
      </c>
      <c r="F403" s="24">
        <f t="shared" si="26"/>
        <v>317.351</v>
      </c>
      <c r="G403" s="8">
        <f>'summary-refine'!$P404/1000</f>
        <v>97.266999999999996</v>
      </c>
      <c r="H403" s="8">
        <f>'summary-refine'!$P404/I403</f>
        <v>58.348530293941209</v>
      </c>
      <c r="I403" s="8">
        <f>'summary-refine'!$M404</f>
        <v>1667</v>
      </c>
      <c r="J403" s="9">
        <f>('summary-no-refine'!$K404-'summary-no-refine'!$J404)/1000</f>
        <v>103.449</v>
      </c>
      <c r="K403" s="7">
        <f t="shared" si="24"/>
        <v>1.2968612553045462</v>
      </c>
      <c r="L403" s="8">
        <f>'summary-no-refine'!$G404</f>
        <v>283596</v>
      </c>
      <c r="M403" s="24">
        <f t="shared" si="27"/>
        <v>283.596</v>
      </c>
      <c r="N403" s="7">
        <f t="shared" si="25"/>
        <v>1.1190249509866148</v>
      </c>
    </row>
    <row r="404" spans="1:14" x14ac:dyDescent="0.2">
      <c r="A404" s="1">
        <v>403</v>
      </c>
      <c r="B404" s="9">
        <f>('summary-refine'!$H405+'summary-refine'!$I405)/1000</f>
        <v>7.9720000000000004</v>
      </c>
      <c r="C404" s="9">
        <f>('summary-refine'!$K405-'summary-refine'!$J405)/1000</f>
        <v>135.24799999999999</v>
      </c>
      <c r="D404" s="9">
        <f>'summary-refine'!$J405/1000</f>
        <v>0.75900000000000001</v>
      </c>
      <c r="E404" s="8">
        <f>'summary-refine'!$G405</f>
        <v>317351</v>
      </c>
      <c r="F404" s="24">
        <f t="shared" si="26"/>
        <v>317.351</v>
      </c>
      <c r="G404" s="8">
        <f>'summary-refine'!$P405/1000</f>
        <v>97.266999999999996</v>
      </c>
      <c r="H404" s="8">
        <f>'summary-refine'!$P405/I404</f>
        <v>58.348530293941209</v>
      </c>
      <c r="I404" s="8">
        <f>'summary-refine'!$M405</f>
        <v>1667</v>
      </c>
      <c r="J404" s="9">
        <f>('summary-no-refine'!$K405-'summary-no-refine'!$J405)/1000</f>
        <v>107.953</v>
      </c>
      <c r="K404" s="7">
        <f t="shared" si="24"/>
        <v>1.2528415143627318</v>
      </c>
      <c r="L404" s="8">
        <f>'summary-no-refine'!$G405</f>
        <v>283596</v>
      </c>
      <c r="M404" s="24">
        <f t="shared" si="27"/>
        <v>283.596</v>
      </c>
      <c r="N404" s="7">
        <f t="shared" si="25"/>
        <v>1.1190249509866148</v>
      </c>
    </row>
    <row r="405" spans="1:14" x14ac:dyDescent="0.2">
      <c r="A405" s="1">
        <v>404</v>
      </c>
      <c r="B405" s="9">
        <f>('summary-refine'!$H406+'summary-refine'!$I406)/1000</f>
        <v>7.5119999999999996</v>
      </c>
      <c r="C405" s="9">
        <f>('summary-refine'!$K406-'summary-refine'!$J406)/1000</f>
        <v>131.679</v>
      </c>
      <c r="D405" s="9">
        <f>'summary-refine'!$J406/1000</f>
        <v>0.71899999999999997</v>
      </c>
      <c r="E405" s="8">
        <f>'summary-refine'!$G406</f>
        <v>317351</v>
      </c>
      <c r="F405" s="24">
        <f t="shared" si="26"/>
        <v>317.351</v>
      </c>
      <c r="G405" s="8">
        <f>'summary-refine'!$P406/1000</f>
        <v>97.266999999999996</v>
      </c>
      <c r="H405" s="8">
        <f>'summary-refine'!$P406/I405</f>
        <v>58.348530293941209</v>
      </c>
      <c r="I405" s="8">
        <f>'summary-refine'!$M406</f>
        <v>1667</v>
      </c>
      <c r="J405" s="9">
        <f>('summary-no-refine'!$K406-'summary-no-refine'!$J406)/1000</f>
        <v>101.08</v>
      </c>
      <c r="K405" s="7">
        <f t="shared" si="24"/>
        <v>1.3027206173328056</v>
      </c>
      <c r="L405" s="8">
        <f>'summary-no-refine'!$G406</f>
        <v>283596</v>
      </c>
      <c r="M405" s="24">
        <f t="shared" si="27"/>
        <v>283.596</v>
      </c>
      <c r="N405" s="7">
        <f t="shared" si="25"/>
        <v>1.1190249509866148</v>
      </c>
    </row>
    <row r="406" spans="1:14" x14ac:dyDescent="0.2">
      <c r="A406" s="1">
        <v>405</v>
      </c>
      <c r="B406" s="9">
        <f>('summary-refine'!$H407+'summary-refine'!$I407)/1000</f>
        <v>8.1</v>
      </c>
      <c r="C406" s="9">
        <f>('summary-refine'!$K407-'summary-refine'!$J407)/1000</f>
        <v>132.09200000000001</v>
      </c>
      <c r="D406" s="9">
        <f>'summary-refine'!$J407/1000</f>
        <v>0.78400000000000003</v>
      </c>
      <c r="E406" s="8">
        <f>'summary-refine'!$G407</f>
        <v>317351</v>
      </c>
      <c r="F406" s="24">
        <f t="shared" si="26"/>
        <v>317.351</v>
      </c>
      <c r="G406" s="8">
        <f>'summary-refine'!$P407/1000</f>
        <v>97.266999999999996</v>
      </c>
      <c r="H406" s="8">
        <f>'summary-refine'!$P407/I406</f>
        <v>58.348530293941209</v>
      </c>
      <c r="I406" s="8">
        <f>'summary-refine'!$M407</f>
        <v>1667</v>
      </c>
      <c r="J406" s="9">
        <f>('summary-no-refine'!$K407-'summary-no-refine'!$J407)/1000</f>
        <v>108.25</v>
      </c>
      <c r="K406" s="7">
        <f t="shared" si="24"/>
        <v>1.2202494226327947</v>
      </c>
      <c r="L406" s="8">
        <f>'summary-no-refine'!$G407</f>
        <v>283596</v>
      </c>
      <c r="M406" s="24">
        <f t="shared" si="27"/>
        <v>283.596</v>
      </c>
      <c r="N406" s="7">
        <f t="shared" si="25"/>
        <v>1.1190249509866148</v>
      </c>
    </row>
    <row r="407" spans="1:14" x14ac:dyDescent="0.2">
      <c r="A407" s="1">
        <v>406</v>
      </c>
      <c r="B407" s="9">
        <f>('summary-refine'!$H408+'summary-refine'!$I408)/1000</f>
        <v>8.3559999999999999</v>
      </c>
      <c r="C407" s="9">
        <f>('summary-refine'!$K408-'summary-refine'!$J408)/1000</f>
        <v>133.57900000000001</v>
      </c>
      <c r="D407" s="9">
        <f>'summary-refine'!$J408/1000</f>
        <v>0.75600000000000001</v>
      </c>
      <c r="E407" s="8">
        <f>'summary-refine'!$G408</f>
        <v>317351</v>
      </c>
      <c r="F407" s="24">
        <f t="shared" si="26"/>
        <v>317.351</v>
      </c>
      <c r="G407" s="8">
        <f>'summary-refine'!$P408/1000</f>
        <v>97.266999999999996</v>
      </c>
      <c r="H407" s="8">
        <f>'summary-refine'!$P408/I407</f>
        <v>58.348530293941209</v>
      </c>
      <c r="I407" s="8">
        <f>'summary-refine'!$M408</f>
        <v>1667</v>
      </c>
      <c r="J407" s="9">
        <f>('summary-no-refine'!$K408-'summary-no-refine'!$J408)/1000</f>
        <v>107.562</v>
      </c>
      <c r="K407" s="7">
        <f t="shared" si="24"/>
        <v>1.2418791022851938</v>
      </c>
      <c r="L407" s="8">
        <f>'summary-no-refine'!$G408</f>
        <v>283596</v>
      </c>
      <c r="M407" s="24">
        <f t="shared" si="27"/>
        <v>283.596</v>
      </c>
      <c r="N407" s="7">
        <f t="shared" si="25"/>
        <v>1.1190249509866148</v>
      </c>
    </row>
    <row r="408" spans="1:14" x14ac:dyDescent="0.2">
      <c r="A408" s="1">
        <v>407</v>
      </c>
      <c r="B408" s="9">
        <f>('summary-refine'!$H409+'summary-refine'!$I409)/1000</f>
        <v>7.7859999999999996</v>
      </c>
      <c r="C408" s="9">
        <f>('summary-refine'!$K409-'summary-refine'!$J409)/1000</f>
        <v>131.72900000000001</v>
      </c>
      <c r="D408" s="9">
        <f>'summary-refine'!$J409/1000</f>
        <v>0.77400000000000002</v>
      </c>
      <c r="E408" s="8">
        <f>'summary-refine'!$G409</f>
        <v>317351</v>
      </c>
      <c r="F408" s="24">
        <f t="shared" si="26"/>
        <v>317.351</v>
      </c>
      <c r="G408" s="8">
        <f>'summary-refine'!$P409/1000</f>
        <v>97.266999999999996</v>
      </c>
      <c r="H408" s="8">
        <f>'summary-refine'!$P409/I408</f>
        <v>58.348530293941209</v>
      </c>
      <c r="I408" s="8">
        <f>'summary-refine'!$M409</f>
        <v>1667</v>
      </c>
      <c r="J408" s="9">
        <f>('summary-no-refine'!$K409-'summary-no-refine'!$J409)/1000</f>
        <v>106.43600000000001</v>
      </c>
      <c r="K408" s="7">
        <f t="shared" si="24"/>
        <v>1.2376357623360517</v>
      </c>
      <c r="L408" s="8">
        <f>'summary-no-refine'!$G409</f>
        <v>283596</v>
      </c>
      <c r="M408" s="24">
        <f t="shared" si="27"/>
        <v>283.596</v>
      </c>
      <c r="N408" s="7">
        <f t="shared" si="25"/>
        <v>1.1190249509866148</v>
      </c>
    </row>
    <row r="409" spans="1:14" x14ac:dyDescent="0.2">
      <c r="A409" s="1">
        <v>408</v>
      </c>
      <c r="B409" s="9">
        <f>('summary-refine'!$H410+'summary-refine'!$I410)/1000</f>
        <v>8.2810000000000006</v>
      </c>
      <c r="C409" s="9">
        <f>('summary-refine'!$K410-'summary-refine'!$J410)/1000</f>
        <v>133.542</v>
      </c>
      <c r="D409" s="9">
        <f>'summary-refine'!$J410/1000</f>
        <v>0.74399999999999999</v>
      </c>
      <c r="E409" s="8">
        <f>'summary-refine'!$G410</f>
        <v>317827</v>
      </c>
      <c r="F409" s="24">
        <f t="shared" si="26"/>
        <v>317.827</v>
      </c>
      <c r="G409" s="8">
        <f>'summary-refine'!$P410/1000</f>
        <v>97.771000000000001</v>
      </c>
      <c r="H409" s="8">
        <f>'summary-refine'!$P410/I409</f>
        <v>58.650869826034793</v>
      </c>
      <c r="I409" s="8">
        <f>'summary-refine'!$M410</f>
        <v>1667</v>
      </c>
      <c r="J409" s="9">
        <f>('summary-no-refine'!$K410-'summary-no-refine'!$J410)/1000</f>
        <v>105.453</v>
      </c>
      <c r="K409" s="7">
        <f t="shared" si="24"/>
        <v>1.2663651105231715</v>
      </c>
      <c r="L409" s="8">
        <f>'summary-no-refine'!$G410</f>
        <v>285038</v>
      </c>
      <c r="M409" s="24">
        <f t="shared" si="27"/>
        <v>285.03800000000001</v>
      </c>
      <c r="N409" s="7">
        <f t="shared" si="25"/>
        <v>1.1150337849690217</v>
      </c>
    </row>
    <row r="410" spans="1:14" x14ac:dyDescent="0.2">
      <c r="A410" s="1">
        <v>409</v>
      </c>
      <c r="B410" s="9">
        <f>('summary-refine'!$H411+'summary-refine'!$I411)/1000</f>
        <v>7.6909999999999998</v>
      </c>
      <c r="C410" s="9">
        <f>('summary-refine'!$K411-'summary-refine'!$J411)/1000</f>
        <v>131.1</v>
      </c>
      <c r="D410" s="9">
        <f>'summary-refine'!$J411/1000</f>
        <v>0.82399999999999995</v>
      </c>
      <c r="E410" s="8">
        <f>'summary-refine'!$G411</f>
        <v>317827</v>
      </c>
      <c r="F410" s="24">
        <f t="shared" si="26"/>
        <v>317.827</v>
      </c>
      <c r="G410" s="8">
        <f>'summary-refine'!$P411/1000</f>
        <v>97.771000000000001</v>
      </c>
      <c r="H410" s="8">
        <f>'summary-refine'!$P411/I410</f>
        <v>58.650869826034793</v>
      </c>
      <c r="I410" s="8">
        <f>'summary-refine'!$M411</f>
        <v>1667</v>
      </c>
      <c r="J410" s="9">
        <f>('summary-no-refine'!$K411-'summary-no-refine'!$J411)/1000</f>
        <v>103.979</v>
      </c>
      <c r="K410" s="7">
        <f t="shared" si="24"/>
        <v>1.2608315140557227</v>
      </c>
      <c r="L410" s="8">
        <f>'summary-no-refine'!$G411</f>
        <v>285038</v>
      </c>
      <c r="M410" s="24">
        <f t="shared" si="27"/>
        <v>285.03800000000001</v>
      </c>
      <c r="N410" s="7">
        <f t="shared" si="25"/>
        <v>1.1150337849690217</v>
      </c>
    </row>
    <row r="411" spans="1:14" x14ac:dyDescent="0.2">
      <c r="A411" s="1">
        <v>410</v>
      </c>
      <c r="B411" s="9">
        <f>('summary-refine'!$H412+'summary-refine'!$I412)/1000</f>
        <v>7.8129999999999997</v>
      </c>
      <c r="C411" s="9">
        <f>('summary-refine'!$K412-'summary-refine'!$J412)/1000</f>
        <v>134.298</v>
      </c>
      <c r="D411" s="9">
        <f>'summary-refine'!$J412/1000</f>
        <v>0.749</v>
      </c>
      <c r="E411" s="8">
        <f>'summary-refine'!$G412</f>
        <v>317827</v>
      </c>
      <c r="F411" s="24">
        <f t="shared" si="26"/>
        <v>317.827</v>
      </c>
      <c r="G411" s="8">
        <f>'summary-refine'!$P412/1000</f>
        <v>97.771000000000001</v>
      </c>
      <c r="H411" s="8">
        <f>'summary-refine'!$P412/I411</f>
        <v>58.650869826034793</v>
      </c>
      <c r="I411" s="8">
        <f>'summary-refine'!$M412</f>
        <v>1667</v>
      </c>
      <c r="J411" s="9">
        <f>('summary-no-refine'!$K412-'summary-no-refine'!$J412)/1000</f>
        <v>105.86499999999999</v>
      </c>
      <c r="K411" s="7">
        <f t="shared" si="24"/>
        <v>1.2685779058234545</v>
      </c>
      <c r="L411" s="8">
        <f>'summary-no-refine'!$G412</f>
        <v>285038</v>
      </c>
      <c r="M411" s="24">
        <f t="shared" si="27"/>
        <v>285.03800000000001</v>
      </c>
      <c r="N411" s="7">
        <f t="shared" si="25"/>
        <v>1.1150337849690217</v>
      </c>
    </row>
    <row r="412" spans="1:14" x14ac:dyDescent="0.2">
      <c r="A412" s="1">
        <v>411</v>
      </c>
      <c r="B412" s="9">
        <f>('summary-refine'!$H413+'summary-refine'!$I413)/1000</f>
        <v>8.3480000000000008</v>
      </c>
      <c r="C412" s="9">
        <f>('summary-refine'!$K413-'summary-refine'!$J413)/1000</f>
        <v>133.41900000000001</v>
      </c>
      <c r="D412" s="9">
        <f>'summary-refine'!$J413/1000</f>
        <v>0.73199999999999998</v>
      </c>
      <c r="E412" s="8">
        <f>'summary-refine'!$G413</f>
        <v>319184</v>
      </c>
      <c r="F412" s="24">
        <f t="shared" si="26"/>
        <v>319.18400000000003</v>
      </c>
      <c r="G412" s="8">
        <f>'summary-refine'!$P413/1000</f>
        <v>97.972999999999999</v>
      </c>
      <c r="H412" s="8">
        <f>'summary-refine'!$P413/I412</f>
        <v>58.772045590881824</v>
      </c>
      <c r="I412" s="8">
        <f>'summary-refine'!$M413</f>
        <v>1667</v>
      </c>
      <c r="J412" s="9">
        <f>('summary-no-refine'!$K413-'summary-no-refine'!$J413)/1000</f>
        <v>101.504</v>
      </c>
      <c r="K412" s="7">
        <f t="shared" si="24"/>
        <v>1.3144211065573772</v>
      </c>
      <c r="L412" s="8">
        <f>'summary-no-refine'!$G413</f>
        <v>280273</v>
      </c>
      <c r="M412" s="24">
        <f t="shared" si="27"/>
        <v>280.27300000000002</v>
      </c>
      <c r="N412" s="7">
        <f t="shared" si="25"/>
        <v>1.1388324954597839</v>
      </c>
    </row>
    <row r="413" spans="1:14" x14ac:dyDescent="0.2">
      <c r="A413" s="1">
        <v>412</v>
      </c>
      <c r="B413" s="9">
        <f>('summary-refine'!$H414+'summary-refine'!$I414)/1000</f>
        <v>7.806</v>
      </c>
      <c r="C413" s="9">
        <f>('summary-refine'!$K414-'summary-refine'!$J414)/1000</f>
        <v>131.40600000000001</v>
      </c>
      <c r="D413" s="9">
        <f>'summary-refine'!$J414/1000</f>
        <v>0.74199999999999999</v>
      </c>
      <c r="E413" s="8">
        <f>'summary-refine'!$G414</f>
        <v>319184</v>
      </c>
      <c r="F413" s="24">
        <f t="shared" si="26"/>
        <v>319.18400000000003</v>
      </c>
      <c r="G413" s="8">
        <f>'summary-refine'!$P414/1000</f>
        <v>97.972999999999999</v>
      </c>
      <c r="H413" s="8">
        <f>'summary-refine'!$P414/I413</f>
        <v>58.772045590881824</v>
      </c>
      <c r="I413" s="8">
        <f>'summary-refine'!$M414</f>
        <v>1667</v>
      </c>
      <c r="J413" s="9">
        <f>('summary-no-refine'!$K414-'summary-no-refine'!$J414)/1000</f>
        <v>102.261</v>
      </c>
      <c r="K413" s="7">
        <f t="shared" si="24"/>
        <v>1.2850060140229413</v>
      </c>
      <c r="L413" s="8">
        <f>'summary-no-refine'!$G414</f>
        <v>280273</v>
      </c>
      <c r="M413" s="24">
        <f t="shared" si="27"/>
        <v>280.27300000000002</v>
      </c>
      <c r="N413" s="7">
        <f t="shared" si="25"/>
        <v>1.1388324954597839</v>
      </c>
    </row>
    <row r="414" spans="1:14" x14ac:dyDescent="0.2">
      <c r="A414" s="1">
        <v>413</v>
      </c>
      <c r="B414" s="9">
        <f>('summary-refine'!$H415+'summary-refine'!$I415)/1000</f>
        <v>8.0519999999999996</v>
      </c>
      <c r="C414" s="9">
        <f>('summary-refine'!$K415-'summary-refine'!$J415)/1000</f>
        <v>131.661</v>
      </c>
      <c r="D414" s="9">
        <f>'summary-refine'!$J415/1000</f>
        <v>0.74199999999999999</v>
      </c>
      <c r="E414" s="8">
        <f>'summary-refine'!$G415</f>
        <v>319184</v>
      </c>
      <c r="F414" s="24">
        <f t="shared" si="26"/>
        <v>319.18400000000003</v>
      </c>
      <c r="G414" s="8">
        <f>'summary-refine'!$P415/1000</f>
        <v>97.972999999999999</v>
      </c>
      <c r="H414" s="8">
        <f>'summary-refine'!$P415/I414</f>
        <v>58.772045590881824</v>
      </c>
      <c r="I414" s="8">
        <f>'summary-refine'!$M415</f>
        <v>1667</v>
      </c>
      <c r="J414" s="9">
        <f>('summary-no-refine'!$K415-'summary-no-refine'!$J415)/1000</f>
        <v>101.033</v>
      </c>
      <c r="K414" s="7">
        <f t="shared" si="24"/>
        <v>1.3031484762404364</v>
      </c>
      <c r="L414" s="8">
        <f>'summary-no-refine'!$G415</f>
        <v>280273</v>
      </c>
      <c r="M414" s="24">
        <f t="shared" si="27"/>
        <v>280.27300000000002</v>
      </c>
      <c r="N414" s="7">
        <f t="shared" si="25"/>
        <v>1.1388324954597839</v>
      </c>
    </row>
    <row r="415" spans="1:14" x14ac:dyDescent="0.2">
      <c r="A415" s="1">
        <v>414</v>
      </c>
      <c r="B415" s="9">
        <f>('summary-refine'!$H416+'summary-refine'!$I416)/1000</f>
        <v>8.2409999999999997</v>
      </c>
      <c r="C415" s="9">
        <f>('summary-refine'!$K416-'summary-refine'!$J416)/1000</f>
        <v>93.822999999999993</v>
      </c>
      <c r="D415" s="9">
        <f>'summary-refine'!$J416/1000</f>
        <v>0.625</v>
      </c>
      <c r="E415" s="8">
        <f>'summary-refine'!$G416</f>
        <v>257235</v>
      </c>
      <c r="F415" s="24">
        <f t="shared" si="26"/>
        <v>257.23500000000001</v>
      </c>
      <c r="G415" s="8">
        <f>'summary-refine'!$P416/1000</f>
        <v>84.427000000000007</v>
      </c>
      <c r="H415" s="8">
        <f>'summary-refine'!$P416/I415</f>
        <v>50.646070785842831</v>
      </c>
      <c r="I415" s="8">
        <f>'summary-refine'!$M416</f>
        <v>1667</v>
      </c>
      <c r="J415" s="9">
        <f>('summary-no-refine'!$K416-'summary-no-refine'!$J416)/1000</f>
        <v>71.230999999999995</v>
      </c>
      <c r="K415" s="7">
        <f t="shared" si="24"/>
        <v>1.3171652791621626</v>
      </c>
      <c r="L415" s="8">
        <f>'summary-no-refine'!$G416</f>
        <v>225165</v>
      </c>
      <c r="M415" s="24">
        <f t="shared" si="27"/>
        <v>225.16499999999999</v>
      </c>
      <c r="N415" s="7">
        <f t="shared" si="25"/>
        <v>1.1424288854839784</v>
      </c>
    </row>
    <row r="416" spans="1:14" x14ac:dyDescent="0.2">
      <c r="A416" s="1">
        <v>415</v>
      </c>
      <c r="B416" s="9">
        <f>('summary-refine'!$H417+'summary-refine'!$I417)/1000</f>
        <v>7.9939999999999998</v>
      </c>
      <c r="C416" s="9">
        <f>('summary-refine'!$K417-'summary-refine'!$J417)/1000</f>
        <v>96.251999999999995</v>
      </c>
      <c r="D416" s="9">
        <f>'summary-refine'!$J417/1000</f>
        <v>0.68100000000000005</v>
      </c>
      <c r="E416" s="8">
        <f>'summary-refine'!$G417</f>
        <v>257363</v>
      </c>
      <c r="F416" s="24">
        <f t="shared" si="26"/>
        <v>257.363</v>
      </c>
      <c r="G416" s="8">
        <f>'summary-refine'!$P417/1000</f>
        <v>84.602999999999994</v>
      </c>
      <c r="H416" s="8">
        <f>'summary-refine'!$P417/I416</f>
        <v>50.751649670065987</v>
      </c>
      <c r="I416" s="8">
        <f>'summary-refine'!$M417</f>
        <v>1667</v>
      </c>
      <c r="J416" s="9">
        <f>('summary-no-refine'!$K417-'summary-no-refine'!$J417)/1000</f>
        <v>74.097999999999999</v>
      </c>
      <c r="K416" s="7">
        <f t="shared" si="24"/>
        <v>1.2989824286755378</v>
      </c>
      <c r="L416" s="8">
        <f>'summary-no-refine'!$G417</f>
        <v>225272</v>
      </c>
      <c r="M416" s="24">
        <f t="shared" si="27"/>
        <v>225.27199999999999</v>
      </c>
      <c r="N416" s="7">
        <f t="shared" si="25"/>
        <v>1.1424544550587734</v>
      </c>
    </row>
    <row r="417" spans="1:14" x14ac:dyDescent="0.2">
      <c r="A417" s="1">
        <v>416</v>
      </c>
      <c r="B417" s="9">
        <f>('summary-refine'!$H418+'summary-refine'!$I418)/1000</f>
        <v>8.3390000000000004</v>
      </c>
      <c r="C417" s="9">
        <f>('summary-refine'!$K418-'summary-refine'!$J418)/1000</f>
        <v>118.83799999999999</v>
      </c>
      <c r="D417" s="9">
        <f>'summary-refine'!$J418/1000</f>
        <v>0.73299999999999998</v>
      </c>
      <c r="E417" s="8">
        <f>'summary-refine'!$G418</f>
        <v>308077</v>
      </c>
      <c r="F417" s="24">
        <f t="shared" si="26"/>
        <v>308.077</v>
      </c>
      <c r="G417" s="8">
        <f>'summary-refine'!$P418/1000</f>
        <v>94.403000000000006</v>
      </c>
      <c r="H417" s="8">
        <f>'summary-refine'!$P418/I417</f>
        <v>56.630473905218956</v>
      </c>
      <c r="I417" s="8">
        <f>'summary-refine'!$M418</f>
        <v>1667</v>
      </c>
      <c r="J417" s="9">
        <f>('summary-no-refine'!$K418-'summary-no-refine'!$J418)/1000</f>
        <v>108.78400000000001</v>
      </c>
      <c r="K417" s="7">
        <f t="shared" si="24"/>
        <v>1.0924216796587731</v>
      </c>
      <c r="L417" s="8">
        <f>'summary-no-refine'!$G418</f>
        <v>296529</v>
      </c>
      <c r="M417" s="24">
        <f t="shared" si="27"/>
        <v>296.529</v>
      </c>
      <c r="N417" s="7">
        <f t="shared" si="25"/>
        <v>1.0389439144232098</v>
      </c>
    </row>
    <row r="418" spans="1:14" x14ac:dyDescent="0.2">
      <c r="A418" s="1">
        <v>417</v>
      </c>
      <c r="B418" s="9">
        <f>('summary-refine'!$H419+'summary-refine'!$I419)/1000</f>
        <v>8.1029999999999998</v>
      </c>
      <c r="C418" s="9">
        <f>('summary-refine'!$K419-'summary-refine'!$J419)/1000</f>
        <v>119.197</v>
      </c>
      <c r="D418" s="9">
        <f>'summary-refine'!$J419/1000</f>
        <v>0.73699999999999999</v>
      </c>
      <c r="E418" s="8">
        <f>'summary-refine'!$G419</f>
        <v>308045</v>
      </c>
      <c r="F418" s="24">
        <f t="shared" si="26"/>
        <v>308.04500000000002</v>
      </c>
      <c r="G418" s="8">
        <f>'summary-refine'!$P419/1000</f>
        <v>94.375</v>
      </c>
      <c r="H418" s="8">
        <f>'summary-refine'!$P419/I418</f>
        <v>56.613677264547093</v>
      </c>
      <c r="I418" s="8">
        <f>'summary-refine'!$M419</f>
        <v>1667</v>
      </c>
      <c r="J418" s="9">
        <f>('summary-no-refine'!$K419-'summary-no-refine'!$J419)/1000</f>
        <v>106.9</v>
      </c>
      <c r="K418" s="7">
        <f t="shared" si="24"/>
        <v>1.1150327408793264</v>
      </c>
      <c r="L418" s="8">
        <f>'summary-no-refine'!$G419</f>
        <v>296497</v>
      </c>
      <c r="M418" s="24">
        <f t="shared" si="27"/>
        <v>296.49700000000001</v>
      </c>
      <c r="N418" s="7">
        <f t="shared" si="25"/>
        <v>1.0389481175188957</v>
      </c>
    </row>
    <row r="419" spans="1:14" x14ac:dyDescent="0.2">
      <c r="A419" s="1">
        <v>418</v>
      </c>
      <c r="B419" s="9">
        <f>('summary-refine'!$H420+'summary-refine'!$I420)/1000</f>
        <v>7.8410000000000002</v>
      </c>
      <c r="C419" s="9">
        <f>('summary-refine'!$K420-'summary-refine'!$J420)/1000</f>
        <v>105.95</v>
      </c>
      <c r="D419" s="9">
        <f>'summary-refine'!$J420/1000</f>
        <v>0.68799999999999994</v>
      </c>
      <c r="E419" s="8">
        <f>'summary-refine'!$G420</f>
        <v>284562</v>
      </c>
      <c r="F419" s="24">
        <f t="shared" si="26"/>
        <v>284.56200000000001</v>
      </c>
      <c r="G419" s="8">
        <f>'summary-refine'!$P420/1000</f>
        <v>91.811000000000007</v>
      </c>
      <c r="H419" s="8">
        <f>'summary-refine'!$P420/I419</f>
        <v>55.04256594724221</v>
      </c>
      <c r="I419" s="8">
        <f>'summary-refine'!$M420</f>
        <v>1668</v>
      </c>
      <c r="J419" s="9">
        <f>('summary-no-refine'!$K420-'summary-no-refine'!$J420)/1000</f>
        <v>89.206999999999994</v>
      </c>
      <c r="K419" s="7">
        <f t="shared" si="24"/>
        <v>1.1876870649164304</v>
      </c>
      <c r="L419" s="8">
        <f>'summary-no-refine'!$G420</f>
        <v>264108</v>
      </c>
      <c r="M419" s="24">
        <f t="shared" si="27"/>
        <v>264.108</v>
      </c>
      <c r="N419" s="7">
        <f t="shared" si="25"/>
        <v>1.0774455904402744</v>
      </c>
    </row>
    <row r="420" spans="1:14" x14ac:dyDescent="0.2">
      <c r="A420" s="1">
        <v>419</v>
      </c>
      <c r="B420" s="9">
        <f>('summary-refine'!$H421+'summary-refine'!$I421)/1000</f>
        <v>7.9779999999999998</v>
      </c>
      <c r="C420" s="9">
        <f>('summary-refine'!$K421-'summary-refine'!$J421)/1000</f>
        <v>103.843</v>
      </c>
      <c r="D420" s="9">
        <f>'summary-refine'!$J421/1000</f>
        <v>0.67900000000000005</v>
      </c>
      <c r="E420" s="8">
        <f>'summary-refine'!$G421</f>
        <v>283073</v>
      </c>
      <c r="F420" s="24">
        <f t="shared" si="26"/>
        <v>283.07299999999998</v>
      </c>
      <c r="G420" s="8">
        <f>'summary-refine'!$P421/1000</f>
        <v>91.747</v>
      </c>
      <c r="H420" s="8">
        <f>'summary-refine'!$P421/I420</f>
        <v>55.004196642685848</v>
      </c>
      <c r="I420" s="8">
        <f>'summary-refine'!$M421</f>
        <v>1668</v>
      </c>
      <c r="J420" s="9">
        <f>('summary-no-refine'!$K421-'summary-no-refine'!$J421)/1000</f>
        <v>84.918999999999997</v>
      </c>
      <c r="K420" s="7">
        <f t="shared" si="24"/>
        <v>1.2228476548240088</v>
      </c>
      <c r="L420" s="8">
        <f>'summary-no-refine'!$G421</f>
        <v>263094</v>
      </c>
      <c r="M420" s="24">
        <f t="shared" si="27"/>
        <v>263.09399999999999</v>
      </c>
      <c r="N420" s="7">
        <f t="shared" si="25"/>
        <v>1.0759386379012825</v>
      </c>
    </row>
    <row r="421" spans="1:14" x14ac:dyDescent="0.2">
      <c r="A421" s="1">
        <v>420</v>
      </c>
      <c r="B421" s="9">
        <f>('summary-refine'!$H422+'summary-refine'!$I422)/1000</f>
        <v>7.9489999999999998</v>
      </c>
      <c r="C421" s="9">
        <f>('summary-refine'!$K422-'summary-refine'!$J422)/1000</f>
        <v>106.31100000000001</v>
      </c>
      <c r="D421" s="9">
        <f>'summary-refine'!$J422/1000</f>
        <v>0.64100000000000001</v>
      </c>
      <c r="E421" s="8">
        <f>'summary-refine'!$G422</f>
        <v>286855</v>
      </c>
      <c r="F421" s="24">
        <f t="shared" si="26"/>
        <v>286.85500000000002</v>
      </c>
      <c r="G421" s="8">
        <f>'summary-refine'!$P422/1000</f>
        <v>93.004999999999995</v>
      </c>
      <c r="H421" s="8">
        <f>'summary-refine'!$P422/I421</f>
        <v>55.758393285371703</v>
      </c>
      <c r="I421" s="8">
        <f>'summary-refine'!$M422</f>
        <v>1668</v>
      </c>
      <c r="J421" s="9">
        <f>('summary-no-refine'!$K422-'summary-no-refine'!$J422)/1000</f>
        <v>89.744</v>
      </c>
      <c r="K421" s="7">
        <f t="shared" si="24"/>
        <v>1.1846028703868783</v>
      </c>
      <c r="L421" s="8">
        <f>'summary-no-refine'!$G422</f>
        <v>263370</v>
      </c>
      <c r="M421" s="24">
        <f t="shared" si="27"/>
        <v>263.37</v>
      </c>
      <c r="N421" s="7">
        <f t="shared" si="25"/>
        <v>1.089171128070775</v>
      </c>
    </row>
    <row r="422" spans="1:14" x14ac:dyDescent="0.2">
      <c r="A422" s="1">
        <v>421</v>
      </c>
      <c r="B422" s="9">
        <f>('summary-refine'!$H423+'summary-refine'!$I423)/1000</f>
        <v>8.27</v>
      </c>
      <c r="C422" s="9">
        <f>('summary-refine'!$K423-'summary-refine'!$J423)/1000</f>
        <v>106.93600000000001</v>
      </c>
      <c r="D422" s="9">
        <f>'summary-refine'!$J423/1000</f>
        <v>0.69699999999999995</v>
      </c>
      <c r="E422" s="8">
        <f>'summary-refine'!$G423</f>
        <v>286855</v>
      </c>
      <c r="F422" s="24">
        <f t="shared" si="26"/>
        <v>286.85500000000002</v>
      </c>
      <c r="G422" s="8">
        <f>'summary-refine'!$P423/1000</f>
        <v>93.004999999999995</v>
      </c>
      <c r="H422" s="8">
        <f>'summary-refine'!$P423/I422</f>
        <v>55.758393285371703</v>
      </c>
      <c r="I422" s="8">
        <f>'summary-refine'!$M423</f>
        <v>1668</v>
      </c>
      <c r="J422" s="9">
        <f>('summary-no-refine'!$K423-'summary-no-refine'!$J423)/1000</f>
        <v>91.022000000000006</v>
      </c>
      <c r="K422" s="7">
        <f t="shared" si="24"/>
        <v>1.1748368526290347</v>
      </c>
      <c r="L422" s="8">
        <f>'summary-no-refine'!$G423</f>
        <v>263370</v>
      </c>
      <c r="M422" s="24">
        <f t="shared" si="27"/>
        <v>263.37</v>
      </c>
      <c r="N422" s="7">
        <f t="shared" si="25"/>
        <v>1.089171128070775</v>
      </c>
    </row>
    <row r="423" spans="1:14" x14ac:dyDescent="0.2">
      <c r="A423" s="1">
        <v>422</v>
      </c>
      <c r="B423" s="9">
        <f>('summary-refine'!$H424+'summary-refine'!$I424)/1000</f>
        <v>8.0269999999999992</v>
      </c>
      <c r="C423" s="9">
        <f>('summary-refine'!$K424-'summary-refine'!$J424)/1000</f>
        <v>104.82</v>
      </c>
      <c r="D423" s="9">
        <f>'summary-refine'!$J424/1000</f>
        <v>0.71799999999999997</v>
      </c>
      <c r="E423" s="8">
        <f>'summary-refine'!$G424</f>
        <v>286855</v>
      </c>
      <c r="F423" s="24">
        <f t="shared" si="26"/>
        <v>286.85500000000002</v>
      </c>
      <c r="G423" s="8">
        <f>'summary-refine'!$P424/1000</f>
        <v>93.004999999999995</v>
      </c>
      <c r="H423" s="8">
        <f>'summary-refine'!$P424/I423</f>
        <v>55.758393285371703</v>
      </c>
      <c r="I423" s="8">
        <f>'summary-refine'!$M424</f>
        <v>1668</v>
      </c>
      <c r="J423" s="9">
        <f>('summary-no-refine'!$K424-'summary-no-refine'!$J424)/1000</f>
        <v>88.58</v>
      </c>
      <c r="K423" s="7">
        <f t="shared" si="24"/>
        <v>1.1833370964100247</v>
      </c>
      <c r="L423" s="8">
        <f>'summary-no-refine'!$G424</f>
        <v>263370</v>
      </c>
      <c r="M423" s="24">
        <f t="shared" si="27"/>
        <v>263.37</v>
      </c>
      <c r="N423" s="7">
        <f t="shared" si="25"/>
        <v>1.089171128070775</v>
      </c>
    </row>
    <row r="424" spans="1:14" x14ac:dyDescent="0.2">
      <c r="A424" s="1">
        <v>423</v>
      </c>
      <c r="B424" s="9">
        <f>('summary-refine'!$H425+'summary-refine'!$I425)/1000</f>
        <v>7.9950000000000001</v>
      </c>
      <c r="C424" s="9">
        <f>('summary-refine'!$K425-'summary-refine'!$J425)/1000</f>
        <v>104.401</v>
      </c>
      <c r="D424" s="9">
        <f>'summary-refine'!$J425/1000</f>
        <v>0.68</v>
      </c>
      <c r="E424" s="8">
        <f>'summary-refine'!$G425</f>
        <v>286855</v>
      </c>
      <c r="F424" s="24">
        <f t="shared" si="26"/>
        <v>286.85500000000002</v>
      </c>
      <c r="G424" s="8">
        <f>'summary-refine'!$P425/1000</f>
        <v>93.004999999999995</v>
      </c>
      <c r="H424" s="8">
        <f>'summary-refine'!$P425/I424</f>
        <v>55.758393285371703</v>
      </c>
      <c r="I424" s="8">
        <f>'summary-refine'!$M425</f>
        <v>1668</v>
      </c>
      <c r="J424" s="9">
        <f>('summary-no-refine'!$K425-'summary-no-refine'!$J425)/1000</f>
        <v>89.634</v>
      </c>
      <c r="K424" s="7">
        <f t="shared" si="24"/>
        <v>1.1647477519691187</v>
      </c>
      <c r="L424" s="8">
        <f>'summary-no-refine'!$G425</f>
        <v>263370</v>
      </c>
      <c r="M424" s="24">
        <f t="shared" si="27"/>
        <v>263.37</v>
      </c>
      <c r="N424" s="7">
        <f t="shared" si="25"/>
        <v>1.089171128070775</v>
      </c>
    </row>
    <row r="425" spans="1:14" x14ac:dyDescent="0.2">
      <c r="A425" s="1">
        <v>424</v>
      </c>
      <c r="B425" s="9">
        <f>('summary-refine'!$H426+'summary-refine'!$I426)/1000</f>
        <v>7.4669999999999996</v>
      </c>
      <c r="C425" s="9">
        <f>('summary-refine'!$K426-'summary-refine'!$J426)/1000</f>
        <v>105.193</v>
      </c>
      <c r="D425" s="9">
        <f>'summary-refine'!$J426/1000</f>
        <v>0.68100000000000005</v>
      </c>
      <c r="E425" s="8">
        <f>'summary-refine'!$G426</f>
        <v>286855</v>
      </c>
      <c r="F425" s="24">
        <f t="shared" si="26"/>
        <v>286.85500000000002</v>
      </c>
      <c r="G425" s="8">
        <f>'summary-refine'!$P426/1000</f>
        <v>93.004999999999995</v>
      </c>
      <c r="H425" s="8">
        <f>'summary-refine'!$P426/I425</f>
        <v>55.758393285371703</v>
      </c>
      <c r="I425" s="8">
        <f>'summary-refine'!$M426</f>
        <v>1668</v>
      </c>
      <c r="J425" s="9">
        <f>('summary-no-refine'!$K426-'summary-no-refine'!$J426)/1000</f>
        <v>85.031999999999996</v>
      </c>
      <c r="K425" s="7">
        <f t="shared" si="24"/>
        <v>1.2370989745037162</v>
      </c>
      <c r="L425" s="8">
        <f>'summary-no-refine'!$G426</f>
        <v>263370</v>
      </c>
      <c r="M425" s="24">
        <f t="shared" si="27"/>
        <v>263.37</v>
      </c>
      <c r="N425" s="7">
        <f t="shared" si="25"/>
        <v>1.089171128070775</v>
      </c>
    </row>
    <row r="426" spans="1:14" x14ac:dyDescent="0.2">
      <c r="A426" s="1">
        <v>425</v>
      </c>
      <c r="B426" s="9">
        <f>('summary-refine'!$H427+'summary-refine'!$I427)/1000</f>
        <v>7.8680000000000003</v>
      </c>
      <c r="C426" s="9">
        <f>('summary-refine'!$K427-'summary-refine'!$J427)/1000</f>
        <v>102.976</v>
      </c>
      <c r="D426" s="9">
        <f>'summary-refine'!$J427/1000</f>
        <v>0.66300000000000003</v>
      </c>
      <c r="E426" s="8">
        <f>'summary-refine'!$G427</f>
        <v>283757</v>
      </c>
      <c r="F426" s="24">
        <f t="shared" si="26"/>
        <v>283.75700000000001</v>
      </c>
      <c r="G426" s="8">
        <f>'summary-refine'!$P427/1000</f>
        <v>91.850999999999999</v>
      </c>
      <c r="H426" s="8">
        <f>'summary-refine'!$P427/I426</f>
        <v>55.033553025763929</v>
      </c>
      <c r="I426" s="8">
        <f>'summary-refine'!$M427</f>
        <v>1669</v>
      </c>
      <c r="J426" s="9">
        <f>('summary-no-refine'!$K427-'summary-no-refine'!$J427)/1000</f>
        <v>90.097999999999999</v>
      </c>
      <c r="K426" s="7">
        <f t="shared" si="24"/>
        <v>1.1429332504606096</v>
      </c>
      <c r="L426" s="8">
        <f>'summary-no-refine'!$G427</f>
        <v>267362</v>
      </c>
      <c r="M426" s="24">
        <f t="shared" si="27"/>
        <v>267.36200000000002</v>
      </c>
      <c r="N426" s="7">
        <f t="shared" si="25"/>
        <v>1.0613213545679641</v>
      </c>
    </row>
    <row r="427" spans="1:14" x14ac:dyDescent="0.2">
      <c r="A427" s="1">
        <v>426</v>
      </c>
      <c r="B427" s="9">
        <f>('summary-refine'!$H428+'summary-refine'!$I428)/1000</f>
        <v>8.298</v>
      </c>
      <c r="C427" s="9">
        <f>('summary-refine'!$K428-'summary-refine'!$J428)/1000</f>
        <v>103.873</v>
      </c>
      <c r="D427" s="9">
        <f>'summary-refine'!$J428/1000</f>
        <v>0.69599999999999995</v>
      </c>
      <c r="E427" s="8">
        <f>'summary-refine'!$G428</f>
        <v>284725</v>
      </c>
      <c r="F427" s="24">
        <f t="shared" si="26"/>
        <v>284.72500000000002</v>
      </c>
      <c r="G427" s="8">
        <f>'summary-refine'!$P428/1000</f>
        <v>92.472999999999999</v>
      </c>
      <c r="H427" s="8">
        <f>'summary-refine'!$P428/I427</f>
        <v>55.406231276213305</v>
      </c>
      <c r="I427" s="8">
        <f>'summary-refine'!$M428</f>
        <v>1669</v>
      </c>
      <c r="J427" s="9">
        <f>('summary-no-refine'!$K428-'summary-no-refine'!$J428)/1000</f>
        <v>85.352000000000004</v>
      </c>
      <c r="K427" s="7">
        <f t="shared" si="24"/>
        <v>1.2169955009841598</v>
      </c>
      <c r="L427" s="8">
        <f>'summary-no-refine'!$G428</f>
        <v>258765</v>
      </c>
      <c r="M427" s="24">
        <f t="shared" si="27"/>
        <v>258.76499999999999</v>
      </c>
      <c r="N427" s="7">
        <f t="shared" si="25"/>
        <v>1.1003226866075397</v>
      </c>
    </row>
    <row r="428" spans="1:14" x14ac:dyDescent="0.2">
      <c r="A428" s="1">
        <v>427</v>
      </c>
      <c r="B428" s="9">
        <f>('summary-refine'!$H429+'summary-refine'!$I429)/1000</f>
        <v>7.84</v>
      </c>
      <c r="C428" s="9">
        <f>('summary-refine'!$K429-'summary-refine'!$J429)/1000</f>
        <v>101.666</v>
      </c>
      <c r="D428" s="9">
        <f>'summary-refine'!$J429/1000</f>
        <v>0.63</v>
      </c>
      <c r="E428" s="8">
        <f>'summary-refine'!$G429</f>
        <v>284725</v>
      </c>
      <c r="F428" s="24">
        <f t="shared" si="26"/>
        <v>284.72500000000002</v>
      </c>
      <c r="G428" s="8">
        <f>'summary-refine'!$P429/1000</f>
        <v>92.472999999999999</v>
      </c>
      <c r="H428" s="8">
        <f>'summary-refine'!$P429/I428</f>
        <v>55.406231276213305</v>
      </c>
      <c r="I428" s="8">
        <f>'summary-refine'!$M429</f>
        <v>1669</v>
      </c>
      <c r="J428" s="9">
        <f>('summary-no-refine'!$K429-'summary-no-refine'!$J429)/1000</f>
        <v>85.501999999999995</v>
      </c>
      <c r="K428" s="7">
        <f t="shared" si="24"/>
        <v>1.1890482093986106</v>
      </c>
      <c r="L428" s="8">
        <f>'summary-no-refine'!$G429</f>
        <v>258765</v>
      </c>
      <c r="M428" s="24">
        <f t="shared" si="27"/>
        <v>258.76499999999999</v>
      </c>
      <c r="N428" s="7">
        <f t="shared" si="25"/>
        <v>1.1003226866075397</v>
      </c>
    </row>
    <row r="429" spans="1:14" x14ac:dyDescent="0.2">
      <c r="A429" s="1">
        <v>428</v>
      </c>
      <c r="B429" s="9">
        <f>('summary-refine'!$H430+'summary-refine'!$I430)/1000</f>
        <v>7.9770000000000003</v>
      </c>
      <c r="C429" s="9">
        <f>('summary-refine'!$K430-'summary-refine'!$J430)/1000</f>
        <v>163.84899999999999</v>
      </c>
      <c r="D429" s="9">
        <f>'summary-refine'!$J430/1000</f>
        <v>0.85799999999999998</v>
      </c>
      <c r="E429" s="8">
        <f>'summary-refine'!$G430</f>
        <v>338690</v>
      </c>
      <c r="F429" s="24">
        <f t="shared" si="26"/>
        <v>338.69</v>
      </c>
      <c r="G429" s="8">
        <f>'summary-refine'!$P430/1000</f>
        <v>99.406000000000006</v>
      </c>
      <c r="H429" s="8">
        <f>'summary-refine'!$P430/I429</f>
        <v>59.560215698022766</v>
      </c>
      <c r="I429" s="8">
        <f>'summary-refine'!$M430</f>
        <v>1669</v>
      </c>
      <c r="J429" s="9">
        <f>('summary-no-refine'!$K430-'summary-no-refine'!$J430)/1000</f>
        <v>124.309</v>
      </c>
      <c r="K429" s="7">
        <f t="shared" si="24"/>
        <v>1.3180783370471969</v>
      </c>
      <c r="L429" s="8">
        <f>'summary-no-refine'!$G430</f>
        <v>311207</v>
      </c>
      <c r="M429" s="24">
        <f t="shared" si="27"/>
        <v>311.20699999999999</v>
      </c>
      <c r="N429" s="7">
        <f t="shared" si="25"/>
        <v>1.0883109955752923</v>
      </c>
    </row>
    <row r="430" spans="1:14" x14ac:dyDescent="0.2">
      <c r="A430" s="1">
        <v>429</v>
      </c>
      <c r="B430" s="9">
        <f>('summary-refine'!$H431+'summary-refine'!$I431)/1000</f>
        <v>7.7480000000000002</v>
      </c>
      <c r="C430" s="9">
        <f>('summary-refine'!$K431-'summary-refine'!$J431)/1000</f>
        <v>162.233</v>
      </c>
      <c r="D430" s="9">
        <f>'summary-refine'!$J431/1000</f>
        <v>0.90600000000000003</v>
      </c>
      <c r="E430" s="8">
        <f>'summary-refine'!$G431</f>
        <v>338690</v>
      </c>
      <c r="F430" s="24">
        <f t="shared" si="26"/>
        <v>338.69</v>
      </c>
      <c r="G430" s="8">
        <f>'summary-refine'!$P431/1000</f>
        <v>99.406000000000006</v>
      </c>
      <c r="H430" s="8">
        <f>'summary-refine'!$P431/I430</f>
        <v>59.560215698022766</v>
      </c>
      <c r="I430" s="8">
        <f>'summary-refine'!$M431</f>
        <v>1669</v>
      </c>
      <c r="J430" s="9">
        <f>('summary-no-refine'!$K431-'summary-no-refine'!$J431)/1000</f>
        <v>120.38</v>
      </c>
      <c r="K430" s="7">
        <f t="shared" si="24"/>
        <v>1.3476740322312677</v>
      </c>
      <c r="L430" s="8">
        <f>'summary-no-refine'!$G431</f>
        <v>311207</v>
      </c>
      <c r="M430" s="24">
        <f t="shared" si="27"/>
        <v>311.20699999999999</v>
      </c>
      <c r="N430" s="7">
        <f t="shared" si="25"/>
        <v>1.0883109955752923</v>
      </c>
    </row>
    <row r="431" spans="1:14" x14ac:dyDescent="0.2">
      <c r="A431" s="1">
        <v>430</v>
      </c>
      <c r="B431" s="9">
        <f>('summary-refine'!$H432+'summary-refine'!$I432)/1000</f>
        <v>7.9649999999999999</v>
      </c>
      <c r="C431" s="9">
        <f>('summary-refine'!$K432-'summary-refine'!$J432)/1000</f>
        <v>166.53899999999999</v>
      </c>
      <c r="D431" s="9">
        <f>'summary-refine'!$J432/1000</f>
        <v>0.94599999999999995</v>
      </c>
      <c r="E431" s="8">
        <f>'summary-refine'!$G432</f>
        <v>338691</v>
      </c>
      <c r="F431" s="24">
        <f t="shared" si="26"/>
        <v>338.69099999999997</v>
      </c>
      <c r="G431" s="8">
        <f>'summary-refine'!$P432/1000</f>
        <v>99.406999999999996</v>
      </c>
      <c r="H431" s="8">
        <f>'summary-refine'!$P432/I431</f>
        <v>59.560814859197123</v>
      </c>
      <c r="I431" s="8">
        <f>'summary-refine'!$M432</f>
        <v>1669</v>
      </c>
      <c r="J431" s="9">
        <f>('summary-no-refine'!$K432-'summary-no-refine'!$J432)/1000</f>
        <v>123.98399999999999</v>
      </c>
      <c r="K431" s="7">
        <f t="shared" si="24"/>
        <v>1.34322977158343</v>
      </c>
      <c r="L431" s="8">
        <f>'summary-no-refine'!$G432</f>
        <v>311204</v>
      </c>
      <c r="M431" s="24">
        <f t="shared" si="27"/>
        <v>311.20400000000001</v>
      </c>
      <c r="N431" s="7">
        <f t="shared" si="25"/>
        <v>1.0883247001966556</v>
      </c>
    </row>
    <row r="432" spans="1:14" x14ac:dyDescent="0.2">
      <c r="A432" s="1">
        <v>431</v>
      </c>
      <c r="B432" s="9">
        <f>('summary-refine'!$H433+'summary-refine'!$I433)/1000</f>
        <v>8.2430000000000003</v>
      </c>
      <c r="C432" s="9">
        <f>('summary-refine'!$K433-'summary-refine'!$J433)/1000</f>
        <v>105.31699999999999</v>
      </c>
      <c r="D432" s="9">
        <f>'summary-refine'!$J433/1000</f>
        <v>0.63100000000000001</v>
      </c>
      <c r="E432" s="8">
        <f>'summary-refine'!$G433</f>
        <v>271938</v>
      </c>
      <c r="F432" s="24">
        <f t="shared" si="26"/>
        <v>271.93799999999999</v>
      </c>
      <c r="G432" s="8">
        <f>'summary-refine'!$P433/1000</f>
        <v>91.480999999999995</v>
      </c>
      <c r="H432" s="8">
        <f>'summary-refine'!$P433/I432</f>
        <v>54.779041916167664</v>
      </c>
      <c r="I432" s="8">
        <f>'summary-refine'!$M433</f>
        <v>1670</v>
      </c>
      <c r="J432" s="9">
        <f>('summary-no-refine'!$K433-'summary-no-refine'!$J433)/1000</f>
        <v>73.98</v>
      </c>
      <c r="K432" s="7">
        <f t="shared" si="24"/>
        <v>1.4235874560692077</v>
      </c>
      <c r="L432" s="8">
        <f>'summary-no-refine'!$G433</f>
        <v>232751</v>
      </c>
      <c r="M432" s="24">
        <f t="shared" si="27"/>
        <v>232.751</v>
      </c>
      <c r="N432" s="7">
        <f t="shared" si="25"/>
        <v>1.1683644753406</v>
      </c>
    </row>
    <row r="433" spans="1:14" x14ac:dyDescent="0.2">
      <c r="A433" s="1">
        <v>432</v>
      </c>
      <c r="B433" s="9">
        <f>('summary-refine'!$H434+'summary-refine'!$I434)/1000</f>
        <v>8.0809999999999995</v>
      </c>
      <c r="C433" s="9">
        <f>('summary-refine'!$K434-'summary-refine'!$J434)/1000</f>
        <v>105.01</v>
      </c>
      <c r="D433" s="9">
        <f>'summary-refine'!$J434/1000</f>
        <v>0.68</v>
      </c>
      <c r="E433" s="8">
        <f>'summary-refine'!$G434</f>
        <v>271938</v>
      </c>
      <c r="F433" s="24">
        <f t="shared" si="26"/>
        <v>271.93799999999999</v>
      </c>
      <c r="G433" s="8">
        <f>'summary-refine'!$P434/1000</f>
        <v>91.480999999999995</v>
      </c>
      <c r="H433" s="8">
        <f>'summary-refine'!$P434/I433</f>
        <v>54.779041916167664</v>
      </c>
      <c r="I433" s="8">
        <f>'summary-refine'!$M434</f>
        <v>1670</v>
      </c>
      <c r="J433" s="9">
        <f>('summary-no-refine'!$K434-'summary-no-refine'!$J434)/1000</f>
        <v>76.236999999999995</v>
      </c>
      <c r="K433" s="7">
        <f t="shared" si="24"/>
        <v>1.3774151658643443</v>
      </c>
      <c r="L433" s="8">
        <f>'summary-no-refine'!$G434</f>
        <v>232751</v>
      </c>
      <c r="M433" s="24">
        <f t="shared" si="27"/>
        <v>232.751</v>
      </c>
      <c r="N433" s="7">
        <f t="shared" si="25"/>
        <v>1.1683644753406</v>
      </c>
    </row>
    <row r="434" spans="1:14" x14ac:dyDescent="0.2">
      <c r="A434" s="1">
        <v>433</v>
      </c>
      <c r="B434" s="9">
        <f>('summary-refine'!$H435+'summary-refine'!$I435)/1000</f>
        <v>8.0630000000000006</v>
      </c>
      <c r="C434" s="9">
        <f>('summary-refine'!$K435-'summary-refine'!$J435)/1000</f>
        <v>104.77200000000001</v>
      </c>
      <c r="D434" s="9">
        <f>'summary-refine'!$J435/1000</f>
        <v>0.65300000000000002</v>
      </c>
      <c r="E434" s="8">
        <f>'summary-refine'!$G435</f>
        <v>271938</v>
      </c>
      <c r="F434" s="24">
        <f t="shared" si="26"/>
        <v>271.93799999999999</v>
      </c>
      <c r="G434" s="8">
        <f>'summary-refine'!$P435/1000</f>
        <v>91.480999999999995</v>
      </c>
      <c r="H434" s="8">
        <f>'summary-refine'!$P435/I434</f>
        <v>54.779041916167664</v>
      </c>
      <c r="I434" s="8">
        <f>'summary-refine'!$M435</f>
        <v>1670</v>
      </c>
      <c r="J434" s="9">
        <f>('summary-no-refine'!$K435-'summary-no-refine'!$J435)/1000</f>
        <v>76.122</v>
      </c>
      <c r="K434" s="7">
        <f t="shared" si="24"/>
        <v>1.3763695120989992</v>
      </c>
      <c r="L434" s="8">
        <f>'summary-no-refine'!$G435</f>
        <v>232751</v>
      </c>
      <c r="M434" s="24">
        <f t="shared" si="27"/>
        <v>232.751</v>
      </c>
      <c r="N434" s="7">
        <f t="shared" si="25"/>
        <v>1.1683644753406</v>
      </c>
    </row>
    <row r="435" spans="1:14" x14ac:dyDescent="0.2">
      <c r="A435" s="1">
        <v>434</v>
      </c>
      <c r="B435" s="9">
        <f>('summary-refine'!$H436+'summary-refine'!$I436)/1000</f>
        <v>7.6310000000000002</v>
      </c>
      <c r="C435" s="9">
        <f>('summary-refine'!$K436-'summary-refine'!$J436)/1000</f>
        <v>101.836</v>
      </c>
      <c r="D435" s="9">
        <f>'summary-refine'!$J436/1000</f>
        <v>0.61799999999999999</v>
      </c>
      <c r="E435" s="8">
        <f>'summary-refine'!$G436</f>
        <v>271938</v>
      </c>
      <c r="F435" s="24">
        <f t="shared" si="26"/>
        <v>271.93799999999999</v>
      </c>
      <c r="G435" s="8">
        <f>'summary-refine'!$P436/1000</f>
        <v>91.480999999999995</v>
      </c>
      <c r="H435" s="8">
        <f>'summary-refine'!$P436/I435</f>
        <v>54.779041916167664</v>
      </c>
      <c r="I435" s="8">
        <f>'summary-refine'!$M436</f>
        <v>1670</v>
      </c>
      <c r="J435" s="9">
        <f>('summary-no-refine'!$K436-'summary-no-refine'!$J436)/1000</f>
        <v>74.227999999999994</v>
      </c>
      <c r="K435" s="7">
        <f t="shared" si="24"/>
        <v>1.3719351188230857</v>
      </c>
      <c r="L435" s="8">
        <f>'summary-no-refine'!$G436</f>
        <v>232751</v>
      </c>
      <c r="M435" s="24">
        <f t="shared" si="27"/>
        <v>232.751</v>
      </c>
      <c r="N435" s="7">
        <f t="shared" si="25"/>
        <v>1.1683644753406</v>
      </c>
    </row>
    <row r="436" spans="1:14" x14ac:dyDescent="0.2">
      <c r="A436" s="1">
        <v>435</v>
      </c>
      <c r="B436" s="9">
        <f>('summary-refine'!$H437+'summary-refine'!$I437)/1000</f>
        <v>7.883</v>
      </c>
      <c r="C436" s="9">
        <f>('summary-refine'!$K437-'summary-refine'!$J437)/1000</f>
        <v>104.3</v>
      </c>
      <c r="D436" s="9">
        <f>'summary-refine'!$J437/1000</f>
        <v>0.64</v>
      </c>
      <c r="E436" s="8">
        <f>'summary-refine'!$G437</f>
        <v>271938</v>
      </c>
      <c r="F436" s="24">
        <f t="shared" si="26"/>
        <v>271.93799999999999</v>
      </c>
      <c r="G436" s="8">
        <f>'summary-refine'!$P437/1000</f>
        <v>91.480999999999995</v>
      </c>
      <c r="H436" s="8">
        <f>'summary-refine'!$P437/I436</f>
        <v>54.779041916167664</v>
      </c>
      <c r="I436" s="8">
        <f>'summary-refine'!$M437</f>
        <v>1670</v>
      </c>
      <c r="J436" s="9">
        <f>('summary-no-refine'!$K437-'summary-no-refine'!$J437)/1000</f>
        <v>74.721000000000004</v>
      </c>
      <c r="K436" s="7">
        <f t="shared" si="24"/>
        <v>1.3958592631254934</v>
      </c>
      <c r="L436" s="8">
        <f>'summary-no-refine'!$G437</f>
        <v>232751</v>
      </c>
      <c r="M436" s="24">
        <f t="shared" si="27"/>
        <v>232.751</v>
      </c>
      <c r="N436" s="7">
        <f t="shared" si="25"/>
        <v>1.1683644753406</v>
      </c>
    </row>
    <row r="437" spans="1:14" x14ac:dyDescent="0.2">
      <c r="A437" s="1">
        <v>436</v>
      </c>
      <c r="B437" s="9">
        <f>('summary-refine'!$H438+'summary-refine'!$I438)/1000</f>
        <v>8.6</v>
      </c>
      <c r="C437" s="9">
        <f>('summary-refine'!$K438-'summary-refine'!$J438)/1000</f>
        <v>108.93600000000001</v>
      </c>
      <c r="D437" s="9">
        <f>'summary-refine'!$J438/1000</f>
        <v>0.71399999999999997</v>
      </c>
      <c r="E437" s="8">
        <f>'summary-refine'!$G438</f>
        <v>286169</v>
      </c>
      <c r="F437" s="24">
        <f t="shared" si="26"/>
        <v>286.16899999999998</v>
      </c>
      <c r="G437" s="8">
        <f>'summary-refine'!$P438/1000</f>
        <v>93.468000000000004</v>
      </c>
      <c r="H437" s="8">
        <f>'summary-refine'!$P438/I437</f>
        <v>55.175914994096814</v>
      </c>
      <c r="I437" s="8">
        <f>'summary-refine'!$M438</f>
        <v>1694</v>
      </c>
      <c r="J437" s="9">
        <f>('summary-no-refine'!$K438-'summary-no-refine'!$J438)/1000</f>
        <v>84.007000000000005</v>
      </c>
      <c r="K437" s="7">
        <f t="shared" si="24"/>
        <v>1.2967490804337733</v>
      </c>
      <c r="L437" s="8">
        <f>'summary-no-refine'!$G438</f>
        <v>248166</v>
      </c>
      <c r="M437" s="24">
        <f t="shared" si="27"/>
        <v>248.166</v>
      </c>
      <c r="N437" s="7">
        <f t="shared" si="25"/>
        <v>1.1531354013039659</v>
      </c>
    </row>
    <row r="438" spans="1:14" x14ac:dyDescent="0.2">
      <c r="A438" s="1">
        <v>437</v>
      </c>
      <c r="B438" s="9">
        <f>('summary-refine'!$H439+'summary-refine'!$I439)/1000</f>
        <v>7.9</v>
      </c>
      <c r="C438" s="9">
        <f>('summary-refine'!$K439-'summary-refine'!$J439)/1000</f>
        <v>119.148</v>
      </c>
      <c r="D438" s="9">
        <f>'summary-refine'!$J439/1000</f>
        <v>0.70099999999999996</v>
      </c>
      <c r="E438" s="8">
        <f>'summary-refine'!$G439</f>
        <v>284395</v>
      </c>
      <c r="F438" s="24">
        <f t="shared" si="26"/>
        <v>284.39499999999998</v>
      </c>
      <c r="G438" s="8">
        <f>'summary-refine'!$P439/1000</f>
        <v>94.081999999999994</v>
      </c>
      <c r="H438" s="8">
        <f>'summary-refine'!$P439/I438</f>
        <v>55.407538280329803</v>
      </c>
      <c r="I438" s="8">
        <f>'summary-refine'!$M439</f>
        <v>1698</v>
      </c>
      <c r="J438" s="9">
        <f>('summary-no-refine'!$K439-'summary-no-refine'!$J439)/1000</f>
        <v>74.596000000000004</v>
      </c>
      <c r="K438" s="7">
        <f t="shared" si="24"/>
        <v>1.59724382004397</v>
      </c>
      <c r="L438" s="8">
        <f>'summary-no-refine'!$G439</f>
        <v>223074</v>
      </c>
      <c r="M438" s="24">
        <f t="shared" si="27"/>
        <v>223.07400000000001</v>
      </c>
      <c r="N438" s="7">
        <f t="shared" si="25"/>
        <v>1.2748908433972583</v>
      </c>
    </row>
    <row r="439" spans="1:14" x14ac:dyDescent="0.2">
      <c r="A439" s="1">
        <v>438</v>
      </c>
      <c r="B439" s="9">
        <f>('summary-refine'!$H440+'summary-refine'!$I440)/1000</f>
        <v>8.3369999999999997</v>
      </c>
      <c r="C439" s="9">
        <f>('summary-refine'!$K440-'summary-refine'!$J440)/1000</f>
        <v>121.04900000000001</v>
      </c>
      <c r="D439" s="9">
        <f>'summary-refine'!$J440/1000</f>
        <v>0.67100000000000004</v>
      </c>
      <c r="E439" s="8">
        <f>'summary-refine'!$G440</f>
        <v>287085</v>
      </c>
      <c r="F439" s="24">
        <f t="shared" si="26"/>
        <v>287.08499999999998</v>
      </c>
      <c r="G439" s="8">
        <f>'summary-refine'!$P440/1000</f>
        <v>94.028000000000006</v>
      </c>
      <c r="H439" s="8">
        <f>'summary-refine'!$P440/I439</f>
        <v>55.37573616018846</v>
      </c>
      <c r="I439" s="8">
        <f>'summary-refine'!$M440</f>
        <v>1698</v>
      </c>
      <c r="J439" s="9">
        <f>('summary-no-refine'!$K440-'summary-no-refine'!$J440)/1000</f>
        <v>75.2</v>
      </c>
      <c r="K439" s="7">
        <f t="shared" si="24"/>
        <v>1.6096941489361702</v>
      </c>
      <c r="L439" s="8">
        <f>'summary-no-refine'!$G440</f>
        <v>224230</v>
      </c>
      <c r="M439" s="24">
        <f t="shared" si="27"/>
        <v>224.23</v>
      </c>
      <c r="N439" s="7">
        <f t="shared" si="25"/>
        <v>1.2803148552825223</v>
      </c>
    </row>
    <row r="440" spans="1:14" x14ac:dyDescent="0.2">
      <c r="A440" s="1">
        <v>439</v>
      </c>
      <c r="B440" s="9">
        <f>('summary-refine'!$H441+'summary-refine'!$I441)/1000</f>
        <v>7.7110000000000003</v>
      </c>
      <c r="C440" s="9">
        <f>('summary-refine'!$K441-'summary-refine'!$J441)/1000</f>
        <v>117.15300000000001</v>
      </c>
      <c r="D440" s="9">
        <f>'summary-refine'!$J441/1000</f>
        <v>0.67900000000000005</v>
      </c>
      <c r="E440" s="8">
        <f>'summary-refine'!$G441</f>
        <v>287085</v>
      </c>
      <c r="F440" s="24">
        <f t="shared" si="26"/>
        <v>287.08499999999998</v>
      </c>
      <c r="G440" s="8">
        <f>'summary-refine'!$P441/1000</f>
        <v>94.028000000000006</v>
      </c>
      <c r="H440" s="8">
        <f>'summary-refine'!$P441/I440</f>
        <v>55.37573616018846</v>
      </c>
      <c r="I440" s="8">
        <f>'summary-refine'!$M441</f>
        <v>1698</v>
      </c>
      <c r="J440" s="9">
        <f>('summary-no-refine'!$K441-'summary-no-refine'!$J441)/1000</f>
        <v>72.793999999999997</v>
      </c>
      <c r="K440" s="7">
        <f t="shared" si="24"/>
        <v>1.6093771464681157</v>
      </c>
      <c r="L440" s="8">
        <f>'summary-no-refine'!$G441</f>
        <v>224230</v>
      </c>
      <c r="M440" s="24">
        <f t="shared" si="27"/>
        <v>224.23</v>
      </c>
      <c r="N440" s="7">
        <f t="shared" si="25"/>
        <v>1.2803148552825223</v>
      </c>
    </row>
    <row r="441" spans="1:14" x14ac:dyDescent="0.2">
      <c r="A441" s="1">
        <v>440</v>
      </c>
      <c r="B441" s="9">
        <f>('summary-refine'!$H442+'summary-refine'!$I442)/1000</f>
        <v>8.2100000000000009</v>
      </c>
      <c r="C441" s="9">
        <f>('summary-refine'!$K442-'summary-refine'!$J442)/1000</f>
        <v>123.239</v>
      </c>
      <c r="D441" s="9">
        <f>'summary-refine'!$J442/1000</f>
        <v>0.73</v>
      </c>
      <c r="E441" s="8">
        <f>'summary-refine'!$G442</f>
        <v>288443</v>
      </c>
      <c r="F441" s="24">
        <f t="shared" si="26"/>
        <v>288.44299999999998</v>
      </c>
      <c r="G441" s="8">
        <f>'summary-refine'!$P442/1000</f>
        <v>94.751000000000005</v>
      </c>
      <c r="H441" s="8">
        <f>'summary-refine'!$P442/I441</f>
        <v>55.801531213191993</v>
      </c>
      <c r="I441" s="8">
        <f>'summary-refine'!$M442</f>
        <v>1698</v>
      </c>
      <c r="J441" s="9">
        <f>('summary-no-refine'!$K442-'summary-no-refine'!$J442)/1000</f>
        <v>90.608000000000004</v>
      </c>
      <c r="K441" s="7">
        <f t="shared" si="24"/>
        <v>1.3601337630231325</v>
      </c>
      <c r="L441" s="8">
        <f>'summary-no-refine'!$G442</f>
        <v>254106</v>
      </c>
      <c r="M441" s="24">
        <f t="shared" si="27"/>
        <v>254.10599999999999</v>
      </c>
      <c r="N441" s="7">
        <f t="shared" si="25"/>
        <v>1.135128647100029</v>
      </c>
    </row>
    <row r="442" spans="1:14" x14ac:dyDescent="0.2">
      <c r="A442" s="1">
        <v>441</v>
      </c>
      <c r="B442" s="9">
        <f>('summary-refine'!$H443+'summary-refine'!$I443)/1000</f>
        <v>8.48</v>
      </c>
      <c r="C442" s="9">
        <f>('summary-refine'!$K443-'summary-refine'!$J443)/1000</f>
        <v>131.697</v>
      </c>
      <c r="D442" s="9">
        <f>'summary-refine'!$J443/1000</f>
        <v>0.82899999999999996</v>
      </c>
      <c r="E442" s="8">
        <f>'summary-refine'!$G443</f>
        <v>299878</v>
      </c>
      <c r="F442" s="24">
        <f t="shared" si="26"/>
        <v>299.87799999999999</v>
      </c>
      <c r="G442" s="8">
        <f>'summary-refine'!$P443/1000</f>
        <v>95.488</v>
      </c>
      <c r="H442" s="8">
        <f>'summary-refine'!$P443/I442</f>
        <v>56.301886792452834</v>
      </c>
      <c r="I442" s="8">
        <f>'summary-refine'!$M443</f>
        <v>1696</v>
      </c>
      <c r="J442" s="9">
        <f>('summary-no-refine'!$K443-'summary-no-refine'!$J443)/1000</f>
        <v>98.400999999999996</v>
      </c>
      <c r="K442" s="7">
        <f t="shared" si="24"/>
        <v>1.3383705450147865</v>
      </c>
      <c r="L442" s="8">
        <f>'summary-no-refine'!$G443</f>
        <v>265367</v>
      </c>
      <c r="M442" s="24">
        <f t="shared" si="27"/>
        <v>265.36700000000002</v>
      </c>
      <c r="N442" s="7">
        <f t="shared" si="25"/>
        <v>1.1300500815851255</v>
      </c>
    </row>
    <row r="443" spans="1:14" x14ac:dyDescent="0.2">
      <c r="A443" s="1">
        <v>442</v>
      </c>
      <c r="B443" s="9">
        <f>('summary-refine'!$H444+'summary-refine'!$I444)/1000</f>
        <v>7.89</v>
      </c>
      <c r="C443" s="9">
        <f>('summary-refine'!$K444-'summary-refine'!$J444)/1000</f>
        <v>130.36699999999999</v>
      </c>
      <c r="D443" s="9">
        <f>'summary-refine'!$J444/1000</f>
        <v>0.78700000000000003</v>
      </c>
      <c r="E443" s="8">
        <f>'summary-refine'!$G444</f>
        <v>299878</v>
      </c>
      <c r="F443" s="24">
        <f t="shared" si="26"/>
        <v>299.87799999999999</v>
      </c>
      <c r="G443" s="8">
        <f>'summary-refine'!$P444/1000</f>
        <v>95.488</v>
      </c>
      <c r="H443" s="8">
        <f>'summary-refine'!$P444/I443</f>
        <v>56.301886792452834</v>
      </c>
      <c r="I443" s="8">
        <f>'summary-refine'!$M444</f>
        <v>1696</v>
      </c>
      <c r="J443" s="9">
        <f>('summary-no-refine'!$K444-'summary-no-refine'!$J444)/1000</f>
        <v>99.072999999999993</v>
      </c>
      <c r="K443" s="7">
        <f t="shared" si="24"/>
        <v>1.3158680972616152</v>
      </c>
      <c r="L443" s="8">
        <f>'summary-no-refine'!$G444</f>
        <v>265367</v>
      </c>
      <c r="M443" s="24">
        <f t="shared" si="27"/>
        <v>265.36700000000002</v>
      </c>
      <c r="N443" s="7">
        <f t="shared" si="25"/>
        <v>1.1300500815851255</v>
      </c>
    </row>
    <row r="444" spans="1:14" x14ac:dyDescent="0.2">
      <c r="A444" s="1">
        <v>443</v>
      </c>
      <c r="B444" s="9">
        <f>('summary-refine'!$H445+'summary-refine'!$I445)/1000</f>
        <v>8.0449999999999999</v>
      </c>
      <c r="C444" s="9">
        <f>('summary-refine'!$K445-'summary-refine'!$J445)/1000</f>
        <v>133.23599999999999</v>
      </c>
      <c r="D444" s="9">
        <f>'summary-refine'!$J445/1000</f>
        <v>0.71099999999999997</v>
      </c>
      <c r="E444" s="8">
        <f>'summary-refine'!$G445</f>
        <v>299878</v>
      </c>
      <c r="F444" s="24">
        <f t="shared" si="26"/>
        <v>299.87799999999999</v>
      </c>
      <c r="G444" s="8">
        <f>'summary-refine'!$P445/1000</f>
        <v>95.488</v>
      </c>
      <c r="H444" s="8">
        <f>'summary-refine'!$P445/I444</f>
        <v>56.301886792452834</v>
      </c>
      <c r="I444" s="8">
        <f>'summary-refine'!$M445</f>
        <v>1696</v>
      </c>
      <c r="J444" s="9">
        <f>('summary-no-refine'!$K445-'summary-no-refine'!$J445)/1000</f>
        <v>100.625</v>
      </c>
      <c r="K444" s="7">
        <f t="shared" si="24"/>
        <v>1.3240844720496894</v>
      </c>
      <c r="L444" s="8">
        <f>'summary-no-refine'!$G445</f>
        <v>265367</v>
      </c>
      <c r="M444" s="24">
        <f t="shared" si="27"/>
        <v>265.36700000000002</v>
      </c>
      <c r="N444" s="7">
        <f t="shared" si="25"/>
        <v>1.1300500815851255</v>
      </c>
    </row>
    <row r="445" spans="1:14" x14ac:dyDescent="0.2">
      <c r="A445" s="1">
        <v>444</v>
      </c>
      <c r="B445" s="9">
        <f>('summary-refine'!$H446+'summary-refine'!$I446)/1000</f>
        <v>7.9530000000000003</v>
      </c>
      <c r="C445" s="9">
        <f>('summary-refine'!$K446-'summary-refine'!$J446)/1000</f>
        <v>125.848</v>
      </c>
      <c r="D445" s="9">
        <f>'summary-refine'!$J446/1000</f>
        <v>0.77600000000000002</v>
      </c>
      <c r="E445" s="8">
        <f>'summary-refine'!$G446</f>
        <v>294814</v>
      </c>
      <c r="F445" s="24">
        <f t="shared" si="26"/>
        <v>294.81400000000002</v>
      </c>
      <c r="G445" s="8">
        <f>'summary-refine'!$P446/1000</f>
        <v>92.69</v>
      </c>
      <c r="H445" s="8">
        <f>'summary-refine'!$P446/I445</f>
        <v>54.523529411764706</v>
      </c>
      <c r="I445" s="8">
        <f>'summary-refine'!$M446</f>
        <v>1700</v>
      </c>
      <c r="J445" s="9">
        <f>('summary-no-refine'!$K446-'summary-no-refine'!$J446)/1000</f>
        <v>102.792</v>
      </c>
      <c r="K445" s="7">
        <f t="shared" si="24"/>
        <v>1.2242976107090047</v>
      </c>
      <c r="L445" s="8">
        <f>'summary-no-refine'!$G446</f>
        <v>269618</v>
      </c>
      <c r="M445" s="24">
        <f t="shared" si="27"/>
        <v>269.61799999999999</v>
      </c>
      <c r="N445" s="7">
        <f t="shared" si="25"/>
        <v>1.093450734001439</v>
      </c>
    </row>
    <row r="446" spans="1:14" x14ac:dyDescent="0.2">
      <c r="A446" s="1">
        <v>445</v>
      </c>
      <c r="B446" s="9">
        <f>('summary-refine'!$H447+'summary-refine'!$I447)/1000</f>
        <v>7.9189999999999996</v>
      </c>
      <c r="C446" s="9">
        <f>('summary-refine'!$K447-'summary-refine'!$J447)/1000</f>
        <v>127.917</v>
      </c>
      <c r="D446" s="9">
        <f>'summary-refine'!$J447/1000</f>
        <v>0.74199999999999999</v>
      </c>
      <c r="E446" s="8">
        <f>'summary-refine'!$G447</f>
        <v>294814</v>
      </c>
      <c r="F446" s="24">
        <f t="shared" si="26"/>
        <v>294.81400000000002</v>
      </c>
      <c r="G446" s="8">
        <f>'summary-refine'!$P447/1000</f>
        <v>92.69</v>
      </c>
      <c r="H446" s="8">
        <f>'summary-refine'!$P447/I446</f>
        <v>54.523529411764706</v>
      </c>
      <c r="I446" s="8">
        <f>'summary-refine'!$M447</f>
        <v>1700</v>
      </c>
      <c r="J446" s="9">
        <f>('summary-no-refine'!$K447-'summary-no-refine'!$J447)/1000</f>
        <v>105.137</v>
      </c>
      <c r="K446" s="7">
        <f t="shared" si="24"/>
        <v>1.2166696786098139</v>
      </c>
      <c r="L446" s="8">
        <f>'summary-no-refine'!$G447</f>
        <v>269618</v>
      </c>
      <c r="M446" s="24">
        <f t="shared" si="27"/>
        <v>269.61799999999999</v>
      </c>
      <c r="N446" s="7">
        <f t="shared" si="25"/>
        <v>1.093450734001439</v>
      </c>
    </row>
    <row r="447" spans="1:14" x14ac:dyDescent="0.2">
      <c r="A447" s="1">
        <v>446</v>
      </c>
      <c r="B447" s="9">
        <f>('summary-refine'!$H448+'summary-refine'!$I448)/1000</f>
        <v>8.49</v>
      </c>
      <c r="C447" s="9">
        <f>('summary-refine'!$K448-'summary-refine'!$J448)/1000</f>
        <v>127.879</v>
      </c>
      <c r="D447" s="9">
        <f>'summary-refine'!$J448/1000</f>
        <v>0.76600000000000001</v>
      </c>
      <c r="E447" s="8">
        <f>'summary-refine'!$G448</f>
        <v>294112</v>
      </c>
      <c r="F447" s="24">
        <f t="shared" si="26"/>
        <v>294.11200000000002</v>
      </c>
      <c r="G447" s="8">
        <f>'summary-refine'!$P448/1000</f>
        <v>92.587999999999994</v>
      </c>
      <c r="H447" s="8">
        <f>'summary-refine'!$P448/I447</f>
        <v>54.463529411764704</v>
      </c>
      <c r="I447" s="8">
        <f>'summary-refine'!$M448</f>
        <v>1700</v>
      </c>
      <c r="J447" s="9">
        <f>('summary-no-refine'!$K448-'summary-no-refine'!$J448)/1000</f>
        <v>107.42400000000001</v>
      </c>
      <c r="K447" s="7">
        <f t="shared" si="24"/>
        <v>1.1904136878165028</v>
      </c>
      <c r="L447" s="8">
        <f>'summary-no-refine'!$G448</f>
        <v>276104</v>
      </c>
      <c r="M447" s="24">
        <f t="shared" si="27"/>
        <v>276.10399999999998</v>
      </c>
      <c r="N447" s="7">
        <f t="shared" si="25"/>
        <v>1.0652218004809781</v>
      </c>
    </row>
    <row r="448" spans="1:14" x14ac:dyDescent="0.2">
      <c r="A448" s="1">
        <v>447</v>
      </c>
      <c r="B448" s="9">
        <f>('summary-refine'!$H449+'summary-refine'!$I449)/1000</f>
        <v>8.141</v>
      </c>
      <c r="C448" s="9">
        <f>('summary-refine'!$K449-'summary-refine'!$J449)/1000</f>
        <v>126.492</v>
      </c>
      <c r="D448" s="9">
        <f>'summary-refine'!$J449/1000</f>
        <v>0.79700000000000004</v>
      </c>
      <c r="E448" s="8">
        <f>'summary-refine'!$G449</f>
        <v>294112</v>
      </c>
      <c r="F448" s="24">
        <f t="shared" si="26"/>
        <v>294.11200000000002</v>
      </c>
      <c r="G448" s="8">
        <f>'summary-refine'!$P449/1000</f>
        <v>92.587999999999994</v>
      </c>
      <c r="H448" s="8">
        <f>'summary-refine'!$P449/I448</f>
        <v>54.463529411764704</v>
      </c>
      <c r="I448" s="8">
        <f>'summary-refine'!$M449</f>
        <v>1700</v>
      </c>
      <c r="J448" s="9">
        <f>('summary-no-refine'!$K449-'summary-no-refine'!$J449)/1000</f>
        <v>106.536</v>
      </c>
      <c r="K448" s="7">
        <f t="shared" si="24"/>
        <v>1.187316963280018</v>
      </c>
      <c r="L448" s="8">
        <f>'summary-no-refine'!$G449</f>
        <v>276104</v>
      </c>
      <c r="M448" s="24">
        <f t="shared" si="27"/>
        <v>276.10399999999998</v>
      </c>
      <c r="N448" s="7">
        <f t="shared" si="25"/>
        <v>1.0652218004809781</v>
      </c>
    </row>
    <row r="449" spans="1:14" x14ac:dyDescent="0.2">
      <c r="A449" s="1">
        <v>448</v>
      </c>
      <c r="B449" s="9">
        <f>('summary-refine'!$H450+'summary-refine'!$I450)/1000</f>
        <v>8.0839999999999996</v>
      </c>
      <c r="C449" s="9">
        <f>('summary-refine'!$K450-'summary-refine'!$J450)/1000</f>
        <v>125.753</v>
      </c>
      <c r="D449" s="9">
        <f>'summary-refine'!$J450/1000</f>
        <v>0.73299999999999998</v>
      </c>
      <c r="E449" s="8">
        <f>'summary-refine'!$G450</f>
        <v>294112</v>
      </c>
      <c r="F449" s="24">
        <f t="shared" si="26"/>
        <v>294.11200000000002</v>
      </c>
      <c r="G449" s="8">
        <f>'summary-refine'!$P450/1000</f>
        <v>92.587999999999994</v>
      </c>
      <c r="H449" s="8">
        <f>'summary-refine'!$P450/I449</f>
        <v>54.463529411764704</v>
      </c>
      <c r="I449" s="8">
        <f>'summary-refine'!$M450</f>
        <v>1700</v>
      </c>
      <c r="J449" s="9">
        <f>('summary-no-refine'!$K450-'summary-no-refine'!$J450)/1000</f>
        <v>105.848</v>
      </c>
      <c r="K449" s="7">
        <f t="shared" si="24"/>
        <v>1.1880526793137329</v>
      </c>
      <c r="L449" s="8">
        <f>'summary-no-refine'!$G450</f>
        <v>276104</v>
      </c>
      <c r="M449" s="24">
        <f t="shared" si="27"/>
        <v>276.10399999999998</v>
      </c>
      <c r="N449" s="7">
        <f t="shared" si="25"/>
        <v>1.0652218004809781</v>
      </c>
    </row>
    <row r="450" spans="1:14" x14ac:dyDescent="0.2">
      <c r="A450" s="1">
        <v>449</v>
      </c>
      <c r="B450" s="9">
        <f>('summary-refine'!$H451+'summary-refine'!$I451)/1000</f>
        <v>7.6150000000000002</v>
      </c>
      <c r="C450" s="9">
        <f>('summary-refine'!$K451-'summary-refine'!$J451)/1000</f>
        <v>108.84</v>
      </c>
      <c r="D450" s="9">
        <f>'summary-refine'!$J451/1000</f>
        <v>0.66900000000000004</v>
      </c>
      <c r="E450" s="8">
        <f>'summary-refine'!$G451</f>
        <v>284641</v>
      </c>
      <c r="F450" s="24">
        <f t="shared" si="26"/>
        <v>284.64100000000002</v>
      </c>
      <c r="G450" s="8">
        <f>'summary-refine'!$P451/1000</f>
        <v>90.231999999999999</v>
      </c>
      <c r="H450" s="8">
        <f>'summary-refine'!$P451/I450</f>
        <v>53.07764705882353</v>
      </c>
      <c r="I450" s="8">
        <f>'summary-refine'!$M451</f>
        <v>1700</v>
      </c>
      <c r="J450" s="9">
        <f>('summary-no-refine'!$K451-'summary-no-refine'!$J451)/1000</f>
        <v>75.893000000000001</v>
      </c>
      <c r="K450" s="7">
        <f t="shared" ref="K450:K513" si="28">C450/J450</f>
        <v>1.4341243592953237</v>
      </c>
      <c r="L450" s="8">
        <f>'summary-no-refine'!$G451</f>
        <v>229887</v>
      </c>
      <c r="M450" s="24">
        <f t="shared" si="27"/>
        <v>229.887</v>
      </c>
      <c r="N450" s="7">
        <f t="shared" ref="N450:N513" si="29">E450/L450</f>
        <v>1.2381778873968514</v>
      </c>
    </row>
    <row r="451" spans="1:14" x14ac:dyDescent="0.2">
      <c r="A451" s="1">
        <v>450</v>
      </c>
      <c r="B451" s="9">
        <f>('summary-refine'!$H452+'summary-refine'!$I452)/1000</f>
        <v>8.2140000000000004</v>
      </c>
      <c r="C451" s="9">
        <f>('summary-refine'!$K452-'summary-refine'!$J452)/1000</f>
        <v>155.602</v>
      </c>
      <c r="D451" s="9">
        <f>'summary-refine'!$J452/1000</f>
        <v>0.93200000000000005</v>
      </c>
      <c r="E451" s="8">
        <f>'summary-refine'!$G452</f>
        <v>338426</v>
      </c>
      <c r="F451" s="24">
        <f t="shared" ref="F451:F514" si="30">E451/1000</f>
        <v>338.42599999999999</v>
      </c>
      <c r="G451" s="8">
        <f>'summary-refine'!$P452/1000</f>
        <v>98.138000000000005</v>
      </c>
      <c r="H451" s="8">
        <f>'summary-refine'!$P452/I451</f>
        <v>57.728235294117646</v>
      </c>
      <c r="I451" s="8">
        <f>'summary-refine'!$M452</f>
        <v>1700</v>
      </c>
      <c r="J451" s="9">
        <f>('summary-no-refine'!$K452-'summary-no-refine'!$J452)/1000</f>
        <v>125.261</v>
      </c>
      <c r="K451" s="7">
        <f t="shared" si="28"/>
        <v>1.2422222399629574</v>
      </c>
      <c r="L451" s="8">
        <f>'summary-no-refine'!$G452</f>
        <v>308059</v>
      </c>
      <c r="M451" s="24">
        <f t="shared" ref="M451:M514" si="31">L451/1000</f>
        <v>308.05900000000003</v>
      </c>
      <c r="N451" s="7">
        <f t="shared" si="29"/>
        <v>1.0985752729184994</v>
      </c>
    </row>
    <row r="452" spans="1:14" x14ac:dyDescent="0.2">
      <c r="A452" s="1">
        <v>451</v>
      </c>
      <c r="B452" s="9">
        <f>('summary-refine'!$H453+'summary-refine'!$I453)/1000</f>
        <v>8.3759999999999994</v>
      </c>
      <c r="C452" s="9">
        <f>('summary-refine'!$K453-'summary-refine'!$J453)/1000</f>
        <v>152.91900000000001</v>
      </c>
      <c r="D452" s="9">
        <f>'summary-refine'!$J453/1000</f>
        <v>0.872</v>
      </c>
      <c r="E452" s="8">
        <f>'summary-refine'!$G453</f>
        <v>338426</v>
      </c>
      <c r="F452" s="24">
        <f t="shared" si="30"/>
        <v>338.42599999999999</v>
      </c>
      <c r="G452" s="8">
        <f>'summary-refine'!$P453/1000</f>
        <v>98.138000000000005</v>
      </c>
      <c r="H452" s="8">
        <f>'summary-refine'!$P453/I452</f>
        <v>57.728235294117646</v>
      </c>
      <c r="I452" s="8">
        <f>'summary-refine'!$M453</f>
        <v>1700</v>
      </c>
      <c r="J452" s="9">
        <f>('summary-no-refine'!$K453-'summary-no-refine'!$J453)/1000</f>
        <v>125.29900000000001</v>
      </c>
      <c r="K452" s="7">
        <f t="shared" si="28"/>
        <v>1.2204327249219866</v>
      </c>
      <c r="L452" s="8">
        <f>'summary-no-refine'!$G453</f>
        <v>308059</v>
      </c>
      <c r="M452" s="24">
        <f t="shared" si="31"/>
        <v>308.05900000000003</v>
      </c>
      <c r="N452" s="7">
        <f t="shared" si="29"/>
        <v>1.0985752729184994</v>
      </c>
    </row>
    <row r="453" spans="1:14" x14ac:dyDescent="0.2">
      <c r="A453" s="1">
        <v>452</v>
      </c>
      <c r="B453" s="9">
        <f>('summary-refine'!$H454+'summary-refine'!$I454)/1000</f>
        <v>8.2650000000000006</v>
      </c>
      <c r="C453" s="9">
        <f>('summary-refine'!$K454-'summary-refine'!$J454)/1000</f>
        <v>152.178</v>
      </c>
      <c r="D453" s="9">
        <f>'summary-refine'!$J454/1000</f>
        <v>0.89900000000000002</v>
      </c>
      <c r="E453" s="8">
        <f>'summary-refine'!$G454</f>
        <v>338426</v>
      </c>
      <c r="F453" s="24">
        <f t="shared" si="30"/>
        <v>338.42599999999999</v>
      </c>
      <c r="G453" s="8">
        <f>'summary-refine'!$P454/1000</f>
        <v>98.138000000000005</v>
      </c>
      <c r="H453" s="8">
        <f>'summary-refine'!$P454/I453</f>
        <v>57.728235294117646</v>
      </c>
      <c r="I453" s="8">
        <f>'summary-refine'!$M454</f>
        <v>1700</v>
      </c>
      <c r="J453" s="9">
        <f>('summary-no-refine'!$K454-'summary-no-refine'!$J454)/1000</f>
        <v>124.809</v>
      </c>
      <c r="K453" s="7">
        <f t="shared" si="28"/>
        <v>1.219287070643944</v>
      </c>
      <c r="L453" s="8">
        <f>'summary-no-refine'!$G454</f>
        <v>308059</v>
      </c>
      <c r="M453" s="24">
        <f t="shared" si="31"/>
        <v>308.05900000000003</v>
      </c>
      <c r="N453" s="7">
        <f t="shared" si="29"/>
        <v>1.0985752729184994</v>
      </c>
    </row>
    <row r="454" spans="1:14" x14ac:dyDescent="0.2">
      <c r="A454" s="1">
        <v>453</v>
      </c>
      <c r="B454" s="9">
        <f>('summary-refine'!$H455+'summary-refine'!$I455)/1000</f>
        <v>8.1639999999999997</v>
      </c>
      <c r="C454" s="9">
        <f>('summary-refine'!$K455-'summary-refine'!$J455)/1000</f>
        <v>154.441</v>
      </c>
      <c r="D454" s="9">
        <f>'summary-refine'!$J455/1000</f>
        <v>0.89400000000000002</v>
      </c>
      <c r="E454" s="8">
        <f>'summary-refine'!$G455</f>
        <v>338432</v>
      </c>
      <c r="F454" s="24">
        <f t="shared" si="30"/>
        <v>338.43200000000002</v>
      </c>
      <c r="G454" s="8">
        <f>'summary-refine'!$P455/1000</f>
        <v>98.14</v>
      </c>
      <c r="H454" s="8">
        <f>'summary-refine'!$P455/I454</f>
        <v>57.72941176470588</v>
      </c>
      <c r="I454" s="8">
        <f>'summary-refine'!$M455</f>
        <v>1700</v>
      </c>
      <c r="J454" s="9">
        <f>('summary-no-refine'!$K455-'summary-no-refine'!$J455)/1000</f>
        <v>122.223</v>
      </c>
      <c r="K454" s="7">
        <f t="shared" si="28"/>
        <v>1.2636001407263773</v>
      </c>
      <c r="L454" s="8">
        <f>'summary-no-refine'!$G455</f>
        <v>306611</v>
      </c>
      <c r="M454" s="24">
        <f t="shared" si="31"/>
        <v>306.61099999999999</v>
      </c>
      <c r="N454" s="7">
        <f t="shared" si="29"/>
        <v>1.103782969299862</v>
      </c>
    </row>
    <row r="455" spans="1:14" x14ac:dyDescent="0.2">
      <c r="A455" s="1">
        <v>454</v>
      </c>
      <c r="B455" s="9">
        <f>('summary-refine'!$H456+'summary-refine'!$I456)/1000</f>
        <v>7.9320000000000004</v>
      </c>
      <c r="C455" s="9">
        <f>('summary-refine'!$K456-'summary-refine'!$J456)/1000</f>
        <v>150.54900000000001</v>
      </c>
      <c r="D455" s="9">
        <f>'summary-refine'!$J456/1000</f>
        <v>0.91500000000000004</v>
      </c>
      <c r="E455" s="8">
        <f>'summary-refine'!$G456</f>
        <v>338432</v>
      </c>
      <c r="F455" s="24">
        <f t="shared" si="30"/>
        <v>338.43200000000002</v>
      </c>
      <c r="G455" s="8">
        <f>'summary-refine'!$P456/1000</f>
        <v>98.14</v>
      </c>
      <c r="H455" s="8">
        <f>'summary-refine'!$P456/I455</f>
        <v>57.72941176470588</v>
      </c>
      <c r="I455" s="8">
        <f>'summary-refine'!$M456</f>
        <v>1700</v>
      </c>
      <c r="J455" s="9">
        <f>('summary-no-refine'!$K456-'summary-no-refine'!$J456)/1000</f>
        <v>120.916</v>
      </c>
      <c r="K455" s="7">
        <f t="shared" si="28"/>
        <v>1.2450709583512523</v>
      </c>
      <c r="L455" s="8">
        <f>'summary-no-refine'!$G456</f>
        <v>306611</v>
      </c>
      <c r="M455" s="24">
        <f t="shared" si="31"/>
        <v>306.61099999999999</v>
      </c>
      <c r="N455" s="7">
        <f t="shared" si="29"/>
        <v>1.103782969299862</v>
      </c>
    </row>
    <row r="456" spans="1:14" x14ac:dyDescent="0.2">
      <c r="A456" s="1">
        <v>455</v>
      </c>
      <c r="B456" s="9">
        <f>('summary-refine'!$H457+'summary-refine'!$I457)/1000</f>
        <v>7.9969999999999999</v>
      </c>
      <c r="C456" s="9">
        <f>('summary-refine'!$K457-'summary-refine'!$J457)/1000</f>
        <v>155.71899999999999</v>
      </c>
      <c r="D456" s="9">
        <f>'summary-refine'!$J457/1000</f>
        <v>0.86599999999999999</v>
      </c>
      <c r="E456" s="8">
        <f>'summary-refine'!$G457</f>
        <v>338432</v>
      </c>
      <c r="F456" s="24">
        <f t="shared" si="30"/>
        <v>338.43200000000002</v>
      </c>
      <c r="G456" s="8">
        <f>'summary-refine'!$P457/1000</f>
        <v>98.14</v>
      </c>
      <c r="H456" s="8">
        <f>'summary-refine'!$P457/I456</f>
        <v>57.72941176470588</v>
      </c>
      <c r="I456" s="8">
        <f>'summary-refine'!$M457</f>
        <v>1700</v>
      </c>
      <c r="J456" s="9">
        <f>('summary-no-refine'!$K457-'summary-no-refine'!$J457)/1000</f>
        <v>123.917</v>
      </c>
      <c r="K456" s="7">
        <f t="shared" si="28"/>
        <v>1.2566395248432418</v>
      </c>
      <c r="L456" s="8">
        <f>'summary-no-refine'!$G457</f>
        <v>306611</v>
      </c>
      <c r="M456" s="24">
        <f t="shared" si="31"/>
        <v>306.61099999999999</v>
      </c>
      <c r="N456" s="7">
        <f t="shared" si="29"/>
        <v>1.103782969299862</v>
      </c>
    </row>
    <row r="457" spans="1:14" x14ac:dyDescent="0.2">
      <c r="A457" s="1">
        <v>456</v>
      </c>
      <c r="B457" s="9">
        <f>('summary-refine'!$H458+'summary-refine'!$I458)/1000</f>
        <v>8.2370000000000001</v>
      </c>
      <c r="C457" s="9">
        <f>('summary-refine'!$K458-'summary-refine'!$J458)/1000</f>
        <v>152.84299999999999</v>
      </c>
      <c r="D457" s="9">
        <f>'summary-refine'!$J458/1000</f>
        <v>0.83699999999999997</v>
      </c>
      <c r="E457" s="8">
        <f>'summary-refine'!$G458</f>
        <v>338432</v>
      </c>
      <c r="F457" s="24">
        <f t="shared" si="30"/>
        <v>338.43200000000002</v>
      </c>
      <c r="G457" s="8">
        <f>'summary-refine'!$P458/1000</f>
        <v>98.14</v>
      </c>
      <c r="H457" s="8">
        <f>'summary-refine'!$P458/I457</f>
        <v>57.72941176470588</v>
      </c>
      <c r="I457" s="8">
        <f>'summary-refine'!$M458</f>
        <v>1700</v>
      </c>
      <c r="J457" s="9">
        <f>('summary-no-refine'!$K458-'summary-no-refine'!$J458)/1000</f>
        <v>126.217</v>
      </c>
      <c r="K457" s="7">
        <f t="shared" si="28"/>
        <v>1.2109541503917856</v>
      </c>
      <c r="L457" s="8">
        <f>'summary-no-refine'!$G458</f>
        <v>306611</v>
      </c>
      <c r="M457" s="24">
        <f t="shared" si="31"/>
        <v>306.61099999999999</v>
      </c>
      <c r="N457" s="7">
        <f t="shared" si="29"/>
        <v>1.103782969299862</v>
      </c>
    </row>
    <row r="458" spans="1:14" x14ac:dyDescent="0.2">
      <c r="A458" s="1">
        <v>457</v>
      </c>
      <c r="B458" s="9">
        <f>('summary-refine'!$H459+'summary-refine'!$I459)/1000</f>
        <v>8.1259999999999994</v>
      </c>
      <c r="C458" s="9">
        <f>('summary-refine'!$K459-'summary-refine'!$J459)/1000</f>
        <v>152.471</v>
      </c>
      <c r="D458" s="9">
        <f>'summary-refine'!$J459/1000</f>
        <v>0.83799999999999997</v>
      </c>
      <c r="E458" s="8">
        <f>'summary-refine'!$G459</f>
        <v>338224</v>
      </c>
      <c r="F458" s="24">
        <f t="shared" si="30"/>
        <v>338.22399999999999</v>
      </c>
      <c r="G458" s="8">
        <f>'summary-refine'!$P459/1000</f>
        <v>98.073999999999998</v>
      </c>
      <c r="H458" s="8">
        <f>'summary-refine'!$P459/I458</f>
        <v>57.724543849323133</v>
      </c>
      <c r="I458" s="8">
        <f>'summary-refine'!$M459</f>
        <v>1699</v>
      </c>
      <c r="J458" s="9">
        <f>('summary-no-refine'!$K459-'summary-no-refine'!$J459)/1000</f>
        <v>122.806</v>
      </c>
      <c r="K458" s="7">
        <f t="shared" si="28"/>
        <v>1.2415598586388288</v>
      </c>
      <c r="L458" s="8">
        <f>'summary-no-refine'!$G459</f>
        <v>306466</v>
      </c>
      <c r="M458" s="24">
        <f t="shared" si="31"/>
        <v>306.46600000000001</v>
      </c>
      <c r="N458" s="7">
        <f t="shared" si="29"/>
        <v>1.1036265034294179</v>
      </c>
    </row>
    <row r="459" spans="1:14" x14ac:dyDescent="0.2">
      <c r="A459" s="1">
        <v>458</v>
      </c>
      <c r="B459" s="9">
        <f>('summary-refine'!$H460+'summary-refine'!$I460)/1000</f>
        <v>8.1199999999999992</v>
      </c>
      <c r="C459" s="9">
        <f>('summary-refine'!$K460-'summary-refine'!$J460)/1000</f>
        <v>153.239</v>
      </c>
      <c r="D459" s="9">
        <f>'summary-refine'!$J460/1000</f>
        <v>0.85599999999999998</v>
      </c>
      <c r="E459" s="8">
        <f>'summary-refine'!$G460</f>
        <v>338224</v>
      </c>
      <c r="F459" s="24">
        <f t="shared" si="30"/>
        <v>338.22399999999999</v>
      </c>
      <c r="G459" s="8">
        <f>'summary-refine'!$P460/1000</f>
        <v>98.073999999999998</v>
      </c>
      <c r="H459" s="8">
        <f>'summary-refine'!$P460/I459</f>
        <v>57.724543849323133</v>
      </c>
      <c r="I459" s="8">
        <f>'summary-refine'!$M460</f>
        <v>1699</v>
      </c>
      <c r="J459" s="9">
        <f>('summary-no-refine'!$K460-'summary-no-refine'!$J460)/1000</f>
        <v>123.589</v>
      </c>
      <c r="K459" s="7">
        <f t="shared" si="28"/>
        <v>1.239908082434521</v>
      </c>
      <c r="L459" s="8">
        <f>'summary-no-refine'!$G460</f>
        <v>306466</v>
      </c>
      <c r="M459" s="24">
        <f t="shared" si="31"/>
        <v>306.46600000000001</v>
      </c>
      <c r="N459" s="7">
        <f t="shared" si="29"/>
        <v>1.1036265034294179</v>
      </c>
    </row>
    <row r="460" spans="1:14" x14ac:dyDescent="0.2">
      <c r="A460" s="1">
        <v>459</v>
      </c>
      <c r="B460" s="9">
        <f>('summary-refine'!$H461+'summary-refine'!$I461)/1000</f>
        <v>7.5970000000000004</v>
      </c>
      <c r="C460" s="9">
        <f>('summary-refine'!$K461-'summary-refine'!$J461)/1000</f>
        <v>150.85599999999999</v>
      </c>
      <c r="D460" s="9">
        <f>'summary-refine'!$J461/1000</f>
        <v>0.83499999999999996</v>
      </c>
      <c r="E460" s="8">
        <f>'summary-refine'!$G461</f>
        <v>338224</v>
      </c>
      <c r="F460" s="24">
        <f t="shared" si="30"/>
        <v>338.22399999999999</v>
      </c>
      <c r="G460" s="8">
        <f>'summary-refine'!$P461/1000</f>
        <v>98.073999999999998</v>
      </c>
      <c r="H460" s="8">
        <f>'summary-refine'!$P461/I460</f>
        <v>57.724543849323133</v>
      </c>
      <c r="I460" s="8">
        <f>'summary-refine'!$M461</f>
        <v>1699</v>
      </c>
      <c r="J460" s="9">
        <f>('summary-no-refine'!$K461-'summary-no-refine'!$J461)/1000</f>
        <v>119.702</v>
      </c>
      <c r="K460" s="7">
        <f t="shared" si="28"/>
        <v>1.2602629864162671</v>
      </c>
      <c r="L460" s="8">
        <f>'summary-no-refine'!$G461</f>
        <v>306466</v>
      </c>
      <c r="M460" s="24">
        <f t="shared" si="31"/>
        <v>306.46600000000001</v>
      </c>
      <c r="N460" s="7">
        <f t="shared" si="29"/>
        <v>1.1036265034294179</v>
      </c>
    </row>
    <row r="461" spans="1:14" x14ac:dyDescent="0.2">
      <c r="A461" s="1">
        <v>460</v>
      </c>
      <c r="B461" s="9">
        <f>('summary-refine'!$H462+'summary-refine'!$I462)/1000</f>
        <v>7.92</v>
      </c>
      <c r="C461" s="9">
        <f>('summary-refine'!$K462-'summary-refine'!$J462)/1000</f>
        <v>110.706</v>
      </c>
      <c r="D461" s="9">
        <f>'summary-refine'!$J462/1000</f>
        <v>0.67800000000000005</v>
      </c>
      <c r="E461" s="8">
        <f>'summary-refine'!$G462</f>
        <v>288505</v>
      </c>
      <c r="F461" s="24">
        <f t="shared" si="30"/>
        <v>288.505</v>
      </c>
      <c r="G461" s="8">
        <f>'summary-refine'!$P462/1000</f>
        <v>90.102999999999994</v>
      </c>
      <c r="H461" s="8">
        <f>'summary-refine'!$P462/I461</f>
        <v>52.97060552616108</v>
      </c>
      <c r="I461" s="8">
        <f>'summary-refine'!$M462</f>
        <v>1701</v>
      </c>
      <c r="J461" s="9">
        <f>('summary-no-refine'!$K462-'summary-no-refine'!$J462)/1000</f>
        <v>93.093999999999994</v>
      </c>
      <c r="K461" s="7">
        <f t="shared" si="28"/>
        <v>1.1891851247126561</v>
      </c>
      <c r="L461" s="8">
        <f>'summary-no-refine'!$G462</f>
        <v>257604</v>
      </c>
      <c r="M461" s="24">
        <f t="shared" si="31"/>
        <v>257.60399999999998</v>
      </c>
      <c r="N461" s="7">
        <f t="shared" si="29"/>
        <v>1.1199554354746044</v>
      </c>
    </row>
    <row r="462" spans="1:14" x14ac:dyDescent="0.2">
      <c r="A462" s="1">
        <v>461</v>
      </c>
      <c r="B462" s="9">
        <f>('summary-refine'!$H463+'summary-refine'!$I463)/1000</f>
        <v>8.3209999999999997</v>
      </c>
      <c r="C462" s="9">
        <f>('summary-refine'!$K463-'summary-refine'!$J463)/1000</f>
        <v>113.07299999999999</v>
      </c>
      <c r="D462" s="9">
        <f>'summary-refine'!$J463/1000</f>
        <v>0.70599999999999996</v>
      </c>
      <c r="E462" s="8">
        <f>'summary-refine'!$G463</f>
        <v>288505</v>
      </c>
      <c r="F462" s="24">
        <f t="shared" si="30"/>
        <v>288.505</v>
      </c>
      <c r="G462" s="8">
        <f>'summary-refine'!$P463/1000</f>
        <v>90.102999999999994</v>
      </c>
      <c r="H462" s="8">
        <f>'summary-refine'!$P463/I462</f>
        <v>52.97060552616108</v>
      </c>
      <c r="I462" s="8">
        <f>'summary-refine'!$M463</f>
        <v>1701</v>
      </c>
      <c r="J462" s="9">
        <f>('summary-no-refine'!$K463-'summary-no-refine'!$J463)/1000</f>
        <v>90.875</v>
      </c>
      <c r="K462" s="7">
        <f t="shared" si="28"/>
        <v>1.2442696011004126</v>
      </c>
      <c r="L462" s="8">
        <f>'summary-no-refine'!$G463</f>
        <v>257604</v>
      </c>
      <c r="M462" s="24">
        <f t="shared" si="31"/>
        <v>257.60399999999998</v>
      </c>
      <c r="N462" s="7">
        <f t="shared" si="29"/>
        <v>1.1199554354746044</v>
      </c>
    </row>
    <row r="463" spans="1:14" x14ac:dyDescent="0.2">
      <c r="A463" s="1">
        <v>462</v>
      </c>
      <c r="B463" s="9">
        <f>('summary-refine'!$H464+'summary-refine'!$I464)/1000</f>
        <v>8.0060000000000002</v>
      </c>
      <c r="C463" s="9">
        <f>('summary-refine'!$K464-'summary-refine'!$J464)/1000</f>
        <v>100.792</v>
      </c>
      <c r="D463" s="9">
        <f>'summary-refine'!$J464/1000</f>
        <v>0.65700000000000003</v>
      </c>
      <c r="E463" s="8">
        <f>'summary-refine'!$G464</f>
        <v>279793</v>
      </c>
      <c r="F463" s="24">
        <f t="shared" si="30"/>
        <v>279.79300000000001</v>
      </c>
      <c r="G463" s="8">
        <f>'summary-refine'!$P464/1000</f>
        <v>91.551000000000002</v>
      </c>
      <c r="H463" s="8">
        <f>'summary-refine'!$P464/I463</f>
        <v>53.790246768507636</v>
      </c>
      <c r="I463" s="8">
        <f>'summary-refine'!$M464</f>
        <v>1702</v>
      </c>
      <c r="J463" s="9">
        <f>('summary-no-refine'!$K464-'summary-no-refine'!$J464)/1000</f>
        <v>86.49</v>
      </c>
      <c r="K463" s="7">
        <f t="shared" si="28"/>
        <v>1.1653601572436121</v>
      </c>
      <c r="L463" s="8">
        <f>'summary-no-refine'!$G464</f>
        <v>257542</v>
      </c>
      <c r="M463" s="24">
        <f t="shared" si="31"/>
        <v>257.54199999999997</v>
      </c>
      <c r="N463" s="7">
        <f t="shared" si="29"/>
        <v>1.0863975584564847</v>
      </c>
    </row>
    <row r="464" spans="1:14" x14ac:dyDescent="0.2">
      <c r="A464" s="1">
        <v>463</v>
      </c>
      <c r="B464" s="9">
        <f>('summary-refine'!$H465+'summary-refine'!$I465)/1000</f>
        <v>8.1259999999999994</v>
      </c>
      <c r="C464" s="9">
        <f>('summary-refine'!$K465-'summary-refine'!$J465)/1000</f>
        <v>98.873000000000005</v>
      </c>
      <c r="D464" s="9">
        <f>'summary-refine'!$J465/1000</f>
        <v>0.61899999999999999</v>
      </c>
      <c r="E464" s="8">
        <f>'summary-refine'!$G465</f>
        <v>279793</v>
      </c>
      <c r="F464" s="24">
        <f t="shared" si="30"/>
        <v>279.79300000000001</v>
      </c>
      <c r="G464" s="8">
        <f>'summary-refine'!$P465/1000</f>
        <v>91.551000000000002</v>
      </c>
      <c r="H464" s="8">
        <f>'summary-refine'!$P465/I464</f>
        <v>53.790246768507636</v>
      </c>
      <c r="I464" s="8">
        <f>'summary-refine'!$M465</f>
        <v>1702</v>
      </c>
      <c r="J464" s="9">
        <f>('summary-no-refine'!$K465-'summary-no-refine'!$J465)/1000</f>
        <v>89.234999999999999</v>
      </c>
      <c r="K464" s="7">
        <f t="shared" si="28"/>
        <v>1.1080069479464336</v>
      </c>
      <c r="L464" s="8">
        <f>'summary-no-refine'!$G465</f>
        <v>257542</v>
      </c>
      <c r="M464" s="24">
        <f t="shared" si="31"/>
        <v>257.54199999999997</v>
      </c>
      <c r="N464" s="7">
        <f t="shared" si="29"/>
        <v>1.0863975584564847</v>
      </c>
    </row>
    <row r="465" spans="1:14" x14ac:dyDescent="0.2">
      <c r="A465" s="1">
        <v>464</v>
      </c>
      <c r="B465" s="9">
        <f>('summary-refine'!$H466+'summary-refine'!$I466)/1000</f>
        <v>7.6580000000000004</v>
      </c>
      <c r="C465" s="9">
        <f>('summary-refine'!$K466-'summary-refine'!$J466)/1000</f>
        <v>99.671999999999997</v>
      </c>
      <c r="D465" s="9">
        <f>'summary-refine'!$J466/1000</f>
        <v>0.66800000000000004</v>
      </c>
      <c r="E465" s="8">
        <f>'summary-refine'!$G466</f>
        <v>279793</v>
      </c>
      <c r="F465" s="24">
        <f t="shared" si="30"/>
        <v>279.79300000000001</v>
      </c>
      <c r="G465" s="8">
        <f>'summary-refine'!$P466/1000</f>
        <v>91.551000000000002</v>
      </c>
      <c r="H465" s="8">
        <f>'summary-refine'!$P466/I465</f>
        <v>53.790246768507636</v>
      </c>
      <c r="I465" s="8">
        <f>'summary-refine'!$M466</f>
        <v>1702</v>
      </c>
      <c r="J465" s="9">
        <f>('summary-no-refine'!$K466-'summary-no-refine'!$J466)/1000</f>
        <v>85.537999999999997</v>
      </c>
      <c r="K465" s="7">
        <f t="shared" si="28"/>
        <v>1.165236503074657</v>
      </c>
      <c r="L465" s="8">
        <f>'summary-no-refine'!$G466</f>
        <v>257542</v>
      </c>
      <c r="M465" s="24">
        <f t="shared" si="31"/>
        <v>257.54199999999997</v>
      </c>
      <c r="N465" s="7">
        <f t="shared" si="29"/>
        <v>1.0863975584564847</v>
      </c>
    </row>
    <row r="466" spans="1:14" x14ac:dyDescent="0.2">
      <c r="A466" s="1">
        <v>465</v>
      </c>
      <c r="B466" s="9">
        <f>('summary-refine'!$H467+'summary-refine'!$I467)/1000</f>
        <v>8.07</v>
      </c>
      <c r="C466" s="9">
        <f>('summary-refine'!$K467-'summary-refine'!$J467)/1000</f>
        <v>102.306</v>
      </c>
      <c r="D466" s="9">
        <f>'summary-refine'!$J467/1000</f>
        <v>0.623</v>
      </c>
      <c r="E466" s="8">
        <f>'summary-refine'!$G467</f>
        <v>279419</v>
      </c>
      <c r="F466" s="24">
        <f t="shared" si="30"/>
        <v>279.41899999999998</v>
      </c>
      <c r="G466" s="8">
        <f>'summary-refine'!$P467/1000</f>
        <v>91.554000000000002</v>
      </c>
      <c r="H466" s="8">
        <f>'summary-refine'!$P467/I466</f>
        <v>53.792009400705055</v>
      </c>
      <c r="I466" s="8">
        <f>'summary-refine'!$M467</f>
        <v>1702</v>
      </c>
      <c r="J466" s="9">
        <f>('summary-no-refine'!$K467-'summary-no-refine'!$J467)/1000</f>
        <v>86.418999999999997</v>
      </c>
      <c r="K466" s="7">
        <f t="shared" si="28"/>
        <v>1.1838368877214502</v>
      </c>
      <c r="L466" s="8">
        <f>'summary-no-refine'!$G467</f>
        <v>256625</v>
      </c>
      <c r="M466" s="24">
        <f t="shared" si="31"/>
        <v>256.625</v>
      </c>
      <c r="N466" s="7">
        <f t="shared" si="29"/>
        <v>1.0888222113979542</v>
      </c>
    </row>
    <row r="467" spans="1:14" x14ac:dyDescent="0.2">
      <c r="A467" s="1">
        <v>466</v>
      </c>
      <c r="B467" s="9">
        <f>('summary-refine'!$H468+'summary-refine'!$I468)/1000</f>
        <v>8.2379999999999995</v>
      </c>
      <c r="C467" s="9">
        <f>('summary-refine'!$K468-'summary-refine'!$J468)/1000</f>
        <v>101.89100000000001</v>
      </c>
      <c r="D467" s="9">
        <f>'summary-refine'!$J468/1000</f>
        <v>0.69399999999999995</v>
      </c>
      <c r="E467" s="8">
        <f>'summary-refine'!$G468</f>
        <v>279419</v>
      </c>
      <c r="F467" s="24">
        <f t="shared" si="30"/>
        <v>279.41899999999998</v>
      </c>
      <c r="G467" s="8">
        <f>'summary-refine'!$P468/1000</f>
        <v>91.554000000000002</v>
      </c>
      <c r="H467" s="8">
        <f>'summary-refine'!$P468/I467</f>
        <v>53.792009400705055</v>
      </c>
      <c r="I467" s="8">
        <f>'summary-refine'!$M468</f>
        <v>1702</v>
      </c>
      <c r="J467" s="9">
        <f>('summary-no-refine'!$K468-'summary-no-refine'!$J468)/1000</f>
        <v>89.667000000000002</v>
      </c>
      <c r="K467" s="7">
        <f t="shared" si="28"/>
        <v>1.1363266307560196</v>
      </c>
      <c r="L467" s="8">
        <f>'summary-no-refine'!$G468</f>
        <v>256625</v>
      </c>
      <c r="M467" s="24">
        <f t="shared" si="31"/>
        <v>256.625</v>
      </c>
      <c r="N467" s="7">
        <f t="shared" si="29"/>
        <v>1.0888222113979542</v>
      </c>
    </row>
    <row r="468" spans="1:14" x14ac:dyDescent="0.2">
      <c r="A468" s="1">
        <v>467</v>
      </c>
      <c r="B468" s="9">
        <f>('summary-refine'!$H469+'summary-refine'!$I469)/1000</f>
        <v>8.032</v>
      </c>
      <c r="C468" s="9">
        <f>('summary-refine'!$K469-'summary-refine'!$J469)/1000</f>
        <v>101.837</v>
      </c>
      <c r="D468" s="9">
        <f>'summary-refine'!$J469/1000</f>
        <v>0.67500000000000004</v>
      </c>
      <c r="E468" s="8">
        <f>'summary-refine'!$G469</f>
        <v>279419</v>
      </c>
      <c r="F468" s="24">
        <f t="shared" si="30"/>
        <v>279.41899999999998</v>
      </c>
      <c r="G468" s="8">
        <f>'summary-refine'!$P469/1000</f>
        <v>91.554000000000002</v>
      </c>
      <c r="H468" s="8">
        <f>'summary-refine'!$P469/I468</f>
        <v>53.792009400705055</v>
      </c>
      <c r="I468" s="8">
        <f>'summary-refine'!$M469</f>
        <v>1702</v>
      </c>
      <c r="J468" s="9">
        <f>('summary-no-refine'!$K469-'summary-no-refine'!$J469)/1000</f>
        <v>88.262</v>
      </c>
      <c r="K468" s="7">
        <f t="shared" si="28"/>
        <v>1.153803448822823</v>
      </c>
      <c r="L468" s="8">
        <f>'summary-no-refine'!$G469</f>
        <v>256625</v>
      </c>
      <c r="M468" s="24">
        <f t="shared" si="31"/>
        <v>256.625</v>
      </c>
      <c r="N468" s="7">
        <f t="shared" si="29"/>
        <v>1.0888222113979542</v>
      </c>
    </row>
    <row r="469" spans="1:14" x14ac:dyDescent="0.2">
      <c r="A469" s="1">
        <v>468</v>
      </c>
      <c r="B469" s="9">
        <f>('summary-refine'!$H470+'summary-refine'!$I470)/1000</f>
        <v>8.1240000000000006</v>
      </c>
      <c r="C469" s="9">
        <f>('summary-refine'!$K470-'summary-refine'!$J470)/1000</f>
        <v>134.286</v>
      </c>
      <c r="D469" s="9">
        <f>'summary-refine'!$J470/1000</f>
        <v>0.73099999999999998</v>
      </c>
      <c r="E469" s="8">
        <f>'summary-refine'!$G470</f>
        <v>299193</v>
      </c>
      <c r="F469" s="24">
        <f t="shared" si="30"/>
        <v>299.19299999999998</v>
      </c>
      <c r="G469" s="8">
        <f>'summary-refine'!$P470/1000</f>
        <v>88.241</v>
      </c>
      <c r="H469" s="8">
        <f>'summary-refine'!$P470/I469</f>
        <v>51.124565469293167</v>
      </c>
      <c r="I469" s="8">
        <f>'summary-refine'!$M470</f>
        <v>1726</v>
      </c>
      <c r="J469" s="9">
        <f>('summary-no-refine'!$K470-'summary-no-refine'!$J470)/1000</f>
        <v>96.088999999999999</v>
      </c>
      <c r="K469" s="7">
        <f t="shared" si="28"/>
        <v>1.3975168853875053</v>
      </c>
      <c r="L469" s="8">
        <f>'summary-no-refine'!$G470</f>
        <v>265016</v>
      </c>
      <c r="M469" s="24">
        <f t="shared" si="31"/>
        <v>265.01600000000002</v>
      </c>
      <c r="N469" s="7">
        <f t="shared" si="29"/>
        <v>1.1289620249343435</v>
      </c>
    </row>
    <row r="470" spans="1:14" x14ac:dyDescent="0.2">
      <c r="A470" s="1">
        <v>469</v>
      </c>
      <c r="B470" s="9">
        <f>('summary-refine'!$H471+'summary-refine'!$I471)/1000</f>
        <v>7.7549999999999999</v>
      </c>
      <c r="C470" s="9">
        <f>('summary-refine'!$K471-'summary-refine'!$J471)/1000</f>
        <v>128.68199999999999</v>
      </c>
      <c r="D470" s="9">
        <f>'summary-refine'!$J471/1000</f>
        <v>0.745</v>
      </c>
      <c r="E470" s="8">
        <f>'summary-refine'!$G471</f>
        <v>293658</v>
      </c>
      <c r="F470" s="24">
        <f t="shared" si="30"/>
        <v>293.65800000000002</v>
      </c>
      <c r="G470" s="8">
        <f>'summary-refine'!$P471/1000</f>
        <v>87.62</v>
      </c>
      <c r="H470" s="8">
        <f>'summary-refine'!$P471/I470</f>
        <v>50.764774044032443</v>
      </c>
      <c r="I470" s="8">
        <f>'summary-refine'!$M471</f>
        <v>1726</v>
      </c>
      <c r="J470" s="9">
        <f>('summary-no-refine'!$K471-'summary-no-refine'!$J471)/1000</f>
        <v>94.991</v>
      </c>
      <c r="K470" s="7">
        <f t="shared" si="28"/>
        <v>1.3546757061195269</v>
      </c>
      <c r="L470" s="8">
        <f>'summary-no-refine'!$G471</f>
        <v>264057</v>
      </c>
      <c r="M470" s="24">
        <f t="shared" si="31"/>
        <v>264.05700000000002</v>
      </c>
      <c r="N470" s="7">
        <f t="shared" si="29"/>
        <v>1.1121007964189551</v>
      </c>
    </row>
    <row r="471" spans="1:14" x14ac:dyDescent="0.2">
      <c r="A471" s="1">
        <v>470</v>
      </c>
      <c r="B471" s="9">
        <f>('summary-refine'!$H472+'summary-refine'!$I472)/1000</f>
        <v>8.2289999999999992</v>
      </c>
      <c r="C471" s="9">
        <f>('summary-refine'!$K472-'summary-refine'!$J472)/1000</f>
        <v>134.42400000000001</v>
      </c>
      <c r="D471" s="9">
        <f>'summary-refine'!$J472/1000</f>
        <v>0.75800000000000001</v>
      </c>
      <c r="E471" s="8">
        <f>'summary-refine'!$G472</f>
        <v>300141</v>
      </c>
      <c r="F471" s="24">
        <f t="shared" si="30"/>
        <v>300.14100000000002</v>
      </c>
      <c r="G471" s="8">
        <f>'summary-refine'!$P472/1000</f>
        <v>89.32</v>
      </c>
      <c r="H471" s="8">
        <f>'summary-refine'!$P472/I471</f>
        <v>51.749710312862106</v>
      </c>
      <c r="I471" s="8">
        <f>'summary-refine'!$M472</f>
        <v>1726</v>
      </c>
      <c r="J471" s="9">
        <f>('summary-no-refine'!$K472-'summary-no-refine'!$J472)/1000</f>
        <v>93.629000000000005</v>
      </c>
      <c r="K471" s="7">
        <f t="shared" si="28"/>
        <v>1.4357090217774406</v>
      </c>
      <c r="L471" s="8">
        <f>'summary-no-refine'!$G472</f>
        <v>263909</v>
      </c>
      <c r="M471" s="24">
        <f t="shared" si="31"/>
        <v>263.90899999999999</v>
      </c>
      <c r="N471" s="7">
        <f t="shared" si="29"/>
        <v>1.1372897476023933</v>
      </c>
    </row>
    <row r="472" spans="1:14" x14ac:dyDescent="0.2">
      <c r="A472" s="1">
        <v>471</v>
      </c>
      <c r="B472" s="9">
        <f>('summary-refine'!$H473+'summary-refine'!$I473)/1000</f>
        <v>8.3379999999999992</v>
      </c>
      <c r="C472" s="9">
        <f>('summary-refine'!$K473-'summary-refine'!$J473)/1000</f>
        <v>132.929</v>
      </c>
      <c r="D472" s="9">
        <f>'summary-refine'!$J473/1000</f>
        <v>0.71299999999999997</v>
      </c>
      <c r="E472" s="8">
        <f>'summary-refine'!$G473</f>
        <v>293823</v>
      </c>
      <c r="F472" s="24">
        <f t="shared" si="30"/>
        <v>293.82299999999998</v>
      </c>
      <c r="G472" s="8">
        <f>'summary-refine'!$P473/1000</f>
        <v>87.352999999999994</v>
      </c>
      <c r="H472" s="8">
        <f>'summary-refine'!$P473/I472</f>
        <v>50.610081112398611</v>
      </c>
      <c r="I472" s="8">
        <f>'summary-refine'!$M473</f>
        <v>1726</v>
      </c>
      <c r="J472" s="9">
        <f>('summary-no-refine'!$K473-'summary-no-refine'!$J473)/1000</f>
        <v>97.721999999999994</v>
      </c>
      <c r="K472" s="7">
        <f t="shared" si="28"/>
        <v>1.3602771126256115</v>
      </c>
      <c r="L472" s="8">
        <f>'summary-no-refine'!$G473</f>
        <v>263052</v>
      </c>
      <c r="M472" s="24">
        <f t="shared" si="31"/>
        <v>263.05200000000002</v>
      </c>
      <c r="N472" s="7">
        <f t="shared" si="29"/>
        <v>1.1169768714930888</v>
      </c>
    </row>
    <row r="473" spans="1:14" x14ac:dyDescent="0.2">
      <c r="A473" s="1">
        <v>472</v>
      </c>
      <c r="B473" s="9">
        <f>('summary-refine'!$H474+'summary-refine'!$I474)/1000</f>
        <v>8.0350000000000001</v>
      </c>
      <c r="C473" s="9">
        <f>('summary-refine'!$K474-'summary-refine'!$J474)/1000</f>
        <v>136.52600000000001</v>
      </c>
      <c r="D473" s="9">
        <f>'summary-refine'!$J474/1000</f>
        <v>0.77200000000000002</v>
      </c>
      <c r="E473" s="8">
        <f>'summary-refine'!$G474</f>
        <v>296968</v>
      </c>
      <c r="F473" s="24">
        <f t="shared" si="30"/>
        <v>296.96800000000002</v>
      </c>
      <c r="G473" s="8">
        <f>'summary-refine'!$P474/1000</f>
        <v>87.382000000000005</v>
      </c>
      <c r="H473" s="8">
        <f>'summary-refine'!$P474/I473</f>
        <v>50.626882966396295</v>
      </c>
      <c r="I473" s="8">
        <f>'summary-refine'!$M474</f>
        <v>1726</v>
      </c>
      <c r="J473" s="9">
        <f>('summary-no-refine'!$K474-'summary-no-refine'!$J474)/1000</f>
        <v>92.941000000000003</v>
      </c>
      <c r="K473" s="7">
        <f t="shared" si="28"/>
        <v>1.4689534220634597</v>
      </c>
      <c r="L473" s="8">
        <f>'summary-no-refine'!$G474</f>
        <v>264966</v>
      </c>
      <c r="M473" s="24">
        <f t="shared" si="31"/>
        <v>264.96600000000001</v>
      </c>
      <c r="N473" s="7">
        <f t="shared" si="29"/>
        <v>1.1207777601654552</v>
      </c>
    </row>
    <row r="474" spans="1:14" x14ac:dyDescent="0.2">
      <c r="A474" s="1">
        <v>473</v>
      </c>
      <c r="B474" s="9">
        <f>('summary-refine'!$H475+'summary-refine'!$I475)/1000</f>
        <v>8.2870000000000008</v>
      </c>
      <c r="C474" s="9">
        <f>('summary-refine'!$K475-'summary-refine'!$J475)/1000</f>
        <v>135.81100000000001</v>
      </c>
      <c r="D474" s="9">
        <f>'summary-refine'!$J475/1000</f>
        <v>0.76600000000000001</v>
      </c>
      <c r="E474" s="8">
        <f>'summary-refine'!$G475</f>
        <v>297115</v>
      </c>
      <c r="F474" s="24">
        <f t="shared" si="30"/>
        <v>297.11500000000001</v>
      </c>
      <c r="G474" s="8">
        <f>'summary-refine'!$P475/1000</f>
        <v>87.444999999999993</v>
      </c>
      <c r="H474" s="8">
        <f>'summary-refine'!$P475/I474</f>
        <v>50.604745370370374</v>
      </c>
      <c r="I474" s="8">
        <f>'summary-refine'!$M475</f>
        <v>1728</v>
      </c>
      <c r="J474" s="9">
        <f>('summary-no-refine'!$K475-'summary-no-refine'!$J475)/1000</f>
        <v>93.569000000000003</v>
      </c>
      <c r="K474" s="7">
        <f t="shared" si="28"/>
        <v>1.4514529384732122</v>
      </c>
      <c r="L474" s="8">
        <f>'summary-no-refine'!$G475</f>
        <v>265106</v>
      </c>
      <c r="M474" s="24">
        <f t="shared" si="31"/>
        <v>265.10599999999999</v>
      </c>
      <c r="N474" s="7">
        <f t="shared" si="29"/>
        <v>1.1207403830920462</v>
      </c>
    </row>
    <row r="475" spans="1:14" x14ac:dyDescent="0.2">
      <c r="A475" s="1">
        <v>474</v>
      </c>
      <c r="B475" s="9">
        <f>('summary-refine'!$H476+'summary-refine'!$I476)/1000</f>
        <v>7.6849999999999996</v>
      </c>
      <c r="C475" s="9">
        <f>('summary-refine'!$K476-'summary-refine'!$J476)/1000</f>
        <v>135.77199999999999</v>
      </c>
      <c r="D475" s="9">
        <f>'summary-refine'!$J476/1000</f>
        <v>0.70799999999999996</v>
      </c>
      <c r="E475" s="8">
        <f>'summary-refine'!$G476</f>
        <v>299477</v>
      </c>
      <c r="F475" s="24">
        <f t="shared" si="30"/>
        <v>299.47699999999998</v>
      </c>
      <c r="G475" s="8">
        <f>'summary-refine'!$P476/1000</f>
        <v>88.715000000000003</v>
      </c>
      <c r="H475" s="8">
        <f>'summary-refine'!$P476/I475</f>
        <v>51.103110599078342</v>
      </c>
      <c r="I475" s="8">
        <f>'summary-refine'!$M476</f>
        <v>1736</v>
      </c>
      <c r="J475" s="9">
        <f>('summary-no-refine'!$K476-'summary-no-refine'!$J476)/1000</f>
        <v>102.395</v>
      </c>
      <c r="K475" s="7">
        <f t="shared" si="28"/>
        <v>1.325963181795986</v>
      </c>
      <c r="L475" s="8">
        <f>'summary-no-refine'!$G476</f>
        <v>270606</v>
      </c>
      <c r="M475" s="24">
        <f t="shared" si="31"/>
        <v>270.60599999999999</v>
      </c>
      <c r="N475" s="7">
        <f t="shared" si="29"/>
        <v>1.1066901694714826</v>
      </c>
    </row>
    <row r="476" spans="1:14" x14ac:dyDescent="0.2">
      <c r="A476" s="1">
        <v>475</v>
      </c>
      <c r="B476" s="9">
        <f>('summary-refine'!$H477+'summary-refine'!$I477)/1000</f>
        <v>8.048</v>
      </c>
      <c r="C476" s="9">
        <f>('summary-refine'!$K477-'summary-refine'!$J477)/1000</f>
        <v>139.196</v>
      </c>
      <c r="D476" s="9">
        <f>'summary-refine'!$J477/1000</f>
        <v>0.73099999999999998</v>
      </c>
      <c r="E476" s="8">
        <f>'summary-refine'!$G477</f>
        <v>299477</v>
      </c>
      <c r="F476" s="24">
        <f t="shared" si="30"/>
        <v>299.47699999999998</v>
      </c>
      <c r="G476" s="8">
        <f>'summary-refine'!$P477/1000</f>
        <v>88.715000000000003</v>
      </c>
      <c r="H476" s="8">
        <f>'summary-refine'!$P477/I476</f>
        <v>51.103110599078342</v>
      </c>
      <c r="I476" s="8">
        <f>'summary-refine'!$M477</f>
        <v>1736</v>
      </c>
      <c r="J476" s="9">
        <f>('summary-no-refine'!$K477-'summary-no-refine'!$J477)/1000</f>
        <v>102.803</v>
      </c>
      <c r="K476" s="7">
        <f t="shared" si="28"/>
        <v>1.3540071787788295</v>
      </c>
      <c r="L476" s="8">
        <f>'summary-no-refine'!$G477</f>
        <v>270606</v>
      </c>
      <c r="M476" s="24">
        <f t="shared" si="31"/>
        <v>270.60599999999999</v>
      </c>
      <c r="N476" s="7">
        <f t="shared" si="29"/>
        <v>1.1066901694714826</v>
      </c>
    </row>
    <row r="477" spans="1:14" x14ac:dyDescent="0.2">
      <c r="A477" s="1">
        <v>476</v>
      </c>
      <c r="B477" s="9">
        <f>('summary-refine'!$H478+'summary-refine'!$I478)/1000</f>
        <v>8.2949999999999999</v>
      </c>
      <c r="C477" s="9">
        <f>('summary-refine'!$K478-'summary-refine'!$J478)/1000</f>
        <v>145.02600000000001</v>
      </c>
      <c r="D477" s="9">
        <f>'summary-refine'!$J478/1000</f>
        <v>0.79900000000000004</v>
      </c>
      <c r="E477" s="8">
        <f>'summary-refine'!$G478</f>
        <v>301842</v>
      </c>
      <c r="F477" s="24">
        <f t="shared" si="30"/>
        <v>301.84199999999998</v>
      </c>
      <c r="G477" s="8">
        <f>'summary-refine'!$P478/1000</f>
        <v>88.954999999999998</v>
      </c>
      <c r="H477" s="8">
        <f>'summary-refine'!$P478/I477</f>
        <v>51.241359447004605</v>
      </c>
      <c r="I477" s="8">
        <f>'summary-refine'!$M478</f>
        <v>1736</v>
      </c>
      <c r="J477" s="9">
        <f>('summary-no-refine'!$K478-'summary-no-refine'!$J478)/1000</f>
        <v>108.613</v>
      </c>
      <c r="K477" s="7">
        <f t="shared" si="28"/>
        <v>1.3352545275427437</v>
      </c>
      <c r="L477" s="8">
        <f>'summary-no-refine'!$G478</f>
        <v>272802</v>
      </c>
      <c r="M477" s="24">
        <f t="shared" si="31"/>
        <v>272.80200000000002</v>
      </c>
      <c r="N477" s="7">
        <f t="shared" si="29"/>
        <v>1.1064508324719027</v>
      </c>
    </row>
    <row r="478" spans="1:14" x14ac:dyDescent="0.2">
      <c r="A478" s="1">
        <v>477</v>
      </c>
      <c r="B478" s="9">
        <f>('summary-refine'!$H479+'summary-refine'!$I479)/1000</f>
        <v>8.0660000000000007</v>
      </c>
      <c r="C478" s="9">
        <f>('summary-refine'!$K479-'summary-refine'!$J479)/1000</f>
        <v>151.21299999999999</v>
      </c>
      <c r="D478" s="9">
        <f>'summary-refine'!$J479/1000</f>
        <v>0.77900000000000003</v>
      </c>
      <c r="E478" s="8">
        <f>'summary-refine'!$G479</f>
        <v>304194</v>
      </c>
      <c r="F478" s="24">
        <f t="shared" si="30"/>
        <v>304.19400000000002</v>
      </c>
      <c r="G478" s="8">
        <f>'summary-refine'!$P479/1000</f>
        <v>90.778999999999996</v>
      </c>
      <c r="H478" s="8">
        <f>'summary-refine'!$P479/I478</f>
        <v>52.26194588370754</v>
      </c>
      <c r="I478" s="8">
        <f>'summary-refine'!$M479</f>
        <v>1737</v>
      </c>
      <c r="J478" s="9">
        <f>('summary-no-refine'!$K479-'summary-no-refine'!$J479)/1000</f>
        <v>100.643</v>
      </c>
      <c r="K478" s="7">
        <f t="shared" si="28"/>
        <v>1.5024691235356655</v>
      </c>
      <c r="L478" s="8">
        <f>'summary-no-refine'!$G479</f>
        <v>263690</v>
      </c>
      <c r="M478" s="24">
        <f t="shared" si="31"/>
        <v>263.69</v>
      </c>
      <c r="N478" s="7">
        <f t="shared" si="29"/>
        <v>1.1536046114755965</v>
      </c>
    </row>
    <row r="479" spans="1:14" x14ac:dyDescent="0.2">
      <c r="A479" s="1">
        <v>478</v>
      </c>
      <c r="B479" s="9">
        <f>('summary-refine'!$H480+'summary-refine'!$I480)/1000</f>
        <v>8.0790000000000006</v>
      </c>
      <c r="C479" s="9">
        <f>('summary-refine'!$K480-'summary-refine'!$J480)/1000</f>
        <v>120.86199999999999</v>
      </c>
      <c r="D479" s="9">
        <f>'summary-refine'!$J480/1000</f>
        <v>0.65700000000000003</v>
      </c>
      <c r="E479" s="8">
        <f>'summary-refine'!$G480</f>
        <v>269526</v>
      </c>
      <c r="F479" s="24">
        <f t="shared" si="30"/>
        <v>269.52600000000001</v>
      </c>
      <c r="G479" s="8">
        <f>'summary-refine'!$P480/1000</f>
        <v>87.54</v>
      </c>
      <c r="H479" s="8">
        <f>'summary-refine'!$P480/I479</f>
        <v>50.137457044673539</v>
      </c>
      <c r="I479" s="8">
        <f>'summary-refine'!$M480</f>
        <v>1746</v>
      </c>
      <c r="J479" s="9">
        <f>('summary-no-refine'!$K480-'summary-no-refine'!$J480)/1000</f>
        <v>81.082999999999998</v>
      </c>
      <c r="K479" s="7">
        <f t="shared" si="28"/>
        <v>1.4905960558933438</v>
      </c>
      <c r="L479" s="8">
        <f>'summary-no-refine'!$G480</f>
        <v>231411</v>
      </c>
      <c r="M479" s="24">
        <f t="shared" si="31"/>
        <v>231.411</v>
      </c>
      <c r="N479" s="7">
        <f t="shared" si="29"/>
        <v>1.1647069499721274</v>
      </c>
    </row>
    <row r="480" spans="1:14" x14ac:dyDescent="0.2">
      <c r="A480" s="1">
        <v>479</v>
      </c>
      <c r="B480" s="9">
        <f>('summary-refine'!$H481+'summary-refine'!$I481)/1000</f>
        <v>7.8840000000000003</v>
      </c>
      <c r="C480" s="9">
        <f>('summary-refine'!$K481-'summary-refine'!$J481)/1000</f>
        <v>119.15</v>
      </c>
      <c r="D480" s="9">
        <f>'summary-refine'!$J481/1000</f>
        <v>0.67600000000000005</v>
      </c>
      <c r="E480" s="8">
        <f>'summary-refine'!$G481</f>
        <v>269526</v>
      </c>
      <c r="F480" s="24">
        <f t="shared" si="30"/>
        <v>269.52600000000001</v>
      </c>
      <c r="G480" s="8">
        <f>'summary-refine'!$P481/1000</f>
        <v>87.54</v>
      </c>
      <c r="H480" s="8">
        <f>'summary-refine'!$P481/I480</f>
        <v>50.137457044673539</v>
      </c>
      <c r="I480" s="8">
        <f>'summary-refine'!$M481</f>
        <v>1746</v>
      </c>
      <c r="J480" s="9">
        <f>('summary-no-refine'!$K481-'summary-no-refine'!$J481)/1000</f>
        <v>78.412000000000006</v>
      </c>
      <c r="K480" s="7">
        <f t="shared" si="28"/>
        <v>1.5195378258429832</v>
      </c>
      <c r="L480" s="8">
        <f>'summary-no-refine'!$G481</f>
        <v>231411</v>
      </c>
      <c r="M480" s="24">
        <f t="shared" si="31"/>
        <v>231.411</v>
      </c>
      <c r="N480" s="7">
        <f t="shared" si="29"/>
        <v>1.1647069499721274</v>
      </c>
    </row>
    <row r="481" spans="1:14" x14ac:dyDescent="0.2">
      <c r="A481" s="1">
        <v>480</v>
      </c>
      <c r="B481" s="9">
        <f>('summary-refine'!$H482+'summary-refine'!$I482)/1000</f>
        <v>8.2210000000000001</v>
      </c>
      <c r="C481" s="9">
        <f>('summary-refine'!$K482-'summary-refine'!$J482)/1000</f>
        <v>119.051</v>
      </c>
      <c r="D481" s="9">
        <f>'summary-refine'!$J482/1000</f>
        <v>0.69599999999999995</v>
      </c>
      <c r="E481" s="8">
        <f>'summary-refine'!$G482</f>
        <v>269526</v>
      </c>
      <c r="F481" s="24">
        <f t="shared" si="30"/>
        <v>269.52600000000001</v>
      </c>
      <c r="G481" s="8">
        <f>'summary-refine'!$P482/1000</f>
        <v>87.54</v>
      </c>
      <c r="H481" s="8">
        <f>'summary-refine'!$P482/I481</f>
        <v>50.137457044673539</v>
      </c>
      <c r="I481" s="8">
        <f>'summary-refine'!$M482</f>
        <v>1746</v>
      </c>
      <c r="J481" s="9">
        <f>('summary-no-refine'!$K482-'summary-no-refine'!$J482)/1000</f>
        <v>81.646000000000001</v>
      </c>
      <c r="K481" s="7">
        <f t="shared" si="28"/>
        <v>1.4581363447076403</v>
      </c>
      <c r="L481" s="8">
        <f>'summary-no-refine'!$G482</f>
        <v>231411</v>
      </c>
      <c r="M481" s="24">
        <f t="shared" si="31"/>
        <v>231.411</v>
      </c>
      <c r="N481" s="7">
        <f t="shared" si="29"/>
        <v>1.1647069499721274</v>
      </c>
    </row>
    <row r="482" spans="1:14" x14ac:dyDescent="0.2">
      <c r="A482" s="1">
        <v>481</v>
      </c>
      <c r="B482" s="9">
        <f>('summary-refine'!$H483+'summary-refine'!$I483)/1000</f>
        <v>8.5299999999999994</v>
      </c>
      <c r="C482" s="9">
        <f>('summary-refine'!$K483-'summary-refine'!$J483)/1000</f>
        <v>117.31699999999999</v>
      </c>
      <c r="D482" s="9">
        <f>'summary-refine'!$J483/1000</f>
        <v>0.621</v>
      </c>
      <c r="E482" s="8">
        <f>'summary-refine'!$G483</f>
        <v>269526</v>
      </c>
      <c r="F482" s="24">
        <f t="shared" si="30"/>
        <v>269.52600000000001</v>
      </c>
      <c r="G482" s="8">
        <f>'summary-refine'!$P483/1000</f>
        <v>87.54</v>
      </c>
      <c r="H482" s="8">
        <f>'summary-refine'!$P483/I482</f>
        <v>50.137457044673539</v>
      </c>
      <c r="I482" s="8">
        <f>'summary-refine'!$M483</f>
        <v>1746</v>
      </c>
      <c r="J482" s="9">
        <f>('summary-no-refine'!$K483-'summary-no-refine'!$J483)/1000</f>
        <v>81.995999999999995</v>
      </c>
      <c r="K482" s="7">
        <f t="shared" si="28"/>
        <v>1.430764915361725</v>
      </c>
      <c r="L482" s="8">
        <f>'summary-no-refine'!$G483</f>
        <v>231411</v>
      </c>
      <c r="M482" s="24">
        <f t="shared" si="31"/>
        <v>231.411</v>
      </c>
      <c r="N482" s="7">
        <f t="shared" si="29"/>
        <v>1.1647069499721274</v>
      </c>
    </row>
    <row r="483" spans="1:14" x14ac:dyDescent="0.2">
      <c r="A483" s="1">
        <v>482</v>
      </c>
      <c r="B483" s="9">
        <f>('summary-refine'!$H484+'summary-refine'!$I484)/1000</f>
        <v>7.86</v>
      </c>
      <c r="C483" s="9">
        <f>('summary-refine'!$K484-'summary-refine'!$J484)/1000</f>
        <v>136.86799999999999</v>
      </c>
      <c r="D483" s="9">
        <f>'summary-refine'!$J484/1000</f>
        <v>0.72099999999999997</v>
      </c>
      <c r="E483" s="8">
        <f>'summary-refine'!$G484</f>
        <v>287138</v>
      </c>
      <c r="F483" s="24">
        <f t="shared" si="30"/>
        <v>287.13799999999998</v>
      </c>
      <c r="G483" s="8">
        <f>'summary-refine'!$P484/1000</f>
        <v>89.353999999999999</v>
      </c>
      <c r="H483" s="8">
        <f>'summary-refine'!$P484/I483</f>
        <v>50.740488358886999</v>
      </c>
      <c r="I483" s="8">
        <f>'summary-refine'!$M484</f>
        <v>1761</v>
      </c>
      <c r="J483" s="9">
        <f>('summary-no-refine'!$K484-'summary-no-refine'!$J484)/1000</f>
        <v>83.730999999999995</v>
      </c>
      <c r="K483" s="7">
        <f t="shared" si="28"/>
        <v>1.6346156142886148</v>
      </c>
      <c r="L483" s="8">
        <f>'summary-no-refine'!$G484</f>
        <v>240224</v>
      </c>
      <c r="M483" s="24">
        <f t="shared" si="31"/>
        <v>240.22399999999999</v>
      </c>
      <c r="N483" s="7">
        <f t="shared" si="29"/>
        <v>1.1952927267883309</v>
      </c>
    </row>
    <row r="484" spans="1:14" x14ac:dyDescent="0.2">
      <c r="A484" s="1">
        <v>483</v>
      </c>
      <c r="B484" s="9">
        <f>('summary-refine'!$H485+'summary-refine'!$I485)/1000</f>
        <v>8.0909999999999993</v>
      </c>
      <c r="C484" s="9">
        <f>('summary-refine'!$K485-'summary-refine'!$J485)/1000</f>
        <v>134.52199999999999</v>
      </c>
      <c r="D484" s="9">
        <f>'summary-refine'!$J485/1000</f>
        <v>0.74299999999999999</v>
      </c>
      <c r="E484" s="8">
        <f>'summary-refine'!$G485</f>
        <v>287138</v>
      </c>
      <c r="F484" s="24">
        <f t="shared" si="30"/>
        <v>287.13799999999998</v>
      </c>
      <c r="G484" s="8">
        <f>'summary-refine'!$P485/1000</f>
        <v>89.353999999999999</v>
      </c>
      <c r="H484" s="8">
        <f>'summary-refine'!$P485/I484</f>
        <v>50.740488358886999</v>
      </c>
      <c r="I484" s="8">
        <f>'summary-refine'!$M485</f>
        <v>1761</v>
      </c>
      <c r="J484" s="9">
        <f>('summary-no-refine'!$K485-'summary-no-refine'!$J485)/1000</f>
        <v>83.763999999999996</v>
      </c>
      <c r="K484" s="7">
        <f t="shared" si="28"/>
        <v>1.605964376104293</v>
      </c>
      <c r="L484" s="8">
        <f>'summary-no-refine'!$G485</f>
        <v>240224</v>
      </c>
      <c r="M484" s="24">
        <f t="shared" si="31"/>
        <v>240.22399999999999</v>
      </c>
      <c r="N484" s="7">
        <f t="shared" si="29"/>
        <v>1.1952927267883309</v>
      </c>
    </row>
    <row r="485" spans="1:14" x14ac:dyDescent="0.2">
      <c r="A485" s="1">
        <v>484</v>
      </c>
      <c r="B485" s="9">
        <f>('summary-refine'!$H486+'summary-refine'!$I486)/1000</f>
        <v>7.6059999999999999</v>
      </c>
      <c r="C485" s="9">
        <f>('summary-refine'!$K486-'summary-refine'!$J486)/1000</f>
        <v>134.52199999999999</v>
      </c>
      <c r="D485" s="9">
        <f>'summary-refine'!$J486/1000</f>
        <v>0.86599999999999999</v>
      </c>
      <c r="E485" s="8">
        <f>'summary-refine'!$G486</f>
        <v>287138</v>
      </c>
      <c r="F485" s="24">
        <f t="shared" si="30"/>
        <v>287.13799999999998</v>
      </c>
      <c r="G485" s="8">
        <f>'summary-refine'!$P486/1000</f>
        <v>89.353999999999999</v>
      </c>
      <c r="H485" s="8">
        <f>'summary-refine'!$P486/I485</f>
        <v>50.740488358886999</v>
      </c>
      <c r="I485" s="8">
        <f>'summary-refine'!$M486</f>
        <v>1761</v>
      </c>
      <c r="J485" s="9">
        <f>('summary-no-refine'!$K486-'summary-no-refine'!$J486)/1000</f>
        <v>81.807000000000002</v>
      </c>
      <c r="K485" s="7">
        <f t="shared" si="28"/>
        <v>1.6443825100541516</v>
      </c>
      <c r="L485" s="8">
        <f>'summary-no-refine'!$G486</f>
        <v>240224</v>
      </c>
      <c r="M485" s="24">
        <f t="shared" si="31"/>
        <v>240.22399999999999</v>
      </c>
      <c r="N485" s="7">
        <f t="shared" si="29"/>
        <v>1.1952927267883309</v>
      </c>
    </row>
    <row r="486" spans="1:14" x14ac:dyDescent="0.2">
      <c r="A486" s="1">
        <v>485</v>
      </c>
      <c r="B486" s="9">
        <f>('summary-refine'!$H487+'summary-refine'!$I487)/1000</f>
        <v>8.18</v>
      </c>
      <c r="C486" s="9">
        <f>('summary-refine'!$K487-'summary-refine'!$J487)/1000</f>
        <v>134.48599999999999</v>
      </c>
      <c r="D486" s="9">
        <f>'summary-refine'!$J487/1000</f>
        <v>0.64400000000000002</v>
      </c>
      <c r="E486" s="8">
        <f>'summary-refine'!$G487</f>
        <v>286704</v>
      </c>
      <c r="F486" s="24">
        <f t="shared" si="30"/>
        <v>286.70400000000001</v>
      </c>
      <c r="G486" s="8">
        <f>'summary-refine'!$P487/1000</f>
        <v>89.292000000000002</v>
      </c>
      <c r="H486" s="8">
        <f>'summary-refine'!$P487/I486</f>
        <v>50.849658314350798</v>
      </c>
      <c r="I486" s="8">
        <f>'summary-refine'!$M487</f>
        <v>1756</v>
      </c>
      <c r="J486" s="9">
        <f>('summary-no-refine'!$K487-'summary-no-refine'!$J487)/1000</f>
        <v>84.024000000000001</v>
      </c>
      <c r="K486" s="7">
        <f t="shared" si="28"/>
        <v>1.6005665048081499</v>
      </c>
      <c r="L486" s="8">
        <f>'summary-no-refine'!$G487</f>
        <v>239875</v>
      </c>
      <c r="M486" s="24">
        <f t="shared" si="31"/>
        <v>239.875</v>
      </c>
      <c r="N486" s="7">
        <f t="shared" si="29"/>
        <v>1.1952225117248567</v>
      </c>
    </row>
    <row r="487" spans="1:14" x14ac:dyDescent="0.2">
      <c r="A487" s="1">
        <v>486</v>
      </c>
      <c r="B487" s="9">
        <f>('summary-refine'!$H488+'summary-refine'!$I488)/1000</f>
        <v>8.5329999999999995</v>
      </c>
      <c r="C487" s="9">
        <f>('summary-refine'!$K488-'summary-refine'!$J488)/1000</f>
        <v>136.834</v>
      </c>
      <c r="D487" s="9">
        <f>'summary-refine'!$J488/1000</f>
        <v>0.76100000000000001</v>
      </c>
      <c r="E487" s="8">
        <f>'summary-refine'!$G488</f>
        <v>286704</v>
      </c>
      <c r="F487" s="24">
        <f t="shared" si="30"/>
        <v>286.70400000000001</v>
      </c>
      <c r="G487" s="8">
        <f>'summary-refine'!$P488/1000</f>
        <v>89.292000000000002</v>
      </c>
      <c r="H487" s="8">
        <f>'summary-refine'!$P488/I487</f>
        <v>50.849658314350798</v>
      </c>
      <c r="I487" s="8">
        <f>'summary-refine'!$M488</f>
        <v>1756</v>
      </c>
      <c r="J487" s="9">
        <f>('summary-no-refine'!$K488-'summary-no-refine'!$J488)/1000</f>
        <v>83.11</v>
      </c>
      <c r="K487" s="7">
        <f t="shared" si="28"/>
        <v>1.6464204066899291</v>
      </c>
      <c r="L487" s="8">
        <f>'summary-no-refine'!$G488</f>
        <v>239875</v>
      </c>
      <c r="M487" s="24">
        <f t="shared" si="31"/>
        <v>239.875</v>
      </c>
      <c r="N487" s="7">
        <f t="shared" si="29"/>
        <v>1.1952225117248567</v>
      </c>
    </row>
    <row r="488" spans="1:14" x14ac:dyDescent="0.2">
      <c r="A488" s="1">
        <v>487</v>
      </c>
      <c r="B488" s="9">
        <f>('summary-refine'!$H489+'summary-refine'!$I489)/1000</f>
        <v>8.1159999999999997</v>
      </c>
      <c r="C488" s="9">
        <f>('summary-refine'!$K489-'summary-refine'!$J489)/1000</f>
        <v>134.76900000000001</v>
      </c>
      <c r="D488" s="9">
        <f>'summary-refine'!$J489/1000</f>
        <v>0.753</v>
      </c>
      <c r="E488" s="8">
        <f>'summary-refine'!$G489</f>
        <v>286578</v>
      </c>
      <c r="F488" s="24">
        <f t="shared" si="30"/>
        <v>286.57799999999997</v>
      </c>
      <c r="G488" s="8">
        <f>'summary-refine'!$P489/1000</f>
        <v>89.298000000000002</v>
      </c>
      <c r="H488" s="8">
        <f>'summary-refine'!$P489/I488</f>
        <v>50.824132043255553</v>
      </c>
      <c r="I488" s="8">
        <f>'summary-refine'!$M489</f>
        <v>1757</v>
      </c>
      <c r="J488" s="9">
        <f>('summary-no-refine'!$K489-'summary-no-refine'!$J489)/1000</f>
        <v>84.484999999999999</v>
      </c>
      <c r="K488" s="7">
        <f t="shared" si="28"/>
        <v>1.5951825767887791</v>
      </c>
      <c r="L488" s="8">
        <f>'summary-no-refine'!$G489</f>
        <v>239753</v>
      </c>
      <c r="M488" s="24">
        <f t="shared" si="31"/>
        <v>239.75299999999999</v>
      </c>
      <c r="N488" s="7">
        <f t="shared" si="29"/>
        <v>1.1953051682356426</v>
      </c>
    </row>
    <row r="489" spans="1:14" x14ac:dyDescent="0.2">
      <c r="A489" s="1">
        <v>488</v>
      </c>
      <c r="B489" s="9">
        <f>('summary-refine'!$H490+'summary-refine'!$I490)/1000</f>
        <v>8.1479999999999997</v>
      </c>
      <c r="C489" s="9">
        <f>('summary-refine'!$K490-'summary-refine'!$J490)/1000</f>
        <v>134.72200000000001</v>
      </c>
      <c r="D489" s="9">
        <f>'summary-refine'!$J490/1000</f>
        <v>0.79900000000000004</v>
      </c>
      <c r="E489" s="8">
        <f>'summary-refine'!$G490</f>
        <v>286762</v>
      </c>
      <c r="F489" s="24">
        <f t="shared" si="30"/>
        <v>286.762</v>
      </c>
      <c r="G489" s="8">
        <f>'summary-refine'!$P490/1000</f>
        <v>89.293000000000006</v>
      </c>
      <c r="H489" s="8">
        <f>'summary-refine'!$P490/I489</f>
        <v>50.821286283437679</v>
      </c>
      <c r="I489" s="8">
        <f>'summary-refine'!$M490</f>
        <v>1757</v>
      </c>
      <c r="J489" s="9">
        <f>('summary-no-refine'!$K490-'summary-no-refine'!$J490)/1000</f>
        <v>83.664000000000001</v>
      </c>
      <c r="K489" s="7">
        <f t="shared" si="28"/>
        <v>1.6102744310575636</v>
      </c>
      <c r="L489" s="8">
        <f>'summary-no-refine'!$G490</f>
        <v>239863</v>
      </c>
      <c r="M489" s="24">
        <f t="shared" si="31"/>
        <v>239.863</v>
      </c>
      <c r="N489" s="7">
        <f t="shared" si="29"/>
        <v>1.1955241116804176</v>
      </c>
    </row>
    <row r="490" spans="1:14" x14ac:dyDescent="0.2">
      <c r="A490" s="1">
        <v>489</v>
      </c>
      <c r="B490" s="9">
        <f>('summary-refine'!$H491+'summary-refine'!$I491)/1000</f>
        <v>7.7759999999999998</v>
      </c>
      <c r="C490" s="9">
        <f>('summary-refine'!$K491-'summary-refine'!$J491)/1000</f>
        <v>133.06899999999999</v>
      </c>
      <c r="D490" s="9">
        <f>'summary-refine'!$J491/1000</f>
        <v>0.71899999999999997</v>
      </c>
      <c r="E490" s="8">
        <f>'summary-refine'!$G491</f>
        <v>286762</v>
      </c>
      <c r="F490" s="24">
        <f t="shared" si="30"/>
        <v>286.762</v>
      </c>
      <c r="G490" s="8">
        <f>'summary-refine'!$P491/1000</f>
        <v>89.293000000000006</v>
      </c>
      <c r="H490" s="8">
        <f>'summary-refine'!$P491/I490</f>
        <v>50.821286283437679</v>
      </c>
      <c r="I490" s="8">
        <f>'summary-refine'!$M491</f>
        <v>1757</v>
      </c>
      <c r="J490" s="9">
        <f>('summary-no-refine'!$K491-'summary-no-refine'!$J491)/1000</f>
        <v>83.215000000000003</v>
      </c>
      <c r="K490" s="7">
        <f t="shared" si="28"/>
        <v>1.5990987201826592</v>
      </c>
      <c r="L490" s="8">
        <f>'summary-no-refine'!$G491</f>
        <v>239863</v>
      </c>
      <c r="M490" s="24">
        <f t="shared" si="31"/>
        <v>239.863</v>
      </c>
      <c r="N490" s="7">
        <f t="shared" si="29"/>
        <v>1.1955241116804176</v>
      </c>
    </row>
    <row r="491" spans="1:14" x14ac:dyDescent="0.2">
      <c r="A491" s="1">
        <v>490</v>
      </c>
      <c r="B491" s="9">
        <f>('summary-refine'!$H492+'summary-refine'!$I492)/1000</f>
        <v>8.1669999999999998</v>
      </c>
      <c r="C491" s="9">
        <f>('summary-refine'!$K492-'summary-refine'!$J492)/1000</f>
        <v>186.66900000000001</v>
      </c>
      <c r="D491" s="9">
        <f>'summary-refine'!$J492/1000</f>
        <v>0.91800000000000004</v>
      </c>
      <c r="E491" s="8">
        <f>'summary-refine'!$G492</f>
        <v>360208</v>
      </c>
      <c r="F491" s="24">
        <f t="shared" si="30"/>
        <v>360.20800000000003</v>
      </c>
      <c r="G491" s="8">
        <f>'summary-refine'!$P492/1000</f>
        <v>104.925</v>
      </c>
      <c r="H491" s="8">
        <f>'summary-refine'!$P492/I491</f>
        <v>59.991423670668951</v>
      </c>
      <c r="I491" s="8">
        <f>'summary-refine'!$M492</f>
        <v>1749</v>
      </c>
      <c r="J491" s="9">
        <f>('summary-no-refine'!$K492-'summary-no-refine'!$J492)/1000</f>
        <v>127.88800000000001</v>
      </c>
      <c r="K491" s="7">
        <f t="shared" si="28"/>
        <v>1.4596287376454398</v>
      </c>
      <c r="L491" s="8">
        <f>'summary-no-refine'!$G492</f>
        <v>312743</v>
      </c>
      <c r="M491" s="24">
        <f t="shared" si="31"/>
        <v>312.74299999999999</v>
      </c>
      <c r="N491" s="7">
        <f t="shared" si="29"/>
        <v>1.1517699836607054</v>
      </c>
    </row>
    <row r="492" spans="1:14" x14ac:dyDescent="0.2">
      <c r="A492" s="1">
        <v>491</v>
      </c>
      <c r="B492" s="9">
        <f>('summary-refine'!$H493+'summary-refine'!$I493)/1000</f>
        <v>8.4619999999999997</v>
      </c>
      <c r="C492" s="9">
        <f>('summary-refine'!$K493-'summary-refine'!$J493)/1000</f>
        <v>113.96299999999999</v>
      </c>
      <c r="D492" s="9">
        <f>'summary-refine'!$J493/1000</f>
        <v>0.74299999999999999</v>
      </c>
      <c r="E492" s="8">
        <f>'summary-refine'!$G493</f>
        <v>303701</v>
      </c>
      <c r="F492" s="24">
        <f t="shared" si="30"/>
        <v>303.70100000000002</v>
      </c>
      <c r="G492" s="8">
        <f>'summary-refine'!$P493/1000</f>
        <v>91.46</v>
      </c>
      <c r="H492" s="8">
        <f>'summary-refine'!$P493/I492</f>
        <v>52.084282460136677</v>
      </c>
      <c r="I492" s="8">
        <f>'summary-refine'!$M493</f>
        <v>1756</v>
      </c>
      <c r="J492" s="9">
        <f>('summary-no-refine'!$K493-'summary-no-refine'!$J493)/1000</f>
        <v>91.090999999999994</v>
      </c>
      <c r="K492" s="7">
        <f t="shared" si="28"/>
        <v>1.2510895697708884</v>
      </c>
      <c r="L492" s="8">
        <f>'summary-no-refine'!$G493</f>
        <v>263510</v>
      </c>
      <c r="M492" s="24">
        <f t="shared" si="31"/>
        <v>263.51</v>
      </c>
      <c r="N492" s="7">
        <f t="shared" si="29"/>
        <v>1.1525217259307048</v>
      </c>
    </row>
    <row r="493" spans="1:14" x14ac:dyDescent="0.2">
      <c r="A493" s="1">
        <v>492</v>
      </c>
      <c r="B493" s="9">
        <f>('summary-refine'!$H494+'summary-refine'!$I494)/1000</f>
        <v>7.9420000000000002</v>
      </c>
      <c r="C493" s="9">
        <f>('summary-refine'!$K494-'summary-refine'!$J494)/1000</f>
        <v>114.15600000000001</v>
      </c>
      <c r="D493" s="9">
        <f>'summary-refine'!$J494/1000</f>
        <v>0.749</v>
      </c>
      <c r="E493" s="8">
        <f>'summary-refine'!$G494</f>
        <v>303705</v>
      </c>
      <c r="F493" s="24">
        <f t="shared" si="30"/>
        <v>303.70499999999998</v>
      </c>
      <c r="G493" s="8">
        <f>'summary-refine'!$P494/1000</f>
        <v>91.463999999999999</v>
      </c>
      <c r="H493" s="8">
        <f>'summary-refine'!$P494/I493</f>
        <v>52.086560364464695</v>
      </c>
      <c r="I493" s="8">
        <f>'summary-refine'!$M494</f>
        <v>1756</v>
      </c>
      <c r="J493" s="9">
        <f>('summary-no-refine'!$K494-'summary-no-refine'!$J494)/1000</f>
        <v>90.727000000000004</v>
      </c>
      <c r="K493" s="7">
        <f t="shared" si="28"/>
        <v>1.2582362472031479</v>
      </c>
      <c r="L493" s="8">
        <f>'summary-no-refine'!$G494</f>
        <v>263516</v>
      </c>
      <c r="M493" s="24">
        <f t="shared" si="31"/>
        <v>263.51600000000002</v>
      </c>
      <c r="N493" s="7">
        <f t="shared" si="29"/>
        <v>1.152510663489124</v>
      </c>
    </row>
    <row r="494" spans="1:14" x14ac:dyDescent="0.2">
      <c r="A494" s="1">
        <v>493</v>
      </c>
      <c r="B494" s="9">
        <f>('summary-refine'!$H495+'summary-refine'!$I495)/1000</f>
        <v>8.0030000000000001</v>
      </c>
      <c r="C494" s="9">
        <f>('summary-refine'!$K495-'summary-refine'!$J495)/1000</f>
        <v>113.718</v>
      </c>
      <c r="D494" s="9">
        <f>'summary-refine'!$J495/1000</f>
        <v>0.68600000000000005</v>
      </c>
      <c r="E494" s="8">
        <f>'summary-refine'!$G495</f>
        <v>303705</v>
      </c>
      <c r="F494" s="24">
        <f t="shared" si="30"/>
        <v>303.70499999999998</v>
      </c>
      <c r="G494" s="8">
        <f>'summary-refine'!$P495/1000</f>
        <v>91.463999999999999</v>
      </c>
      <c r="H494" s="8">
        <f>'summary-refine'!$P495/I494</f>
        <v>52.086560364464695</v>
      </c>
      <c r="I494" s="8">
        <f>'summary-refine'!$M495</f>
        <v>1756</v>
      </c>
      <c r="J494" s="9">
        <f>('summary-no-refine'!$K495-'summary-no-refine'!$J495)/1000</f>
        <v>88.302999999999997</v>
      </c>
      <c r="K494" s="7">
        <f t="shared" si="28"/>
        <v>1.2878158159971915</v>
      </c>
      <c r="L494" s="8">
        <f>'summary-no-refine'!$G495</f>
        <v>263516</v>
      </c>
      <c r="M494" s="24">
        <f t="shared" si="31"/>
        <v>263.51600000000002</v>
      </c>
      <c r="N494" s="7">
        <f t="shared" si="29"/>
        <v>1.152510663489124</v>
      </c>
    </row>
    <row r="495" spans="1:14" x14ac:dyDescent="0.2">
      <c r="A495" s="1">
        <v>494</v>
      </c>
      <c r="B495" s="9">
        <f>('summary-refine'!$H496+'summary-refine'!$I496)/1000</f>
        <v>7.7590000000000003</v>
      </c>
      <c r="C495" s="9">
        <f>('summary-refine'!$K496-'summary-refine'!$J496)/1000</f>
        <v>111.76300000000001</v>
      </c>
      <c r="D495" s="9">
        <f>'summary-refine'!$J496/1000</f>
        <v>0.67800000000000005</v>
      </c>
      <c r="E495" s="8">
        <f>'summary-refine'!$G496</f>
        <v>303705</v>
      </c>
      <c r="F495" s="24">
        <f t="shared" si="30"/>
        <v>303.70499999999998</v>
      </c>
      <c r="G495" s="8">
        <f>'summary-refine'!$P496/1000</f>
        <v>91.463999999999999</v>
      </c>
      <c r="H495" s="8">
        <f>'summary-refine'!$P496/I495</f>
        <v>52.086560364464695</v>
      </c>
      <c r="I495" s="8">
        <f>'summary-refine'!$M496</f>
        <v>1756</v>
      </c>
      <c r="J495" s="9">
        <f>('summary-no-refine'!$K496-'summary-no-refine'!$J496)/1000</f>
        <v>87.363</v>
      </c>
      <c r="K495" s="7">
        <f t="shared" si="28"/>
        <v>1.2792944381488731</v>
      </c>
      <c r="L495" s="8">
        <f>'summary-no-refine'!$G496</f>
        <v>263516</v>
      </c>
      <c r="M495" s="24">
        <f t="shared" si="31"/>
        <v>263.51600000000002</v>
      </c>
      <c r="N495" s="7">
        <f t="shared" si="29"/>
        <v>1.152510663489124</v>
      </c>
    </row>
    <row r="496" spans="1:14" x14ac:dyDescent="0.2">
      <c r="A496" s="1">
        <v>495</v>
      </c>
      <c r="B496" s="9">
        <f>('summary-refine'!$H497+'summary-refine'!$I497)/1000</f>
        <v>8.343</v>
      </c>
      <c r="C496" s="9">
        <f>('summary-refine'!$K497-'summary-refine'!$J497)/1000</f>
        <v>115.331</v>
      </c>
      <c r="D496" s="9">
        <f>'summary-refine'!$J497/1000</f>
        <v>0.75800000000000001</v>
      </c>
      <c r="E496" s="8">
        <f>'summary-refine'!$G497</f>
        <v>303705</v>
      </c>
      <c r="F496" s="24">
        <f t="shared" si="30"/>
        <v>303.70499999999998</v>
      </c>
      <c r="G496" s="8">
        <f>'summary-refine'!$P497/1000</f>
        <v>91.463999999999999</v>
      </c>
      <c r="H496" s="8">
        <f>'summary-refine'!$P497/I496</f>
        <v>52.086560364464695</v>
      </c>
      <c r="I496" s="8">
        <f>'summary-refine'!$M497</f>
        <v>1756</v>
      </c>
      <c r="J496" s="9">
        <f>('summary-no-refine'!$K497-'summary-no-refine'!$J497)/1000</f>
        <v>90.896000000000001</v>
      </c>
      <c r="K496" s="7">
        <f t="shared" si="28"/>
        <v>1.2688237106143285</v>
      </c>
      <c r="L496" s="8">
        <f>'summary-no-refine'!$G497</f>
        <v>263516</v>
      </c>
      <c r="M496" s="24">
        <f t="shared" si="31"/>
        <v>263.51600000000002</v>
      </c>
      <c r="N496" s="7">
        <f t="shared" si="29"/>
        <v>1.152510663489124</v>
      </c>
    </row>
    <row r="497" spans="1:14" x14ac:dyDescent="0.2">
      <c r="A497" s="1">
        <v>496</v>
      </c>
      <c r="B497" s="9">
        <f>('summary-refine'!$H498+'summary-refine'!$I498)/1000</f>
        <v>8.4269999999999996</v>
      </c>
      <c r="C497" s="9">
        <f>('summary-refine'!$K498-'summary-refine'!$J498)/1000</f>
        <v>117.05800000000001</v>
      </c>
      <c r="D497" s="9">
        <f>'summary-refine'!$J498/1000</f>
        <v>0.77</v>
      </c>
      <c r="E497" s="8">
        <f>'summary-refine'!$G498</f>
        <v>303713</v>
      </c>
      <c r="F497" s="24">
        <f t="shared" si="30"/>
        <v>303.71300000000002</v>
      </c>
      <c r="G497" s="8">
        <f>'summary-refine'!$P498/1000</f>
        <v>91.498000000000005</v>
      </c>
      <c r="H497" s="8">
        <f>'summary-refine'!$P498/I497</f>
        <v>52.105922551252846</v>
      </c>
      <c r="I497" s="8">
        <f>'summary-refine'!$M498</f>
        <v>1756</v>
      </c>
      <c r="J497" s="9">
        <f>('summary-no-refine'!$K498-'summary-no-refine'!$J498)/1000</f>
        <v>91.769000000000005</v>
      </c>
      <c r="K497" s="7">
        <f t="shared" si="28"/>
        <v>1.2755723610369514</v>
      </c>
      <c r="L497" s="8">
        <f>'summary-no-refine'!$G498</f>
        <v>263752</v>
      </c>
      <c r="M497" s="24">
        <f t="shared" si="31"/>
        <v>263.75200000000001</v>
      </c>
      <c r="N497" s="7">
        <f t="shared" si="29"/>
        <v>1.151509751584822</v>
      </c>
    </row>
    <row r="498" spans="1:14" x14ac:dyDescent="0.2">
      <c r="A498" s="1">
        <v>497</v>
      </c>
      <c r="B498" s="9">
        <f>('summary-refine'!$H499+'summary-refine'!$I499)/1000</f>
        <v>7.9960000000000004</v>
      </c>
      <c r="C498" s="9">
        <f>('summary-refine'!$K499-'summary-refine'!$J499)/1000</f>
        <v>112.58</v>
      </c>
      <c r="D498" s="9">
        <f>'summary-refine'!$J499/1000</f>
        <v>0.74399999999999999</v>
      </c>
      <c r="E498" s="8">
        <f>'summary-refine'!$G499</f>
        <v>303713</v>
      </c>
      <c r="F498" s="24">
        <f t="shared" si="30"/>
        <v>303.71300000000002</v>
      </c>
      <c r="G498" s="8">
        <f>'summary-refine'!$P499/1000</f>
        <v>91.498000000000005</v>
      </c>
      <c r="H498" s="8">
        <f>'summary-refine'!$P499/I498</f>
        <v>52.105922551252846</v>
      </c>
      <c r="I498" s="8">
        <f>'summary-refine'!$M499</f>
        <v>1756</v>
      </c>
      <c r="J498" s="9">
        <f>('summary-no-refine'!$K499-'summary-no-refine'!$J499)/1000</f>
        <v>87.710999999999999</v>
      </c>
      <c r="K498" s="7">
        <f t="shared" si="28"/>
        <v>1.283533422261746</v>
      </c>
      <c r="L498" s="8">
        <f>'summary-no-refine'!$G499</f>
        <v>263752</v>
      </c>
      <c r="M498" s="24">
        <f t="shared" si="31"/>
        <v>263.75200000000001</v>
      </c>
      <c r="N498" s="7">
        <f t="shared" si="29"/>
        <v>1.151509751584822</v>
      </c>
    </row>
    <row r="499" spans="1:14" x14ac:dyDescent="0.2">
      <c r="A499" s="1">
        <v>498</v>
      </c>
      <c r="B499" s="9">
        <f>('summary-refine'!$H500+'summary-refine'!$I500)/1000</f>
        <v>8.1310000000000002</v>
      </c>
      <c r="C499" s="9">
        <f>('summary-refine'!$K500-'summary-refine'!$J500)/1000</f>
        <v>114.929</v>
      </c>
      <c r="D499" s="9">
        <f>'summary-refine'!$J500/1000</f>
        <v>0.82099999999999995</v>
      </c>
      <c r="E499" s="8">
        <f>'summary-refine'!$G500</f>
        <v>303713</v>
      </c>
      <c r="F499" s="24">
        <f t="shared" si="30"/>
        <v>303.71300000000002</v>
      </c>
      <c r="G499" s="8">
        <f>'summary-refine'!$P500/1000</f>
        <v>91.498000000000005</v>
      </c>
      <c r="H499" s="8">
        <f>'summary-refine'!$P500/I499</f>
        <v>52.105922551252846</v>
      </c>
      <c r="I499" s="8">
        <f>'summary-refine'!$M500</f>
        <v>1756</v>
      </c>
      <c r="J499" s="9">
        <f>('summary-no-refine'!$K500-'summary-no-refine'!$J500)/1000</f>
        <v>90.768000000000001</v>
      </c>
      <c r="K499" s="7">
        <f t="shared" si="28"/>
        <v>1.2661841177507491</v>
      </c>
      <c r="L499" s="8">
        <f>'summary-no-refine'!$G500</f>
        <v>263752</v>
      </c>
      <c r="M499" s="24">
        <f t="shared" si="31"/>
        <v>263.75200000000001</v>
      </c>
      <c r="N499" s="7">
        <f t="shared" si="29"/>
        <v>1.151509751584822</v>
      </c>
    </row>
    <row r="500" spans="1:14" x14ac:dyDescent="0.2">
      <c r="A500" s="1">
        <v>499</v>
      </c>
      <c r="B500" s="9">
        <f>('summary-refine'!$H501+'summary-refine'!$I501)/1000</f>
        <v>7.85</v>
      </c>
      <c r="C500" s="9">
        <f>('summary-refine'!$K501-'summary-refine'!$J501)/1000</f>
        <v>110.74299999999999</v>
      </c>
      <c r="D500" s="9">
        <f>'summary-refine'!$J501/1000</f>
        <v>0.75700000000000001</v>
      </c>
      <c r="E500" s="8">
        <f>'summary-refine'!$G501</f>
        <v>303713</v>
      </c>
      <c r="F500" s="24">
        <f t="shared" si="30"/>
        <v>303.71300000000002</v>
      </c>
      <c r="G500" s="8">
        <f>'summary-refine'!$P501/1000</f>
        <v>91.498000000000005</v>
      </c>
      <c r="H500" s="8">
        <f>'summary-refine'!$P501/I500</f>
        <v>52.105922551252846</v>
      </c>
      <c r="I500" s="8">
        <f>'summary-refine'!$M501</f>
        <v>1756</v>
      </c>
      <c r="J500" s="9">
        <f>('summary-no-refine'!$K501-'summary-no-refine'!$J501)/1000</f>
        <v>85.858000000000004</v>
      </c>
      <c r="K500" s="7">
        <f t="shared" si="28"/>
        <v>1.2898390365487198</v>
      </c>
      <c r="L500" s="8">
        <f>'summary-no-refine'!$G501</f>
        <v>263752</v>
      </c>
      <c r="M500" s="24">
        <f t="shared" si="31"/>
        <v>263.75200000000001</v>
      </c>
      <c r="N500" s="7">
        <f t="shared" si="29"/>
        <v>1.151509751584822</v>
      </c>
    </row>
    <row r="501" spans="1:14" x14ac:dyDescent="0.2">
      <c r="A501" s="1">
        <v>500</v>
      </c>
      <c r="B501" s="9">
        <f>('summary-refine'!$H502+'summary-refine'!$I502)/1000</f>
        <v>8.2850000000000001</v>
      </c>
      <c r="C501" s="9">
        <f>('summary-refine'!$K502-'summary-refine'!$J502)/1000</f>
        <v>115.28</v>
      </c>
      <c r="D501" s="9">
        <f>'summary-refine'!$J502/1000</f>
        <v>0.75900000000000001</v>
      </c>
      <c r="E501" s="8">
        <f>'summary-refine'!$G502</f>
        <v>303713</v>
      </c>
      <c r="F501" s="24">
        <f t="shared" si="30"/>
        <v>303.71300000000002</v>
      </c>
      <c r="G501" s="8">
        <f>'summary-refine'!$P502/1000</f>
        <v>91.498000000000005</v>
      </c>
      <c r="H501" s="8">
        <f>'summary-refine'!$P502/I501</f>
        <v>52.105922551252846</v>
      </c>
      <c r="I501" s="8">
        <f>'summary-refine'!$M502</f>
        <v>1756</v>
      </c>
      <c r="J501" s="9">
        <f>('summary-no-refine'!$K502-'summary-no-refine'!$J502)/1000</f>
        <v>88.52</v>
      </c>
      <c r="K501" s="7">
        <f t="shared" si="28"/>
        <v>1.3023045639403525</v>
      </c>
      <c r="L501" s="8">
        <f>'summary-no-refine'!$G502</f>
        <v>263752</v>
      </c>
      <c r="M501" s="24">
        <f t="shared" si="31"/>
        <v>263.75200000000001</v>
      </c>
      <c r="N501" s="7">
        <f t="shared" si="29"/>
        <v>1.151509751584822</v>
      </c>
    </row>
    <row r="502" spans="1:14" x14ac:dyDescent="0.2">
      <c r="A502" s="1">
        <v>501</v>
      </c>
      <c r="B502" s="9">
        <f>('summary-refine'!$H503+'summary-refine'!$I503)/1000</f>
        <v>8.3290000000000006</v>
      </c>
      <c r="C502" s="9">
        <f>('summary-refine'!$K503-'summary-refine'!$J503)/1000</f>
        <v>119.21599999999999</v>
      </c>
      <c r="D502" s="9">
        <f>'summary-refine'!$J503/1000</f>
        <v>0.72699999999999998</v>
      </c>
      <c r="E502" s="8">
        <f>'summary-refine'!$G503</f>
        <v>303713</v>
      </c>
      <c r="F502" s="24">
        <f t="shared" si="30"/>
        <v>303.71300000000002</v>
      </c>
      <c r="G502" s="8">
        <f>'summary-refine'!$P503/1000</f>
        <v>91.498000000000005</v>
      </c>
      <c r="H502" s="8">
        <f>'summary-refine'!$P503/I502</f>
        <v>52.105922551252846</v>
      </c>
      <c r="I502" s="8">
        <f>'summary-refine'!$M503</f>
        <v>1756</v>
      </c>
      <c r="J502" s="9">
        <f>('summary-no-refine'!$K503-'summary-no-refine'!$J503)/1000</f>
        <v>91.409000000000006</v>
      </c>
      <c r="K502" s="7">
        <f t="shared" si="28"/>
        <v>1.3042041812075396</v>
      </c>
      <c r="L502" s="8">
        <f>'summary-no-refine'!$G503</f>
        <v>263752</v>
      </c>
      <c r="M502" s="24">
        <f t="shared" si="31"/>
        <v>263.75200000000001</v>
      </c>
      <c r="N502" s="7">
        <f t="shared" si="29"/>
        <v>1.151509751584822</v>
      </c>
    </row>
    <row r="503" spans="1:14" x14ac:dyDescent="0.2">
      <c r="A503" s="1">
        <v>502</v>
      </c>
      <c r="B503" s="9">
        <f>('summary-refine'!$H504+'summary-refine'!$I504)/1000</f>
        <v>8.1660000000000004</v>
      </c>
      <c r="C503" s="9">
        <f>('summary-refine'!$K504-'summary-refine'!$J504)/1000</f>
        <v>115.252</v>
      </c>
      <c r="D503" s="9">
        <f>'summary-refine'!$J504/1000</f>
        <v>0.78300000000000003</v>
      </c>
      <c r="E503" s="8">
        <f>'summary-refine'!$G504</f>
        <v>303705</v>
      </c>
      <c r="F503" s="24">
        <f t="shared" si="30"/>
        <v>303.70499999999998</v>
      </c>
      <c r="G503" s="8">
        <f>'summary-refine'!$P504/1000</f>
        <v>91.463999999999999</v>
      </c>
      <c r="H503" s="8">
        <f>'summary-refine'!$P504/I503</f>
        <v>52.086560364464695</v>
      </c>
      <c r="I503" s="8">
        <f>'summary-refine'!$M504</f>
        <v>1756</v>
      </c>
      <c r="J503" s="9">
        <f>('summary-no-refine'!$K504-'summary-no-refine'!$J504)/1000</f>
        <v>88.119</v>
      </c>
      <c r="K503" s="7">
        <f t="shared" si="28"/>
        <v>1.3079131628820118</v>
      </c>
      <c r="L503" s="8">
        <f>'summary-no-refine'!$G504</f>
        <v>263516</v>
      </c>
      <c r="M503" s="24">
        <f t="shared" si="31"/>
        <v>263.51600000000002</v>
      </c>
      <c r="N503" s="7">
        <f t="shared" si="29"/>
        <v>1.152510663489124</v>
      </c>
    </row>
    <row r="504" spans="1:14" x14ac:dyDescent="0.2">
      <c r="A504" s="1">
        <v>503</v>
      </c>
      <c r="B504" s="9">
        <f>('summary-refine'!$H505+'summary-refine'!$I505)/1000</f>
        <v>8.2289999999999992</v>
      </c>
      <c r="C504" s="9">
        <f>('summary-refine'!$K505-'summary-refine'!$J505)/1000</f>
        <v>116.479</v>
      </c>
      <c r="D504" s="9">
        <f>'summary-refine'!$J505/1000</f>
        <v>0.78100000000000003</v>
      </c>
      <c r="E504" s="8">
        <f>'summary-refine'!$G505</f>
        <v>303705</v>
      </c>
      <c r="F504" s="24">
        <f t="shared" si="30"/>
        <v>303.70499999999998</v>
      </c>
      <c r="G504" s="8">
        <f>'summary-refine'!$P505/1000</f>
        <v>91.463999999999999</v>
      </c>
      <c r="H504" s="8">
        <f>'summary-refine'!$P505/I504</f>
        <v>52.086560364464695</v>
      </c>
      <c r="I504" s="8">
        <f>'summary-refine'!$M505</f>
        <v>1756</v>
      </c>
      <c r="J504" s="9">
        <f>('summary-no-refine'!$K505-'summary-no-refine'!$J505)/1000</f>
        <v>90.75</v>
      </c>
      <c r="K504" s="7">
        <f t="shared" si="28"/>
        <v>1.2835151515151515</v>
      </c>
      <c r="L504" s="8">
        <f>'summary-no-refine'!$G505</f>
        <v>263516</v>
      </c>
      <c r="M504" s="24">
        <f t="shared" si="31"/>
        <v>263.51600000000002</v>
      </c>
      <c r="N504" s="7">
        <f t="shared" si="29"/>
        <v>1.152510663489124</v>
      </c>
    </row>
    <row r="505" spans="1:14" x14ac:dyDescent="0.2">
      <c r="A505" s="1">
        <v>504</v>
      </c>
      <c r="B505" s="9">
        <f>('summary-refine'!$H506+'summary-refine'!$I506)/1000</f>
        <v>7.8280000000000003</v>
      </c>
      <c r="C505" s="9">
        <f>('summary-refine'!$K506-'summary-refine'!$J506)/1000</f>
        <v>110.407</v>
      </c>
      <c r="D505" s="9">
        <f>'summary-refine'!$J506/1000</f>
        <v>0.71699999999999997</v>
      </c>
      <c r="E505" s="8">
        <f>'summary-refine'!$G506</f>
        <v>303705</v>
      </c>
      <c r="F505" s="24">
        <f t="shared" si="30"/>
        <v>303.70499999999998</v>
      </c>
      <c r="G505" s="8">
        <f>'summary-refine'!$P506/1000</f>
        <v>91.463999999999999</v>
      </c>
      <c r="H505" s="8">
        <f>'summary-refine'!$P506/I505</f>
        <v>52.086560364464695</v>
      </c>
      <c r="I505" s="8">
        <f>'summary-refine'!$M506</f>
        <v>1756</v>
      </c>
      <c r="J505" s="9">
        <f>('summary-no-refine'!$K506-'summary-no-refine'!$J506)/1000</f>
        <v>85.106999999999999</v>
      </c>
      <c r="K505" s="7">
        <f t="shared" si="28"/>
        <v>1.2972728447718753</v>
      </c>
      <c r="L505" s="8">
        <f>'summary-no-refine'!$G506</f>
        <v>263516</v>
      </c>
      <c r="M505" s="24">
        <f t="shared" si="31"/>
        <v>263.51600000000002</v>
      </c>
      <c r="N505" s="7">
        <f t="shared" si="29"/>
        <v>1.152510663489124</v>
      </c>
    </row>
    <row r="506" spans="1:14" x14ac:dyDescent="0.2">
      <c r="A506" s="1">
        <v>505</v>
      </c>
      <c r="B506" s="9">
        <f>('summary-refine'!$H507+'summary-refine'!$I507)/1000</f>
        <v>7.8940000000000001</v>
      </c>
      <c r="C506" s="9">
        <f>('summary-refine'!$K507-'summary-refine'!$J507)/1000</f>
        <v>115.09699999999999</v>
      </c>
      <c r="D506" s="9">
        <f>'summary-refine'!$J507/1000</f>
        <v>0.73599999999999999</v>
      </c>
      <c r="E506" s="8">
        <f>'summary-refine'!$G507</f>
        <v>303705</v>
      </c>
      <c r="F506" s="24">
        <f t="shared" si="30"/>
        <v>303.70499999999998</v>
      </c>
      <c r="G506" s="8">
        <f>'summary-refine'!$P507/1000</f>
        <v>91.463999999999999</v>
      </c>
      <c r="H506" s="8">
        <f>'summary-refine'!$P507/I506</f>
        <v>52.086560364464695</v>
      </c>
      <c r="I506" s="8">
        <f>'summary-refine'!$M507</f>
        <v>1756</v>
      </c>
      <c r="J506" s="9">
        <f>('summary-no-refine'!$K507-'summary-no-refine'!$J507)/1000</f>
        <v>90.174999999999997</v>
      </c>
      <c r="K506" s="7">
        <f t="shared" si="28"/>
        <v>1.2763737177710008</v>
      </c>
      <c r="L506" s="8">
        <f>'summary-no-refine'!$G507</f>
        <v>263516</v>
      </c>
      <c r="M506" s="24">
        <f t="shared" si="31"/>
        <v>263.51600000000002</v>
      </c>
      <c r="N506" s="7">
        <f t="shared" si="29"/>
        <v>1.152510663489124</v>
      </c>
    </row>
    <row r="507" spans="1:14" x14ac:dyDescent="0.2">
      <c r="A507" s="1">
        <v>506</v>
      </c>
      <c r="B507" s="9">
        <f>('summary-refine'!$H508+'summary-refine'!$I508)/1000</f>
        <v>8.3729999999999993</v>
      </c>
      <c r="C507" s="9">
        <f>('summary-refine'!$K508-'summary-refine'!$J508)/1000</f>
        <v>114.233</v>
      </c>
      <c r="D507" s="9">
        <f>'summary-refine'!$J508/1000</f>
        <v>0.78100000000000003</v>
      </c>
      <c r="E507" s="8">
        <f>'summary-refine'!$G508</f>
        <v>303705</v>
      </c>
      <c r="F507" s="24">
        <f t="shared" si="30"/>
        <v>303.70499999999998</v>
      </c>
      <c r="G507" s="8">
        <f>'summary-refine'!$P508/1000</f>
        <v>91.463999999999999</v>
      </c>
      <c r="H507" s="8">
        <f>'summary-refine'!$P508/I507</f>
        <v>52.086560364464695</v>
      </c>
      <c r="I507" s="8">
        <f>'summary-refine'!$M508</f>
        <v>1756</v>
      </c>
      <c r="J507" s="9">
        <f>('summary-no-refine'!$K508-'summary-no-refine'!$J508)/1000</f>
        <v>92.897999999999996</v>
      </c>
      <c r="K507" s="7">
        <f t="shared" si="28"/>
        <v>1.229660487846886</v>
      </c>
      <c r="L507" s="8">
        <f>'summary-no-refine'!$G508</f>
        <v>263516</v>
      </c>
      <c r="M507" s="24">
        <f t="shared" si="31"/>
        <v>263.51600000000002</v>
      </c>
      <c r="N507" s="7">
        <f t="shared" si="29"/>
        <v>1.152510663489124</v>
      </c>
    </row>
    <row r="508" spans="1:14" x14ac:dyDescent="0.2">
      <c r="A508" s="1">
        <v>507</v>
      </c>
      <c r="B508" s="9">
        <f>('summary-refine'!$H509+'summary-refine'!$I509)/1000</f>
        <v>8.0389999999999997</v>
      </c>
      <c r="C508" s="9">
        <f>('summary-refine'!$K509-'summary-refine'!$J509)/1000</f>
        <v>115.25700000000001</v>
      </c>
      <c r="D508" s="9">
        <f>'summary-refine'!$J509/1000</f>
        <v>0.73399999999999999</v>
      </c>
      <c r="E508" s="8">
        <f>'summary-refine'!$G509</f>
        <v>303705</v>
      </c>
      <c r="F508" s="24">
        <f t="shared" si="30"/>
        <v>303.70499999999998</v>
      </c>
      <c r="G508" s="8">
        <f>'summary-refine'!$P509/1000</f>
        <v>91.463999999999999</v>
      </c>
      <c r="H508" s="8">
        <f>'summary-refine'!$P509/I508</f>
        <v>52.086560364464695</v>
      </c>
      <c r="I508" s="8">
        <f>'summary-refine'!$M509</f>
        <v>1756</v>
      </c>
      <c r="J508" s="9">
        <f>('summary-no-refine'!$K509-'summary-no-refine'!$J509)/1000</f>
        <v>89.581000000000003</v>
      </c>
      <c r="K508" s="7">
        <f t="shared" si="28"/>
        <v>1.2866232794900705</v>
      </c>
      <c r="L508" s="8">
        <f>'summary-no-refine'!$G509</f>
        <v>263516</v>
      </c>
      <c r="M508" s="24">
        <f t="shared" si="31"/>
        <v>263.51600000000002</v>
      </c>
      <c r="N508" s="7">
        <f t="shared" si="29"/>
        <v>1.152510663489124</v>
      </c>
    </row>
    <row r="509" spans="1:14" x14ac:dyDescent="0.2">
      <c r="A509" s="1">
        <v>508</v>
      </c>
      <c r="B509" s="9">
        <f>('summary-refine'!$H510+'summary-refine'!$I510)/1000</f>
        <v>8.1489999999999991</v>
      </c>
      <c r="C509" s="9">
        <f>('summary-refine'!$K510-'summary-refine'!$J510)/1000</f>
        <v>113.06399999999999</v>
      </c>
      <c r="D509" s="9">
        <f>'summary-refine'!$J510/1000</f>
        <v>0.69799999999999995</v>
      </c>
      <c r="E509" s="8">
        <f>'summary-refine'!$G510</f>
        <v>304317</v>
      </c>
      <c r="F509" s="24">
        <f t="shared" si="30"/>
        <v>304.31700000000001</v>
      </c>
      <c r="G509" s="8">
        <f>'summary-refine'!$P510/1000</f>
        <v>91.762</v>
      </c>
      <c r="H509" s="8">
        <f>'summary-refine'!$P510/I509</f>
        <v>52.256264236902048</v>
      </c>
      <c r="I509" s="8">
        <f>'summary-refine'!$M510</f>
        <v>1756</v>
      </c>
      <c r="J509" s="9">
        <f>('summary-no-refine'!$K510-'summary-no-refine'!$J510)/1000</f>
        <v>90.325999999999993</v>
      </c>
      <c r="K509" s="7">
        <f t="shared" si="28"/>
        <v>1.2517326129796515</v>
      </c>
      <c r="L509" s="8">
        <f>'summary-no-refine'!$G510</f>
        <v>264141</v>
      </c>
      <c r="M509" s="24">
        <f t="shared" si="31"/>
        <v>264.14100000000002</v>
      </c>
      <c r="N509" s="7">
        <f t="shared" si="29"/>
        <v>1.152100582643361</v>
      </c>
    </row>
    <row r="510" spans="1:14" x14ac:dyDescent="0.2">
      <c r="A510" s="1">
        <v>509</v>
      </c>
      <c r="B510" s="9">
        <f>('summary-refine'!$H511+'summary-refine'!$I511)/1000</f>
        <v>7.8419999999999996</v>
      </c>
      <c r="C510" s="9">
        <f>('summary-refine'!$K511-'summary-refine'!$J511)/1000</f>
        <v>110.739</v>
      </c>
      <c r="D510" s="9">
        <f>'summary-refine'!$J511/1000</f>
        <v>0.73899999999999999</v>
      </c>
      <c r="E510" s="8">
        <f>'summary-refine'!$G511</f>
        <v>304392</v>
      </c>
      <c r="F510" s="24">
        <f t="shared" si="30"/>
        <v>304.392</v>
      </c>
      <c r="G510" s="8">
        <f>'summary-refine'!$P511/1000</f>
        <v>91.808000000000007</v>
      </c>
      <c r="H510" s="8">
        <f>'summary-refine'!$P511/I510</f>
        <v>52.28246013667426</v>
      </c>
      <c r="I510" s="8">
        <f>'summary-refine'!$M511</f>
        <v>1756</v>
      </c>
      <c r="J510" s="9">
        <f>('summary-no-refine'!$K511-'summary-no-refine'!$J511)/1000</f>
        <v>87.512</v>
      </c>
      <c r="K510" s="7">
        <f t="shared" si="28"/>
        <v>1.2654150287960508</v>
      </c>
      <c r="L510" s="8">
        <f>'summary-no-refine'!$G511</f>
        <v>264173</v>
      </c>
      <c r="M510" s="24">
        <f t="shared" si="31"/>
        <v>264.173</v>
      </c>
      <c r="N510" s="7">
        <f t="shared" si="29"/>
        <v>1.1522449304054541</v>
      </c>
    </row>
    <row r="511" spans="1:14" x14ac:dyDescent="0.2">
      <c r="A511" s="1">
        <v>510</v>
      </c>
      <c r="B511" s="9">
        <f>('summary-refine'!$H512+'summary-refine'!$I512)/1000</f>
        <v>8.0310000000000006</v>
      </c>
      <c r="C511" s="9">
        <f>('summary-refine'!$K512-'summary-refine'!$J512)/1000</f>
        <v>114.705</v>
      </c>
      <c r="D511" s="9">
        <f>'summary-refine'!$J512/1000</f>
        <v>0.70899999999999996</v>
      </c>
      <c r="E511" s="8">
        <f>'summary-refine'!$G512</f>
        <v>304392</v>
      </c>
      <c r="F511" s="24">
        <f t="shared" si="30"/>
        <v>304.392</v>
      </c>
      <c r="G511" s="8">
        <f>'summary-refine'!$P512/1000</f>
        <v>91.808000000000007</v>
      </c>
      <c r="H511" s="8">
        <f>'summary-refine'!$P512/I511</f>
        <v>52.28246013667426</v>
      </c>
      <c r="I511" s="8">
        <f>'summary-refine'!$M512</f>
        <v>1756</v>
      </c>
      <c r="J511" s="9">
        <f>('summary-no-refine'!$K512-'summary-no-refine'!$J512)/1000</f>
        <v>88.126000000000005</v>
      </c>
      <c r="K511" s="7">
        <f t="shared" si="28"/>
        <v>1.3016022513219707</v>
      </c>
      <c r="L511" s="8">
        <f>'summary-no-refine'!$G512</f>
        <v>264173</v>
      </c>
      <c r="M511" s="24">
        <f t="shared" si="31"/>
        <v>264.173</v>
      </c>
      <c r="N511" s="7">
        <f t="shared" si="29"/>
        <v>1.1522449304054541</v>
      </c>
    </row>
    <row r="512" spans="1:14" x14ac:dyDescent="0.2">
      <c r="A512" s="1">
        <v>511</v>
      </c>
      <c r="B512" s="9">
        <f>('summary-refine'!$H513+'summary-refine'!$I513)/1000</f>
        <v>8.66</v>
      </c>
      <c r="C512" s="9">
        <f>('summary-refine'!$K513-'summary-refine'!$J513)/1000</f>
        <v>118.166</v>
      </c>
      <c r="D512" s="9">
        <f>'summary-refine'!$J513/1000</f>
        <v>0.78500000000000003</v>
      </c>
      <c r="E512" s="8">
        <f>'summary-refine'!$G513</f>
        <v>304392</v>
      </c>
      <c r="F512" s="24">
        <f t="shared" si="30"/>
        <v>304.392</v>
      </c>
      <c r="G512" s="8">
        <f>'summary-refine'!$P513/1000</f>
        <v>91.808000000000007</v>
      </c>
      <c r="H512" s="8">
        <f>'summary-refine'!$P513/I512</f>
        <v>52.28246013667426</v>
      </c>
      <c r="I512" s="8">
        <f>'summary-refine'!$M513</f>
        <v>1756</v>
      </c>
      <c r="J512" s="9">
        <f>('summary-no-refine'!$K513-'summary-no-refine'!$J513)/1000</f>
        <v>91.105999999999995</v>
      </c>
      <c r="K512" s="7">
        <f t="shared" si="28"/>
        <v>1.2970166619103023</v>
      </c>
      <c r="L512" s="8">
        <f>'summary-no-refine'!$G513</f>
        <v>264173</v>
      </c>
      <c r="M512" s="24">
        <f t="shared" si="31"/>
        <v>264.173</v>
      </c>
      <c r="N512" s="7">
        <f t="shared" si="29"/>
        <v>1.1522449304054541</v>
      </c>
    </row>
    <row r="513" spans="1:14" x14ac:dyDescent="0.2">
      <c r="A513" s="1">
        <v>512</v>
      </c>
      <c r="B513" s="9">
        <f>('summary-refine'!$H514+'summary-refine'!$I514)/1000</f>
        <v>8.2490000000000006</v>
      </c>
      <c r="C513" s="9">
        <f>('summary-refine'!$K514-'summary-refine'!$J514)/1000</f>
        <v>114.114</v>
      </c>
      <c r="D513" s="9">
        <f>'summary-refine'!$J514/1000</f>
        <v>0.80700000000000005</v>
      </c>
      <c r="E513" s="8">
        <f>'summary-refine'!$G514</f>
        <v>304392</v>
      </c>
      <c r="F513" s="24">
        <f t="shared" si="30"/>
        <v>304.392</v>
      </c>
      <c r="G513" s="8">
        <f>'summary-refine'!$P514/1000</f>
        <v>91.808000000000007</v>
      </c>
      <c r="H513" s="8">
        <f>'summary-refine'!$P514/I513</f>
        <v>52.28246013667426</v>
      </c>
      <c r="I513" s="8">
        <f>'summary-refine'!$M514</f>
        <v>1756</v>
      </c>
      <c r="J513" s="9">
        <f>('summary-no-refine'!$K514-'summary-no-refine'!$J514)/1000</f>
        <v>89.626999999999995</v>
      </c>
      <c r="K513" s="7">
        <f t="shared" si="28"/>
        <v>1.2732100817833913</v>
      </c>
      <c r="L513" s="8">
        <f>'summary-no-refine'!$G514</f>
        <v>264173</v>
      </c>
      <c r="M513" s="24">
        <f t="shared" si="31"/>
        <v>264.173</v>
      </c>
      <c r="N513" s="7">
        <f t="shared" si="29"/>
        <v>1.1522449304054541</v>
      </c>
    </row>
    <row r="514" spans="1:14" x14ac:dyDescent="0.2">
      <c r="A514" s="1">
        <v>513</v>
      </c>
      <c r="B514" s="9">
        <f>('summary-refine'!$H515+'summary-refine'!$I515)/1000</f>
        <v>8.1440000000000001</v>
      </c>
      <c r="C514" s="9">
        <f>('summary-refine'!$K515-'summary-refine'!$J515)/1000</f>
        <v>117.271</v>
      </c>
      <c r="D514" s="9">
        <f>'summary-refine'!$J515/1000</f>
        <v>0.76900000000000002</v>
      </c>
      <c r="E514" s="8">
        <f>'summary-refine'!$G515</f>
        <v>304392</v>
      </c>
      <c r="F514" s="24">
        <f t="shared" si="30"/>
        <v>304.392</v>
      </c>
      <c r="G514" s="8">
        <f>'summary-refine'!$P515/1000</f>
        <v>91.808000000000007</v>
      </c>
      <c r="H514" s="8">
        <f>'summary-refine'!$P515/I514</f>
        <v>52.28246013667426</v>
      </c>
      <c r="I514" s="8">
        <f>'summary-refine'!$M515</f>
        <v>1756</v>
      </c>
      <c r="J514" s="9">
        <f>('summary-no-refine'!$K515-'summary-no-refine'!$J515)/1000</f>
        <v>89.349000000000004</v>
      </c>
      <c r="K514" s="7">
        <f t="shared" ref="K514:K577" si="32">C514/J514</f>
        <v>1.31250489652934</v>
      </c>
      <c r="L514" s="8">
        <f>'summary-no-refine'!$G515</f>
        <v>264173</v>
      </c>
      <c r="M514" s="24">
        <f t="shared" si="31"/>
        <v>264.173</v>
      </c>
      <c r="N514" s="7">
        <f t="shared" ref="N514:N577" si="33">E514/L514</f>
        <v>1.1522449304054541</v>
      </c>
    </row>
    <row r="515" spans="1:14" x14ac:dyDescent="0.2">
      <c r="A515" s="1">
        <v>514</v>
      </c>
      <c r="B515" s="9">
        <f>('summary-refine'!$H516+'summary-refine'!$I516)/1000</f>
        <v>7.8259999999999996</v>
      </c>
      <c r="C515" s="9">
        <f>('summary-refine'!$K516-'summary-refine'!$J516)/1000</f>
        <v>113.05200000000001</v>
      </c>
      <c r="D515" s="9">
        <f>'summary-refine'!$J516/1000</f>
        <v>0.74199999999999999</v>
      </c>
      <c r="E515" s="8">
        <f>'summary-refine'!$G516</f>
        <v>308942</v>
      </c>
      <c r="F515" s="24">
        <f t="shared" ref="F515:F578" si="34">E515/1000</f>
        <v>308.94200000000001</v>
      </c>
      <c r="G515" s="8">
        <f>'summary-refine'!$P516/1000</f>
        <v>93.391999999999996</v>
      </c>
      <c r="H515" s="8">
        <f>'summary-refine'!$P516/I515</f>
        <v>53.184510250569474</v>
      </c>
      <c r="I515" s="8">
        <f>'summary-refine'!$M516</f>
        <v>1756</v>
      </c>
      <c r="J515" s="9">
        <f>('summary-no-refine'!$K516-'summary-no-refine'!$J516)/1000</f>
        <v>88.906000000000006</v>
      </c>
      <c r="K515" s="7">
        <f t="shared" si="32"/>
        <v>1.2715902188828649</v>
      </c>
      <c r="L515" s="8">
        <f>'summary-no-refine'!$G516</f>
        <v>264069</v>
      </c>
      <c r="M515" s="24">
        <f t="shared" ref="M515:M578" si="35">L515/1000</f>
        <v>264.06900000000002</v>
      </c>
      <c r="N515" s="7">
        <f t="shared" si="33"/>
        <v>1.1699290715684159</v>
      </c>
    </row>
    <row r="516" spans="1:14" x14ac:dyDescent="0.2">
      <c r="A516" s="1">
        <v>515</v>
      </c>
      <c r="B516" s="9">
        <f>('summary-refine'!$H517+'summary-refine'!$I517)/1000</f>
        <v>7.9969999999999999</v>
      </c>
      <c r="C516" s="9">
        <f>('summary-refine'!$K517-'summary-refine'!$J517)/1000</f>
        <v>117.63</v>
      </c>
      <c r="D516" s="9">
        <f>'summary-refine'!$J517/1000</f>
        <v>0.71299999999999997</v>
      </c>
      <c r="E516" s="8">
        <f>'summary-refine'!$G517</f>
        <v>309125</v>
      </c>
      <c r="F516" s="24">
        <f t="shared" si="34"/>
        <v>309.125</v>
      </c>
      <c r="G516" s="8">
        <f>'summary-refine'!$P517/1000</f>
        <v>93.396000000000001</v>
      </c>
      <c r="H516" s="8">
        <f>'summary-refine'!$P517/I516</f>
        <v>53.156516789982923</v>
      </c>
      <c r="I516" s="8">
        <f>'summary-refine'!$M517</f>
        <v>1757</v>
      </c>
      <c r="J516" s="9">
        <f>('summary-no-refine'!$K517-'summary-no-refine'!$J517)/1000</f>
        <v>88.994</v>
      </c>
      <c r="K516" s="7">
        <f t="shared" si="32"/>
        <v>1.3217745016517968</v>
      </c>
      <c r="L516" s="8">
        <f>'summary-no-refine'!$G517</f>
        <v>264317</v>
      </c>
      <c r="M516" s="24">
        <f t="shared" si="35"/>
        <v>264.31700000000001</v>
      </c>
      <c r="N516" s="7">
        <f t="shared" si="33"/>
        <v>1.1695237158412057</v>
      </c>
    </row>
    <row r="517" spans="1:14" x14ac:dyDescent="0.2">
      <c r="A517" s="1">
        <v>516</v>
      </c>
      <c r="B517" s="9">
        <f>('summary-refine'!$H518+'summary-refine'!$I518)/1000</f>
        <v>8.5350000000000001</v>
      </c>
      <c r="C517" s="9">
        <f>('summary-refine'!$K518-'summary-refine'!$J518)/1000</f>
        <v>119.312</v>
      </c>
      <c r="D517" s="9">
        <f>'summary-refine'!$J518/1000</f>
        <v>0.77300000000000002</v>
      </c>
      <c r="E517" s="8">
        <f>'summary-refine'!$G518</f>
        <v>309125</v>
      </c>
      <c r="F517" s="24">
        <f t="shared" si="34"/>
        <v>309.125</v>
      </c>
      <c r="G517" s="8">
        <f>'summary-refine'!$P518/1000</f>
        <v>93.396000000000001</v>
      </c>
      <c r="H517" s="8">
        <f>'summary-refine'!$P518/I517</f>
        <v>53.156516789982923</v>
      </c>
      <c r="I517" s="8">
        <f>'summary-refine'!$M518</f>
        <v>1757</v>
      </c>
      <c r="J517" s="9">
        <f>('summary-no-refine'!$K518-'summary-no-refine'!$J518)/1000</f>
        <v>91.29</v>
      </c>
      <c r="K517" s="7">
        <f t="shared" si="32"/>
        <v>1.3069558549676852</v>
      </c>
      <c r="L517" s="8">
        <f>'summary-no-refine'!$G518</f>
        <v>264317</v>
      </c>
      <c r="M517" s="24">
        <f t="shared" si="35"/>
        <v>264.31700000000001</v>
      </c>
      <c r="N517" s="7">
        <f t="shared" si="33"/>
        <v>1.1695237158412057</v>
      </c>
    </row>
    <row r="518" spans="1:14" x14ac:dyDescent="0.2">
      <c r="A518" s="1">
        <v>517</v>
      </c>
      <c r="B518" s="9">
        <f>('summary-refine'!$H519+'summary-refine'!$I519)/1000</f>
        <v>8.1869999999999994</v>
      </c>
      <c r="C518" s="9">
        <f>('summary-refine'!$K519-'summary-refine'!$J519)/1000</f>
        <v>133.565</v>
      </c>
      <c r="D518" s="9">
        <f>'summary-refine'!$J519/1000</f>
        <v>0.79400000000000004</v>
      </c>
      <c r="E518" s="8">
        <f>'summary-refine'!$G519</f>
        <v>315961</v>
      </c>
      <c r="F518" s="24">
        <f t="shared" si="34"/>
        <v>315.96100000000001</v>
      </c>
      <c r="G518" s="8">
        <f>'summary-refine'!$P519/1000</f>
        <v>96.772999999999996</v>
      </c>
      <c r="H518" s="8">
        <f>'summary-refine'!$P519/I518</f>
        <v>54.922247446083993</v>
      </c>
      <c r="I518" s="8">
        <f>'summary-refine'!$M519</f>
        <v>1762</v>
      </c>
      <c r="J518" s="9">
        <f>('summary-no-refine'!$K519-'summary-no-refine'!$J519)/1000</f>
        <v>99.453000000000003</v>
      </c>
      <c r="K518" s="7">
        <f t="shared" si="32"/>
        <v>1.342996189154676</v>
      </c>
      <c r="L518" s="8">
        <f>'summary-no-refine'!$G519</f>
        <v>275778</v>
      </c>
      <c r="M518" s="24">
        <f t="shared" si="35"/>
        <v>275.77800000000002</v>
      </c>
      <c r="N518" s="7">
        <f t="shared" si="33"/>
        <v>1.1457077794457862</v>
      </c>
    </row>
    <row r="519" spans="1:14" x14ac:dyDescent="0.2">
      <c r="A519" s="1">
        <v>518</v>
      </c>
      <c r="B519" s="9">
        <f>('summary-refine'!$H520+'summary-refine'!$I520)/1000</f>
        <v>8.1660000000000004</v>
      </c>
      <c r="C519" s="9">
        <f>('summary-refine'!$K520-'summary-refine'!$J520)/1000</f>
        <v>134.255</v>
      </c>
      <c r="D519" s="9">
        <f>'summary-refine'!$J520/1000</f>
        <v>0.81200000000000006</v>
      </c>
      <c r="E519" s="8">
        <f>'summary-refine'!$G520</f>
        <v>315961</v>
      </c>
      <c r="F519" s="24">
        <f t="shared" si="34"/>
        <v>315.96100000000001</v>
      </c>
      <c r="G519" s="8">
        <f>'summary-refine'!$P520/1000</f>
        <v>96.772999999999996</v>
      </c>
      <c r="H519" s="8">
        <f>'summary-refine'!$P520/I519</f>
        <v>54.922247446083993</v>
      </c>
      <c r="I519" s="8">
        <f>'summary-refine'!$M520</f>
        <v>1762</v>
      </c>
      <c r="J519" s="9">
        <f>('summary-no-refine'!$K520-'summary-no-refine'!$J520)/1000</f>
        <v>100.18300000000001</v>
      </c>
      <c r="K519" s="7">
        <f t="shared" si="32"/>
        <v>1.3400976213529241</v>
      </c>
      <c r="L519" s="8">
        <f>'summary-no-refine'!$G520</f>
        <v>275778</v>
      </c>
      <c r="M519" s="24">
        <f t="shared" si="35"/>
        <v>275.77800000000002</v>
      </c>
      <c r="N519" s="7">
        <f t="shared" si="33"/>
        <v>1.1457077794457862</v>
      </c>
    </row>
    <row r="520" spans="1:14" x14ac:dyDescent="0.2">
      <c r="A520" s="1">
        <v>519</v>
      </c>
      <c r="B520" s="9">
        <f>('summary-refine'!$H521+'summary-refine'!$I521)/1000</f>
        <v>7.9740000000000002</v>
      </c>
      <c r="C520" s="9">
        <f>('summary-refine'!$K521-'summary-refine'!$J521)/1000</f>
        <v>129.46</v>
      </c>
      <c r="D520" s="9">
        <f>'summary-refine'!$J521/1000</f>
        <v>0.85499999999999998</v>
      </c>
      <c r="E520" s="8">
        <f>'summary-refine'!$G521</f>
        <v>315961</v>
      </c>
      <c r="F520" s="24">
        <f t="shared" si="34"/>
        <v>315.96100000000001</v>
      </c>
      <c r="G520" s="8">
        <f>'summary-refine'!$P521/1000</f>
        <v>96.772999999999996</v>
      </c>
      <c r="H520" s="8">
        <f>'summary-refine'!$P521/I520</f>
        <v>54.922247446083993</v>
      </c>
      <c r="I520" s="8">
        <f>'summary-refine'!$M521</f>
        <v>1762</v>
      </c>
      <c r="J520" s="9">
        <f>('summary-no-refine'!$K521-'summary-no-refine'!$J521)/1000</f>
        <v>96.578000000000003</v>
      </c>
      <c r="K520" s="7">
        <f t="shared" si="32"/>
        <v>1.3404709147010707</v>
      </c>
      <c r="L520" s="8">
        <f>'summary-no-refine'!$G521</f>
        <v>275778</v>
      </c>
      <c r="M520" s="24">
        <f t="shared" si="35"/>
        <v>275.77800000000002</v>
      </c>
      <c r="N520" s="7">
        <f t="shared" si="33"/>
        <v>1.1457077794457862</v>
      </c>
    </row>
    <row r="521" spans="1:14" x14ac:dyDescent="0.2">
      <c r="A521" s="1">
        <v>520</v>
      </c>
      <c r="B521" s="9">
        <f>('summary-refine'!$H522+'summary-refine'!$I522)/1000</f>
        <v>8.032</v>
      </c>
      <c r="C521" s="9">
        <f>('summary-refine'!$K522-'summary-refine'!$J522)/1000</f>
        <v>135.464</v>
      </c>
      <c r="D521" s="9">
        <f>'summary-refine'!$J522/1000</f>
        <v>0.76200000000000001</v>
      </c>
      <c r="E521" s="8">
        <f>'summary-refine'!$G522</f>
        <v>315961</v>
      </c>
      <c r="F521" s="24">
        <f t="shared" si="34"/>
        <v>315.96100000000001</v>
      </c>
      <c r="G521" s="8">
        <f>'summary-refine'!$P522/1000</f>
        <v>96.772999999999996</v>
      </c>
      <c r="H521" s="8">
        <f>'summary-refine'!$P522/I521</f>
        <v>54.922247446083993</v>
      </c>
      <c r="I521" s="8">
        <f>'summary-refine'!$M522</f>
        <v>1762</v>
      </c>
      <c r="J521" s="9">
        <f>('summary-no-refine'!$K522-'summary-no-refine'!$J522)/1000</f>
        <v>102.77800000000001</v>
      </c>
      <c r="K521" s="7">
        <f t="shared" si="32"/>
        <v>1.3180252583237657</v>
      </c>
      <c r="L521" s="8">
        <f>'summary-no-refine'!$G522</f>
        <v>275778</v>
      </c>
      <c r="M521" s="24">
        <f t="shared" si="35"/>
        <v>275.77800000000002</v>
      </c>
      <c r="N521" s="7">
        <f t="shared" si="33"/>
        <v>1.1457077794457862</v>
      </c>
    </row>
    <row r="522" spans="1:14" x14ac:dyDescent="0.2">
      <c r="A522" s="1">
        <v>521</v>
      </c>
      <c r="B522" s="9">
        <f>('summary-refine'!$H523+'summary-refine'!$I523)/1000</f>
        <v>8.5359999999999996</v>
      </c>
      <c r="C522" s="9">
        <f>('summary-refine'!$K523-'summary-refine'!$J523)/1000</f>
        <v>165.78</v>
      </c>
      <c r="D522" s="9">
        <f>'summary-refine'!$J523/1000</f>
        <v>0.93200000000000005</v>
      </c>
      <c r="E522" s="8">
        <f>'summary-refine'!$G523</f>
        <v>354745</v>
      </c>
      <c r="F522" s="24">
        <f t="shared" si="34"/>
        <v>354.745</v>
      </c>
      <c r="G522" s="8">
        <f>'summary-refine'!$P523/1000</f>
        <v>100.60899999999999</v>
      </c>
      <c r="H522" s="8">
        <f>'summary-refine'!$P523/I522</f>
        <v>57.099318955732123</v>
      </c>
      <c r="I522" s="8">
        <f>'summary-refine'!$M523</f>
        <v>1762</v>
      </c>
      <c r="J522" s="9">
        <f>('summary-no-refine'!$K523-'summary-no-refine'!$J523)/1000</f>
        <v>140.15700000000001</v>
      </c>
      <c r="K522" s="7">
        <f t="shared" si="32"/>
        <v>1.1828164130225389</v>
      </c>
      <c r="L522" s="8">
        <f>'summary-no-refine'!$G523</f>
        <v>331366</v>
      </c>
      <c r="M522" s="24">
        <f t="shared" si="35"/>
        <v>331.36599999999999</v>
      </c>
      <c r="N522" s="7">
        <f t="shared" si="33"/>
        <v>1.0705534062034125</v>
      </c>
    </row>
    <row r="523" spans="1:14" x14ac:dyDescent="0.2">
      <c r="A523" s="1">
        <v>522</v>
      </c>
      <c r="B523" s="9">
        <f>('summary-refine'!$H524+'summary-refine'!$I524)/1000</f>
        <v>8.0419999999999998</v>
      </c>
      <c r="C523" s="9">
        <f>('summary-refine'!$K524-'summary-refine'!$J524)/1000</f>
        <v>164.74700000000001</v>
      </c>
      <c r="D523" s="9">
        <f>'summary-refine'!$J524/1000</f>
        <v>0.93700000000000006</v>
      </c>
      <c r="E523" s="8">
        <f>'summary-refine'!$G524</f>
        <v>354745</v>
      </c>
      <c r="F523" s="24">
        <f t="shared" si="34"/>
        <v>354.745</v>
      </c>
      <c r="G523" s="8">
        <f>'summary-refine'!$P524/1000</f>
        <v>100.60899999999999</v>
      </c>
      <c r="H523" s="8">
        <f>'summary-refine'!$P524/I523</f>
        <v>57.099318955732123</v>
      </c>
      <c r="I523" s="8">
        <f>'summary-refine'!$M524</f>
        <v>1762</v>
      </c>
      <c r="J523" s="9">
        <f>('summary-no-refine'!$K524-'summary-no-refine'!$J524)/1000</f>
        <v>150.005</v>
      </c>
      <c r="K523" s="7">
        <f t="shared" si="32"/>
        <v>1.0982767241091964</v>
      </c>
      <c r="L523" s="8">
        <f>'summary-no-refine'!$G524</f>
        <v>331366</v>
      </c>
      <c r="M523" s="24">
        <f t="shared" si="35"/>
        <v>331.36599999999999</v>
      </c>
      <c r="N523" s="7">
        <f t="shared" si="33"/>
        <v>1.0705534062034125</v>
      </c>
    </row>
    <row r="524" spans="1:14" x14ac:dyDescent="0.2">
      <c r="A524" s="1">
        <v>523</v>
      </c>
      <c r="B524" s="9">
        <f>('summary-refine'!$H525+'summary-refine'!$I525)/1000</f>
        <v>8.2530000000000001</v>
      </c>
      <c r="C524" s="9">
        <f>('summary-refine'!$K525-'summary-refine'!$J525)/1000</f>
        <v>162.91499999999999</v>
      </c>
      <c r="D524" s="9">
        <f>'summary-refine'!$J525/1000</f>
        <v>0.88300000000000001</v>
      </c>
      <c r="E524" s="8">
        <f>'summary-refine'!$G525</f>
        <v>354745</v>
      </c>
      <c r="F524" s="24">
        <f t="shared" si="34"/>
        <v>354.745</v>
      </c>
      <c r="G524" s="8">
        <f>'summary-refine'!$P525/1000</f>
        <v>100.60899999999999</v>
      </c>
      <c r="H524" s="8">
        <f>'summary-refine'!$P525/I524</f>
        <v>57.099318955732123</v>
      </c>
      <c r="I524" s="8">
        <f>'summary-refine'!$M525</f>
        <v>1762</v>
      </c>
      <c r="J524" s="9">
        <f>('summary-no-refine'!$K525-'summary-no-refine'!$J525)/1000</f>
        <v>137.69999999999999</v>
      </c>
      <c r="K524" s="7">
        <f t="shared" si="32"/>
        <v>1.1831154684095861</v>
      </c>
      <c r="L524" s="8">
        <f>'summary-no-refine'!$G525</f>
        <v>331366</v>
      </c>
      <c r="M524" s="24">
        <f t="shared" si="35"/>
        <v>331.36599999999999</v>
      </c>
      <c r="N524" s="7">
        <f t="shared" si="33"/>
        <v>1.0705534062034125</v>
      </c>
    </row>
    <row r="525" spans="1:14" x14ac:dyDescent="0.2">
      <c r="A525" s="1">
        <v>524</v>
      </c>
      <c r="B525" s="9">
        <f>('summary-refine'!$H526+'summary-refine'!$I526)/1000</f>
        <v>7.5720000000000001</v>
      </c>
      <c r="C525" s="9">
        <f>('summary-refine'!$K526-'summary-refine'!$J526)/1000</f>
        <v>158.54499999999999</v>
      </c>
      <c r="D525" s="9">
        <f>'summary-refine'!$J526/1000</f>
        <v>0.873</v>
      </c>
      <c r="E525" s="8">
        <f>'summary-refine'!$G526</f>
        <v>354745</v>
      </c>
      <c r="F525" s="24">
        <f t="shared" si="34"/>
        <v>354.745</v>
      </c>
      <c r="G525" s="8">
        <f>'summary-refine'!$P526/1000</f>
        <v>100.60899999999999</v>
      </c>
      <c r="H525" s="8">
        <f>'summary-refine'!$P526/I525</f>
        <v>57.099318955732123</v>
      </c>
      <c r="I525" s="8">
        <f>'summary-refine'!$M526</f>
        <v>1762</v>
      </c>
      <c r="J525" s="9">
        <f>('summary-no-refine'!$K526-'summary-no-refine'!$J526)/1000</f>
        <v>135.4</v>
      </c>
      <c r="K525" s="7">
        <f t="shared" si="32"/>
        <v>1.1709379615952731</v>
      </c>
      <c r="L525" s="8">
        <f>'summary-no-refine'!$G526</f>
        <v>331366</v>
      </c>
      <c r="M525" s="24">
        <f t="shared" si="35"/>
        <v>331.36599999999999</v>
      </c>
      <c r="N525" s="7">
        <f t="shared" si="33"/>
        <v>1.0705534062034125</v>
      </c>
    </row>
    <row r="526" spans="1:14" x14ac:dyDescent="0.2">
      <c r="A526" s="1">
        <v>525</v>
      </c>
      <c r="B526" s="9">
        <f>('summary-refine'!$H527+'summary-refine'!$I527)/1000</f>
        <v>8.2590000000000003</v>
      </c>
      <c r="C526" s="9">
        <f>('summary-refine'!$K527-'summary-refine'!$J527)/1000</f>
        <v>160.04300000000001</v>
      </c>
      <c r="D526" s="9">
        <f>'summary-refine'!$J527/1000</f>
        <v>0.76</v>
      </c>
      <c r="E526" s="8">
        <f>'summary-refine'!$G527</f>
        <v>319577</v>
      </c>
      <c r="F526" s="24">
        <f t="shared" si="34"/>
        <v>319.577</v>
      </c>
      <c r="G526" s="8">
        <f>'summary-refine'!$P527/1000</f>
        <v>92.628</v>
      </c>
      <c r="H526" s="8">
        <f>'summary-refine'!$P527/I526</f>
        <v>52.569807037457437</v>
      </c>
      <c r="I526" s="8">
        <f>'summary-refine'!$M527</f>
        <v>1762</v>
      </c>
      <c r="J526" s="9">
        <f>('summary-no-refine'!$K527-'summary-no-refine'!$J527)/1000</f>
        <v>100.003</v>
      </c>
      <c r="K526" s="7">
        <f t="shared" si="32"/>
        <v>1.6003819885403439</v>
      </c>
      <c r="L526" s="8">
        <f>'summary-no-refine'!$G527</f>
        <v>257174</v>
      </c>
      <c r="M526" s="24">
        <f t="shared" si="35"/>
        <v>257.17399999999998</v>
      </c>
      <c r="N526" s="7">
        <f t="shared" si="33"/>
        <v>1.2426489458498915</v>
      </c>
    </row>
    <row r="527" spans="1:14" x14ac:dyDescent="0.2">
      <c r="A527" s="1">
        <v>526</v>
      </c>
      <c r="B527" s="9">
        <f>('summary-refine'!$H528+'summary-refine'!$I528)/1000</f>
        <v>8.4339999999999993</v>
      </c>
      <c r="C527" s="9">
        <f>('summary-refine'!$K528-'summary-refine'!$J528)/1000</f>
        <v>159.255</v>
      </c>
      <c r="D527" s="9">
        <f>'summary-refine'!$J528/1000</f>
        <v>0.79400000000000004</v>
      </c>
      <c r="E527" s="8">
        <f>'summary-refine'!$G528</f>
        <v>319577</v>
      </c>
      <c r="F527" s="24">
        <f t="shared" si="34"/>
        <v>319.577</v>
      </c>
      <c r="G527" s="8">
        <f>'summary-refine'!$P528/1000</f>
        <v>92.628</v>
      </c>
      <c r="H527" s="8">
        <f>'summary-refine'!$P528/I527</f>
        <v>52.569807037457437</v>
      </c>
      <c r="I527" s="8">
        <f>'summary-refine'!$M528</f>
        <v>1762</v>
      </c>
      <c r="J527" s="9">
        <f>('summary-no-refine'!$K528-'summary-no-refine'!$J528)/1000</f>
        <v>103.801</v>
      </c>
      <c r="K527" s="7">
        <f t="shared" si="32"/>
        <v>1.5342337742410959</v>
      </c>
      <c r="L527" s="8">
        <f>'summary-no-refine'!$G528</f>
        <v>257174</v>
      </c>
      <c r="M527" s="24">
        <f t="shared" si="35"/>
        <v>257.17399999999998</v>
      </c>
      <c r="N527" s="7">
        <f t="shared" si="33"/>
        <v>1.2426489458498915</v>
      </c>
    </row>
    <row r="528" spans="1:14" x14ac:dyDescent="0.2">
      <c r="A528" s="1">
        <v>527</v>
      </c>
      <c r="B528" s="9">
        <f>('summary-refine'!$H529+'summary-refine'!$I529)/1000</f>
        <v>8</v>
      </c>
      <c r="C528" s="9">
        <f>('summary-refine'!$K529-'summary-refine'!$J529)/1000</f>
        <v>160.44</v>
      </c>
      <c r="D528" s="9">
        <f>'summary-refine'!$J529/1000</f>
        <v>0.78800000000000003</v>
      </c>
      <c r="E528" s="8">
        <f>'summary-refine'!$G529</f>
        <v>319577</v>
      </c>
      <c r="F528" s="24">
        <f t="shared" si="34"/>
        <v>319.577</v>
      </c>
      <c r="G528" s="8">
        <f>'summary-refine'!$P529/1000</f>
        <v>92.628</v>
      </c>
      <c r="H528" s="8">
        <f>'summary-refine'!$P529/I528</f>
        <v>52.569807037457437</v>
      </c>
      <c r="I528" s="8">
        <f>'summary-refine'!$M529</f>
        <v>1762</v>
      </c>
      <c r="J528" s="9">
        <f>('summary-no-refine'!$K529-'summary-no-refine'!$J529)/1000</f>
        <v>101.73399999999999</v>
      </c>
      <c r="K528" s="7">
        <f t="shared" si="32"/>
        <v>1.5770538856232921</v>
      </c>
      <c r="L528" s="8">
        <f>'summary-no-refine'!$G529</f>
        <v>257174</v>
      </c>
      <c r="M528" s="24">
        <f t="shared" si="35"/>
        <v>257.17399999999998</v>
      </c>
      <c r="N528" s="7">
        <f t="shared" si="33"/>
        <v>1.2426489458498915</v>
      </c>
    </row>
    <row r="529" spans="1:14" x14ac:dyDescent="0.2">
      <c r="A529" s="1">
        <v>528</v>
      </c>
      <c r="B529" s="9">
        <f>('summary-refine'!$H530+'summary-refine'!$I530)/1000</f>
        <v>8.1790000000000003</v>
      </c>
      <c r="C529" s="9">
        <f>('summary-refine'!$K530-'summary-refine'!$J530)/1000</f>
        <v>161.43</v>
      </c>
      <c r="D529" s="9">
        <f>'summary-refine'!$J530/1000</f>
        <v>0.79100000000000004</v>
      </c>
      <c r="E529" s="8">
        <f>'summary-refine'!$G530</f>
        <v>320604</v>
      </c>
      <c r="F529" s="24">
        <f t="shared" si="34"/>
        <v>320.60399999999998</v>
      </c>
      <c r="G529" s="8">
        <f>'summary-refine'!$P530/1000</f>
        <v>92.754000000000005</v>
      </c>
      <c r="H529" s="8">
        <f>'summary-refine'!$P530/I529</f>
        <v>52.492359932088284</v>
      </c>
      <c r="I529" s="8">
        <f>'summary-refine'!$M530</f>
        <v>1767</v>
      </c>
      <c r="J529" s="9">
        <f>('summary-no-refine'!$K530-'summary-no-refine'!$J530)/1000</f>
        <v>97.828000000000003</v>
      </c>
      <c r="K529" s="7">
        <f t="shared" si="32"/>
        <v>1.6501410639080836</v>
      </c>
      <c r="L529" s="8">
        <f>'summary-no-refine'!$G530</f>
        <v>258301</v>
      </c>
      <c r="M529" s="24">
        <f t="shared" si="35"/>
        <v>258.30099999999999</v>
      </c>
      <c r="N529" s="7">
        <f t="shared" si="33"/>
        <v>1.2412030925160955</v>
      </c>
    </row>
    <row r="530" spans="1:14" x14ac:dyDescent="0.2">
      <c r="A530" s="1">
        <v>529</v>
      </c>
      <c r="B530" s="9">
        <f>('summary-refine'!$H531+'summary-refine'!$I531)/1000</f>
        <v>7.96</v>
      </c>
      <c r="C530" s="9">
        <f>('summary-refine'!$K531-'summary-refine'!$J531)/1000</f>
        <v>156.095</v>
      </c>
      <c r="D530" s="9">
        <f>'summary-refine'!$J531/1000</f>
        <v>0.77900000000000003</v>
      </c>
      <c r="E530" s="8">
        <f>'summary-refine'!$G531</f>
        <v>316851</v>
      </c>
      <c r="F530" s="24">
        <f t="shared" si="34"/>
        <v>316.851</v>
      </c>
      <c r="G530" s="8">
        <f>'summary-refine'!$P531/1000</f>
        <v>91.766000000000005</v>
      </c>
      <c r="H530" s="8">
        <f>'summary-refine'!$P531/I530</f>
        <v>51.903846153846153</v>
      </c>
      <c r="I530" s="8">
        <f>'summary-refine'!$M531</f>
        <v>1768</v>
      </c>
      <c r="J530" s="9">
        <f>('summary-no-refine'!$K531-'summary-no-refine'!$J531)/1000</f>
        <v>96.234999999999999</v>
      </c>
      <c r="K530" s="7">
        <f t="shared" si="32"/>
        <v>1.6220190159505377</v>
      </c>
      <c r="L530" s="8">
        <f>'summary-no-refine'!$G531</f>
        <v>258214</v>
      </c>
      <c r="M530" s="24">
        <f t="shared" si="35"/>
        <v>258.214</v>
      </c>
      <c r="N530" s="7">
        <f t="shared" si="33"/>
        <v>1.2270868349508548</v>
      </c>
    </row>
    <row r="531" spans="1:14" x14ac:dyDescent="0.2">
      <c r="A531" s="1">
        <v>530</v>
      </c>
      <c r="B531" s="9">
        <f>('summary-refine'!$H532+'summary-refine'!$I532)/1000</f>
        <v>8.077</v>
      </c>
      <c r="C531" s="9">
        <f>('summary-refine'!$K532-'summary-refine'!$J532)/1000</f>
        <v>162.38</v>
      </c>
      <c r="D531" s="9">
        <f>'summary-refine'!$J532/1000</f>
        <v>0.88800000000000001</v>
      </c>
      <c r="E531" s="8">
        <f>'summary-refine'!$G532</f>
        <v>316851</v>
      </c>
      <c r="F531" s="24">
        <f t="shared" si="34"/>
        <v>316.851</v>
      </c>
      <c r="G531" s="8">
        <f>'summary-refine'!$P532/1000</f>
        <v>91.766000000000005</v>
      </c>
      <c r="H531" s="8">
        <f>'summary-refine'!$P532/I531</f>
        <v>51.903846153846153</v>
      </c>
      <c r="I531" s="8">
        <f>'summary-refine'!$M532</f>
        <v>1768</v>
      </c>
      <c r="J531" s="9">
        <f>('summary-no-refine'!$K532-'summary-no-refine'!$J532)/1000</f>
        <v>101.536</v>
      </c>
      <c r="K531" s="7">
        <f t="shared" si="32"/>
        <v>1.5992357390482193</v>
      </c>
      <c r="L531" s="8">
        <f>'summary-no-refine'!$G532</f>
        <v>258214</v>
      </c>
      <c r="M531" s="24">
        <f t="shared" si="35"/>
        <v>258.214</v>
      </c>
      <c r="N531" s="7">
        <f t="shared" si="33"/>
        <v>1.2270868349508548</v>
      </c>
    </row>
    <row r="532" spans="1:14" x14ac:dyDescent="0.2">
      <c r="A532" s="1">
        <v>531</v>
      </c>
      <c r="B532" s="9">
        <f>('summary-refine'!$H533+'summary-refine'!$I533)/1000</f>
        <v>8.423</v>
      </c>
      <c r="C532" s="9">
        <f>('summary-refine'!$K533-'summary-refine'!$J533)/1000</f>
        <v>161.773</v>
      </c>
      <c r="D532" s="9">
        <f>'summary-refine'!$J533/1000</f>
        <v>0.80500000000000005</v>
      </c>
      <c r="E532" s="8">
        <f>'summary-refine'!$G533</f>
        <v>316851</v>
      </c>
      <c r="F532" s="24">
        <f t="shared" si="34"/>
        <v>316.851</v>
      </c>
      <c r="G532" s="8">
        <f>'summary-refine'!$P533/1000</f>
        <v>91.766000000000005</v>
      </c>
      <c r="H532" s="8">
        <f>'summary-refine'!$P533/I532</f>
        <v>51.903846153846153</v>
      </c>
      <c r="I532" s="8">
        <f>'summary-refine'!$M533</f>
        <v>1768</v>
      </c>
      <c r="J532" s="9">
        <f>('summary-no-refine'!$K533-'summary-no-refine'!$J533)/1000</f>
        <v>100.342</v>
      </c>
      <c r="K532" s="7">
        <f t="shared" si="32"/>
        <v>1.6122162205258017</v>
      </c>
      <c r="L532" s="8">
        <f>'summary-no-refine'!$G533</f>
        <v>258214</v>
      </c>
      <c r="M532" s="24">
        <f t="shared" si="35"/>
        <v>258.214</v>
      </c>
      <c r="N532" s="7">
        <f t="shared" si="33"/>
        <v>1.2270868349508548</v>
      </c>
    </row>
    <row r="533" spans="1:14" x14ac:dyDescent="0.2">
      <c r="A533" s="1">
        <v>532</v>
      </c>
      <c r="B533" s="9">
        <f>('summary-refine'!$H534+'summary-refine'!$I534)/1000</f>
        <v>7.8739999999999997</v>
      </c>
      <c r="C533" s="9">
        <f>('summary-refine'!$K534-'summary-refine'!$J534)/1000</f>
        <v>160.982</v>
      </c>
      <c r="D533" s="9">
        <f>'summary-refine'!$J534/1000</f>
        <v>0.77800000000000002</v>
      </c>
      <c r="E533" s="8">
        <f>'summary-refine'!$G534</f>
        <v>316851</v>
      </c>
      <c r="F533" s="24">
        <f t="shared" si="34"/>
        <v>316.851</v>
      </c>
      <c r="G533" s="8">
        <f>'summary-refine'!$P534/1000</f>
        <v>91.766000000000005</v>
      </c>
      <c r="H533" s="8">
        <f>'summary-refine'!$P534/I533</f>
        <v>51.903846153846153</v>
      </c>
      <c r="I533" s="8">
        <f>'summary-refine'!$M534</f>
        <v>1768</v>
      </c>
      <c r="J533" s="9">
        <f>('summary-no-refine'!$K534-'summary-no-refine'!$J534)/1000</f>
        <v>99.212999999999994</v>
      </c>
      <c r="K533" s="7">
        <f t="shared" si="32"/>
        <v>1.6225897815810428</v>
      </c>
      <c r="L533" s="8">
        <f>'summary-no-refine'!$G534</f>
        <v>258214</v>
      </c>
      <c r="M533" s="24">
        <f t="shared" si="35"/>
        <v>258.214</v>
      </c>
      <c r="N533" s="7">
        <f t="shared" si="33"/>
        <v>1.2270868349508548</v>
      </c>
    </row>
    <row r="534" spans="1:14" x14ac:dyDescent="0.2">
      <c r="A534" s="1">
        <v>533</v>
      </c>
      <c r="B534" s="9">
        <f>('summary-refine'!$H535+'summary-refine'!$I535)/1000</f>
        <v>8.2040000000000006</v>
      </c>
      <c r="C534" s="9">
        <f>('summary-refine'!$K535-'summary-refine'!$J535)/1000</f>
        <v>159.65199999999999</v>
      </c>
      <c r="D534" s="9">
        <f>'summary-refine'!$J535/1000</f>
        <v>0.84699999999999998</v>
      </c>
      <c r="E534" s="8">
        <f>'summary-refine'!$G535</f>
        <v>316851</v>
      </c>
      <c r="F534" s="24">
        <f t="shared" si="34"/>
        <v>316.851</v>
      </c>
      <c r="G534" s="8">
        <f>'summary-refine'!$P535/1000</f>
        <v>91.766000000000005</v>
      </c>
      <c r="H534" s="8">
        <f>'summary-refine'!$P535/I534</f>
        <v>51.903846153846153</v>
      </c>
      <c r="I534" s="8">
        <f>'summary-refine'!$M535</f>
        <v>1768</v>
      </c>
      <c r="J534" s="9">
        <f>('summary-no-refine'!$K535-'summary-no-refine'!$J535)/1000</f>
        <v>100.24</v>
      </c>
      <c r="K534" s="7">
        <f t="shared" si="32"/>
        <v>1.5926975259377494</v>
      </c>
      <c r="L534" s="8">
        <f>'summary-no-refine'!$G535</f>
        <v>258214</v>
      </c>
      <c r="M534" s="24">
        <f t="shared" si="35"/>
        <v>258.214</v>
      </c>
      <c r="N534" s="7">
        <f t="shared" si="33"/>
        <v>1.2270868349508548</v>
      </c>
    </row>
    <row r="535" spans="1:14" x14ac:dyDescent="0.2">
      <c r="A535" s="1">
        <v>534</v>
      </c>
      <c r="B535" s="9">
        <f>('summary-refine'!$H536+'summary-refine'!$I536)/1000</f>
        <v>7.81</v>
      </c>
      <c r="C535" s="9">
        <f>('summary-refine'!$K536-'summary-refine'!$J536)/1000</f>
        <v>158.297</v>
      </c>
      <c r="D535" s="9">
        <f>'summary-refine'!$J536/1000</f>
        <v>0.79500000000000004</v>
      </c>
      <c r="E535" s="8">
        <f>'summary-refine'!$G536</f>
        <v>315227</v>
      </c>
      <c r="F535" s="24">
        <f t="shared" si="34"/>
        <v>315.22699999999998</v>
      </c>
      <c r="G535" s="8">
        <f>'summary-refine'!$P536/1000</f>
        <v>91.686999999999998</v>
      </c>
      <c r="H535" s="8">
        <f>'summary-refine'!$P536/I535</f>
        <v>51.859162895927604</v>
      </c>
      <c r="I535" s="8">
        <f>'summary-refine'!$M536</f>
        <v>1768</v>
      </c>
      <c r="J535" s="9">
        <f>('summary-no-refine'!$K536-'summary-no-refine'!$J536)/1000</f>
        <v>94.778999999999996</v>
      </c>
      <c r="K535" s="7">
        <f t="shared" si="32"/>
        <v>1.6701695523269924</v>
      </c>
      <c r="L535" s="8">
        <f>'summary-no-refine'!$G536</f>
        <v>256455</v>
      </c>
      <c r="M535" s="24">
        <f t="shared" si="35"/>
        <v>256.45499999999998</v>
      </c>
      <c r="N535" s="7">
        <f t="shared" si="33"/>
        <v>1.2291708096937084</v>
      </c>
    </row>
    <row r="536" spans="1:14" x14ac:dyDescent="0.2">
      <c r="A536" s="1">
        <v>535</v>
      </c>
      <c r="B536" s="9">
        <f>('summary-refine'!$H537+'summary-refine'!$I537)/1000</f>
        <v>8.0530000000000008</v>
      </c>
      <c r="C536" s="9">
        <f>('summary-refine'!$K537-'summary-refine'!$J537)/1000</f>
        <v>161.95400000000001</v>
      </c>
      <c r="D536" s="9">
        <f>'summary-refine'!$J537/1000</f>
        <v>0.78700000000000003</v>
      </c>
      <c r="E536" s="8">
        <f>'summary-refine'!$G537</f>
        <v>321712</v>
      </c>
      <c r="F536" s="24">
        <f t="shared" si="34"/>
        <v>321.71199999999999</v>
      </c>
      <c r="G536" s="8">
        <f>'summary-refine'!$P537/1000</f>
        <v>91.837999999999994</v>
      </c>
      <c r="H536" s="8">
        <f>'summary-refine'!$P537/I536</f>
        <v>51.856578204404293</v>
      </c>
      <c r="I536" s="8">
        <f>'summary-refine'!$M537</f>
        <v>1771</v>
      </c>
      <c r="J536" s="9">
        <f>('summary-no-refine'!$K537-'summary-no-refine'!$J537)/1000</f>
        <v>106.319</v>
      </c>
      <c r="K536" s="7">
        <f t="shared" si="32"/>
        <v>1.5232837028188753</v>
      </c>
      <c r="L536" s="8">
        <f>'summary-no-refine'!$G537</f>
        <v>264829</v>
      </c>
      <c r="M536" s="24">
        <f t="shared" si="35"/>
        <v>264.82900000000001</v>
      </c>
      <c r="N536" s="7">
        <f t="shared" si="33"/>
        <v>1.2147914314519936</v>
      </c>
    </row>
    <row r="537" spans="1:14" x14ac:dyDescent="0.2">
      <c r="A537" s="1">
        <v>536</v>
      </c>
      <c r="B537" s="9">
        <f>('summary-refine'!$H538+'summary-refine'!$I538)/1000</f>
        <v>8.4359999999999999</v>
      </c>
      <c r="C537" s="9">
        <f>('summary-refine'!$K538-'summary-refine'!$J538)/1000</f>
        <v>159.59100000000001</v>
      </c>
      <c r="D537" s="9">
        <f>'summary-refine'!$J538/1000</f>
        <v>0.90300000000000002</v>
      </c>
      <c r="E537" s="8">
        <f>'summary-refine'!$G538</f>
        <v>321712</v>
      </c>
      <c r="F537" s="24">
        <f t="shared" si="34"/>
        <v>321.71199999999999</v>
      </c>
      <c r="G537" s="8">
        <f>'summary-refine'!$P538/1000</f>
        <v>91.837999999999994</v>
      </c>
      <c r="H537" s="8">
        <f>'summary-refine'!$P538/I537</f>
        <v>51.856578204404293</v>
      </c>
      <c r="I537" s="8">
        <f>'summary-refine'!$M538</f>
        <v>1771</v>
      </c>
      <c r="J537" s="9">
        <f>('summary-no-refine'!$K538-'summary-no-refine'!$J538)/1000</f>
        <v>106.032</v>
      </c>
      <c r="K537" s="7">
        <f t="shared" si="32"/>
        <v>1.5051210955183343</v>
      </c>
      <c r="L537" s="8">
        <f>'summary-no-refine'!$G538</f>
        <v>264829</v>
      </c>
      <c r="M537" s="24">
        <f t="shared" si="35"/>
        <v>264.82900000000001</v>
      </c>
      <c r="N537" s="7">
        <f t="shared" si="33"/>
        <v>1.2147914314519936</v>
      </c>
    </row>
    <row r="538" spans="1:14" x14ac:dyDescent="0.2">
      <c r="A538" s="1">
        <v>537</v>
      </c>
      <c r="B538" s="9">
        <f>('summary-refine'!$H539+'summary-refine'!$I539)/1000</f>
        <v>8.0269999999999992</v>
      </c>
      <c r="C538" s="9">
        <f>('summary-refine'!$K539-'summary-refine'!$J539)/1000</f>
        <v>163.44300000000001</v>
      </c>
      <c r="D538" s="9">
        <f>'summary-refine'!$J539/1000</f>
        <v>0.89200000000000002</v>
      </c>
      <c r="E538" s="8">
        <f>'summary-refine'!$G539</f>
        <v>344597</v>
      </c>
      <c r="F538" s="24">
        <f t="shared" si="34"/>
        <v>344.59699999999998</v>
      </c>
      <c r="G538" s="8">
        <f>'summary-refine'!$P539/1000</f>
        <v>100.825</v>
      </c>
      <c r="H538" s="8">
        <f>'summary-refine'!$P539/I538</f>
        <v>56.931112365894975</v>
      </c>
      <c r="I538" s="8">
        <f>'summary-refine'!$M539</f>
        <v>1771</v>
      </c>
      <c r="J538" s="9">
        <f>('summary-no-refine'!$K539-'summary-no-refine'!$J539)/1000</f>
        <v>125.345</v>
      </c>
      <c r="K538" s="7">
        <f t="shared" si="32"/>
        <v>1.3039451114922813</v>
      </c>
      <c r="L538" s="8">
        <f>'summary-no-refine'!$G539</f>
        <v>303799</v>
      </c>
      <c r="M538" s="24">
        <f t="shared" si="35"/>
        <v>303.79899999999998</v>
      </c>
      <c r="N538" s="7">
        <f t="shared" si="33"/>
        <v>1.1342927396074378</v>
      </c>
    </row>
    <row r="539" spans="1:14" x14ac:dyDescent="0.2">
      <c r="A539" s="1">
        <v>538</v>
      </c>
      <c r="B539" s="9">
        <f>('summary-refine'!$H540+'summary-refine'!$I540)/1000</f>
        <v>8.0500000000000007</v>
      </c>
      <c r="C539" s="9">
        <f>('summary-refine'!$K540-'summary-refine'!$J540)/1000</f>
        <v>165.435</v>
      </c>
      <c r="D539" s="9">
        <f>'summary-refine'!$J540/1000</f>
        <v>0.88</v>
      </c>
      <c r="E539" s="8">
        <f>'summary-refine'!$G540</f>
        <v>345256</v>
      </c>
      <c r="F539" s="24">
        <f t="shared" si="34"/>
        <v>345.25599999999997</v>
      </c>
      <c r="G539" s="8">
        <f>'summary-refine'!$P540/1000</f>
        <v>100.931</v>
      </c>
      <c r="H539" s="8">
        <f>'summary-refine'!$P540/I539</f>
        <v>56.99096555618295</v>
      </c>
      <c r="I539" s="8">
        <f>'summary-refine'!$M540</f>
        <v>1771</v>
      </c>
      <c r="J539" s="9">
        <f>('summary-no-refine'!$K540-'summary-no-refine'!$J540)/1000</f>
        <v>125.292</v>
      </c>
      <c r="K539" s="7">
        <f t="shared" si="32"/>
        <v>1.3203955559812279</v>
      </c>
      <c r="L539" s="8">
        <f>'summary-no-refine'!$G540</f>
        <v>304500</v>
      </c>
      <c r="M539" s="24">
        <f t="shared" si="35"/>
        <v>304.5</v>
      </c>
      <c r="N539" s="7">
        <f t="shared" si="33"/>
        <v>1.1338456486042694</v>
      </c>
    </row>
    <row r="540" spans="1:14" x14ac:dyDescent="0.2">
      <c r="A540" s="1">
        <v>539</v>
      </c>
      <c r="B540" s="9">
        <f>('summary-refine'!$H541+'summary-refine'!$I541)/1000</f>
        <v>7.7450000000000001</v>
      </c>
      <c r="C540" s="9">
        <f>('summary-refine'!$K541-'summary-refine'!$J541)/1000</f>
        <v>161.821</v>
      </c>
      <c r="D540" s="9">
        <f>'summary-refine'!$J541/1000</f>
        <v>0.89600000000000002</v>
      </c>
      <c r="E540" s="8">
        <f>'summary-refine'!$G541</f>
        <v>345256</v>
      </c>
      <c r="F540" s="24">
        <f t="shared" si="34"/>
        <v>345.25599999999997</v>
      </c>
      <c r="G540" s="8">
        <f>'summary-refine'!$P541/1000</f>
        <v>100.931</v>
      </c>
      <c r="H540" s="8">
        <f>'summary-refine'!$P541/I540</f>
        <v>56.99096555618295</v>
      </c>
      <c r="I540" s="8">
        <f>'summary-refine'!$M541</f>
        <v>1771</v>
      </c>
      <c r="J540" s="9">
        <f>('summary-no-refine'!$K541-'summary-no-refine'!$J541)/1000</f>
        <v>123.869</v>
      </c>
      <c r="K540" s="7">
        <f t="shared" si="32"/>
        <v>1.3063882004375591</v>
      </c>
      <c r="L540" s="8">
        <f>'summary-no-refine'!$G541</f>
        <v>304500</v>
      </c>
      <c r="M540" s="24">
        <f t="shared" si="35"/>
        <v>304.5</v>
      </c>
      <c r="N540" s="7">
        <f t="shared" si="33"/>
        <v>1.1338456486042694</v>
      </c>
    </row>
    <row r="541" spans="1:14" x14ac:dyDescent="0.2">
      <c r="A541" s="1">
        <v>540</v>
      </c>
      <c r="B541" s="9">
        <f>('summary-refine'!$H542+'summary-refine'!$I542)/1000</f>
        <v>7.95</v>
      </c>
      <c r="C541" s="9">
        <f>('summary-refine'!$K542-'summary-refine'!$J542)/1000</f>
        <v>166.428</v>
      </c>
      <c r="D541" s="9">
        <f>'summary-refine'!$J542/1000</f>
        <v>0.88900000000000001</v>
      </c>
      <c r="E541" s="8">
        <f>'summary-refine'!$G542</f>
        <v>345246</v>
      </c>
      <c r="F541" s="24">
        <f t="shared" si="34"/>
        <v>345.24599999999998</v>
      </c>
      <c r="G541" s="8">
        <f>'summary-refine'!$P542/1000</f>
        <v>100.92100000000001</v>
      </c>
      <c r="H541" s="8">
        <f>'summary-refine'!$P542/I541</f>
        <v>56.985319028797292</v>
      </c>
      <c r="I541" s="8">
        <f>'summary-refine'!$M542</f>
        <v>1771</v>
      </c>
      <c r="J541" s="9">
        <f>('summary-no-refine'!$K542-'summary-no-refine'!$J542)/1000</f>
        <v>126.504</v>
      </c>
      <c r="K541" s="7">
        <f t="shared" si="32"/>
        <v>1.315594763801935</v>
      </c>
      <c r="L541" s="8">
        <f>'summary-no-refine'!$G542</f>
        <v>304490</v>
      </c>
      <c r="M541" s="24">
        <f t="shared" si="35"/>
        <v>304.49</v>
      </c>
      <c r="N541" s="7">
        <f t="shared" si="33"/>
        <v>1.1338500443364314</v>
      </c>
    </row>
    <row r="542" spans="1:14" x14ac:dyDescent="0.2">
      <c r="A542" s="1">
        <v>541</v>
      </c>
      <c r="B542" s="9">
        <f>('summary-refine'!$H543+'summary-refine'!$I543)/1000</f>
        <v>8.2739999999999991</v>
      </c>
      <c r="C542" s="9">
        <f>('summary-refine'!$K543-'summary-refine'!$J543)/1000</f>
        <v>162.97499999999999</v>
      </c>
      <c r="D542" s="9">
        <f>'summary-refine'!$J543/1000</f>
        <v>0.90500000000000003</v>
      </c>
      <c r="E542" s="8">
        <f>'summary-refine'!$G543</f>
        <v>345246</v>
      </c>
      <c r="F542" s="24">
        <f t="shared" si="34"/>
        <v>345.24599999999998</v>
      </c>
      <c r="G542" s="8">
        <f>'summary-refine'!$P543/1000</f>
        <v>100.92100000000001</v>
      </c>
      <c r="H542" s="8">
        <f>'summary-refine'!$P543/I542</f>
        <v>56.985319028797292</v>
      </c>
      <c r="I542" s="8">
        <f>'summary-refine'!$M543</f>
        <v>1771</v>
      </c>
      <c r="J542" s="9">
        <f>('summary-no-refine'!$K543-'summary-no-refine'!$J543)/1000</f>
        <v>129.57300000000001</v>
      </c>
      <c r="K542" s="7">
        <f t="shared" si="32"/>
        <v>1.2577851867287164</v>
      </c>
      <c r="L542" s="8">
        <f>'summary-no-refine'!$G543</f>
        <v>304490</v>
      </c>
      <c r="M542" s="24">
        <f t="shared" si="35"/>
        <v>304.49</v>
      </c>
      <c r="N542" s="7">
        <f t="shared" si="33"/>
        <v>1.1338500443364314</v>
      </c>
    </row>
    <row r="543" spans="1:14" x14ac:dyDescent="0.2">
      <c r="A543" s="1">
        <v>542</v>
      </c>
      <c r="B543" s="9">
        <f>('summary-refine'!$H544+'summary-refine'!$I544)/1000</f>
        <v>8.2040000000000006</v>
      </c>
      <c r="C543" s="9">
        <f>('summary-refine'!$K544-'summary-refine'!$J544)/1000</f>
        <v>161.018</v>
      </c>
      <c r="D543" s="9">
        <f>'summary-refine'!$J544/1000</f>
        <v>0.84299999999999997</v>
      </c>
      <c r="E543" s="8">
        <f>'summary-refine'!$G544</f>
        <v>345246</v>
      </c>
      <c r="F543" s="24">
        <f t="shared" si="34"/>
        <v>345.24599999999998</v>
      </c>
      <c r="G543" s="8">
        <f>'summary-refine'!$P544/1000</f>
        <v>100.92100000000001</v>
      </c>
      <c r="H543" s="8">
        <f>'summary-refine'!$P544/I543</f>
        <v>56.985319028797292</v>
      </c>
      <c r="I543" s="8">
        <f>'summary-refine'!$M544</f>
        <v>1771</v>
      </c>
      <c r="J543" s="9">
        <f>('summary-no-refine'!$K544-'summary-no-refine'!$J544)/1000</f>
        <v>127.468</v>
      </c>
      <c r="K543" s="7">
        <f t="shared" si="32"/>
        <v>1.2632033137728684</v>
      </c>
      <c r="L543" s="8">
        <f>'summary-no-refine'!$G544</f>
        <v>304490</v>
      </c>
      <c r="M543" s="24">
        <f t="shared" si="35"/>
        <v>304.49</v>
      </c>
      <c r="N543" s="7">
        <f t="shared" si="33"/>
        <v>1.1338500443364314</v>
      </c>
    </row>
    <row r="544" spans="1:14" x14ac:dyDescent="0.2">
      <c r="A544" s="1">
        <v>543</v>
      </c>
      <c r="B544" s="9">
        <f>('summary-refine'!$H545+'summary-refine'!$I545)/1000</f>
        <v>8.2680000000000007</v>
      </c>
      <c r="C544" s="9">
        <f>('summary-refine'!$K545-'summary-refine'!$J545)/1000</f>
        <v>164.74700000000001</v>
      </c>
      <c r="D544" s="9">
        <f>'summary-refine'!$J545/1000</f>
        <v>0.82699999999999996</v>
      </c>
      <c r="E544" s="8">
        <f>'summary-refine'!$G545</f>
        <v>345246</v>
      </c>
      <c r="F544" s="24">
        <f t="shared" si="34"/>
        <v>345.24599999999998</v>
      </c>
      <c r="G544" s="8">
        <f>'summary-refine'!$P545/1000</f>
        <v>100.92100000000001</v>
      </c>
      <c r="H544" s="8">
        <f>'summary-refine'!$P545/I544</f>
        <v>56.985319028797292</v>
      </c>
      <c r="I544" s="8">
        <f>'summary-refine'!$M545</f>
        <v>1771</v>
      </c>
      <c r="J544" s="9">
        <f>('summary-no-refine'!$K545-'summary-no-refine'!$J545)/1000</f>
        <v>128.55500000000001</v>
      </c>
      <c r="K544" s="7">
        <f t="shared" si="32"/>
        <v>1.2815293065225002</v>
      </c>
      <c r="L544" s="8">
        <f>'summary-no-refine'!$G545</f>
        <v>304490</v>
      </c>
      <c r="M544" s="24">
        <f t="shared" si="35"/>
        <v>304.49</v>
      </c>
      <c r="N544" s="7">
        <f t="shared" si="33"/>
        <v>1.1338500443364314</v>
      </c>
    </row>
    <row r="545" spans="1:14" x14ac:dyDescent="0.2">
      <c r="A545" s="1">
        <v>544</v>
      </c>
      <c r="B545" s="9">
        <f>('summary-refine'!$H546+'summary-refine'!$I546)/1000</f>
        <v>7.7110000000000003</v>
      </c>
      <c r="C545" s="9">
        <f>('summary-refine'!$K546-'summary-refine'!$J546)/1000</f>
        <v>163.61500000000001</v>
      </c>
      <c r="D545" s="9">
        <f>'summary-refine'!$J546/1000</f>
        <v>0.9</v>
      </c>
      <c r="E545" s="8">
        <f>'summary-refine'!$G546</f>
        <v>345221</v>
      </c>
      <c r="F545" s="24">
        <f t="shared" si="34"/>
        <v>345.221</v>
      </c>
      <c r="G545" s="8">
        <f>'summary-refine'!$P546/1000</f>
        <v>100.919</v>
      </c>
      <c r="H545" s="8">
        <f>'summary-refine'!$P546/I545</f>
        <v>56.984189723320156</v>
      </c>
      <c r="I545" s="8">
        <f>'summary-refine'!$M546</f>
        <v>1771</v>
      </c>
      <c r="J545" s="9">
        <f>('summary-no-refine'!$K546-'summary-no-refine'!$J546)/1000</f>
        <v>123.631</v>
      </c>
      <c r="K545" s="7">
        <f t="shared" si="32"/>
        <v>1.3234140304616158</v>
      </c>
      <c r="L545" s="8">
        <f>'summary-no-refine'!$G546</f>
        <v>304614</v>
      </c>
      <c r="M545" s="24">
        <f t="shared" si="35"/>
        <v>304.61399999999998</v>
      </c>
      <c r="N545" s="7">
        <f t="shared" si="33"/>
        <v>1.1333064140190536</v>
      </c>
    </row>
    <row r="546" spans="1:14" x14ac:dyDescent="0.2">
      <c r="A546" s="1">
        <v>545</v>
      </c>
      <c r="B546" s="9">
        <f>('summary-refine'!$H547+'summary-refine'!$I547)/1000</f>
        <v>7.9640000000000004</v>
      </c>
      <c r="C546" s="9">
        <f>('summary-refine'!$K547-'summary-refine'!$J547)/1000</f>
        <v>166.02099999999999</v>
      </c>
      <c r="D546" s="9">
        <f>'summary-refine'!$J547/1000</f>
        <v>0.89400000000000002</v>
      </c>
      <c r="E546" s="8">
        <f>'summary-refine'!$G547</f>
        <v>345221</v>
      </c>
      <c r="F546" s="24">
        <f t="shared" si="34"/>
        <v>345.221</v>
      </c>
      <c r="G546" s="8">
        <f>'summary-refine'!$P547/1000</f>
        <v>100.919</v>
      </c>
      <c r="H546" s="8">
        <f>'summary-refine'!$P547/I546</f>
        <v>56.984189723320156</v>
      </c>
      <c r="I546" s="8">
        <f>'summary-refine'!$M547</f>
        <v>1771</v>
      </c>
      <c r="J546" s="9">
        <f>('summary-no-refine'!$K547-'summary-no-refine'!$J547)/1000</f>
        <v>126.898</v>
      </c>
      <c r="K546" s="7">
        <f t="shared" si="32"/>
        <v>1.3083027313275228</v>
      </c>
      <c r="L546" s="8">
        <f>'summary-no-refine'!$G547</f>
        <v>304614</v>
      </c>
      <c r="M546" s="24">
        <f t="shared" si="35"/>
        <v>304.61399999999998</v>
      </c>
      <c r="N546" s="7">
        <f t="shared" si="33"/>
        <v>1.1333064140190536</v>
      </c>
    </row>
    <row r="547" spans="1:14" x14ac:dyDescent="0.2">
      <c r="A547" s="1">
        <v>546</v>
      </c>
      <c r="B547" s="9">
        <f>('summary-refine'!$H548+'summary-refine'!$I548)/1000</f>
        <v>8.3810000000000002</v>
      </c>
      <c r="C547" s="9">
        <f>('summary-refine'!$K548-'summary-refine'!$J548)/1000</f>
        <v>104.479</v>
      </c>
      <c r="D547" s="9">
        <f>'summary-refine'!$J548/1000</f>
        <v>0.67700000000000005</v>
      </c>
      <c r="E547" s="8">
        <f>'summary-refine'!$G548</f>
        <v>281739</v>
      </c>
      <c r="F547" s="24">
        <f t="shared" si="34"/>
        <v>281.73899999999998</v>
      </c>
      <c r="G547" s="8">
        <f>'summary-refine'!$P548/1000</f>
        <v>93.741</v>
      </c>
      <c r="H547" s="8">
        <f>'summary-refine'!$P548/I547</f>
        <v>53.171298922291548</v>
      </c>
      <c r="I547" s="8">
        <f>'summary-refine'!$M548</f>
        <v>1763</v>
      </c>
      <c r="J547" s="9">
        <f>('summary-no-refine'!$K548-'summary-no-refine'!$J548)/1000</f>
        <v>79.643000000000001</v>
      </c>
      <c r="K547" s="7">
        <f t="shared" si="32"/>
        <v>1.31184159310925</v>
      </c>
      <c r="L547" s="8">
        <f>'summary-no-refine'!$G548</f>
        <v>241038</v>
      </c>
      <c r="M547" s="24">
        <f t="shared" si="35"/>
        <v>241.03800000000001</v>
      </c>
      <c r="N547" s="7">
        <f t="shared" si="33"/>
        <v>1.1688571926418241</v>
      </c>
    </row>
    <row r="548" spans="1:14" x14ac:dyDescent="0.2">
      <c r="A548" s="1">
        <v>547</v>
      </c>
      <c r="B548" s="9">
        <f>('summary-refine'!$H549+'summary-refine'!$I549)/1000</f>
        <v>8.19</v>
      </c>
      <c r="C548" s="9">
        <f>('summary-refine'!$K549-'summary-refine'!$J549)/1000</f>
        <v>103.887</v>
      </c>
      <c r="D548" s="9">
        <f>'summary-refine'!$J549/1000</f>
        <v>0.63100000000000001</v>
      </c>
      <c r="E548" s="8">
        <f>'summary-refine'!$G549</f>
        <v>281739</v>
      </c>
      <c r="F548" s="24">
        <f t="shared" si="34"/>
        <v>281.73899999999998</v>
      </c>
      <c r="G548" s="8">
        <f>'summary-refine'!$P549/1000</f>
        <v>93.741</v>
      </c>
      <c r="H548" s="8">
        <f>'summary-refine'!$P549/I548</f>
        <v>53.171298922291548</v>
      </c>
      <c r="I548" s="8">
        <f>'summary-refine'!$M549</f>
        <v>1763</v>
      </c>
      <c r="J548" s="9">
        <f>('summary-no-refine'!$K549-'summary-no-refine'!$J549)/1000</f>
        <v>77.045000000000002</v>
      </c>
      <c r="K548" s="7">
        <f t="shared" si="32"/>
        <v>1.3483937958336036</v>
      </c>
      <c r="L548" s="8">
        <f>'summary-no-refine'!$G549</f>
        <v>241038</v>
      </c>
      <c r="M548" s="24">
        <f t="shared" si="35"/>
        <v>241.03800000000001</v>
      </c>
      <c r="N548" s="7">
        <f t="shared" si="33"/>
        <v>1.1688571926418241</v>
      </c>
    </row>
    <row r="549" spans="1:14" x14ac:dyDescent="0.2">
      <c r="A549" s="1">
        <v>548</v>
      </c>
      <c r="B549" s="9">
        <f>('summary-refine'!$H550+'summary-refine'!$I550)/1000</f>
        <v>8.3179999999999996</v>
      </c>
      <c r="C549" s="9">
        <f>('summary-refine'!$K550-'summary-refine'!$J550)/1000</f>
        <v>104.703</v>
      </c>
      <c r="D549" s="9">
        <f>'summary-refine'!$J550/1000</f>
        <v>0.67600000000000005</v>
      </c>
      <c r="E549" s="8">
        <f>'summary-refine'!$G550</f>
        <v>281739</v>
      </c>
      <c r="F549" s="24">
        <f t="shared" si="34"/>
        <v>281.73899999999998</v>
      </c>
      <c r="G549" s="8">
        <f>'summary-refine'!$P550/1000</f>
        <v>93.741</v>
      </c>
      <c r="H549" s="8">
        <f>'summary-refine'!$P550/I549</f>
        <v>53.171298922291548</v>
      </c>
      <c r="I549" s="8">
        <f>'summary-refine'!$M550</f>
        <v>1763</v>
      </c>
      <c r="J549" s="9">
        <f>('summary-no-refine'!$K550-'summary-no-refine'!$J550)/1000</f>
        <v>79.847999999999999</v>
      </c>
      <c r="K549" s="7">
        <f t="shared" si="32"/>
        <v>1.3112789299669372</v>
      </c>
      <c r="L549" s="8">
        <f>'summary-no-refine'!$G550</f>
        <v>241038</v>
      </c>
      <c r="M549" s="24">
        <f t="shared" si="35"/>
        <v>241.03800000000001</v>
      </c>
      <c r="N549" s="7">
        <f t="shared" si="33"/>
        <v>1.1688571926418241</v>
      </c>
    </row>
    <row r="550" spans="1:14" x14ac:dyDescent="0.2">
      <c r="A550" s="1">
        <v>549</v>
      </c>
      <c r="B550" s="9">
        <f>('summary-refine'!$H551+'summary-refine'!$I551)/1000</f>
        <v>8.2539999999999996</v>
      </c>
      <c r="C550" s="9">
        <f>('summary-refine'!$K551-'summary-refine'!$J551)/1000</f>
        <v>101.08199999999999</v>
      </c>
      <c r="D550" s="9">
        <f>'summary-refine'!$J551/1000</f>
        <v>0.66500000000000004</v>
      </c>
      <c r="E550" s="8">
        <f>'summary-refine'!$G551</f>
        <v>281739</v>
      </c>
      <c r="F550" s="24">
        <f t="shared" si="34"/>
        <v>281.73899999999998</v>
      </c>
      <c r="G550" s="8">
        <f>'summary-refine'!$P551/1000</f>
        <v>93.741</v>
      </c>
      <c r="H550" s="8">
        <f>'summary-refine'!$P551/I550</f>
        <v>53.171298922291548</v>
      </c>
      <c r="I550" s="8">
        <f>'summary-refine'!$M551</f>
        <v>1763</v>
      </c>
      <c r="J550" s="9">
        <f>('summary-no-refine'!$K551-'summary-no-refine'!$J551)/1000</f>
        <v>77.563000000000002</v>
      </c>
      <c r="K550" s="7">
        <f t="shared" si="32"/>
        <v>1.3032244755875868</v>
      </c>
      <c r="L550" s="8">
        <f>'summary-no-refine'!$G551</f>
        <v>241038</v>
      </c>
      <c r="M550" s="24">
        <f t="shared" si="35"/>
        <v>241.03800000000001</v>
      </c>
      <c r="N550" s="7">
        <f t="shared" si="33"/>
        <v>1.1688571926418241</v>
      </c>
    </row>
    <row r="551" spans="1:14" x14ac:dyDescent="0.2">
      <c r="A551" s="1">
        <v>550</v>
      </c>
      <c r="B551" s="9">
        <f>('summary-refine'!$H552+'summary-refine'!$I552)/1000</f>
        <v>8.0809999999999995</v>
      </c>
      <c r="C551" s="9">
        <f>('summary-refine'!$K552-'summary-refine'!$J552)/1000</f>
        <v>105.009</v>
      </c>
      <c r="D551" s="9">
        <f>'summary-refine'!$J552/1000</f>
        <v>0.63600000000000001</v>
      </c>
      <c r="E551" s="8">
        <f>'summary-refine'!$G552</f>
        <v>281739</v>
      </c>
      <c r="F551" s="24">
        <f t="shared" si="34"/>
        <v>281.73899999999998</v>
      </c>
      <c r="G551" s="8">
        <f>'summary-refine'!$P552/1000</f>
        <v>93.741</v>
      </c>
      <c r="H551" s="8">
        <f>'summary-refine'!$P552/I551</f>
        <v>53.171298922291548</v>
      </c>
      <c r="I551" s="8">
        <f>'summary-refine'!$M552</f>
        <v>1763</v>
      </c>
      <c r="J551" s="9">
        <f>('summary-no-refine'!$K552-'summary-no-refine'!$J552)/1000</f>
        <v>79.129000000000005</v>
      </c>
      <c r="K551" s="7">
        <f t="shared" si="32"/>
        <v>1.3270608752796067</v>
      </c>
      <c r="L551" s="8">
        <f>'summary-no-refine'!$G552</f>
        <v>241038</v>
      </c>
      <c r="M551" s="24">
        <f t="shared" si="35"/>
        <v>241.03800000000001</v>
      </c>
      <c r="N551" s="7">
        <f t="shared" si="33"/>
        <v>1.1688571926418241</v>
      </c>
    </row>
    <row r="552" spans="1:14" x14ac:dyDescent="0.2">
      <c r="A552" s="1">
        <v>551</v>
      </c>
      <c r="B552" s="9">
        <f>('summary-refine'!$H553+'summary-refine'!$I553)/1000</f>
        <v>8.4380000000000006</v>
      </c>
      <c r="C552" s="9">
        <f>('summary-refine'!$K553-'summary-refine'!$J553)/1000</f>
        <v>103.93300000000001</v>
      </c>
      <c r="D552" s="9">
        <f>'summary-refine'!$J553/1000</f>
        <v>0.64700000000000002</v>
      </c>
      <c r="E552" s="8">
        <f>'summary-refine'!$G553</f>
        <v>281739</v>
      </c>
      <c r="F552" s="24">
        <f t="shared" si="34"/>
        <v>281.73899999999998</v>
      </c>
      <c r="G552" s="8">
        <f>'summary-refine'!$P553/1000</f>
        <v>93.741</v>
      </c>
      <c r="H552" s="8">
        <f>'summary-refine'!$P553/I552</f>
        <v>53.171298922291548</v>
      </c>
      <c r="I552" s="8">
        <f>'summary-refine'!$M553</f>
        <v>1763</v>
      </c>
      <c r="J552" s="9">
        <f>('summary-no-refine'!$K553-'summary-no-refine'!$J553)/1000</f>
        <v>79.409000000000006</v>
      </c>
      <c r="K552" s="7">
        <f t="shared" si="32"/>
        <v>1.3088314926519664</v>
      </c>
      <c r="L552" s="8">
        <f>'summary-no-refine'!$G553</f>
        <v>241038</v>
      </c>
      <c r="M552" s="24">
        <f t="shared" si="35"/>
        <v>241.03800000000001</v>
      </c>
      <c r="N552" s="7">
        <f t="shared" si="33"/>
        <v>1.1688571926418241</v>
      </c>
    </row>
    <row r="553" spans="1:14" x14ac:dyDescent="0.2">
      <c r="A553" s="1">
        <v>552</v>
      </c>
      <c r="B553" s="9">
        <f>('summary-refine'!$H554+'summary-refine'!$I554)/1000</f>
        <v>8.0660000000000007</v>
      </c>
      <c r="C553" s="9">
        <f>('summary-refine'!$K554-'summary-refine'!$J554)/1000</f>
        <v>103.51900000000001</v>
      </c>
      <c r="D553" s="9">
        <f>'summary-refine'!$J554/1000</f>
        <v>0.66700000000000004</v>
      </c>
      <c r="E553" s="8">
        <f>'summary-refine'!$G554</f>
        <v>281727</v>
      </c>
      <c r="F553" s="24">
        <f t="shared" si="34"/>
        <v>281.72699999999998</v>
      </c>
      <c r="G553" s="8">
        <f>'summary-refine'!$P554/1000</f>
        <v>93.728999999999999</v>
      </c>
      <c r="H553" s="8">
        <f>'summary-refine'!$P554/I553</f>
        <v>53.164492342597846</v>
      </c>
      <c r="I553" s="8">
        <f>'summary-refine'!$M554</f>
        <v>1763</v>
      </c>
      <c r="J553" s="9">
        <f>('summary-no-refine'!$K554-'summary-no-refine'!$J554)/1000</f>
        <v>76.897999999999996</v>
      </c>
      <c r="K553" s="7">
        <f t="shared" si="32"/>
        <v>1.3461858565892482</v>
      </c>
      <c r="L553" s="8">
        <f>'summary-no-refine'!$G554</f>
        <v>240593</v>
      </c>
      <c r="M553" s="24">
        <f t="shared" si="35"/>
        <v>240.59299999999999</v>
      </c>
      <c r="N553" s="7">
        <f t="shared" si="33"/>
        <v>1.1709692301937296</v>
      </c>
    </row>
    <row r="554" spans="1:14" x14ac:dyDescent="0.2">
      <c r="A554" s="1">
        <v>553</v>
      </c>
      <c r="B554" s="9">
        <f>('summary-refine'!$H555+'summary-refine'!$I555)/1000</f>
        <v>8.3940000000000001</v>
      </c>
      <c r="C554" s="9">
        <f>('summary-refine'!$K555-'summary-refine'!$J555)/1000</f>
        <v>155.934</v>
      </c>
      <c r="D554" s="9">
        <f>'summary-refine'!$J555/1000</f>
        <v>0.85699999999999998</v>
      </c>
      <c r="E554" s="8">
        <f>'summary-refine'!$G555</f>
        <v>307379</v>
      </c>
      <c r="F554" s="24">
        <f t="shared" si="34"/>
        <v>307.37900000000002</v>
      </c>
      <c r="G554" s="8">
        <f>'summary-refine'!$P555/1000</f>
        <v>91.816000000000003</v>
      </c>
      <c r="H554" s="8">
        <f>'summary-refine'!$P555/I554</f>
        <v>51.844155844155843</v>
      </c>
      <c r="I554" s="8">
        <f>'summary-refine'!$M555</f>
        <v>1771</v>
      </c>
      <c r="J554" s="9">
        <f>('summary-no-refine'!$K555-'summary-no-refine'!$J555)/1000</f>
        <v>95.715000000000003</v>
      </c>
      <c r="K554" s="7">
        <f t="shared" si="32"/>
        <v>1.6291490362012222</v>
      </c>
      <c r="L554" s="8">
        <f>'summary-no-refine'!$G555</f>
        <v>253427</v>
      </c>
      <c r="M554" s="24">
        <f t="shared" si="35"/>
        <v>253.42699999999999</v>
      </c>
      <c r="N554" s="7">
        <f t="shared" si="33"/>
        <v>1.2128897078843217</v>
      </c>
    </row>
    <row r="555" spans="1:14" x14ac:dyDescent="0.2">
      <c r="A555" s="1">
        <v>554</v>
      </c>
      <c r="B555" s="9">
        <f>('summary-refine'!$H556+'summary-refine'!$I556)/1000</f>
        <v>7.835</v>
      </c>
      <c r="C555" s="9">
        <f>('summary-refine'!$K556-'summary-refine'!$J556)/1000</f>
        <v>155.38200000000001</v>
      </c>
      <c r="D555" s="9">
        <f>'summary-refine'!$J556/1000</f>
        <v>0.81699999999999995</v>
      </c>
      <c r="E555" s="8">
        <f>'summary-refine'!$G556</f>
        <v>307379</v>
      </c>
      <c r="F555" s="24">
        <f t="shared" si="34"/>
        <v>307.37900000000002</v>
      </c>
      <c r="G555" s="8">
        <f>'summary-refine'!$P556/1000</f>
        <v>91.816000000000003</v>
      </c>
      <c r="H555" s="8">
        <f>'summary-refine'!$P556/I555</f>
        <v>51.844155844155843</v>
      </c>
      <c r="I555" s="8">
        <f>'summary-refine'!$M556</f>
        <v>1771</v>
      </c>
      <c r="J555" s="9">
        <f>('summary-no-refine'!$K556-'summary-no-refine'!$J556)/1000</f>
        <v>91.251999999999995</v>
      </c>
      <c r="K555" s="7">
        <f t="shared" si="32"/>
        <v>1.7027791171700348</v>
      </c>
      <c r="L555" s="8">
        <f>'summary-no-refine'!$G556</f>
        <v>253427</v>
      </c>
      <c r="M555" s="24">
        <f t="shared" si="35"/>
        <v>253.42699999999999</v>
      </c>
      <c r="N555" s="7">
        <f t="shared" si="33"/>
        <v>1.2128897078843217</v>
      </c>
    </row>
    <row r="556" spans="1:14" x14ac:dyDescent="0.2">
      <c r="A556" s="1">
        <v>555</v>
      </c>
      <c r="B556" s="9">
        <f>('summary-refine'!$H557+'summary-refine'!$I557)/1000</f>
        <v>8.0459999999999994</v>
      </c>
      <c r="C556" s="9">
        <f>('summary-refine'!$K557-'summary-refine'!$J557)/1000</f>
        <v>155.16399999999999</v>
      </c>
      <c r="D556" s="9">
        <f>'summary-refine'!$J557/1000</f>
        <v>0.84199999999999997</v>
      </c>
      <c r="E556" s="8">
        <f>'summary-refine'!$G557</f>
        <v>307380</v>
      </c>
      <c r="F556" s="24">
        <f t="shared" si="34"/>
        <v>307.38</v>
      </c>
      <c r="G556" s="8">
        <f>'summary-refine'!$P557/1000</f>
        <v>91.816000000000003</v>
      </c>
      <c r="H556" s="8">
        <f>'summary-refine'!$P557/I556</f>
        <v>51.844155844155843</v>
      </c>
      <c r="I556" s="8">
        <f>'summary-refine'!$M557</f>
        <v>1771</v>
      </c>
      <c r="J556" s="9">
        <f>('summary-no-refine'!$K557-'summary-no-refine'!$J557)/1000</f>
        <v>97.353999999999999</v>
      </c>
      <c r="K556" s="7">
        <f t="shared" si="32"/>
        <v>1.5938122727366106</v>
      </c>
      <c r="L556" s="8">
        <f>'summary-no-refine'!$G557</f>
        <v>253427</v>
      </c>
      <c r="M556" s="24">
        <f t="shared" si="35"/>
        <v>253.42699999999999</v>
      </c>
      <c r="N556" s="7">
        <f t="shared" si="33"/>
        <v>1.2128936537937947</v>
      </c>
    </row>
    <row r="557" spans="1:14" x14ac:dyDescent="0.2">
      <c r="A557" s="1">
        <v>556</v>
      </c>
      <c r="B557" s="9">
        <f>('summary-refine'!$H558+'summary-refine'!$I558)/1000</f>
        <v>8.5030000000000001</v>
      </c>
      <c r="C557" s="9">
        <f>('summary-refine'!$K558-'summary-refine'!$J558)/1000</f>
        <v>159.774</v>
      </c>
      <c r="D557" s="9">
        <f>'summary-refine'!$J558/1000</f>
        <v>0.84399999999999997</v>
      </c>
      <c r="E557" s="8">
        <f>'summary-refine'!$G558</f>
        <v>307380</v>
      </c>
      <c r="F557" s="24">
        <f t="shared" si="34"/>
        <v>307.38</v>
      </c>
      <c r="G557" s="8">
        <f>'summary-refine'!$P558/1000</f>
        <v>91.816000000000003</v>
      </c>
      <c r="H557" s="8">
        <f>'summary-refine'!$P558/I557</f>
        <v>51.844155844155843</v>
      </c>
      <c r="I557" s="8">
        <f>'summary-refine'!$M558</f>
        <v>1771</v>
      </c>
      <c r="J557" s="9">
        <f>('summary-no-refine'!$K558-'summary-no-refine'!$J558)/1000</f>
        <v>98.554000000000002</v>
      </c>
      <c r="K557" s="7">
        <f t="shared" si="32"/>
        <v>1.6211822960001623</v>
      </c>
      <c r="L557" s="8">
        <f>'summary-no-refine'!$G558</f>
        <v>253427</v>
      </c>
      <c r="M557" s="24">
        <f t="shared" si="35"/>
        <v>253.42699999999999</v>
      </c>
      <c r="N557" s="7">
        <f t="shared" si="33"/>
        <v>1.2128936537937947</v>
      </c>
    </row>
    <row r="558" spans="1:14" x14ac:dyDescent="0.2">
      <c r="A558" s="1">
        <v>557</v>
      </c>
      <c r="B558" s="9">
        <f>('summary-refine'!$H559+'summary-refine'!$I559)/1000</f>
        <v>7.96</v>
      </c>
      <c r="C558" s="9">
        <f>('summary-refine'!$K559-'summary-refine'!$J559)/1000</f>
        <v>156.96700000000001</v>
      </c>
      <c r="D558" s="9">
        <f>'summary-refine'!$J559/1000</f>
        <v>0.88</v>
      </c>
      <c r="E558" s="8">
        <f>'summary-refine'!$G559</f>
        <v>307380</v>
      </c>
      <c r="F558" s="24">
        <f t="shared" si="34"/>
        <v>307.38</v>
      </c>
      <c r="G558" s="8">
        <f>'summary-refine'!$P559/1000</f>
        <v>91.816000000000003</v>
      </c>
      <c r="H558" s="8">
        <f>'summary-refine'!$P559/I558</f>
        <v>51.844155844155843</v>
      </c>
      <c r="I558" s="8">
        <f>'summary-refine'!$M559</f>
        <v>1771</v>
      </c>
      <c r="J558" s="9">
        <f>('summary-no-refine'!$K559-'summary-no-refine'!$J559)/1000</f>
        <v>95.975999999999999</v>
      </c>
      <c r="K558" s="7">
        <f t="shared" si="32"/>
        <v>1.6354817871134453</v>
      </c>
      <c r="L558" s="8">
        <f>'summary-no-refine'!$G559</f>
        <v>253427</v>
      </c>
      <c r="M558" s="24">
        <f t="shared" si="35"/>
        <v>253.42699999999999</v>
      </c>
      <c r="N558" s="7">
        <f t="shared" si="33"/>
        <v>1.2128936537937947</v>
      </c>
    </row>
    <row r="559" spans="1:14" x14ac:dyDescent="0.2">
      <c r="A559" s="1">
        <v>558</v>
      </c>
      <c r="B559" s="9">
        <f>('summary-refine'!$H560+'summary-refine'!$I560)/1000</f>
        <v>8.1750000000000007</v>
      </c>
      <c r="C559" s="9">
        <f>('summary-refine'!$K560-'summary-refine'!$J560)/1000</f>
        <v>162.88800000000001</v>
      </c>
      <c r="D559" s="9">
        <f>'summary-refine'!$J560/1000</f>
        <v>0.81699999999999995</v>
      </c>
      <c r="E559" s="8">
        <f>'summary-refine'!$G560</f>
        <v>307380</v>
      </c>
      <c r="F559" s="24">
        <f t="shared" si="34"/>
        <v>307.38</v>
      </c>
      <c r="G559" s="8">
        <f>'summary-refine'!$P560/1000</f>
        <v>91.816000000000003</v>
      </c>
      <c r="H559" s="8">
        <f>'summary-refine'!$P560/I559</f>
        <v>51.844155844155843</v>
      </c>
      <c r="I559" s="8">
        <f>'summary-refine'!$M560</f>
        <v>1771</v>
      </c>
      <c r="J559" s="9">
        <f>('summary-no-refine'!$K560-'summary-no-refine'!$J560)/1000</f>
        <v>96.031999999999996</v>
      </c>
      <c r="K559" s="7">
        <f t="shared" si="32"/>
        <v>1.6961846051316229</v>
      </c>
      <c r="L559" s="8">
        <f>'summary-no-refine'!$G560</f>
        <v>253427</v>
      </c>
      <c r="M559" s="24">
        <f t="shared" si="35"/>
        <v>253.42699999999999</v>
      </c>
      <c r="N559" s="7">
        <f t="shared" si="33"/>
        <v>1.2128936537937947</v>
      </c>
    </row>
    <row r="560" spans="1:14" x14ac:dyDescent="0.2">
      <c r="A560" s="1">
        <v>559</v>
      </c>
      <c r="B560" s="9">
        <f>('summary-refine'!$H561+'summary-refine'!$I561)/1000</f>
        <v>7.8019999999999996</v>
      </c>
      <c r="C560" s="9">
        <f>('summary-refine'!$K561-'summary-refine'!$J561)/1000</f>
        <v>131.58199999999999</v>
      </c>
      <c r="D560" s="9">
        <f>'summary-refine'!$J561/1000</f>
        <v>0.75900000000000001</v>
      </c>
      <c r="E560" s="8">
        <f>'summary-refine'!$G561</f>
        <v>307010</v>
      </c>
      <c r="F560" s="24">
        <f t="shared" si="34"/>
        <v>307.01</v>
      </c>
      <c r="G560" s="8">
        <f>'summary-refine'!$P561/1000</f>
        <v>93.584000000000003</v>
      </c>
      <c r="H560" s="8">
        <f>'summary-refine'!$P561/I560</f>
        <v>52.842461885940146</v>
      </c>
      <c r="I560" s="8">
        <f>'summary-refine'!$M561</f>
        <v>1771</v>
      </c>
      <c r="J560" s="9">
        <f>('summary-no-refine'!$K561-'summary-no-refine'!$J561)/1000</f>
        <v>84.427000000000007</v>
      </c>
      <c r="K560" s="7">
        <f t="shared" si="32"/>
        <v>1.5585298541935635</v>
      </c>
      <c r="L560" s="8">
        <f>'summary-no-refine'!$G561</f>
        <v>255961</v>
      </c>
      <c r="M560" s="24">
        <f t="shared" si="35"/>
        <v>255.96100000000001</v>
      </c>
      <c r="N560" s="7">
        <f t="shared" si="33"/>
        <v>1.1994405397697305</v>
      </c>
    </row>
    <row r="561" spans="1:14" x14ac:dyDescent="0.2">
      <c r="A561" s="1">
        <v>560</v>
      </c>
      <c r="B561" s="9">
        <f>('summary-refine'!$H562+'summary-refine'!$I562)/1000</f>
        <v>8.0869999999999997</v>
      </c>
      <c r="C561" s="9">
        <f>('summary-refine'!$K562-'summary-refine'!$J562)/1000</f>
        <v>98.096999999999994</v>
      </c>
      <c r="D561" s="9">
        <f>'summary-refine'!$J562/1000</f>
        <v>0.66100000000000003</v>
      </c>
      <c r="E561" s="8">
        <f>'summary-refine'!$G562</f>
        <v>274502</v>
      </c>
      <c r="F561" s="24">
        <f t="shared" si="34"/>
        <v>274.50200000000001</v>
      </c>
      <c r="G561" s="8">
        <f>'summary-refine'!$P562/1000</f>
        <v>93.141000000000005</v>
      </c>
      <c r="H561" s="8">
        <f>'summary-refine'!$P562/I561</f>
        <v>52.830969937606355</v>
      </c>
      <c r="I561" s="8">
        <f>'summary-refine'!$M562</f>
        <v>1763</v>
      </c>
      <c r="J561" s="9">
        <f>('summary-no-refine'!$K562-'summary-no-refine'!$J562)/1000</f>
        <v>69.807000000000002</v>
      </c>
      <c r="K561" s="7">
        <f t="shared" si="32"/>
        <v>1.4052602174567019</v>
      </c>
      <c r="L561" s="8">
        <f>'summary-no-refine'!$G562</f>
        <v>227661</v>
      </c>
      <c r="M561" s="24">
        <f t="shared" si="35"/>
        <v>227.661</v>
      </c>
      <c r="N561" s="7">
        <f t="shared" si="33"/>
        <v>1.2057488985816631</v>
      </c>
    </row>
    <row r="562" spans="1:14" x14ac:dyDescent="0.2">
      <c r="A562" s="1">
        <v>561</v>
      </c>
      <c r="B562" s="9">
        <f>('summary-refine'!$H563+'summary-refine'!$I563)/1000</f>
        <v>8.4879999999999995</v>
      </c>
      <c r="C562" s="9">
        <f>('summary-refine'!$K563-'summary-refine'!$J563)/1000</f>
        <v>107.128</v>
      </c>
      <c r="D562" s="9">
        <f>'summary-refine'!$J563/1000</f>
        <v>0.75800000000000001</v>
      </c>
      <c r="E562" s="8">
        <f>'summary-refine'!$G563</f>
        <v>279454</v>
      </c>
      <c r="F562" s="24">
        <f t="shared" si="34"/>
        <v>279.45400000000001</v>
      </c>
      <c r="G562" s="8">
        <f>'summary-refine'!$P563/1000</f>
        <v>94.430999999999997</v>
      </c>
      <c r="H562" s="8">
        <f>'summary-refine'!$P563/I562</f>
        <v>53.562677254679521</v>
      </c>
      <c r="I562" s="8">
        <f>'summary-refine'!$M563</f>
        <v>1763</v>
      </c>
      <c r="J562" s="9">
        <f>('summary-no-refine'!$K563-'summary-no-refine'!$J563)/1000</f>
        <v>73.822999999999993</v>
      </c>
      <c r="K562" s="7">
        <f t="shared" si="32"/>
        <v>1.4511466616095257</v>
      </c>
      <c r="L562" s="8">
        <f>'summary-no-refine'!$G563</f>
        <v>230445</v>
      </c>
      <c r="M562" s="24">
        <f t="shared" si="35"/>
        <v>230.44499999999999</v>
      </c>
      <c r="N562" s="7">
        <f t="shared" si="33"/>
        <v>1.2126711362798064</v>
      </c>
    </row>
    <row r="563" spans="1:14" x14ac:dyDescent="0.2">
      <c r="A563" s="1">
        <v>562</v>
      </c>
      <c r="B563" s="9">
        <f>('summary-refine'!$H564+'summary-refine'!$I564)/1000</f>
        <v>7.9530000000000003</v>
      </c>
      <c r="C563" s="9">
        <f>('summary-refine'!$K564-'summary-refine'!$J564)/1000</f>
        <v>103.36799999999999</v>
      </c>
      <c r="D563" s="9">
        <f>'summary-refine'!$J564/1000</f>
        <v>0.61</v>
      </c>
      <c r="E563" s="8">
        <f>'summary-refine'!$G564</f>
        <v>279454</v>
      </c>
      <c r="F563" s="24">
        <f t="shared" si="34"/>
        <v>279.45400000000001</v>
      </c>
      <c r="G563" s="8">
        <f>'summary-refine'!$P564/1000</f>
        <v>94.430999999999997</v>
      </c>
      <c r="H563" s="8">
        <f>'summary-refine'!$P564/I563</f>
        <v>53.562677254679521</v>
      </c>
      <c r="I563" s="8">
        <f>'summary-refine'!$M564</f>
        <v>1763</v>
      </c>
      <c r="J563" s="9">
        <f>('summary-no-refine'!$K564-'summary-no-refine'!$J564)/1000</f>
        <v>73.375</v>
      </c>
      <c r="K563" s="7">
        <f t="shared" si="32"/>
        <v>1.408763202725724</v>
      </c>
      <c r="L563" s="8">
        <f>'summary-no-refine'!$G564</f>
        <v>230445</v>
      </c>
      <c r="M563" s="24">
        <f t="shared" si="35"/>
        <v>230.44499999999999</v>
      </c>
      <c r="N563" s="7">
        <f t="shared" si="33"/>
        <v>1.2126711362798064</v>
      </c>
    </row>
    <row r="564" spans="1:14" x14ac:dyDescent="0.2">
      <c r="A564" s="1">
        <v>563</v>
      </c>
      <c r="B564" s="9">
        <f>('summary-refine'!$H565+'summary-refine'!$I565)/1000</f>
        <v>8.0180000000000007</v>
      </c>
      <c r="C564" s="9">
        <f>('summary-refine'!$K565-'summary-refine'!$J565)/1000</f>
        <v>127.85</v>
      </c>
      <c r="D564" s="9">
        <f>'summary-refine'!$J565/1000</f>
        <v>0.70899999999999996</v>
      </c>
      <c r="E564" s="8">
        <f>'summary-refine'!$G565</f>
        <v>313796</v>
      </c>
      <c r="F564" s="24">
        <f t="shared" si="34"/>
        <v>313.79599999999999</v>
      </c>
      <c r="G564" s="8">
        <f>'summary-refine'!$P565/1000</f>
        <v>96.725999999999999</v>
      </c>
      <c r="H564" s="8">
        <f>'summary-refine'!$P565/I564</f>
        <v>54.647457627118641</v>
      </c>
      <c r="I564" s="8">
        <f>'summary-refine'!$M565</f>
        <v>1770</v>
      </c>
      <c r="J564" s="9">
        <f>('summary-no-refine'!$K565-'summary-no-refine'!$J565)/1000</f>
        <v>86.230999999999995</v>
      </c>
      <c r="K564" s="7">
        <f t="shared" si="32"/>
        <v>1.4826454523315282</v>
      </c>
      <c r="L564" s="8">
        <f>'summary-no-refine'!$G565</f>
        <v>263600</v>
      </c>
      <c r="M564" s="24">
        <f t="shared" si="35"/>
        <v>263.60000000000002</v>
      </c>
      <c r="N564" s="7">
        <f t="shared" si="33"/>
        <v>1.1904248861911988</v>
      </c>
    </row>
    <row r="565" spans="1:14" x14ac:dyDescent="0.2">
      <c r="A565" s="1">
        <v>564</v>
      </c>
      <c r="B565" s="9">
        <f>('summary-refine'!$H566+'summary-refine'!$I566)/1000</f>
        <v>7.7110000000000003</v>
      </c>
      <c r="C565" s="9">
        <f>('summary-refine'!$K566-'summary-refine'!$J566)/1000</f>
        <v>127.102</v>
      </c>
      <c r="D565" s="9">
        <f>'summary-refine'!$J566/1000</f>
        <v>0.84</v>
      </c>
      <c r="E565" s="8">
        <f>'summary-refine'!$G566</f>
        <v>313796</v>
      </c>
      <c r="F565" s="24">
        <f t="shared" si="34"/>
        <v>313.79599999999999</v>
      </c>
      <c r="G565" s="8">
        <f>'summary-refine'!$P566/1000</f>
        <v>96.725999999999999</v>
      </c>
      <c r="H565" s="8">
        <f>'summary-refine'!$P566/I565</f>
        <v>54.647457627118641</v>
      </c>
      <c r="I565" s="8">
        <f>'summary-refine'!$M566</f>
        <v>1770</v>
      </c>
      <c r="J565" s="9">
        <f>('summary-no-refine'!$K566-'summary-no-refine'!$J566)/1000</f>
        <v>85.46</v>
      </c>
      <c r="K565" s="7">
        <f t="shared" si="32"/>
        <v>1.4872688977299322</v>
      </c>
      <c r="L565" s="8">
        <f>'summary-no-refine'!$G566</f>
        <v>263600</v>
      </c>
      <c r="M565" s="24">
        <f t="shared" si="35"/>
        <v>263.60000000000002</v>
      </c>
      <c r="N565" s="7">
        <f t="shared" si="33"/>
        <v>1.1904248861911988</v>
      </c>
    </row>
    <row r="566" spans="1:14" x14ac:dyDescent="0.2">
      <c r="A566" s="1">
        <v>565</v>
      </c>
      <c r="B566" s="9">
        <f>('summary-refine'!$H567+'summary-refine'!$I567)/1000</f>
        <v>8.02</v>
      </c>
      <c r="C566" s="9">
        <f>('summary-refine'!$K567-'summary-refine'!$J567)/1000</f>
        <v>116.047</v>
      </c>
      <c r="D566" s="9">
        <f>'summary-refine'!$J567/1000</f>
        <v>0.76900000000000002</v>
      </c>
      <c r="E566" s="8">
        <f>'summary-refine'!$G567</f>
        <v>326211</v>
      </c>
      <c r="F566" s="24">
        <f t="shared" si="34"/>
        <v>326.21100000000001</v>
      </c>
      <c r="G566" s="8">
        <f>'summary-refine'!$P567/1000</f>
        <v>100.946</v>
      </c>
      <c r="H566" s="8">
        <f>'summary-refine'!$P567/I566</f>
        <v>56.743114109050026</v>
      </c>
      <c r="I566" s="8">
        <f>'summary-refine'!$M567</f>
        <v>1779</v>
      </c>
      <c r="J566" s="9">
        <f>('summary-no-refine'!$K567-'summary-no-refine'!$J567)/1000</f>
        <v>81.572999999999993</v>
      </c>
      <c r="K566" s="7">
        <f t="shared" si="32"/>
        <v>1.422615326149584</v>
      </c>
      <c r="L566" s="8">
        <f>'summary-no-refine'!$G567</f>
        <v>264320</v>
      </c>
      <c r="M566" s="24">
        <f t="shared" si="35"/>
        <v>264.32</v>
      </c>
      <c r="N566" s="7">
        <f t="shared" si="33"/>
        <v>1.2341517857142856</v>
      </c>
    </row>
    <row r="567" spans="1:14" x14ac:dyDescent="0.2">
      <c r="A567" s="1">
        <v>566</v>
      </c>
      <c r="B567" s="9">
        <f>('summary-refine'!$H568+'summary-refine'!$I568)/1000</f>
        <v>8.3539999999999992</v>
      </c>
      <c r="C567" s="9">
        <f>('summary-refine'!$K568-'summary-refine'!$J568)/1000</f>
        <v>117.895</v>
      </c>
      <c r="D567" s="9">
        <f>'summary-refine'!$J568/1000</f>
        <v>0.749</v>
      </c>
      <c r="E567" s="8">
        <f>'summary-refine'!$G568</f>
        <v>326211</v>
      </c>
      <c r="F567" s="24">
        <f t="shared" si="34"/>
        <v>326.21100000000001</v>
      </c>
      <c r="G567" s="8">
        <f>'summary-refine'!$P568/1000</f>
        <v>100.946</v>
      </c>
      <c r="H567" s="8">
        <f>'summary-refine'!$P568/I567</f>
        <v>56.743114109050026</v>
      </c>
      <c r="I567" s="8">
        <f>'summary-refine'!$M568</f>
        <v>1779</v>
      </c>
      <c r="J567" s="9">
        <f>('summary-no-refine'!$K568-'summary-no-refine'!$J568)/1000</f>
        <v>82.537000000000006</v>
      </c>
      <c r="K567" s="7">
        <f t="shared" si="32"/>
        <v>1.4283896918957557</v>
      </c>
      <c r="L567" s="8">
        <f>'summary-no-refine'!$G568</f>
        <v>264320</v>
      </c>
      <c r="M567" s="24">
        <f t="shared" si="35"/>
        <v>264.32</v>
      </c>
      <c r="N567" s="7">
        <f t="shared" si="33"/>
        <v>1.2341517857142856</v>
      </c>
    </row>
    <row r="568" spans="1:14" x14ac:dyDescent="0.2">
      <c r="A568" s="1">
        <v>567</v>
      </c>
      <c r="B568" s="9">
        <f>('summary-refine'!$H569+'summary-refine'!$I569)/1000</f>
        <v>8.1690000000000005</v>
      </c>
      <c r="C568" s="9">
        <f>('summary-refine'!$K569-'summary-refine'!$J569)/1000</f>
        <v>118.304</v>
      </c>
      <c r="D568" s="9">
        <f>'summary-refine'!$J569/1000</f>
        <v>0.76400000000000001</v>
      </c>
      <c r="E568" s="8">
        <f>'summary-refine'!$G569</f>
        <v>326211</v>
      </c>
      <c r="F568" s="24">
        <f t="shared" si="34"/>
        <v>326.21100000000001</v>
      </c>
      <c r="G568" s="8">
        <f>'summary-refine'!$P569/1000</f>
        <v>100.946</v>
      </c>
      <c r="H568" s="8">
        <f>'summary-refine'!$P569/I568</f>
        <v>56.743114109050026</v>
      </c>
      <c r="I568" s="8">
        <f>'summary-refine'!$M569</f>
        <v>1779</v>
      </c>
      <c r="J568" s="9">
        <f>('summary-no-refine'!$K569-'summary-no-refine'!$J569)/1000</f>
        <v>80.39</v>
      </c>
      <c r="K568" s="7">
        <f t="shared" si="32"/>
        <v>1.471625824107476</v>
      </c>
      <c r="L568" s="8">
        <f>'summary-no-refine'!$G569</f>
        <v>264320</v>
      </c>
      <c r="M568" s="24">
        <f t="shared" si="35"/>
        <v>264.32</v>
      </c>
      <c r="N568" s="7">
        <f t="shared" si="33"/>
        <v>1.2341517857142856</v>
      </c>
    </row>
    <row r="569" spans="1:14" x14ac:dyDescent="0.2">
      <c r="A569" s="1">
        <v>568</v>
      </c>
      <c r="B569" s="9">
        <f>('summary-refine'!$H570+'summary-refine'!$I570)/1000</f>
        <v>8.0549999999999997</v>
      </c>
      <c r="C569" s="9">
        <f>('summary-refine'!$K570-'summary-refine'!$J570)/1000</f>
        <v>116.566</v>
      </c>
      <c r="D569" s="9">
        <f>'summary-refine'!$J570/1000</f>
        <v>0.745</v>
      </c>
      <c r="E569" s="8">
        <f>'summary-refine'!$G570</f>
        <v>326211</v>
      </c>
      <c r="F569" s="24">
        <f t="shared" si="34"/>
        <v>326.21100000000001</v>
      </c>
      <c r="G569" s="8">
        <f>'summary-refine'!$P570/1000</f>
        <v>100.946</v>
      </c>
      <c r="H569" s="8">
        <f>'summary-refine'!$P570/I569</f>
        <v>56.743114109050026</v>
      </c>
      <c r="I569" s="8">
        <f>'summary-refine'!$M570</f>
        <v>1779</v>
      </c>
      <c r="J569" s="9">
        <f>('summary-no-refine'!$K570-'summary-no-refine'!$J570)/1000</f>
        <v>81.825000000000003</v>
      </c>
      <c r="K569" s="7">
        <f t="shared" si="32"/>
        <v>1.4245768408188206</v>
      </c>
      <c r="L569" s="8">
        <f>'summary-no-refine'!$G570</f>
        <v>264321</v>
      </c>
      <c r="M569" s="24">
        <f t="shared" si="35"/>
        <v>264.32100000000003</v>
      </c>
      <c r="N569" s="7">
        <f t="shared" si="33"/>
        <v>1.2341471165741655</v>
      </c>
    </row>
    <row r="570" spans="1:14" x14ac:dyDescent="0.2">
      <c r="A570" s="1">
        <v>569</v>
      </c>
      <c r="B570" s="9">
        <f>('summary-refine'!$H571+'summary-refine'!$I571)/1000</f>
        <v>7.5679999999999996</v>
      </c>
      <c r="C570" s="9">
        <f>('summary-refine'!$K571-'summary-refine'!$J571)/1000</f>
        <v>115.047</v>
      </c>
      <c r="D570" s="9">
        <f>'summary-refine'!$J571/1000</f>
        <v>0.76</v>
      </c>
      <c r="E570" s="8">
        <f>'summary-refine'!$G571</f>
        <v>326502</v>
      </c>
      <c r="F570" s="24">
        <f t="shared" si="34"/>
        <v>326.50200000000001</v>
      </c>
      <c r="G570" s="8">
        <f>'summary-refine'!$P571/1000</f>
        <v>100.896</v>
      </c>
      <c r="H570" s="8">
        <f>'summary-refine'!$P571/I570</f>
        <v>56.715008431703204</v>
      </c>
      <c r="I570" s="8">
        <f>'summary-refine'!$M571</f>
        <v>1779</v>
      </c>
      <c r="J570" s="9">
        <f>('summary-no-refine'!$K571-'summary-no-refine'!$J571)/1000</f>
        <v>81.891000000000005</v>
      </c>
      <c r="K570" s="7">
        <f t="shared" si="32"/>
        <v>1.4048796571051763</v>
      </c>
      <c r="L570" s="8">
        <f>'summary-no-refine'!$G571</f>
        <v>264762</v>
      </c>
      <c r="M570" s="24">
        <f t="shared" si="35"/>
        <v>264.762</v>
      </c>
      <c r="N570" s="7">
        <f t="shared" si="33"/>
        <v>1.2331905636005167</v>
      </c>
    </row>
    <row r="571" spans="1:14" x14ac:dyDescent="0.2">
      <c r="A571" s="1">
        <v>570</v>
      </c>
      <c r="B571" s="9">
        <f>('summary-refine'!$H572+'summary-refine'!$I572)/1000</f>
        <v>8.26</v>
      </c>
      <c r="C571" s="9">
        <f>('summary-refine'!$K572-'summary-refine'!$J572)/1000</f>
        <v>119.262</v>
      </c>
      <c r="D571" s="9">
        <f>'summary-refine'!$J572/1000</f>
        <v>0.77100000000000002</v>
      </c>
      <c r="E571" s="8">
        <f>'summary-refine'!$G572</f>
        <v>326502</v>
      </c>
      <c r="F571" s="24">
        <f t="shared" si="34"/>
        <v>326.50200000000001</v>
      </c>
      <c r="G571" s="8">
        <f>'summary-refine'!$P572/1000</f>
        <v>100.896</v>
      </c>
      <c r="H571" s="8">
        <f>'summary-refine'!$P572/I571</f>
        <v>56.715008431703204</v>
      </c>
      <c r="I571" s="8">
        <f>'summary-refine'!$M572</f>
        <v>1779</v>
      </c>
      <c r="J571" s="9">
        <f>('summary-no-refine'!$K572-'summary-no-refine'!$J572)/1000</f>
        <v>82.888999999999996</v>
      </c>
      <c r="K571" s="7">
        <f t="shared" si="32"/>
        <v>1.4388157656625127</v>
      </c>
      <c r="L571" s="8">
        <f>'summary-no-refine'!$G572</f>
        <v>264765</v>
      </c>
      <c r="M571" s="24">
        <f t="shared" si="35"/>
        <v>264.76499999999999</v>
      </c>
      <c r="N571" s="7">
        <f t="shared" si="33"/>
        <v>1.2331765905614414</v>
      </c>
    </row>
    <row r="572" spans="1:14" x14ac:dyDescent="0.2">
      <c r="A572" s="1">
        <v>571</v>
      </c>
      <c r="B572" s="9">
        <f>('summary-refine'!$H573+'summary-refine'!$I573)/1000</f>
        <v>8.343</v>
      </c>
      <c r="C572" s="9">
        <f>('summary-refine'!$K573-'summary-refine'!$J573)/1000</f>
        <v>141.821</v>
      </c>
      <c r="D572" s="9">
        <f>'summary-refine'!$J573/1000</f>
        <v>0.82599999999999996</v>
      </c>
      <c r="E572" s="8">
        <f>'summary-refine'!$G573</f>
        <v>306611</v>
      </c>
      <c r="F572" s="24">
        <f t="shared" si="34"/>
        <v>306.61099999999999</v>
      </c>
      <c r="G572" s="8">
        <f>'summary-refine'!$P573/1000</f>
        <v>92.241</v>
      </c>
      <c r="H572" s="8">
        <f>'summary-refine'!$P573/I572</f>
        <v>51.820786516853936</v>
      </c>
      <c r="I572" s="8">
        <f>'summary-refine'!$M573</f>
        <v>1780</v>
      </c>
      <c r="J572" s="9">
        <f>('summary-no-refine'!$K573-'summary-no-refine'!$J573)/1000</f>
        <v>88.082999999999998</v>
      </c>
      <c r="K572" s="7">
        <f t="shared" si="32"/>
        <v>1.6100836710829558</v>
      </c>
      <c r="L572" s="8">
        <f>'summary-no-refine'!$G573</f>
        <v>255067</v>
      </c>
      <c r="M572" s="24">
        <f t="shared" si="35"/>
        <v>255.06700000000001</v>
      </c>
      <c r="N572" s="7">
        <f t="shared" si="33"/>
        <v>1.2020802377414561</v>
      </c>
    </row>
    <row r="573" spans="1:14" x14ac:dyDescent="0.2">
      <c r="A573" s="1">
        <v>572</v>
      </c>
      <c r="B573" s="9">
        <f>('summary-refine'!$H574+'summary-refine'!$I574)/1000</f>
        <v>8.1289999999999996</v>
      </c>
      <c r="C573" s="9">
        <f>('summary-refine'!$K574-'summary-refine'!$J574)/1000</f>
        <v>142.303</v>
      </c>
      <c r="D573" s="9">
        <f>'summary-refine'!$J574/1000</f>
        <v>0.748</v>
      </c>
      <c r="E573" s="8">
        <f>'summary-refine'!$G574</f>
        <v>306611</v>
      </c>
      <c r="F573" s="24">
        <f t="shared" si="34"/>
        <v>306.61099999999999</v>
      </c>
      <c r="G573" s="8">
        <f>'summary-refine'!$P574/1000</f>
        <v>92.241</v>
      </c>
      <c r="H573" s="8">
        <f>'summary-refine'!$P574/I573</f>
        <v>51.820786516853936</v>
      </c>
      <c r="I573" s="8">
        <f>'summary-refine'!$M574</f>
        <v>1780</v>
      </c>
      <c r="J573" s="9">
        <f>('summary-no-refine'!$K574-'summary-no-refine'!$J574)/1000</f>
        <v>89.912999999999997</v>
      </c>
      <c r="K573" s="7">
        <f t="shared" si="32"/>
        <v>1.5826743629953399</v>
      </c>
      <c r="L573" s="8">
        <f>'summary-no-refine'!$G574</f>
        <v>255067</v>
      </c>
      <c r="M573" s="24">
        <f t="shared" si="35"/>
        <v>255.06700000000001</v>
      </c>
      <c r="N573" s="7">
        <f t="shared" si="33"/>
        <v>1.2020802377414561</v>
      </c>
    </row>
    <row r="574" spans="1:14" x14ac:dyDescent="0.2">
      <c r="A574" s="1">
        <v>573</v>
      </c>
      <c r="B574" s="9">
        <f>('summary-refine'!$H575+'summary-refine'!$I575)/1000</f>
        <v>8.1530000000000005</v>
      </c>
      <c r="C574" s="9">
        <f>('summary-refine'!$K575-'summary-refine'!$J575)/1000</f>
        <v>139.13200000000001</v>
      </c>
      <c r="D574" s="9">
        <f>'summary-refine'!$J575/1000</f>
        <v>0.76700000000000002</v>
      </c>
      <c r="E574" s="8">
        <f>'summary-refine'!$G575</f>
        <v>306611</v>
      </c>
      <c r="F574" s="24">
        <f t="shared" si="34"/>
        <v>306.61099999999999</v>
      </c>
      <c r="G574" s="8">
        <f>'summary-refine'!$P575/1000</f>
        <v>92.241</v>
      </c>
      <c r="H574" s="8">
        <f>'summary-refine'!$P575/I574</f>
        <v>51.820786516853936</v>
      </c>
      <c r="I574" s="8">
        <f>'summary-refine'!$M575</f>
        <v>1780</v>
      </c>
      <c r="J574" s="9">
        <f>('summary-no-refine'!$K575-'summary-no-refine'!$J575)/1000</f>
        <v>88.376000000000005</v>
      </c>
      <c r="K574" s="7">
        <f t="shared" si="32"/>
        <v>1.5743188195890288</v>
      </c>
      <c r="L574" s="8">
        <f>'summary-no-refine'!$G575</f>
        <v>255067</v>
      </c>
      <c r="M574" s="24">
        <f t="shared" si="35"/>
        <v>255.06700000000001</v>
      </c>
      <c r="N574" s="7">
        <f t="shared" si="33"/>
        <v>1.2020802377414561</v>
      </c>
    </row>
    <row r="575" spans="1:14" x14ac:dyDescent="0.2">
      <c r="A575" s="1">
        <v>574</v>
      </c>
      <c r="B575" s="9">
        <f>('summary-refine'!$H576+'summary-refine'!$I576)/1000</f>
        <v>7.931</v>
      </c>
      <c r="C575" s="9">
        <f>('summary-refine'!$K576-'summary-refine'!$J576)/1000</f>
        <v>138.85599999999999</v>
      </c>
      <c r="D575" s="9">
        <f>'summary-refine'!$J576/1000</f>
        <v>0.86199999999999999</v>
      </c>
      <c r="E575" s="8">
        <f>'summary-refine'!$G576</f>
        <v>306611</v>
      </c>
      <c r="F575" s="24">
        <f t="shared" si="34"/>
        <v>306.61099999999999</v>
      </c>
      <c r="G575" s="8">
        <f>'summary-refine'!$P576/1000</f>
        <v>92.241</v>
      </c>
      <c r="H575" s="8">
        <f>'summary-refine'!$P576/I575</f>
        <v>51.820786516853936</v>
      </c>
      <c r="I575" s="8">
        <f>'summary-refine'!$M576</f>
        <v>1780</v>
      </c>
      <c r="J575" s="9">
        <f>('summary-no-refine'!$K576-'summary-no-refine'!$J576)/1000</f>
        <v>88.144999999999996</v>
      </c>
      <c r="K575" s="7">
        <f t="shared" si="32"/>
        <v>1.5753134040501446</v>
      </c>
      <c r="L575" s="8">
        <f>'summary-no-refine'!$G576</f>
        <v>255067</v>
      </c>
      <c r="M575" s="24">
        <f t="shared" si="35"/>
        <v>255.06700000000001</v>
      </c>
      <c r="N575" s="7">
        <f t="shared" si="33"/>
        <v>1.2020802377414561</v>
      </c>
    </row>
    <row r="576" spans="1:14" x14ac:dyDescent="0.2">
      <c r="A576" s="1">
        <v>575</v>
      </c>
      <c r="B576" s="9">
        <f>('summary-refine'!$H577+'summary-refine'!$I577)/1000</f>
        <v>8.09</v>
      </c>
      <c r="C576" s="9">
        <f>('summary-refine'!$K577-'summary-refine'!$J577)/1000</f>
        <v>140.21100000000001</v>
      </c>
      <c r="D576" s="9">
        <f>'summary-refine'!$J577/1000</f>
        <v>0.74399999999999999</v>
      </c>
      <c r="E576" s="8">
        <f>'summary-refine'!$G577</f>
        <v>306611</v>
      </c>
      <c r="F576" s="24">
        <f t="shared" si="34"/>
        <v>306.61099999999999</v>
      </c>
      <c r="G576" s="8">
        <f>'summary-refine'!$P577/1000</f>
        <v>92.241</v>
      </c>
      <c r="H576" s="8">
        <f>'summary-refine'!$P577/I576</f>
        <v>51.820786516853936</v>
      </c>
      <c r="I576" s="8">
        <f>'summary-refine'!$M577</f>
        <v>1780</v>
      </c>
      <c r="J576" s="9">
        <f>('summary-no-refine'!$K577-'summary-no-refine'!$J577)/1000</f>
        <v>90.748000000000005</v>
      </c>
      <c r="K576" s="7">
        <f t="shared" si="32"/>
        <v>1.5450588442720501</v>
      </c>
      <c r="L576" s="8">
        <f>'summary-no-refine'!$G577</f>
        <v>255067</v>
      </c>
      <c r="M576" s="24">
        <f t="shared" si="35"/>
        <v>255.06700000000001</v>
      </c>
      <c r="N576" s="7">
        <f t="shared" si="33"/>
        <v>1.2020802377414561</v>
      </c>
    </row>
    <row r="577" spans="1:14" x14ac:dyDescent="0.2">
      <c r="A577" s="1">
        <v>576</v>
      </c>
      <c r="B577" s="9">
        <f>('summary-refine'!$H578+'summary-refine'!$I578)/1000</f>
        <v>8.4550000000000001</v>
      </c>
      <c r="C577" s="9">
        <f>('summary-refine'!$K578-'summary-refine'!$J578)/1000</f>
        <v>122.39100000000001</v>
      </c>
      <c r="D577" s="9">
        <f>'summary-refine'!$J578/1000</f>
        <v>0.84299999999999997</v>
      </c>
      <c r="E577" s="8">
        <f>'summary-refine'!$G578</f>
        <v>304636</v>
      </c>
      <c r="F577" s="24">
        <f t="shared" si="34"/>
        <v>304.63600000000002</v>
      </c>
      <c r="G577" s="8">
        <f>'summary-refine'!$P578/1000</f>
        <v>95.194000000000003</v>
      </c>
      <c r="H577" s="8">
        <f>'summary-refine'!$P578/I577</f>
        <v>53.479775280898878</v>
      </c>
      <c r="I577" s="8">
        <f>'summary-refine'!$M578</f>
        <v>1780</v>
      </c>
      <c r="J577" s="9">
        <f>('summary-no-refine'!$K578-'summary-no-refine'!$J578)/1000</f>
        <v>84.875</v>
      </c>
      <c r="K577" s="7">
        <f t="shared" si="32"/>
        <v>1.4420147275405009</v>
      </c>
      <c r="L577" s="8">
        <f>'summary-no-refine'!$G578</f>
        <v>264724</v>
      </c>
      <c r="M577" s="24">
        <f t="shared" si="35"/>
        <v>264.72399999999999</v>
      </c>
      <c r="N577" s="7">
        <f t="shared" si="33"/>
        <v>1.1507683474108883</v>
      </c>
    </row>
    <row r="578" spans="1:14" x14ac:dyDescent="0.2">
      <c r="A578" s="1">
        <v>577</v>
      </c>
      <c r="B578" s="9">
        <f>('summary-refine'!$H579+'summary-refine'!$I579)/1000</f>
        <v>8.0269999999999992</v>
      </c>
      <c r="C578" s="9">
        <f>('summary-refine'!$K579-'summary-refine'!$J579)/1000</f>
        <v>120.31699999999999</v>
      </c>
      <c r="D578" s="9">
        <f>'summary-refine'!$J579/1000</f>
        <v>0.77400000000000002</v>
      </c>
      <c r="E578" s="8">
        <f>'summary-refine'!$G579</f>
        <v>304636</v>
      </c>
      <c r="F578" s="24">
        <f t="shared" si="34"/>
        <v>304.63600000000002</v>
      </c>
      <c r="G578" s="8">
        <f>'summary-refine'!$P579/1000</f>
        <v>95.194000000000003</v>
      </c>
      <c r="H578" s="8">
        <f>'summary-refine'!$P579/I578</f>
        <v>53.479775280898878</v>
      </c>
      <c r="I578" s="8">
        <f>'summary-refine'!$M579</f>
        <v>1780</v>
      </c>
      <c r="J578" s="9">
        <f>('summary-no-refine'!$K579-'summary-no-refine'!$J579)/1000</f>
        <v>81.2</v>
      </c>
      <c r="K578" s="7">
        <f t="shared" ref="K578:K641" si="36">C578/J578</f>
        <v>1.4817364532019703</v>
      </c>
      <c r="L578" s="8">
        <f>'summary-no-refine'!$G579</f>
        <v>264724</v>
      </c>
      <c r="M578" s="24">
        <f t="shared" si="35"/>
        <v>264.72399999999999</v>
      </c>
      <c r="N578" s="7">
        <f t="shared" ref="N578:N641" si="37">E578/L578</f>
        <v>1.1507683474108883</v>
      </c>
    </row>
    <row r="579" spans="1:14" x14ac:dyDescent="0.2">
      <c r="A579" s="1">
        <v>578</v>
      </c>
      <c r="B579" s="9">
        <f>('summary-refine'!$H580+'summary-refine'!$I580)/1000</f>
        <v>8.0180000000000007</v>
      </c>
      <c r="C579" s="9">
        <f>('summary-refine'!$K580-'summary-refine'!$J580)/1000</f>
        <v>119.369</v>
      </c>
      <c r="D579" s="9">
        <f>'summary-refine'!$J580/1000</f>
        <v>0.70699999999999996</v>
      </c>
      <c r="E579" s="8">
        <f>'summary-refine'!$G580</f>
        <v>305857</v>
      </c>
      <c r="F579" s="24">
        <f t="shared" ref="F579:F642" si="38">E579/1000</f>
        <v>305.85700000000003</v>
      </c>
      <c r="G579" s="8">
        <f>'summary-refine'!$P580/1000</f>
        <v>95.159000000000006</v>
      </c>
      <c r="H579" s="8">
        <f>'summary-refine'!$P580/I579</f>
        <v>53.460112359550564</v>
      </c>
      <c r="I579" s="8">
        <f>'summary-refine'!$M580</f>
        <v>1780</v>
      </c>
      <c r="J579" s="9">
        <f>('summary-no-refine'!$K580-'summary-no-refine'!$J580)/1000</f>
        <v>84.4</v>
      </c>
      <c r="K579" s="7">
        <f t="shared" si="36"/>
        <v>1.414324644549763</v>
      </c>
      <c r="L579" s="8">
        <f>'summary-no-refine'!$G580</f>
        <v>266501</v>
      </c>
      <c r="M579" s="24">
        <f t="shared" ref="M579:M642" si="39">L579/1000</f>
        <v>266.50099999999998</v>
      </c>
      <c r="N579" s="7">
        <f t="shared" si="37"/>
        <v>1.1476767441773201</v>
      </c>
    </row>
    <row r="580" spans="1:14" x14ac:dyDescent="0.2">
      <c r="A580" s="1">
        <v>579</v>
      </c>
      <c r="B580" s="9">
        <f>('summary-refine'!$H581+'summary-refine'!$I581)/1000</f>
        <v>8.0039999999999996</v>
      </c>
      <c r="C580" s="9">
        <f>('summary-refine'!$K581-'summary-refine'!$J581)/1000</f>
        <v>118.708</v>
      </c>
      <c r="D580" s="9">
        <f>'summary-refine'!$J581/1000</f>
        <v>0.72299999999999998</v>
      </c>
      <c r="E580" s="8">
        <f>'summary-refine'!$G581</f>
        <v>305857</v>
      </c>
      <c r="F580" s="24">
        <f t="shared" si="38"/>
        <v>305.85700000000003</v>
      </c>
      <c r="G580" s="8">
        <f>'summary-refine'!$P581/1000</f>
        <v>95.159000000000006</v>
      </c>
      <c r="H580" s="8">
        <f>'summary-refine'!$P581/I580</f>
        <v>53.460112359550564</v>
      </c>
      <c r="I580" s="8">
        <f>'summary-refine'!$M581</f>
        <v>1780</v>
      </c>
      <c r="J580" s="9">
        <f>('summary-no-refine'!$K581-'summary-no-refine'!$J581)/1000</f>
        <v>82.619</v>
      </c>
      <c r="K580" s="7">
        <f t="shared" si="36"/>
        <v>1.436812355511444</v>
      </c>
      <c r="L580" s="8">
        <f>'summary-no-refine'!$G581</f>
        <v>266507</v>
      </c>
      <c r="M580" s="24">
        <f t="shared" si="39"/>
        <v>266.50700000000001</v>
      </c>
      <c r="N580" s="7">
        <f t="shared" si="37"/>
        <v>1.1476509059799556</v>
      </c>
    </row>
    <row r="581" spans="1:14" x14ac:dyDescent="0.2">
      <c r="A581" s="1">
        <v>580</v>
      </c>
      <c r="B581" s="9">
        <f>('summary-refine'!$H582+'summary-refine'!$I582)/1000</f>
        <v>8.0180000000000007</v>
      </c>
      <c r="C581" s="9">
        <f>('summary-refine'!$K582-'summary-refine'!$J582)/1000</f>
        <v>133.96299999999999</v>
      </c>
      <c r="D581" s="9">
        <f>'summary-refine'!$J582/1000</f>
        <v>0.91400000000000003</v>
      </c>
      <c r="E581" s="8">
        <f>'summary-refine'!$G582</f>
        <v>335239</v>
      </c>
      <c r="F581" s="24">
        <f t="shared" si="38"/>
        <v>335.23899999999998</v>
      </c>
      <c r="G581" s="8">
        <f>'summary-refine'!$P582/1000</f>
        <v>101.435</v>
      </c>
      <c r="H581" s="8">
        <f>'summary-refine'!$P582/I581</f>
        <v>56.985955056179776</v>
      </c>
      <c r="I581" s="8">
        <f>'summary-refine'!$M582</f>
        <v>1780</v>
      </c>
      <c r="J581" s="9">
        <f>('summary-no-refine'!$K582-'summary-no-refine'!$J582)/1000</f>
        <v>91.661000000000001</v>
      </c>
      <c r="K581" s="7">
        <f t="shared" si="36"/>
        <v>1.461504893029751</v>
      </c>
      <c r="L581" s="8">
        <f>'summary-no-refine'!$G582</f>
        <v>273497</v>
      </c>
      <c r="M581" s="24">
        <f t="shared" si="39"/>
        <v>273.49700000000001</v>
      </c>
      <c r="N581" s="7">
        <f t="shared" si="37"/>
        <v>1.2257501910441431</v>
      </c>
    </row>
    <row r="582" spans="1:14" x14ac:dyDescent="0.2">
      <c r="A582" s="1">
        <v>581</v>
      </c>
      <c r="B582" s="9">
        <f>('summary-refine'!$H583+'summary-refine'!$I583)/1000</f>
        <v>8.2129999999999992</v>
      </c>
      <c r="C582" s="9">
        <f>('summary-refine'!$K583-'summary-refine'!$J583)/1000</f>
        <v>131.38399999999999</v>
      </c>
      <c r="D582" s="9">
        <f>'summary-refine'!$J583/1000</f>
        <v>0.88500000000000001</v>
      </c>
      <c r="E582" s="8">
        <f>'summary-refine'!$G583</f>
        <v>335239</v>
      </c>
      <c r="F582" s="24">
        <f t="shared" si="38"/>
        <v>335.23899999999998</v>
      </c>
      <c r="G582" s="8">
        <f>'summary-refine'!$P583/1000</f>
        <v>101.435</v>
      </c>
      <c r="H582" s="8">
        <f>'summary-refine'!$P583/I582</f>
        <v>56.985955056179776</v>
      </c>
      <c r="I582" s="8">
        <f>'summary-refine'!$M583</f>
        <v>1780</v>
      </c>
      <c r="J582" s="9">
        <f>('summary-no-refine'!$K583-'summary-no-refine'!$J583)/1000</f>
        <v>90.225999999999999</v>
      </c>
      <c r="K582" s="7">
        <f t="shared" si="36"/>
        <v>1.4561656285327953</v>
      </c>
      <c r="L582" s="8">
        <f>'summary-no-refine'!$G583</f>
        <v>273497</v>
      </c>
      <c r="M582" s="24">
        <f t="shared" si="39"/>
        <v>273.49700000000001</v>
      </c>
      <c r="N582" s="7">
        <f t="shared" si="37"/>
        <v>1.2257501910441431</v>
      </c>
    </row>
    <row r="583" spans="1:14" x14ac:dyDescent="0.2">
      <c r="A583" s="1">
        <v>582</v>
      </c>
      <c r="B583" s="9">
        <f>('summary-refine'!$H584+'summary-refine'!$I584)/1000</f>
        <v>7.9749999999999996</v>
      </c>
      <c r="C583" s="9">
        <f>('summary-refine'!$K584-'summary-refine'!$J584)/1000</f>
        <v>129.6</v>
      </c>
      <c r="D583" s="9">
        <f>'summary-refine'!$J584/1000</f>
        <v>0.82399999999999995</v>
      </c>
      <c r="E583" s="8">
        <f>'summary-refine'!$G584</f>
        <v>335239</v>
      </c>
      <c r="F583" s="24">
        <f t="shared" si="38"/>
        <v>335.23899999999998</v>
      </c>
      <c r="G583" s="8">
        <f>'summary-refine'!$P584/1000</f>
        <v>101.435</v>
      </c>
      <c r="H583" s="8">
        <f>'summary-refine'!$P584/I583</f>
        <v>56.985955056179776</v>
      </c>
      <c r="I583" s="8">
        <f>'summary-refine'!$M584</f>
        <v>1780</v>
      </c>
      <c r="J583" s="9">
        <f>('summary-no-refine'!$K584-'summary-no-refine'!$J584)/1000</f>
        <v>91.037000000000006</v>
      </c>
      <c r="K583" s="7">
        <f t="shared" si="36"/>
        <v>1.4235969990223754</v>
      </c>
      <c r="L583" s="8">
        <f>'summary-no-refine'!$G584</f>
        <v>273497</v>
      </c>
      <c r="M583" s="24">
        <f t="shared" si="39"/>
        <v>273.49700000000001</v>
      </c>
      <c r="N583" s="7">
        <f t="shared" si="37"/>
        <v>1.2257501910441431</v>
      </c>
    </row>
    <row r="584" spans="1:14" x14ac:dyDescent="0.2">
      <c r="A584" s="1">
        <v>583</v>
      </c>
      <c r="B584" s="9">
        <f>('summary-refine'!$H585+'summary-refine'!$I585)/1000</f>
        <v>8.1080000000000005</v>
      </c>
      <c r="C584" s="9">
        <f>('summary-refine'!$K585-'summary-refine'!$J585)/1000</f>
        <v>130.26499999999999</v>
      </c>
      <c r="D584" s="9">
        <f>'summary-refine'!$J585/1000</f>
        <v>0.89900000000000002</v>
      </c>
      <c r="E584" s="8">
        <f>'summary-refine'!$G585</f>
        <v>335239</v>
      </c>
      <c r="F584" s="24">
        <f t="shared" si="38"/>
        <v>335.23899999999998</v>
      </c>
      <c r="G584" s="8">
        <f>'summary-refine'!$P585/1000</f>
        <v>101.435</v>
      </c>
      <c r="H584" s="8">
        <f>'summary-refine'!$P585/I584</f>
        <v>56.985955056179776</v>
      </c>
      <c r="I584" s="8">
        <f>'summary-refine'!$M585</f>
        <v>1780</v>
      </c>
      <c r="J584" s="9">
        <f>('summary-no-refine'!$K585-'summary-no-refine'!$J585)/1000</f>
        <v>90.061000000000007</v>
      </c>
      <c r="K584" s="7">
        <f t="shared" si="36"/>
        <v>1.4464085453192834</v>
      </c>
      <c r="L584" s="8">
        <f>'summary-no-refine'!$G585</f>
        <v>273497</v>
      </c>
      <c r="M584" s="24">
        <f t="shared" si="39"/>
        <v>273.49700000000001</v>
      </c>
      <c r="N584" s="7">
        <f t="shared" si="37"/>
        <v>1.2257501910441431</v>
      </c>
    </row>
    <row r="585" spans="1:14" x14ac:dyDescent="0.2">
      <c r="A585" s="1">
        <v>584</v>
      </c>
      <c r="B585" s="9">
        <f>('summary-refine'!$H586+'summary-refine'!$I586)/1000</f>
        <v>7.9930000000000003</v>
      </c>
      <c r="C585" s="9">
        <f>('summary-refine'!$K586-'summary-refine'!$J586)/1000</f>
        <v>125.101</v>
      </c>
      <c r="D585" s="9">
        <f>'summary-refine'!$J586/1000</f>
        <v>0.76800000000000002</v>
      </c>
      <c r="E585" s="8">
        <f>'summary-refine'!$G586</f>
        <v>335239</v>
      </c>
      <c r="F585" s="24">
        <f t="shared" si="38"/>
        <v>335.23899999999998</v>
      </c>
      <c r="G585" s="8">
        <f>'summary-refine'!$P586/1000</f>
        <v>101.435</v>
      </c>
      <c r="H585" s="8">
        <f>'summary-refine'!$P586/I585</f>
        <v>56.985955056179776</v>
      </c>
      <c r="I585" s="8">
        <f>'summary-refine'!$M586</f>
        <v>1780</v>
      </c>
      <c r="J585" s="9">
        <f>('summary-no-refine'!$K586-'summary-no-refine'!$J586)/1000</f>
        <v>89.262</v>
      </c>
      <c r="K585" s="7">
        <f t="shared" si="36"/>
        <v>1.4015034393134815</v>
      </c>
      <c r="L585" s="8">
        <f>'summary-no-refine'!$G586</f>
        <v>273497</v>
      </c>
      <c r="M585" s="24">
        <f t="shared" si="39"/>
        <v>273.49700000000001</v>
      </c>
      <c r="N585" s="7">
        <f t="shared" si="37"/>
        <v>1.2257501910441431</v>
      </c>
    </row>
    <row r="586" spans="1:14" x14ac:dyDescent="0.2">
      <c r="A586" s="1">
        <v>585</v>
      </c>
      <c r="B586" s="9">
        <f>('summary-refine'!$H587+'summary-refine'!$I587)/1000</f>
        <v>8.1519999999999992</v>
      </c>
      <c r="C586" s="9">
        <f>('summary-refine'!$K587-'summary-refine'!$J587)/1000</f>
        <v>120.905</v>
      </c>
      <c r="D586" s="9">
        <f>'summary-refine'!$J587/1000</f>
        <v>0.80100000000000005</v>
      </c>
      <c r="E586" s="8">
        <f>'summary-refine'!$G587</f>
        <v>319710</v>
      </c>
      <c r="F586" s="24">
        <f t="shared" si="38"/>
        <v>319.70999999999998</v>
      </c>
      <c r="G586" s="8">
        <f>'summary-refine'!$P587/1000</f>
        <v>100.25700000000001</v>
      </c>
      <c r="H586" s="8">
        <f>'summary-refine'!$P587/I586</f>
        <v>56.292532285233015</v>
      </c>
      <c r="I586" s="8">
        <f>'summary-refine'!$M587</f>
        <v>1781</v>
      </c>
      <c r="J586" s="9">
        <f>('summary-no-refine'!$K587-'summary-no-refine'!$J587)/1000</f>
        <v>80.739999999999995</v>
      </c>
      <c r="K586" s="7">
        <f t="shared" si="36"/>
        <v>1.4974609858806045</v>
      </c>
      <c r="L586" s="8">
        <f>'summary-no-refine'!$G587</f>
        <v>267175</v>
      </c>
      <c r="M586" s="24">
        <f t="shared" si="39"/>
        <v>267.17500000000001</v>
      </c>
      <c r="N586" s="7">
        <f t="shared" si="37"/>
        <v>1.1966314213530458</v>
      </c>
    </row>
    <row r="587" spans="1:14" x14ac:dyDescent="0.2">
      <c r="A587" s="1">
        <v>586</v>
      </c>
      <c r="B587" s="9">
        <f>('summary-refine'!$H588+'summary-refine'!$I588)/1000</f>
        <v>8.2070000000000007</v>
      </c>
      <c r="C587" s="9">
        <f>('summary-refine'!$K588-'summary-refine'!$J588)/1000</f>
        <v>122.61</v>
      </c>
      <c r="D587" s="9">
        <f>'summary-refine'!$J588/1000</f>
        <v>0.86199999999999999</v>
      </c>
      <c r="E587" s="8">
        <f>'summary-refine'!$G588</f>
        <v>319710</v>
      </c>
      <c r="F587" s="24">
        <f t="shared" si="38"/>
        <v>319.70999999999998</v>
      </c>
      <c r="G587" s="8">
        <f>'summary-refine'!$P588/1000</f>
        <v>100.25700000000001</v>
      </c>
      <c r="H587" s="8">
        <f>'summary-refine'!$P588/I587</f>
        <v>56.292532285233015</v>
      </c>
      <c r="I587" s="8">
        <f>'summary-refine'!$M588</f>
        <v>1781</v>
      </c>
      <c r="J587" s="9">
        <f>('summary-no-refine'!$K588-'summary-no-refine'!$J588)/1000</f>
        <v>85.346999999999994</v>
      </c>
      <c r="K587" s="7">
        <f t="shared" si="36"/>
        <v>1.4366058560933601</v>
      </c>
      <c r="L587" s="8">
        <f>'summary-no-refine'!$G588</f>
        <v>267178</v>
      </c>
      <c r="M587" s="24">
        <f t="shared" si="39"/>
        <v>267.178</v>
      </c>
      <c r="N587" s="7">
        <f t="shared" si="37"/>
        <v>1.1966179850137362</v>
      </c>
    </row>
    <row r="588" spans="1:14" x14ac:dyDescent="0.2">
      <c r="A588" s="1">
        <v>587</v>
      </c>
      <c r="B588" s="9">
        <f>('summary-refine'!$H589+'summary-refine'!$I589)/1000</f>
        <v>8.1329999999999991</v>
      </c>
      <c r="C588" s="9">
        <f>('summary-refine'!$K589-'summary-refine'!$J589)/1000</f>
        <v>120.82899999999999</v>
      </c>
      <c r="D588" s="9">
        <f>'summary-refine'!$J589/1000</f>
        <v>0.76700000000000002</v>
      </c>
      <c r="E588" s="8">
        <f>'summary-refine'!$G589</f>
        <v>319710</v>
      </c>
      <c r="F588" s="24">
        <f t="shared" si="38"/>
        <v>319.70999999999998</v>
      </c>
      <c r="G588" s="8">
        <f>'summary-refine'!$P589/1000</f>
        <v>100.25700000000001</v>
      </c>
      <c r="H588" s="8">
        <f>'summary-refine'!$P589/I588</f>
        <v>56.292532285233015</v>
      </c>
      <c r="I588" s="8">
        <f>'summary-refine'!$M589</f>
        <v>1781</v>
      </c>
      <c r="J588" s="9">
        <f>('summary-no-refine'!$K589-'summary-no-refine'!$J589)/1000</f>
        <v>82.247</v>
      </c>
      <c r="K588" s="7">
        <f t="shared" si="36"/>
        <v>1.4690991768696731</v>
      </c>
      <c r="L588" s="8">
        <f>'summary-no-refine'!$G589</f>
        <v>267179</v>
      </c>
      <c r="M588" s="24">
        <f t="shared" si="39"/>
        <v>267.17899999999997</v>
      </c>
      <c r="N588" s="7">
        <f t="shared" si="37"/>
        <v>1.1966135063010193</v>
      </c>
    </row>
    <row r="589" spans="1:14" x14ac:dyDescent="0.2">
      <c r="A589" s="1">
        <v>588</v>
      </c>
      <c r="B589" s="9">
        <f>('summary-refine'!$H590+'summary-refine'!$I590)/1000</f>
        <v>8.2319999999999993</v>
      </c>
      <c r="C589" s="9">
        <f>('summary-refine'!$K590-'summary-refine'!$J590)/1000</f>
        <v>121.55800000000001</v>
      </c>
      <c r="D589" s="9">
        <f>'summary-refine'!$J590/1000</f>
        <v>0.76300000000000001</v>
      </c>
      <c r="E589" s="8">
        <f>'summary-refine'!$G590</f>
        <v>319708</v>
      </c>
      <c r="F589" s="24">
        <f t="shared" si="38"/>
        <v>319.70800000000003</v>
      </c>
      <c r="G589" s="8">
        <f>'summary-refine'!$P590/1000</f>
        <v>100.25700000000001</v>
      </c>
      <c r="H589" s="8">
        <f>'summary-refine'!$P590/I589</f>
        <v>56.292532285233015</v>
      </c>
      <c r="I589" s="8">
        <f>'summary-refine'!$M590</f>
        <v>1781</v>
      </c>
      <c r="J589" s="9">
        <f>('summary-no-refine'!$K590-'summary-no-refine'!$J590)/1000</f>
        <v>82.575000000000003</v>
      </c>
      <c r="K589" s="7">
        <f t="shared" si="36"/>
        <v>1.4720920375416289</v>
      </c>
      <c r="L589" s="8">
        <f>'summary-no-refine'!$G590</f>
        <v>267171</v>
      </c>
      <c r="M589" s="24">
        <f t="shared" si="39"/>
        <v>267.17099999999999</v>
      </c>
      <c r="N589" s="7">
        <f t="shared" si="37"/>
        <v>1.1966418510991088</v>
      </c>
    </row>
    <row r="590" spans="1:14" x14ac:dyDescent="0.2">
      <c r="A590" s="1">
        <v>589</v>
      </c>
      <c r="B590" s="9">
        <f>('summary-refine'!$H591+'summary-refine'!$I591)/1000</f>
        <v>7.67</v>
      </c>
      <c r="C590" s="9">
        <f>('summary-refine'!$K591-'summary-refine'!$J591)/1000</f>
        <v>120.18300000000001</v>
      </c>
      <c r="D590" s="9">
        <f>'summary-refine'!$J591/1000</f>
        <v>0.77200000000000002</v>
      </c>
      <c r="E590" s="8">
        <f>'summary-refine'!$G591</f>
        <v>319710</v>
      </c>
      <c r="F590" s="24">
        <f t="shared" si="38"/>
        <v>319.70999999999998</v>
      </c>
      <c r="G590" s="8">
        <f>'summary-refine'!$P591/1000</f>
        <v>100.25700000000001</v>
      </c>
      <c r="H590" s="8">
        <f>'summary-refine'!$P591/I590</f>
        <v>56.292532285233015</v>
      </c>
      <c r="I590" s="8">
        <f>'summary-refine'!$M591</f>
        <v>1781</v>
      </c>
      <c r="J590" s="9">
        <f>('summary-no-refine'!$K591-'summary-no-refine'!$J591)/1000</f>
        <v>79.59</v>
      </c>
      <c r="K590" s="7">
        <f t="shared" si="36"/>
        <v>1.5100263852242743</v>
      </c>
      <c r="L590" s="8">
        <f>'summary-no-refine'!$G591</f>
        <v>267178</v>
      </c>
      <c r="M590" s="24">
        <f t="shared" si="39"/>
        <v>267.178</v>
      </c>
      <c r="N590" s="7">
        <f t="shared" si="37"/>
        <v>1.1966179850137362</v>
      </c>
    </row>
    <row r="591" spans="1:14" x14ac:dyDescent="0.2">
      <c r="A591" s="1">
        <v>590</v>
      </c>
      <c r="B591" s="9">
        <f>('summary-refine'!$H592+'summary-refine'!$I592)/1000</f>
        <v>7.9960000000000004</v>
      </c>
      <c r="C591" s="9">
        <f>('summary-refine'!$K592-'summary-refine'!$J592)/1000</f>
        <v>123.26900000000001</v>
      </c>
      <c r="D591" s="9">
        <f>'summary-refine'!$J592/1000</f>
        <v>0.80100000000000005</v>
      </c>
      <c r="E591" s="8">
        <f>'summary-refine'!$G592</f>
        <v>319710</v>
      </c>
      <c r="F591" s="24">
        <f t="shared" si="38"/>
        <v>319.70999999999998</v>
      </c>
      <c r="G591" s="8">
        <f>'summary-refine'!$P592/1000</f>
        <v>100.25700000000001</v>
      </c>
      <c r="H591" s="8">
        <f>'summary-refine'!$P592/I591</f>
        <v>56.292532285233015</v>
      </c>
      <c r="I591" s="8">
        <f>'summary-refine'!$M592</f>
        <v>1781</v>
      </c>
      <c r="J591" s="9">
        <f>('summary-no-refine'!$K592-'summary-no-refine'!$J592)/1000</f>
        <v>80.725999999999999</v>
      </c>
      <c r="K591" s="7">
        <f t="shared" si="36"/>
        <v>1.5270049302579096</v>
      </c>
      <c r="L591" s="8">
        <f>'summary-no-refine'!$G592</f>
        <v>267175</v>
      </c>
      <c r="M591" s="24">
        <f t="shared" si="39"/>
        <v>267.17500000000001</v>
      </c>
      <c r="N591" s="7">
        <f t="shared" si="37"/>
        <v>1.1966314213530458</v>
      </c>
    </row>
    <row r="592" spans="1:14" x14ac:dyDescent="0.2">
      <c r="A592" s="1">
        <v>591</v>
      </c>
      <c r="B592" s="9">
        <f>('summary-refine'!$H593+'summary-refine'!$I593)/1000</f>
        <v>8.3670000000000009</v>
      </c>
      <c r="C592" s="9">
        <f>('summary-refine'!$K593-'summary-refine'!$J593)/1000</f>
        <v>123.32299999999999</v>
      </c>
      <c r="D592" s="9">
        <f>'summary-refine'!$J593/1000</f>
        <v>0.75600000000000001</v>
      </c>
      <c r="E592" s="8">
        <f>'summary-refine'!$G593</f>
        <v>319710</v>
      </c>
      <c r="F592" s="24">
        <f t="shared" si="38"/>
        <v>319.70999999999998</v>
      </c>
      <c r="G592" s="8">
        <f>'summary-refine'!$P593/1000</f>
        <v>100.25700000000001</v>
      </c>
      <c r="H592" s="8">
        <f>'summary-refine'!$P593/I592</f>
        <v>56.292532285233015</v>
      </c>
      <c r="I592" s="8">
        <f>'summary-refine'!$M593</f>
        <v>1781</v>
      </c>
      <c r="J592" s="9">
        <f>('summary-no-refine'!$K593-'summary-no-refine'!$J593)/1000</f>
        <v>83.644999999999996</v>
      </c>
      <c r="K592" s="7">
        <f t="shared" si="36"/>
        <v>1.4743618865443242</v>
      </c>
      <c r="L592" s="8">
        <f>'summary-no-refine'!$G593</f>
        <v>267178</v>
      </c>
      <c r="M592" s="24">
        <f t="shared" si="39"/>
        <v>267.178</v>
      </c>
      <c r="N592" s="7">
        <f t="shared" si="37"/>
        <v>1.1966179850137362</v>
      </c>
    </row>
    <row r="593" spans="1:14" x14ac:dyDescent="0.2">
      <c r="A593" s="1">
        <v>592</v>
      </c>
      <c r="B593" s="9">
        <f>('summary-refine'!$H594+'summary-refine'!$I594)/1000</f>
        <v>8.2070000000000007</v>
      </c>
      <c r="C593" s="9">
        <f>('summary-refine'!$K594-'summary-refine'!$J594)/1000</f>
        <v>121.797</v>
      </c>
      <c r="D593" s="9">
        <f>'summary-refine'!$J594/1000</f>
        <v>0.73</v>
      </c>
      <c r="E593" s="8">
        <f>'summary-refine'!$G594</f>
        <v>319710</v>
      </c>
      <c r="F593" s="24">
        <f t="shared" si="38"/>
        <v>319.70999999999998</v>
      </c>
      <c r="G593" s="8">
        <f>'summary-refine'!$P594/1000</f>
        <v>100.25700000000001</v>
      </c>
      <c r="H593" s="8">
        <f>'summary-refine'!$P594/I593</f>
        <v>56.292532285233015</v>
      </c>
      <c r="I593" s="8">
        <f>'summary-refine'!$M594</f>
        <v>1781</v>
      </c>
      <c r="J593" s="9">
        <f>('summary-no-refine'!$K594-'summary-no-refine'!$J594)/1000</f>
        <v>83</v>
      </c>
      <c r="K593" s="7">
        <f t="shared" si="36"/>
        <v>1.467433734939759</v>
      </c>
      <c r="L593" s="8">
        <f>'summary-no-refine'!$G594</f>
        <v>267179</v>
      </c>
      <c r="M593" s="24">
        <f t="shared" si="39"/>
        <v>267.17899999999997</v>
      </c>
      <c r="N593" s="7">
        <f t="shared" si="37"/>
        <v>1.1966135063010193</v>
      </c>
    </row>
    <row r="594" spans="1:14" x14ac:dyDescent="0.2">
      <c r="A594" s="1">
        <v>593</v>
      </c>
      <c r="B594" s="9">
        <f>('summary-refine'!$H595+'summary-refine'!$I595)/1000</f>
        <v>8.0879999999999992</v>
      </c>
      <c r="C594" s="9">
        <f>('summary-refine'!$K595-'summary-refine'!$J595)/1000</f>
        <v>122.617</v>
      </c>
      <c r="D594" s="9">
        <f>'summary-refine'!$J595/1000</f>
        <v>0.82699999999999996</v>
      </c>
      <c r="E594" s="8">
        <f>'summary-refine'!$G595</f>
        <v>319708</v>
      </c>
      <c r="F594" s="24">
        <f t="shared" si="38"/>
        <v>319.70800000000003</v>
      </c>
      <c r="G594" s="8">
        <f>'summary-refine'!$P595/1000</f>
        <v>100.25700000000001</v>
      </c>
      <c r="H594" s="8">
        <f>'summary-refine'!$P595/I594</f>
        <v>56.292532285233015</v>
      </c>
      <c r="I594" s="8">
        <f>'summary-refine'!$M595</f>
        <v>1781</v>
      </c>
      <c r="J594" s="9">
        <f>('summary-no-refine'!$K595-'summary-no-refine'!$J595)/1000</f>
        <v>80.671999999999997</v>
      </c>
      <c r="K594" s="7">
        <f t="shared" si="36"/>
        <v>1.5199449623165411</v>
      </c>
      <c r="L594" s="8">
        <f>'summary-no-refine'!$G595</f>
        <v>267171</v>
      </c>
      <c r="M594" s="24">
        <f t="shared" si="39"/>
        <v>267.17099999999999</v>
      </c>
      <c r="N594" s="7">
        <f t="shared" si="37"/>
        <v>1.1966418510991088</v>
      </c>
    </row>
    <row r="595" spans="1:14" x14ac:dyDescent="0.2">
      <c r="A595" s="1">
        <v>594</v>
      </c>
      <c r="B595" s="9">
        <f>('summary-refine'!$H596+'summary-refine'!$I596)/1000</f>
        <v>7.9059999999999997</v>
      </c>
      <c r="C595" s="9">
        <f>('summary-refine'!$K596-'summary-refine'!$J596)/1000</f>
        <v>156.64500000000001</v>
      </c>
      <c r="D595" s="9">
        <f>'summary-refine'!$J596/1000</f>
        <v>0.874</v>
      </c>
      <c r="E595" s="8">
        <f>'summary-refine'!$G596</f>
        <v>370550</v>
      </c>
      <c r="F595" s="24">
        <f t="shared" si="38"/>
        <v>370.55</v>
      </c>
      <c r="G595" s="8">
        <f>'summary-refine'!$P596/1000</f>
        <v>101.541</v>
      </c>
      <c r="H595" s="8">
        <f>'summary-refine'!$P596/I595</f>
        <v>57.270727580372252</v>
      </c>
      <c r="I595" s="8">
        <f>'summary-refine'!$M596</f>
        <v>1773</v>
      </c>
      <c r="J595" s="9">
        <f>('summary-no-refine'!$K596-'summary-no-refine'!$J596)/1000</f>
        <v>140.19300000000001</v>
      </c>
      <c r="K595" s="7">
        <f t="shared" si="36"/>
        <v>1.1173525069012005</v>
      </c>
      <c r="L595" s="8">
        <f>'summary-no-refine'!$G596</f>
        <v>334943</v>
      </c>
      <c r="M595" s="24">
        <f t="shared" si="39"/>
        <v>334.94299999999998</v>
      </c>
      <c r="N595" s="7">
        <f t="shared" si="37"/>
        <v>1.1063076404044867</v>
      </c>
    </row>
    <row r="596" spans="1:14" x14ac:dyDescent="0.2">
      <c r="A596" s="1">
        <v>595</v>
      </c>
      <c r="B596" s="9">
        <f>('summary-refine'!$H597+'summary-refine'!$I597)/1000</f>
        <v>8.2759999999999998</v>
      </c>
      <c r="C596" s="9">
        <f>('summary-refine'!$K597-'summary-refine'!$J597)/1000</f>
        <v>140.18600000000001</v>
      </c>
      <c r="D596" s="9">
        <f>'summary-refine'!$J597/1000</f>
        <v>0.85699999999999998</v>
      </c>
      <c r="E596" s="8">
        <f>'summary-refine'!$G597</f>
        <v>322811</v>
      </c>
      <c r="F596" s="24">
        <f t="shared" si="38"/>
        <v>322.81099999999998</v>
      </c>
      <c r="G596" s="8">
        <f>'summary-refine'!$P597/1000</f>
        <v>96.421999999999997</v>
      </c>
      <c r="H596" s="8">
        <f>'summary-refine'!$P597/I596</f>
        <v>54.139247613700171</v>
      </c>
      <c r="I596" s="8">
        <f>'summary-refine'!$M597</f>
        <v>1781</v>
      </c>
      <c r="J596" s="9">
        <f>('summary-no-refine'!$K597-'summary-no-refine'!$J597)/1000</f>
        <v>83.867999999999995</v>
      </c>
      <c r="K596" s="7">
        <f t="shared" si="36"/>
        <v>1.6715076071922548</v>
      </c>
      <c r="L596" s="8">
        <f>'summary-no-refine'!$G597</f>
        <v>263759</v>
      </c>
      <c r="M596" s="24">
        <f t="shared" si="39"/>
        <v>263.75900000000001</v>
      </c>
      <c r="N596" s="7">
        <f t="shared" si="37"/>
        <v>1.2238861991439154</v>
      </c>
    </row>
    <row r="597" spans="1:14" x14ac:dyDescent="0.2">
      <c r="A597" s="1">
        <v>596</v>
      </c>
      <c r="B597" s="9">
        <f>('summary-refine'!$H598+'summary-refine'!$I598)/1000</f>
        <v>8.6489999999999991</v>
      </c>
      <c r="C597" s="9">
        <f>('summary-refine'!$K598-'summary-refine'!$J598)/1000</f>
        <v>141.38</v>
      </c>
      <c r="D597" s="9">
        <f>'summary-refine'!$J598/1000</f>
        <v>0.89300000000000002</v>
      </c>
      <c r="E597" s="8">
        <f>'summary-refine'!$G598</f>
        <v>322811</v>
      </c>
      <c r="F597" s="24">
        <f t="shared" si="38"/>
        <v>322.81099999999998</v>
      </c>
      <c r="G597" s="8">
        <f>'summary-refine'!$P598/1000</f>
        <v>96.421999999999997</v>
      </c>
      <c r="H597" s="8">
        <f>'summary-refine'!$P598/I597</f>
        <v>54.139247613700171</v>
      </c>
      <c r="I597" s="8">
        <f>'summary-refine'!$M598</f>
        <v>1781</v>
      </c>
      <c r="J597" s="9">
        <f>('summary-no-refine'!$K598-'summary-no-refine'!$J598)/1000</f>
        <v>86.7</v>
      </c>
      <c r="K597" s="7">
        <f t="shared" si="36"/>
        <v>1.6306805074971165</v>
      </c>
      <c r="L597" s="8">
        <f>'summary-no-refine'!$G598</f>
        <v>263759</v>
      </c>
      <c r="M597" s="24">
        <f t="shared" si="39"/>
        <v>263.75900000000001</v>
      </c>
      <c r="N597" s="7">
        <f t="shared" si="37"/>
        <v>1.2238861991439154</v>
      </c>
    </row>
    <row r="598" spans="1:14" x14ac:dyDescent="0.2">
      <c r="A598" s="1">
        <v>597</v>
      </c>
      <c r="B598" s="9">
        <f>('summary-refine'!$H599+'summary-refine'!$I599)/1000</f>
        <v>8.1379999999999999</v>
      </c>
      <c r="C598" s="9">
        <f>('summary-refine'!$K599-'summary-refine'!$J599)/1000</f>
        <v>139.31</v>
      </c>
      <c r="D598" s="9">
        <f>'summary-refine'!$J599/1000</f>
        <v>0.80700000000000005</v>
      </c>
      <c r="E598" s="8">
        <f>'summary-refine'!$G599</f>
        <v>322811</v>
      </c>
      <c r="F598" s="24">
        <f t="shared" si="38"/>
        <v>322.81099999999998</v>
      </c>
      <c r="G598" s="8">
        <f>'summary-refine'!$P599/1000</f>
        <v>96.421999999999997</v>
      </c>
      <c r="H598" s="8">
        <f>'summary-refine'!$P599/I598</f>
        <v>54.139247613700171</v>
      </c>
      <c r="I598" s="8">
        <f>'summary-refine'!$M599</f>
        <v>1781</v>
      </c>
      <c r="J598" s="9">
        <f>('summary-no-refine'!$K599-'summary-no-refine'!$J599)/1000</f>
        <v>83.043999999999997</v>
      </c>
      <c r="K598" s="7">
        <f t="shared" si="36"/>
        <v>1.6775444342758057</v>
      </c>
      <c r="L598" s="8">
        <f>'summary-no-refine'!$G599</f>
        <v>263759</v>
      </c>
      <c r="M598" s="24">
        <f t="shared" si="39"/>
        <v>263.75900000000001</v>
      </c>
      <c r="N598" s="7">
        <f t="shared" si="37"/>
        <v>1.2238861991439154</v>
      </c>
    </row>
    <row r="599" spans="1:14" x14ac:dyDescent="0.2">
      <c r="A599" s="1">
        <v>598</v>
      </c>
      <c r="B599" s="9">
        <f>('summary-refine'!$H600+'summary-refine'!$I600)/1000</f>
        <v>8.1370000000000005</v>
      </c>
      <c r="C599" s="9">
        <f>('summary-refine'!$K600-'summary-refine'!$J600)/1000</f>
        <v>138.28200000000001</v>
      </c>
      <c r="D599" s="9">
        <f>'summary-refine'!$J600/1000</f>
        <v>0.874</v>
      </c>
      <c r="E599" s="8">
        <f>'summary-refine'!$G600</f>
        <v>322808</v>
      </c>
      <c r="F599" s="24">
        <f t="shared" si="38"/>
        <v>322.80799999999999</v>
      </c>
      <c r="G599" s="8">
        <f>'summary-refine'!$P600/1000</f>
        <v>96.421999999999997</v>
      </c>
      <c r="H599" s="8">
        <f>'summary-refine'!$P600/I599</f>
        <v>54.139247613700171</v>
      </c>
      <c r="I599" s="8">
        <f>'summary-refine'!$M600</f>
        <v>1781</v>
      </c>
      <c r="J599" s="9">
        <f>('summary-no-refine'!$K600-'summary-no-refine'!$J600)/1000</f>
        <v>84.274000000000001</v>
      </c>
      <c r="K599" s="7">
        <f t="shared" si="36"/>
        <v>1.6408619503049577</v>
      </c>
      <c r="L599" s="8">
        <f>'summary-no-refine'!$G600</f>
        <v>263759</v>
      </c>
      <c r="M599" s="24">
        <f t="shared" si="39"/>
        <v>263.75900000000001</v>
      </c>
      <c r="N599" s="7">
        <f t="shared" si="37"/>
        <v>1.2238748251244507</v>
      </c>
    </row>
    <row r="600" spans="1:14" x14ac:dyDescent="0.2">
      <c r="A600" s="1">
        <v>599</v>
      </c>
      <c r="B600" s="9">
        <f>('summary-refine'!$H601+'summary-refine'!$I601)/1000</f>
        <v>7.9969999999999999</v>
      </c>
      <c r="C600" s="9">
        <f>('summary-refine'!$K601-'summary-refine'!$J601)/1000</f>
        <v>133.85400000000001</v>
      </c>
      <c r="D600" s="9">
        <f>'summary-refine'!$J601/1000</f>
        <v>0.8</v>
      </c>
      <c r="E600" s="8">
        <f>'summary-refine'!$G601</f>
        <v>322305</v>
      </c>
      <c r="F600" s="24">
        <f t="shared" si="38"/>
        <v>322.30500000000001</v>
      </c>
      <c r="G600" s="8">
        <f>'summary-refine'!$P601/1000</f>
        <v>96.106999999999999</v>
      </c>
      <c r="H600" s="8">
        <f>'summary-refine'!$P601/I600</f>
        <v>53.962380685008419</v>
      </c>
      <c r="I600" s="8">
        <f>'summary-refine'!$M601</f>
        <v>1781</v>
      </c>
      <c r="J600" s="9">
        <f>('summary-no-refine'!$K601-'summary-no-refine'!$J601)/1000</f>
        <v>82.55</v>
      </c>
      <c r="K600" s="7">
        <f t="shared" si="36"/>
        <v>1.6214900060569355</v>
      </c>
      <c r="L600" s="8">
        <f>'summary-no-refine'!$G601</f>
        <v>263401</v>
      </c>
      <c r="M600" s="24">
        <f t="shared" si="39"/>
        <v>263.40100000000001</v>
      </c>
      <c r="N600" s="7">
        <f t="shared" si="37"/>
        <v>1.2236286118883375</v>
      </c>
    </row>
    <row r="601" spans="1:14" x14ac:dyDescent="0.2">
      <c r="A601" s="1">
        <v>600</v>
      </c>
      <c r="B601" s="9">
        <f>('summary-refine'!$H602+'summary-refine'!$I602)/1000</f>
        <v>8.0440000000000005</v>
      </c>
      <c r="C601" s="9">
        <f>('summary-refine'!$K602-'summary-refine'!$J602)/1000</f>
        <v>140.102</v>
      </c>
      <c r="D601" s="9">
        <f>'summary-refine'!$J602/1000</f>
        <v>0.89900000000000002</v>
      </c>
      <c r="E601" s="8">
        <f>'summary-refine'!$G602</f>
        <v>325229</v>
      </c>
      <c r="F601" s="24">
        <f t="shared" si="38"/>
        <v>325.22899999999998</v>
      </c>
      <c r="G601" s="8">
        <f>'summary-refine'!$P602/1000</f>
        <v>97.159000000000006</v>
      </c>
      <c r="H601" s="8">
        <f>'summary-refine'!$P602/I601</f>
        <v>54.522446689113359</v>
      </c>
      <c r="I601" s="8">
        <f>'summary-refine'!$M602</f>
        <v>1782</v>
      </c>
      <c r="J601" s="9">
        <f>('summary-no-refine'!$K602-'summary-no-refine'!$J602)/1000</f>
        <v>84.539000000000001</v>
      </c>
      <c r="K601" s="7">
        <f t="shared" si="36"/>
        <v>1.6572469511113215</v>
      </c>
      <c r="L601" s="8">
        <f>'summary-no-refine'!$G602</f>
        <v>264014</v>
      </c>
      <c r="M601" s="24">
        <f t="shared" si="39"/>
        <v>264.01400000000001</v>
      </c>
      <c r="N601" s="7">
        <f t="shared" si="37"/>
        <v>1.2318627042505321</v>
      </c>
    </row>
    <row r="602" spans="1:14" x14ac:dyDescent="0.2">
      <c r="A602" s="1">
        <v>601</v>
      </c>
      <c r="B602" s="9">
        <f>('summary-refine'!$H603+'summary-refine'!$I603)/1000</f>
        <v>8.2940000000000005</v>
      </c>
      <c r="C602" s="9">
        <f>('summary-refine'!$K603-'summary-refine'!$J603)/1000</f>
        <v>140.803</v>
      </c>
      <c r="D602" s="9">
        <f>'summary-refine'!$J603/1000</f>
        <v>0.86</v>
      </c>
      <c r="E602" s="8">
        <f>'summary-refine'!$G603</f>
        <v>325229</v>
      </c>
      <c r="F602" s="24">
        <f t="shared" si="38"/>
        <v>325.22899999999998</v>
      </c>
      <c r="G602" s="8">
        <f>'summary-refine'!$P603/1000</f>
        <v>97.159000000000006</v>
      </c>
      <c r="H602" s="8">
        <f>'summary-refine'!$P603/I602</f>
        <v>54.522446689113359</v>
      </c>
      <c r="I602" s="8">
        <f>'summary-refine'!$M603</f>
        <v>1782</v>
      </c>
      <c r="J602" s="9">
        <f>('summary-no-refine'!$K603-'summary-no-refine'!$J603)/1000</f>
        <v>83.387</v>
      </c>
      <c r="K602" s="7">
        <f t="shared" si="36"/>
        <v>1.6885485747178817</v>
      </c>
      <c r="L602" s="8">
        <f>'summary-no-refine'!$G603</f>
        <v>264014</v>
      </c>
      <c r="M602" s="24">
        <f t="shared" si="39"/>
        <v>264.01400000000001</v>
      </c>
      <c r="N602" s="7">
        <f t="shared" si="37"/>
        <v>1.2318627042505321</v>
      </c>
    </row>
    <row r="603" spans="1:14" x14ac:dyDescent="0.2">
      <c r="A603" s="1">
        <v>602</v>
      </c>
      <c r="B603" s="9">
        <f>('summary-refine'!$H604+'summary-refine'!$I604)/1000</f>
        <v>8.1270000000000007</v>
      </c>
      <c r="C603" s="9">
        <f>('summary-refine'!$K604-'summary-refine'!$J604)/1000</f>
        <v>140.66999999999999</v>
      </c>
      <c r="D603" s="9">
        <f>'summary-refine'!$J604/1000</f>
        <v>0.82199999999999995</v>
      </c>
      <c r="E603" s="8">
        <f>'summary-refine'!$G604</f>
        <v>325228</v>
      </c>
      <c r="F603" s="24">
        <f t="shared" si="38"/>
        <v>325.22800000000001</v>
      </c>
      <c r="G603" s="8">
        <f>'summary-refine'!$P604/1000</f>
        <v>97.159000000000006</v>
      </c>
      <c r="H603" s="8">
        <f>'summary-refine'!$P604/I603</f>
        <v>54.522446689113359</v>
      </c>
      <c r="I603" s="8">
        <f>'summary-refine'!$M604</f>
        <v>1782</v>
      </c>
      <c r="J603" s="9">
        <f>('summary-no-refine'!$K604-'summary-no-refine'!$J604)/1000</f>
        <v>85.078000000000003</v>
      </c>
      <c r="K603" s="7">
        <f t="shared" si="36"/>
        <v>1.6534239168762781</v>
      </c>
      <c r="L603" s="8">
        <f>'summary-no-refine'!$G604</f>
        <v>264006</v>
      </c>
      <c r="M603" s="24">
        <f t="shared" si="39"/>
        <v>264.00599999999997</v>
      </c>
      <c r="N603" s="7">
        <f t="shared" si="37"/>
        <v>1.2318962447823156</v>
      </c>
    </row>
    <row r="604" spans="1:14" x14ac:dyDescent="0.2">
      <c r="A604" s="1">
        <v>603</v>
      </c>
      <c r="B604" s="9">
        <f>('summary-refine'!$H605+'summary-refine'!$I605)/1000</f>
        <v>8.2609999999999992</v>
      </c>
      <c r="C604" s="9">
        <f>('summary-refine'!$K605-'summary-refine'!$J605)/1000</f>
        <v>137.16800000000001</v>
      </c>
      <c r="D604" s="9">
        <f>'summary-refine'!$J605/1000</f>
        <v>0.83599999999999997</v>
      </c>
      <c r="E604" s="8">
        <f>'summary-refine'!$G605</f>
        <v>325228</v>
      </c>
      <c r="F604" s="24">
        <f t="shared" si="38"/>
        <v>325.22800000000001</v>
      </c>
      <c r="G604" s="8">
        <f>'summary-refine'!$P605/1000</f>
        <v>97.159000000000006</v>
      </c>
      <c r="H604" s="8">
        <f>'summary-refine'!$P605/I604</f>
        <v>54.522446689113359</v>
      </c>
      <c r="I604" s="8">
        <f>'summary-refine'!$M605</f>
        <v>1782</v>
      </c>
      <c r="J604" s="9">
        <f>('summary-no-refine'!$K605-'summary-no-refine'!$J605)/1000</f>
        <v>85.344999999999999</v>
      </c>
      <c r="K604" s="7">
        <f t="shared" si="36"/>
        <v>1.6072177631964382</v>
      </c>
      <c r="L604" s="8">
        <f>'summary-no-refine'!$G605</f>
        <v>264014</v>
      </c>
      <c r="M604" s="24">
        <f t="shared" si="39"/>
        <v>264.01400000000001</v>
      </c>
      <c r="N604" s="7">
        <f t="shared" si="37"/>
        <v>1.2318589165726059</v>
      </c>
    </row>
    <row r="605" spans="1:14" x14ac:dyDescent="0.2">
      <c r="A605" s="1">
        <v>604</v>
      </c>
      <c r="B605" s="9">
        <f>('summary-refine'!$H606+'summary-refine'!$I606)/1000</f>
        <v>7.8440000000000003</v>
      </c>
      <c r="C605" s="9">
        <f>('summary-refine'!$K606-'summary-refine'!$J606)/1000</f>
        <v>136.13200000000001</v>
      </c>
      <c r="D605" s="9">
        <f>'summary-refine'!$J606/1000</f>
        <v>0.79800000000000004</v>
      </c>
      <c r="E605" s="8">
        <f>'summary-refine'!$G606</f>
        <v>325226</v>
      </c>
      <c r="F605" s="24">
        <f t="shared" si="38"/>
        <v>325.226</v>
      </c>
      <c r="G605" s="8">
        <f>'summary-refine'!$P606/1000</f>
        <v>97.159000000000006</v>
      </c>
      <c r="H605" s="8">
        <f>'summary-refine'!$P606/I605</f>
        <v>54.522446689113359</v>
      </c>
      <c r="I605" s="8">
        <f>'summary-refine'!$M606</f>
        <v>1782</v>
      </c>
      <c r="J605" s="9">
        <f>('summary-no-refine'!$K606-'summary-no-refine'!$J606)/1000</f>
        <v>83.25</v>
      </c>
      <c r="K605" s="7">
        <f t="shared" si="36"/>
        <v>1.6352192192192192</v>
      </c>
      <c r="L605" s="8">
        <f>'summary-no-refine'!$G606</f>
        <v>264006</v>
      </c>
      <c r="M605" s="24">
        <f t="shared" si="39"/>
        <v>264.00599999999997</v>
      </c>
      <c r="N605" s="7">
        <f t="shared" si="37"/>
        <v>1.2318886691969122</v>
      </c>
    </row>
    <row r="606" spans="1:14" x14ac:dyDescent="0.2">
      <c r="A606" s="1">
        <v>605</v>
      </c>
      <c r="B606" s="9">
        <f>('summary-refine'!$H607+'summary-refine'!$I607)/1000</f>
        <v>8.1839999999999993</v>
      </c>
      <c r="C606" s="9">
        <f>('summary-refine'!$K607-'summary-refine'!$J607)/1000</f>
        <v>139.714</v>
      </c>
      <c r="D606" s="9">
        <f>'summary-refine'!$J607/1000</f>
        <v>0.88800000000000001</v>
      </c>
      <c r="E606" s="8">
        <f>'summary-refine'!$G607</f>
        <v>325229</v>
      </c>
      <c r="F606" s="24">
        <f t="shared" si="38"/>
        <v>325.22899999999998</v>
      </c>
      <c r="G606" s="8">
        <f>'summary-refine'!$P607/1000</f>
        <v>97.159000000000006</v>
      </c>
      <c r="H606" s="8">
        <f>'summary-refine'!$P607/I606</f>
        <v>54.522446689113359</v>
      </c>
      <c r="I606" s="8">
        <f>'summary-refine'!$M607</f>
        <v>1782</v>
      </c>
      <c r="J606" s="9">
        <f>('summary-no-refine'!$K607-'summary-no-refine'!$J607)/1000</f>
        <v>83.659000000000006</v>
      </c>
      <c r="K606" s="7">
        <f t="shared" si="36"/>
        <v>1.6700414779043498</v>
      </c>
      <c r="L606" s="8">
        <f>'summary-no-refine'!$G607</f>
        <v>264014</v>
      </c>
      <c r="M606" s="24">
        <f t="shared" si="39"/>
        <v>264.01400000000001</v>
      </c>
      <c r="N606" s="7">
        <f t="shared" si="37"/>
        <v>1.2318627042505321</v>
      </c>
    </row>
    <row r="607" spans="1:14" x14ac:dyDescent="0.2">
      <c r="A607" s="1">
        <v>606</v>
      </c>
      <c r="B607" s="9">
        <f>('summary-refine'!$H608+'summary-refine'!$I608)/1000</f>
        <v>8.4120000000000008</v>
      </c>
      <c r="C607" s="9">
        <f>('summary-refine'!$K608-'summary-refine'!$J608)/1000</f>
        <v>142.15100000000001</v>
      </c>
      <c r="D607" s="9">
        <f>'summary-refine'!$J608/1000</f>
        <v>0.89200000000000002</v>
      </c>
      <c r="E607" s="8">
        <f>'summary-refine'!$G608</f>
        <v>325229</v>
      </c>
      <c r="F607" s="24">
        <f t="shared" si="38"/>
        <v>325.22899999999998</v>
      </c>
      <c r="G607" s="8">
        <f>'summary-refine'!$P608/1000</f>
        <v>97.159000000000006</v>
      </c>
      <c r="H607" s="8">
        <f>'summary-refine'!$P608/I607</f>
        <v>54.522446689113359</v>
      </c>
      <c r="I607" s="8">
        <f>'summary-refine'!$M608</f>
        <v>1782</v>
      </c>
      <c r="J607" s="9">
        <f>('summary-no-refine'!$K608-'summary-no-refine'!$J608)/1000</f>
        <v>85.555000000000007</v>
      </c>
      <c r="K607" s="7">
        <f t="shared" si="36"/>
        <v>1.6615159838700251</v>
      </c>
      <c r="L607" s="8">
        <f>'summary-no-refine'!$G608</f>
        <v>264014</v>
      </c>
      <c r="M607" s="24">
        <f t="shared" si="39"/>
        <v>264.01400000000001</v>
      </c>
      <c r="N607" s="7">
        <f t="shared" si="37"/>
        <v>1.2318627042505321</v>
      </c>
    </row>
    <row r="608" spans="1:14" x14ac:dyDescent="0.2">
      <c r="A608" s="1">
        <v>607</v>
      </c>
      <c r="B608" s="9">
        <f>('summary-refine'!$H609+'summary-refine'!$I609)/1000</f>
        <v>7.9930000000000003</v>
      </c>
      <c r="C608" s="9">
        <f>('summary-refine'!$K609-'summary-refine'!$J609)/1000</f>
        <v>139.93600000000001</v>
      </c>
      <c r="D608" s="9">
        <f>'summary-refine'!$J609/1000</f>
        <v>0.86599999999999999</v>
      </c>
      <c r="E608" s="8">
        <f>'summary-refine'!$G609</f>
        <v>325228</v>
      </c>
      <c r="F608" s="24">
        <f t="shared" si="38"/>
        <v>325.22800000000001</v>
      </c>
      <c r="G608" s="8">
        <f>'summary-refine'!$P609/1000</f>
        <v>97.159000000000006</v>
      </c>
      <c r="H608" s="8">
        <f>'summary-refine'!$P609/I608</f>
        <v>54.522446689113359</v>
      </c>
      <c r="I608" s="8">
        <f>'summary-refine'!$M609</f>
        <v>1782</v>
      </c>
      <c r="J608" s="9">
        <f>('summary-no-refine'!$K609-'summary-no-refine'!$J609)/1000</f>
        <v>87.695999999999998</v>
      </c>
      <c r="K608" s="7">
        <f t="shared" si="36"/>
        <v>1.5956942163838717</v>
      </c>
      <c r="L608" s="8">
        <f>'summary-no-refine'!$G609</f>
        <v>264006</v>
      </c>
      <c r="M608" s="24">
        <f t="shared" si="39"/>
        <v>264.00599999999997</v>
      </c>
      <c r="N608" s="7">
        <f t="shared" si="37"/>
        <v>1.2318962447823156</v>
      </c>
    </row>
    <row r="609" spans="1:14" x14ac:dyDescent="0.2">
      <c r="A609" s="1">
        <v>608</v>
      </c>
      <c r="B609" s="9">
        <f>('summary-refine'!$H610+'summary-refine'!$I610)/1000</f>
        <v>8.1140000000000008</v>
      </c>
      <c r="C609" s="9">
        <f>('summary-refine'!$K610-'summary-refine'!$J610)/1000</f>
        <v>141.227</v>
      </c>
      <c r="D609" s="9">
        <f>'summary-refine'!$J610/1000</f>
        <v>0.85199999999999998</v>
      </c>
      <c r="E609" s="8">
        <f>'summary-refine'!$G610</f>
        <v>325228</v>
      </c>
      <c r="F609" s="24">
        <f t="shared" si="38"/>
        <v>325.22800000000001</v>
      </c>
      <c r="G609" s="8">
        <f>'summary-refine'!$P610/1000</f>
        <v>97.159000000000006</v>
      </c>
      <c r="H609" s="8">
        <f>'summary-refine'!$P610/I609</f>
        <v>54.522446689113359</v>
      </c>
      <c r="I609" s="8">
        <f>'summary-refine'!$M610</f>
        <v>1782</v>
      </c>
      <c r="J609" s="9">
        <f>('summary-no-refine'!$K610-'summary-no-refine'!$J610)/1000</f>
        <v>84.34</v>
      </c>
      <c r="K609" s="7">
        <f t="shared" si="36"/>
        <v>1.6744960872658288</v>
      </c>
      <c r="L609" s="8">
        <f>'summary-no-refine'!$G610</f>
        <v>264014</v>
      </c>
      <c r="M609" s="24">
        <f t="shared" si="39"/>
        <v>264.01400000000001</v>
      </c>
      <c r="N609" s="7">
        <f t="shared" si="37"/>
        <v>1.2318589165726059</v>
      </c>
    </row>
    <row r="610" spans="1:14" x14ac:dyDescent="0.2">
      <c r="A610" s="1">
        <v>609</v>
      </c>
      <c r="B610" s="9">
        <f>('summary-refine'!$H611+'summary-refine'!$I611)/1000</f>
        <v>7.9660000000000002</v>
      </c>
      <c r="C610" s="9">
        <f>('summary-refine'!$K611-'summary-refine'!$J611)/1000</f>
        <v>138.958</v>
      </c>
      <c r="D610" s="9">
        <f>'summary-refine'!$J611/1000</f>
        <v>0.79900000000000004</v>
      </c>
      <c r="E610" s="8">
        <f>'summary-refine'!$G611</f>
        <v>325226</v>
      </c>
      <c r="F610" s="24">
        <f t="shared" si="38"/>
        <v>325.226</v>
      </c>
      <c r="G610" s="8">
        <f>'summary-refine'!$P611/1000</f>
        <v>97.159000000000006</v>
      </c>
      <c r="H610" s="8">
        <f>'summary-refine'!$P611/I610</f>
        <v>54.522446689113359</v>
      </c>
      <c r="I610" s="8">
        <f>'summary-refine'!$M611</f>
        <v>1782</v>
      </c>
      <c r="J610" s="9">
        <f>('summary-no-refine'!$K611-'summary-no-refine'!$J611)/1000</f>
        <v>82.626999999999995</v>
      </c>
      <c r="K610" s="7">
        <f t="shared" si="36"/>
        <v>1.6817505173853584</v>
      </c>
      <c r="L610" s="8">
        <f>'summary-no-refine'!$G611</f>
        <v>264006</v>
      </c>
      <c r="M610" s="24">
        <f t="shared" si="39"/>
        <v>264.00599999999997</v>
      </c>
      <c r="N610" s="7">
        <f t="shared" si="37"/>
        <v>1.2318886691969122</v>
      </c>
    </row>
    <row r="611" spans="1:14" x14ac:dyDescent="0.2">
      <c r="A611" s="1">
        <v>610</v>
      </c>
      <c r="B611" s="9">
        <f>('summary-refine'!$H612+'summary-refine'!$I612)/1000</f>
        <v>7.992</v>
      </c>
      <c r="C611" s="9">
        <f>('summary-refine'!$K612-'summary-refine'!$J612)/1000</f>
        <v>142.345</v>
      </c>
      <c r="D611" s="9">
        <f>'summary-refine'!$J612/1000</f>
        <v>0.873</v>
      </c>
      <c r="E611" s="8">
        <f>'summary-refine'!$G612</f>
        <v>325229</v>
      </c>
      <c r="F611" s="24">
        <f t="shared" si="38"/>
        <v>325.22899999999998</v>
      </c>
      <c r="G611" s="8">
        <f>'summary-refine'!$P612/1000</f>
        <v>97.159000000000006</v>
      </c>
      <c r="H611" s="8">
        <f>'summary-refine'!$P612/I611</f>
        <v>54.522446689113359</v>
      </c>
      <c r="I611" s="8">
        <f>'summary-refine'!$M612</f>
        <v>1782</v>
      </c>
      <c r="J611" s="9">
        <f>('summary-no-refine'!$K612-'summary-no-refine'!$J612)/1000</f>
        <v>84.105999999999995</v>
      </c>
      <c r="K611" s="7">
        <f t="shared" si="36"/>
        <v>1.6924476256152952</v>
      </c>
      <c r="L611" s="8">
        <f>'summary-no-refine'!$G612</f>
        <v>264014</v>
      </c>
      <c r="M611" s="24">
        <f t="shared" si="39"/>
        <v>264.01400000000001</v>
      </c>
      <c r="N611" s="7">
        <f t="shared" si="37"/>
        <v>1.2318627042505321</v>
      </c>
    </row>
    <row r="612" spans="1:14" x14ac:dyDescent="0.2">
      <c r="A612" s="1">
        <v>611</v>
      </c>
      <c r="B612" s="9">
        <f>('summary-refine'!$H613+'summary-refine'!$I613)/1000</f>
        <v>8.5690000000000008</v>
      </c>
      <c r="C612" s="9">
        <f>('summary-refine'!$K613-'summary-refine'!$J613)/1000</f>
        <v>176.83</v>
      </c>
      <c r="D612" s="9">
        <f>'summary-refine'!$J613/1000</f>
        <v>0.91700000000000004</v>
      </c>
      <c r="E612" s="8">
        <f>'summary-refine'!$G613</f>
        <v>375443</v>
      </c>
      <c r="F612" s="24">
        <f t="shared" si="38"/>
        <v>375.44299999999998</v>
      </c>
      <c r="G612" s="8">
        <f>'summary-refine'!$P613/1000</f>
        <v>104.66500000000001</v>
      </c>
      <c r="H612" s="8">
        <f>'summary-refine'!$P613/I612</f>
        <v>58.73456790123457</v>
      </c>
      <c r="I612" s="8">
        <f>'summary-refine'!$M613</f>
        <v>1782</v>
      </c>
      <c r="J612" s="9">
        <f>('summary-no-refine'!$K613-'summary-no-refine'!$J613)/1000</f>
        <v>121.03100000000001</v>
      </c>
      <c r="K612" s="7">
        <f t="shared" si="36"/>
        <v>1.461030645041353</v>
      </c>
      <c r="L612" s="8">
        <f>'summary-no-refine'!$G613</f>
        <v>302404</v>
      </c>
      <c r="M612" s="24">
        <f t="shared" si="39"/>
        <v>302.404</v>
      </c>
      <c r="N612" s="7">
        <f t="shared" si="37"/>
        <v>1.2415278898427269</v>
      </c>
    </row>
    <row r="613" spans="1:14" x14ac:dyDescent="0.2">
      <c r="A613" s="1">
        <v>612</v>
      </c>
      <c r="B613" s="9">
        <f>('summary-refine'!$H614+'summary-refine'!$I614)/1000</f>
        <v>7.84</v>
      </c>
      <c r="C613" s="9">
        <f>('summary-refine'!$K614-'summary-refine'!$J614)/1000</f>
        <v>173.41900000000001</v>
      </c>
      <c r="D613" s="9">
        <f>'summary-refine'!$J614/1000</f>
        <v>0.98099999999999998</v>
      </c>
      <c r="E613" s="8">
        <f>'summary-refine'!$G614</f>
        <v>375443</v>
      </c>
      <c r="F613" s="24">
        <f t="shared" si="38"/>
        <v>375.44299999999998</v>
      </c>
      <c r="G613" s="8">
        <f>'summary-refine'!$P614/1000</f>
        <v>104.66500000000001</v>
      </c>
      <c r="H613" s="8">
        <f>'summary-refine'!$P614/I613</f>
        <v>58.73456790123457</v>
      </c>
      <c r="I613" s="8">
        <f>'summary-refine'!$M614</f>
        <v>1782</v>
      </c>
      <c r="J613" s="9">
        <f>('summary-no-refine'!$K614-'summary-no-refine'!$J614)/1000</f>
        <v>119.441</v>
      </c>
      <c r="K613" s="7">
        <f t="shared" si="36"/>
        <v>1.4519218693748379</v>
      </c>
      <c r="L613" s="8">
        <f>'summary-no-refine'!$G614</f>
        <v>302397</v>
      </c>
      <c r="M613" s="24">
        <f t="shared" si="39"/>
        <v>302.39699999999999</v>
      </c>
      <c r="N613" s="7">
        <f t="shared" si="37"/>
        <v>1.2415566291993638</v>
      </c>
    </row>
    <row r="614" spans="1:14" x14ac:dyDescent="0.2">
      <c r="A614" s="1">
        <v>613</v>
      </c>
      <c r="B614" s="9">
        <f>('summary-refine'!$H615+'summary-refine'!$I615)/1000</f>
        <v>8.327</v>
      </c>
      <c r="C614" s="9">
        <f>('summary-refine'!$K615-'summary-refine'!$J615)/1000</f>
        <v>175.958</v>
      </c>
      <c r="D614" s="9">
        <f>'summary-refine'!$J615/1000</f>
        <v>0.91600000000000004</v>
      </c>
      <c r="E614" s="8">
        <f>'summary-refine'!$G615</f>
        <v>375443</v>
      </c>
      <c r="F614" s="24">
        <f t="shared" si="38"/>
        <v>375.44299999999998</v>
      </c>
      <c r="G614" s="8">
        <f>'summary-refine'!$P615/1000</f>
        <v>104.66500000000001</v>
      </c>
      <c r="H614" s="8">
        <f>'summary-refine'!$P615/I614</f>
        <v>58.73456790123457</v>
      </c>
      <c r="I614" s="8">
        <f>'summary-refine'!$M615</f>
        <v>1782</v>
      </c>
      <c r="J614" s="9">
        <f>('summary-no-refine'!$K615-'summary-no-refine'!$J615)/1000</f>
        <v>120.251</v>
      </c>
      <c r="K614" s="7">
        <f t="shared" si="36"/>
        <v>1.4632560228189371</v>
      </c>
      <c r="L614" s="8">
        <f>'summary-no-refine'!$G615</f>
        <v>302404</v>
      </c>
      <c r="M614" s="24">
        <f t="shared" si="39"/>
        <v>302.404</v>
      </c>
      <c r="N614" s="7">
        <f t="shared" si="37"/>
        <v>1.2415278898427269</v>
      </c>
    </row>
    <row r="615" spans="1:14" x14ac:dyDescent="0.2">
      <c r="A615" s="1">
        <v>614</v>
      </c>
      <c r="B615" s="9">
        <f>('summary-refine'!$H616+'summary-refine'!$I616)/1000</f>
        <v>7.6959999999999997</v>
      </c>
      <c r="C615" s="9">
        <f>('summary-refine'!$K616-'summary-refine'!$J616)/1000</f>
        <v>172.06</v>
      </c>
      <c r="D615" s="9">
        <f>'summary-refine'!$J616/1000</f>
        <v>0.92200000000000004</v>
      </c>
      <c r="E615" s="8">
        <f>'summary-refine'!$G616</f>
        <v>375443</v>
      </c>
      <c r="F615" s="24">
        <f t="shared" si="38"/>
        <v>375.44299999999998</v>
      </c>
      <c r="G615" s="8">
        <f>'summary-refine'!$P616/1000</f>
        <v>104.66500000000001</v>
      </c>
      <c r="H615" s="8">
        <f>'summary-refine'!$P616/I615</f>
        <v>58.73456790123457</v>
      </c>
      <c r="I615" s="8">
        <f>'summary-refine'!$M616</f>
        <v>1782</v>
      </c>
      <c r="J615" s="9">
        <f>('summary-no-refine'!$K616-'summary-no-refine'!$J616)/1000</f>
        <v>114.64</v>
      </c>
      <c r="K615" s="7">
        <f t="shared" si="36"/>
        <v>1.5008722958827634</v>
      </c>
      <c r="L615" s="8">
        <f>'summary-no-refine'!$G616</f>
        <v>302397</v>
      </c>
      <c r="M615" s="24">
        <f t="shared" si="39"/>
        <v>302.39699999999999</v>
      </c>
      <c r="N615" s="7">
        <f t="shared" si="37"/>
        <v>1.2415566291993638</v>
      </c>
    </row>
    <row r="616" spans="1:14" x14ac:dyDescent="0.2">
      <c r="A616" s="1">
        <v>615</v>
      </c>
      <c r="B616" s="9">
        <f>('summary-refine'!$H617+'summary-refine'!$I617)/1000</f>
        <v>7.915</v>
      </c>
      <c r="C616" s="9">
        <f>('summary-refine'!$K617-'summary-refine'!$J617)/1000</f>
        <v>173.934</v>
      </c>
      <c r="D616" s="9">
        <f>'summary-refine'!$J617/1000</f>
        <v>0.97899999999999998</v>
      </c>
      <c r="E616" s="8">
        <f>'summary-refine'!$G617</f>
        <v>375443</v>
      </c>
      <c r="F616" s="24">
        <f t="shared" si="38"/>
        <v>375.44299999999998</v>
      </c>
      <c r="G616" s="8">
        <f>'summary-refine'!$P617/1000</f>
        <v>104.66500000000001</v>
      </c>
      <c r="H616" s="8">
        <f>'summary-refine'!$P617/I616</f>
        <v>58.73456790123457</v>
      </c>
      <c r="I616" s="8">
        <f>'summary-refine'!$M617</f>
        <v>1782</v>
      </c>
      <c r="J616" s="9">
        <f>('summary-no-refine'!$K617-'summary-no-refine'!$J617)/1000</f>
        <v>119.917</v>
      </c>
      <c r="K616" s="7">
        <f t="shared" si="36"/>
        <v>1.4504532301508544</v>
      </c>
      <c r="L616" s="8">
        <f>'summary-no-refine'!$G617</f>
        <v>302404</v>
      </c>
      <c r="M616" s="24">
        <f t="shared" si="39"/>
        <v>302.404</v>
      </c>
      <c r="N616" s="7">
        <f t="shared" si="37"/>
        <v>1.2415278898427269</v>
      </c>
    </row>
    <row r="617" spans="1:14" x14ac:dyDescent="0.2">
      <c r="A617" s="1">
        <v>616</v>
      </c>
      <c r="B617" s="9">
        <f>('summary-refine'!$H618+'summary-refine'!$I618)/1000</f>
        <v>8.2240000000000002</v>
      </c>
      <c r="C617" s="9">
        <f>('summary-refine'!$K618-'summary-refine'!$J618)/1000</f>
        <v>176.57499999999999</v>
      </c>
      <c r="D617" s="9">
        <f>'summary-refine'!$J618/1000</f>
        <v>0.94299999999999995</v>
      </c>
      <c r="E617" s="8">
        <f>'summary-refine'!$G618</f>
        <v>375443</v>
      </c>
      <c r="F617" s="24">
        <f t="shared" si="38"/>
        <v>375.44299999999998</v>
      </c>
      <c r="G617" s="8">
        <f>'summary-refine'!$P618/1000</f>
        <v>104.66500000000001</v>
      </c>
      <c r="H617" s="8">
        <f>'summary-refine'!$P618/I617</f>
        <v>58.73456790123457</v>
      </c>
      <c r="I617" s="8">
        <f>'summary-refine'!$M618</f>
        <v>1782</v>
      </c>
      <c r="J617" s="9">
        <f>('summary-no-refine'!$K618-'summary-no-refine'!$J618)/1000</f>
        <v>121.508</v>
      </c>
      <c r="K617" s="7">
        <f t="shared" si="36"/>
        <v>1.4531964973499687</v>
      </c>
      <c r="L617" s="8">
        <f>'summary-no-refine'!$G618</f>
        <v>302404</v>
      </c>
      <c r="M617" s="24">
        <f t="shared" si="39"/>
        <v>302.404</v>
      </c>
      <c r="N617" s="7">
        <f t="shared" si="37"/>
        <v>1.2415278898427269</v>
      </c>
    </row>
    <row r="618" spans="1:14" x14ac:dyDescent="0.2">
      <c r="A618" s="1">
        <v>617</v>
      </c>
      <c r="B618" s="9">
        <f>('summary-refine'!$H619+'summary-refine'!$I619)/1000</f>
        <v>7.9889999999999999</v>
      </c>
      <c r="C618" s="9">
        <f>('summary-refine'!$K619-'summary-refine'!$J619)/1000</f>
        <v>172.136</v>
      </c>
      <c r="D618" s="9">
        <f>'summary-refine'!$J619/1000</f>
        <v>0.92500000000000004</v>
      </c>
      <c r="E618" s="8">
        <f>'summary-refine'!$G619</f>
        <v>355948</v>
      </c>
      <c r="F618" s="24">
        <f t="shared" si="38"/>
        <v>355.94799999999998</v>
      </c>
      <c r="G618" s="8">
        <f>'summary-refine'!$P619/1000</f>
        <v>100.443</v>
      </c>
      <c r="H618" s="8">
        <f>'summary-refine'!$P619/I618</f>
        <v>56.302130044843047</v>
      </c>
      <c r="I618" s="8">
        <f>'summary-refine'!$M619</f>
        <v>1784</v>
      </c>
      <c r="J618" s="9">
        <f>('summary-no-refine'!$K619-'summary-no-refine'!$J619)/1000</f>
        <v>137.614</v>
      </c>
      <c r="K618" s="7">
        <f t="shared" si="36"/>
        <v>1.2508611042481141</v>
      </c>
      <c r="L618" s="8">
        <f>'summary-no-refine'!$G619</f>
        <v>329922</v>
      </c>
      <c r="M618" s="24">
        <f t="shared" si="39"/>
        <v>329.92200000000003</v>
      </c>
      <c r="N618" s="7">
        <f t="shared" si="37"/>
        <v>1.0788853122859343</v>
      </c>
    </row>
    <row r="619" spans="1:14" x14ac:dyDescent="0.2">
      <c r="A619" s="1">
        <v>618</v>
      </c>
      <c r="B619" s="9">
        <f>('summary-refine'!$H620+'summary-refine'!$I620)/1000</f>
        <v>8.3249999999999993</v>
      </c>
      <c r="C619" s="9">
        <f>('summary-refine'!$K620-'summary-refine'!$J620)/1000</f>
        <v>171.76400000000001</v>
      </c>
      <c r="D619" s="9">
        <f>'summary-refine'!$J620/1000</f>
        <v>0.89600000000000002</v>
      </c>
      <c r="E619" s="8">
        <f>'summary-refine'!$G620</f>
        <v>355947</v>
      </c>
      <c r="F619" s="24">
        <f t="shared" si="38"/>
        <v>355.947</v>
      </c>
      <c r="G619" s="8">
        <f>'summary-refine'!$P620/1000</f>
        <v>100.443</v>
      </c>
      <c r="H619" s="8">
        <f>'summary-refine'!$P620/I619</f>
        <v>56.302130044843047</v>
      </c>
      <c r="I619" s="8">
        <f>'summary-refine'!$M620</f>
        <v>1784</v>
      </c>
      <c r="J619" s="9">
        <f>('summary-no-refine'!$K620-'summary-no-refine'!$J620)/1000</f>
        <v>132.59399999999999</v>
      </c>
      <c r="K619" s="7">
        <f t="shared" si="36"/>
        <v>1.2954130654479088</v>
      </c>
      <c r="L619" s="8">
        <f>'summary-no-refine'!$G620</f>
        <v>329917</v>
      </c>
      <c r="M619" s="24">
        <f t="shared" si="39"/>
        <v>329.91699999999997</v>
      </c>
      <c r="N619" s="7">
        <f t="shared" si="37"/>
        <v>1.0788986320801899</v>
      </c>
    </row>
    <row r="620" spans="1:14" x14ac:dyDescent="0.2">
      <c r="A620" s="1">
        <v>619</v>
      </c>
      <c r="B620" s="9">
        <f>('summary-refine'!$H621+'summary-refine'!$I621)/1000</f>
        <v>8.1479999999999997</v>
      </c>
      <c r="C620" s="9">
        <f>('summary-refine'!$K621-'summary-refine'!$J621)/1000</f>
        <v>169.87299999999999</v>
      </c>
      <c r="D620" s="9">
        <f>'summary-refine'!$J621/1000</f>
        <v>0.91800000000000004</v>
      </c>
      <c r="E620" s="8">
        <f>'summary-refine'!$G621</f>
        <v>355948</v>
      </c>
      <c r="F620" s="24">
        <f t="shared" si="38"/>
        <v>355.94799999999998</v>
      </c>
      <c r="G620" s="8">
        <f>'summary-refine'!$P621/1000</f>
        <v>100.443</v>
      </c>
      <c r="H620" s="8">
        <f>'summary-refine'!$P621/I620</f>
        <v>56.302130044843047</v>
      </c>
      <c r="I620" s="8">
        <f>'summary-refine'!$M621</f>
        <v>1784</v>
      </c>
      <c r="J620" s="9">
        <f>('summary-no-refine'!$K621-'summary-no-refine'!$J621)/1000</f>
        <v>131.958</v>
      </c>
      <c r="K620" s="7">
        <f t="shared" si="36"/>
        <v>1.2873262704800013</v>
      </c>
      <c r="L620" s="8">
        <f>'summary-no-refine'!$G621</f>
        <v>329922</v>
      </c>
      <c r="M620" s="24">
        <f t="shared" si="39"/>
        <v>329.92200000000003</v>
      </c>
      <c r="N620" s="7">
        <f t="shared" si="37"/>
        <v>1.0788853122859343</v>
      </c>
    </row>
    <row r="621" spans="1:14" x14ac:dyDescent="0.2">
      <c r="A621" s="1">
        <v>620</v>
      </c>
      <c r="B621" s="9">
        <f>('summary-refine'!$H622+'summary-refine'!$I622)/1000</f>
        <v>8.1129999999999995</v>
      </c>
      <c r="C621" s="9">
        <f>('summary-refine'!$K622-'summary-refine'!$J622)/1000</f>
        <v>173.286</v>
      </c>
      <c r="D621" s="9">
        <f>'summary-refine'!$J622/1000</f>
        <v>0.94</v>
      </c>
      <c r="E621" s="8">
        <f>'summary-refine'!$G622</f>
        <v>355948</v>
      </c>
      <c r="F621" s="24">
        <f t="shared" si="38"/>
        <v>355.94799999999998</v>
      </c>
      <c r="G621" s="8">
        <f>'summary-refine'!$P622/1000</f>
        <v>100.443</v>
      </c>
      <c r="H621" s="8">
        <f>'summary-refine'!$P622/I621</f>
        <v>56.302130044843047</v>
      </c>
      <c r="I621" s="8">
        <f>'summary-refine'!$M622</f>
        <v>1784</v>
      </c>
      <c r="J621" s="9">
        <f>('summary-no-refine'!$K622-'summary-no-refine'!$J622)/1000</f>
        <v>135.01</v>
      </c>
      <c r="K621" s="7">
        <f t="shared" si="36"/>
        <v>1.2835049255610695</v>
      </c>
      <c r="L621" s="8">
        <f>'summary-no-refine'!$G622</f>
        <v>329922</v>
      </c>
      <c r="M621" s="24">
        <f t="shared" si="39"/>
        <v>329.92200000000003</v>
      </c>
      <c r="N621" s="7">
        <f t="shared" si="37"/>
        <v>1.0788853122859343</v>
      </c>
    </row>
    <row r="622" spans="1:14" x14ac:dyDescent="0.2">
      <c r="A622" s="1">
        <v>621</v>
      </c>
      <c r="B622" s="9">
        <f>('summary-refine'!$H623+'summary-refine'!$I623)/1000</f>
        <v>8.6720000000000006</v>
      </c>
      <c r="C622" s="9">
        <f>('summary-refine'!$K623-'summary-refine'!$J623)/1000</f>
        <v>173.45599999999999</v>
      </c>
      <c r="D622" s="9">
        <f>'summary-refine'!$J623/1000</f>
        <v>0.95399999999999996</v>
      </c>
      <c r="E622" s="8">
        <f>'summary-refine'!$G623</f>
        <v>355947</v>
      </c>
      <c r="F622" s="24">
        <f t="shared" si="38"/>
        <v>355.947</v>
      </c>
      <c r="G622" s="8">
        <f>'summary-refine'!$P623/1000</f>
        <v>100.443</v>
      </c>
      <c r="H622" s="8">
        <f>'summary-refine'!$P623/I622</f>
        <v>56.302130044843047</v>
      </c>
      <c r="I622" s="8">
        <f>'summary-refine'!$M623</f>
        <v>1784</v>
      </c>
      <c r="J622" s="9">
        <f>('summary-no-refine'!$K623-'summary-no-refine'!$J623)/1000</f>
        <v>138.02199999999999</v>
      </c>
      <c r="K622" s="7">
        <f t="shared" si="36"/>
        <v>1.2567271884192375</v>
      </c>
      <c r="L622" s="8">
        <f>'summary-no-refine'!$G623</f>
        <v>329922</v>
      </c>
      <c r="M622" s="24">
        <f t="shared" si="39"/>
        <v>329.92200000000003</v>
      </c>
      <c r="N622" s="7">
        <f t="shared" si="37"/>
        <v>1.0788822812664811</v>
      </c>
    </row>
    <row r="623" spans="1:14" x14ac:dyDescent="0.2">
      <c r="A623" s="1">
        <v>622</v>
      </c>
      <c r="B623" s="9">
        <f>('summary-refine'!$H624+'summary-refine'!$I624)/1000</f>
        <v>8.1780000000000008</v>
      </c>
      <c r="C623" s="9">
        <f>('summary-refine'!$K624-'summary-refine'!$J624)/1000</f>
        <v>173.33199999999999</v>
      </c>
      <c r="D623" s="9">
        <f>'summary-refine'!$J624/1000</f>
        <v>0.93600000000000005</v>
      </c>
      <c r="E623" s="8">
        <f>'summary-refine'!$G624</f>
        <v>356212</v>
      </c>
      <c r="F623" s="24">
        <f t="shared" si="38"/>
        <v>356.21199999999999</v>
      </c>
      <c r="G623" s="8">
        <f>'summary-refine'!$P624/1000</f>
        <v>100.55800000000001</v>
      </c>
      <c r="H623" s="8">
        <f>'summary-refine'!$P624/I623</f>
        <v>56.366591928251118</v>
      </c>
      <c r="I623" s="8">
        <f>'summary-refine'!$M624</f>
        <v>1784</v>
      </c>
      <c r="J623" s="9">
        <f>('summary-no-refine'!$K624-'summary-no-refine'!$J624)/1000</f>
        <v>141.952</v>
      </c>
      <c r="K623" s="7">
        <f t="shared" si="36"/>
        <v>1.2210606402164113</v>
      </c>
      <c r="L623" s="8">
        <f>'summary-no-refine'!$G624</f>
        <v>336264</v>
      </c>
      <c r="M623" s="24">
        <f t="shared" si="39"/>
        <v>336.26400000000001</v>
      </c>
      <c r="N623" s="7">
        <f t="shared" si="37"/>
        <v>1.059322437132729</v>
      </c>
    </row>
    <row r="624" spans="1:14" x14ac:dyDescent="0.2">
      <c r="A624" s="1">
        <v>623</v>
      </c>
      <c r="B624" s="9">
        <f>('summary-refine'!$H625+'summary-refine'!$I625)/1000</f>
        <v>8.0530000000000008</v>
      </c>
      <c r="C624" s="9">
        <f>('summary-refine'!$K625-'summary-refine'!$J625)/1000</f>
        <v>174.33500000000001</v>
      </c>
      <c r="D624" s="9">
        <f>'summary-refine'!$J625/1000</f>
        <v>0.91900000000000004</v>
      </c>
      <c r="E624" s="8">
        <f>'summary-refine'!$G625</f>
        <v>356208</v>
      </c>
      <c r="F624" s="24">
        <f t="shared" si="38"/>
        <v>356.20800000000003</v>
      </c>
      <c r="G624" s="8">
        <f>'summary-refine'!$P625/1000</f>
        <v>100.604</v>
      </c>
      <c r="H624" s="8">
        <f>'summary-refine'!$P625/I624</f>
        <v>56.392376681614351</v>
      </c>
      <c r="I624" s="8">
        <f>'summary-refine'!$M625</f>
        <v>1784</v>
      </c>
      <c r="J624" s="9">
        <f>('summary-no-refine'!$K625-'summary-no-refine'!$J625)/1000</f>
        <v>144.94999999999999</v>
      </c>
      <c r="K624" s="7">
        <f t="shared" si="36"/>
        <v>1.2027250776129701</v>
      </c>
      <c r="L624" s="8">
        <f>'summary-no-refine'!$G625</f>
        <v>336398</v>
      </c>
      <c r="M624" s="24">
        <f t="shared" si="39"/>
        <v>336.39800000000002</v>
      </c>
      <c r="N624" s="7">
        <f t="shared" si="37"/>
        <v>1.0588885784100976</v>
      </c>
    </row>
    <row r="625" spans="1:14" x14ac:dyDescent="0.2">
      <c r="A625" s="1">
        <v>624</v>
      </c>
      <c r="B625" s="9">
        <f>('summary-refine'!$H626+'summary-refine'!$I626)/1000</f>
        <v>7.5460000000000003</v>
      </c>
      <c r="C625" s="9">
        <f>('summary-refine'!$K626-'summary-refine'!$J626)/1000</f>
        <v>172.07900000000001</v>
      </c>
      <c r="D625" s="9">
        <f>'summary-refine'!$J626/1000</f>
        <v>0.90700000000000003</v>
      </c>
      <c r="E625" s="8">
        <f>'summary-refine'!$G626</f>
        <v>356208</v>
      </c>
      <c r="F625" s="24">
        <f t="shared" si="38"/>
        <v>356.20800000000003</v>
      </c>
      <c r="G625" s="8">
        <f>'summary-refine'!$P626/1000</f>
        <v>100.604</v>
      </c>
      <c r="H625" s="8">
        <f>'summary-refine'!$P626/I625</f>
        <v>56.392376681614351</v>
      </c>
      <c r="I625" s="8">
        <f>'summary-refine'!$M626</f>
        <v>1784</v>
      </c>
      <c r="J625" s="9">
        <f>('summary-no-refine'!$K626-'summary-no-refine'!$J626)/1000</f>
        <v>137.554</v>
      </c>
      <c r="K625" s="7">
        <f t="shared" si="36"/>
        <v>1.2509923375547058</v>
      </c>
      <c r="L625" s="8">
        <f>'summary-no-refine'!$G626</f>
        <v>336403</v>
      </c>
      <c r="M625" s="24">
        <f t="shared" si="39"/>
        <v>336.40300000000002</v>
      </c>
      <c r="N625" s="7">
        <f t="shared" si="37"/>
        <v>1.0588728400162899</v>
      </c>
    </row>
    <row r="626" spans="1:14" x14ac:dyDescent="0.2">
      <c r="A626" s="1">
        <v>625</v>
      </c>
      <c r="B626" s="9">
        <f>('summary-refine'!$H627+'summary-refine'!$I627)/1000</f>
        <v>8.016</v>
      </c>
      <c r="C626" s="9">
        <f>('summary-refine'!$K627-'summary-refine'!$J627)/1000</f>
        <v>173.87200000000001</v>
      </c>
      <c r="D626" s="9">
        <f>'summary-refine'!$J627/1000</f>
        <v>0.88800000000000001</v>
      </c>
      <c r="E626" s="8">
        <f>'summary-refine'!$G627</f>
        <v>356208</v>
      </c>
      <c r="F626" s="24">
        <f t="shared" si="38"/>
        <v>356.20800000000003</v>
      </c>
      <c r="G626" s="8">
        <f>'summary-refine'!$P627/1000</f>
        <v>100.604</v>
      </c>
      <c r="H626" s="8">
        <f>'summary-refine'!$P627/I626</f>
        <v>56.392376681614351</v>
      </c>
      <c r="I626" s="8">
        <f>'summary-refine'!$M627</f>
        <v>1784</v>
      </c>
      <c r="J626" s="9">
        <f>('summary-no-refine'!$K627-'summary-no-refine'!$J627)/1000</f>
        <v>141.14699999999999</v>
      </c>
      <c r="K626" s="7">
        <f t="shared" si="36"/>
        <v>1.2318504821214764</v>
      </c>
      <c r="L626" s="8">
        <f>'summary-no-refine'!$G627</f>
        <v>336403</v>
      </c>
      <c r="M626" s="24">
        <f t="shared" si="39"/>
        <v>336.40300000000002</v>
      </c>
      <c r="N626" s="7">
        <f t="shared" si="37"/>
        <v>1.0588728400162899</v>
      </c>
    </row>
    <row r="627" spans="1:14" x14ac:dyDescent="0.2">
      <c r="A627" s="1">
        <v>626</v>
      </c>
      <c r="B627" s="9">
        <f>('summary-refine'!$H628+'summary-refine'!$I628)/1000</f>
        <v>8.2029999999999994</v>
      </c>
      <c r="C627" s="9">
        <f>('summary-refine'!$K628-'summary-refine'!$J628)/1000</f>
        <v>176.20099999999999</v>
      </c>
      <c r="D627" s="9">
        <f>'summary-refine'!$J628/1000</f>
        <v>0.91500000000000004</v>
      </c>
      <c r="E627" s="8">
        <f>'summary-refine'!$G628</f>
        <v>356208</v>
      </c>
      <c r="F627" s="24">
        <f t="shared" si="38"/>
        <v>356.20800000000003</v>
      </c>
      <c r="G627" s="8">
        <f>'summary-refine'!$P628/1000</f>
        <v>100.604</v>
      </c>
      <c r="H627" s="8">
        <f>'summary-refine'!$P628/I627</f>
        <v>56.392376681614351</v>
      </c>
      <c r="I627" s="8">
        <f>'summary-refine'!$M628</f>
        <v>1784</v>
      </c>
      <c r="J627" s="9">
        <f>('summary-no-refine'!$K628-'summary-no-refine'!$J628)/1000</f>
        <v>144.52099999999999</v>
      </c>
      <c r="K627" s="7">
        <f t="shared" si="36"/>
        <v>1.2192068972675252</v>
      </c>
      <c r="L627" s="8">
        <f>'summary-no-refine'!$G628</f>
        <v>336403</v>
      </c>
      <c r="M627" s="24">
        <f t="shared" si="39"/>
        <v>336.40300000000002</v>
      </c>
      <c r="N627" s="7">
        <f t="shared" si="37"/>
        <v>1.0588728400162899</v>
      </c>
    </row>
    <row r="628" spans="1:14" x14ac:dyDescent="0.2">
      <c r="A628" s="1">
        <v>627</v>
      </c>
      <c r="B628" s="9">
        <f>('summary-refine'!$H629+'summary-refine'!$I629)/1000</f>
        <v>8.2270000000000003</v>
      </c>
      <c r="C628" s="9">
        <f>('summary-refine'!$K629-'summary-refine'!$J629)/1000</f>
        <v>168.70400000000001</v>
      </c>
      <c r="D628" s="9">
        <f>'summary-refine'!$J629/1000</f>
        <v>0.90300000000000002</v>
      </c>
      <c r="E628" s="8">
        <f>'summary-refine'!$G629</f>
        <v>356208</v>
      </c>
      <c r="F628" s="24">
        <f t="shared" si="38"/>
        <v>356.20800000000003</v>
      </c>
      <c r="G628" s="8">
        <f>'summary-refine'!$P629/1000</f>
        <v>100.604</v>
      </c>
      <c r="H628" s="8">
        <f>'summary-refine'!$P629/I628</f>
        <v>56.392376681614351</v>
      </c>
      <c r="I628" s="8">
        <f>'summary-refine'!$M629</f>
        <v>1784</v>
      </c>
      <c r="J628" s="9">
        <f>('summary-no-refine'!$K629-'summary-no-refine'!$J629)/1000</f>
        <v>143.5</v>
      </c>
      <c r="K628" s="7">
        <f t="shared" si="36"/>
        <v>1.1756376306620209</v>
      </c>
      <c r="L628" s="8">
        <f>'summary-no-refine'!$G629</f>
        <v>336403</v>
      </c>
      <c r="M628" s="24">
        <f t="shared" si="39"/>
        <v>336.40300000000002</v>
      </c>
      <c r="N628" s="7">
        <f t="shared" si="37"/>
        <v>1.0588728400162899</v>
      </c>
    </row>
    <row r="629" spans="1:14" x14ac:dyDescent="0.2">
      <c r="A629" s="1">
        <v>628</v>
      </c>
      <c r="B629" s="9">
        <f>('summary-refine'!$H630+'summary-refine'!$I630)/1000</f>
        <v>8.2080000000000002</v>
      </c>
      <c r="C629" s="9">
        <f>('summary-refine'!$K630-'summary-refine'!$J630)/1000</f>
        <v>174.64099999999999</v>
      </c>
      <c r="D629" s="9">
        <f>'summary-refine'!$J630/1000</f>
        <v>0.92200000000000004</v>
      </c>
      <c r="E629" s="8">
        <f>'summary-refine'!$G630</f>
        <v>356208</v>
      </c>
      <c r="F629" s="24">
        <f t="shared" si="38"/>
        <v>356.20800000000003</v>
      </c>
      <c r="G629" s="8">
        <f>'summary-refine'!$P630/1000</f>
        <v>100.604</v>
      </c>
      <c r="H629" s="8">
        <f>'summary-refine'!$P630/I629</f>
        <v>56.392376681614351</v>
      </c>
      <c r="I629" s="8">
        <f>'summary-refine'!$M630</f>
        <v>1784</v>
      </c>
      <c r="J629" s="9">
        <f>('summary-no-refine'!$K630-'summary-no-refine'!$J630)/1000</f>
        <v>141.619</v>
      </c>
      <c r="K629" s="7">
        <f t="shared" si="36"/>
        <v>1.233174927093116</v>
      </c>
      <c r="L629" s="8">
        <f>'summary-no-refine'!$G630</f>
        <v>336398</v>
      </c>
      <c r="M629" s="24">
        <f t="shared" si="39"/>
        <v>336.39800000000002</v>
      </c>
      <c r="N629" s="7">
        <f t="shared" si="37"/>
        <v>1.0588885784100976</v>
      </c>
    </row>
    <row r="630" spans="1:14" x14ac:dyDescent="0.2">
      <c r="A630" s="1">
        <v>629</v>
      </c>
      <c r="B630" s="9">
        <f>('summary-refine'!$H631+'summary-refine'!$I631)/1000</f>
        <v>8.1210000000000004</v>
      </c>
      <c r="C630" s="9">
        <f>('summary-refine'!$K631-'summary-refine'!$J631)/1000</f>
        <v>173.28399999999999</v>
      </c>
      <c r="D630" s="9">
        <f>'summary-refine'!$J631/1000</f>
        <v>0.871</v>
      </c>
      <c r="E630" s="8">
        <f>'summary-refine'!$G631</f>
        <v>358189</v>
      </c>
      <c r="F630" s="24">
        <f t="shared" si="38"/>
        <v>358.18900000000002</v>
      </c>
      <c r="G630" s="8">
        <f>'summary-refine'!$P631/1000</f>
        <v>100.82599999999999</v>
      </c>
      <c r="H630" s="8">
        <f>'summary-refine'!$P631/I630</f>
        <v>56.421936205931729</v>
      </c>
      <c r="I630" s="8">
        <f>'summary-refine'!$M631</f>
        <v>1787</v>
      </c>
      <c r="J630" s="9">
        <f>('summary-no-refine'!$K631-'summary-no-refine'!$J631)/1000</f>
        <v>142.255</v>
      </c>
      <c r="K630" s="7">
        <f t="shared" si="36"/>
        <v>1.2181223858563845</v>
      </c>
      <c r="L630" s="8">
        <f>'summary-no-refine'!$G631</f>
        <v>341445</v>
      </c>
      <c r="M630" s="24">
        <f t="shared" si="39"/>
        <v>341.44499999999999</v>
      </c>
      <c r="N630" s="7">
        <f t="shared" si="37"/>
        <v>1.0490386445840472</v>
      </c>
    </row>
    <row r="631" spans="1:14" x14ac:dyDescent="0.2">
      <c r="A631" s="1">
        <v>630</v>
      </c>
      <c r="B631" s="9">
        <f>('summary-refine'!$H632+'summary-refine'!$I632)/1000</f>
        <v>7.9870000000000001</v>
      </c>
      <c r="C631" s="9">
        <f>('summary-refine'!$K632-'summary-refine'!$J632)/1000</f>
        <v>175.32599999999999</v>
      </c>
      <c r="D631" s="9">
        <f>'summary-refine'!$J632/1000</f>
        <v>0.91700000000000004</v>
      </c>
      <c r="E631" s="8">
        <f>'summary-refine'!$G632</f>
        <v>358189</v>
      </c>
      <c r="F631" s="24">
        <f t="shared" si="38"/>
        <v>358.18900000000002</v>
      </c>
      <c r="G631" s="8">
        <f>'summary-refine'!$P632/1000</f>
        <v>100.82599999999999</v>
      </c>
      <c r="H631" s="8">
        <f>'summary-refine'!$P632/I631</f>
        <v>56.421936205931729</v>
      </c>
      <c r="I631" s="8">
        <f>'summary-refine'!$M632</f>
        <v>1787</v>
      </c>
      <c r="J631" s="9">
        <f>('summary-no-refine'!$K632-'summary-no-refine'!$J632)/1000</f>
        <v>144.18299999999999</v>
      </c>
      <c r="K631" s="7">
        <f t="shared" si="36"/>
        <v>1.2159963379871415</v>
      </c>
      <c r="L631" s="8">
        <f>'summary-no-refine'!$G632</f>
        <v>341445</v>
      </c>
      <c r="M631" s="24">
        <f t="shared" si="39"/>
        <v>341.44499999999999</v>
      </c>
      <c r="N631" s="7">
        <f t="shared" si="37"/>
        <v>1.0490386445840472</v>
      </c>
    </row>
    <row r="632" spans="1:14" x14ac:dyDescent="0.2">
      <c r="A632" s="1">
        <v>631</v>
      </c>
      <c r="B632" s="9">
        <f>('summary-refine'!$H633+'summary-refine'!$I633)/1000</f>
        <v>8.5449999999999999</v>
      </c>
      <c r="C632" s="9">
        <f>('summary-refine'!$K633-'summary-refine'!$J633)/1000</f>
        <v>175.261</v>
      </c>
      <c r="D632" s="9">
        <f>'summary-refine'!$J633/1000</f>
        <v>0.97199999999999998</v>
      </c>
      <c r="E632" s="8">
        <f>'summary-refine'!$G633</f>
        <v>358189</v>
      </c>
      <c r="F632" s="24">
        <f t="shared" si="38"/>
        <v>358.18900000000002</v>
      </c>
      <c r="G632" s="8">
        <f>'summary-refine'!$P633/1000</f>
        <v>100.82599999999999</v>
      </c>
      <c r="H632" s="8">
        <f>'summary-refine'!$P633/I632</f>
        <v>56.421936205931729</v>
      </c>
      <c r="I632" s="8">
        <f>'summary-refine'!$M633</f>
        <v>1787</v>
      </c>
      <c r="J632" s="9">
        <f>('summary-no-refine'!$K633-'summary-no-refine'!$J633)/1000</f>
        <v>145.08500000000001</v>
      </c>
      <c r="K632" s="7">
        <f t="shared" si="36"/>
        <v>1.2079884205810385</v>
      </c>
      <c r="L632" s="8">
        <f>'summary-no-refine'!$G633</f>
        <v>341445</v>
      </c>
      <c r="M632" s="24">
        <f t="shared" si="39"/>
        <v>341.44499999999999</v>
      </c>
      <c r="N632" s="7">
        <f t="shared" si="37"/>
        <v>1.0490386445840472</v>
      </c>
    </row>
    <row r="633" spans="1:14" x14ac:dyDescent="0.2">
      <c r="A633" s="1">
        <v>632</v>
      </c>
      <c r="B633" s="9">
        <f>('summary-refine'!$H634+'summary-refine'!$I634)/1000</f>
        <v>8.0500000000000007</v>
      </c>
      <c r="C633" s="9">
        <f>('summary-refine'!$K634-'summary-refine'!$J634)/1000</f>
        <v>148.83699999999999</v>
      </c>
      <c r="D633" s="9">
        <f>'summary-refine'!$J634/1000</f>
        <v>0.84699999999999998</v>
      </c>
      <c r="E633" s="8">
        <f>'summary-refine'!$G634</f>
        <v>330628</v>
      </c>
      <c r="F633" s="24">
        <f t="shared" si="38"/>
        <v>330.62799999999999</v>
      </c>
      <c r="G633" s="8">
        <f>'summary-refine'!$P634/1000</f>
        <v>97.86</v>
      </c>
      <c r="H633" s="8">
        <f>'summary-refine'!$P634/I633</f>
        <v>54.700950251537172</v>
      </c>
      <c r="I633" s="8">
        <f>'summary-refine'!$M634</f>
        <v>1789</v>
      </c>
      <c r="J633" s="9">
        <f>('summary-no-refine'!$K634-'summary-no-refine'!$J634)/1000</f>
        <v>87.021000000000001</v>
      </c>
      <c r="K633" s="7">
        <f t="shared" si="36"/>
        <v>1.7103572700842324</v>
      </c>
      <c r="L633" s="8">
        <f>'summary-no-refine'!$G634</f>
        <v>256912</v>
      </c>
      <c r="M633" s="24">
        <f t="shared" si="39"/>
        <v>256.91199999999998</v>
      </c>
      <c r="N633" s="7">
        <f t="shared" si="37"/>
        <v>1.2869309335492309</v>
      </c>
    </row>
    <row r="634" spans="1:14" x14ac:dyDescent="0.2">
      <c r="A634" s="1">
        <v>633</v>
      </c>
      <c r="B634" s="9">
        <f>('summary-refine'!$H635+'summary-refine'!$I635)/1000</f>
        <v>8.3379999999999992</v>
      </c>
      <c r="C634" s="9">
        <f>('summary-refine'!$K635-'summary-refine'!$J635)/1000</f>
        <v>189.41200000000001</v>
      </c>
      <c r="D634" s="9">
        <f>'summary-refine'!$J635/1000</f>
        <v>0.91400000000000003</v>
      </c>
      <c r="E634" s="8">
        <f>'summary-refine'!$G635</f>
        <v>361311</v>
      </c>
      <c r="F634" s="24">
        <f t="shared" si="38"/>
        <v>361.31099999999998</v>
      </c>
      <c r="G634" s="8">
        <f>'summary-refine'!$P635/1000</f>
        <v>100.589</v>
      </c>
      <c r="H634" s="8">
        <f>'summary-refine'!$P635/I634</f>
        <v>55.758869179600886</v>
      </c>
      <c r="I634" s="8">
        <f>'summary-refine'!$M635</f>
        <v>1804</v>
      </c>
      <c r="J634" s="9">
        <f>('summary-no-refine'!$K635-'summary-no-refine'!$J635)/1000</f>
        <v>110.64400000000001</v>
      </c>
      <c r="K634" s="7">
        <f t="shared" si="36"/>
        <v>1.7119048479809118</v>
      </c>
      <c r="L634" s="8">
        <f>'summary-no-refine'!$G635</f>
        <v>285200</v>
      </c>
      <c r="M634" s="24">
        <f t="shared" si="39"/>
        <v>285.2</v>
      </c>
      <c r="N634" s="7">
        <f t="shared" si="37"/>
        <v>1.2668688639551191</v>
      </c>
    </row>
    <row r="635" spans="1:14" x14ac:dyDescent="0.2">
      <c r="A635" s="1">
        <v>634</v>
      </c>
      <c r="B635" s="9">
        <f>('summary-refine'!$H636+'summary-refine'!$I636)/1000</f>
        <v>7.8769999999999998</v>
      </c>
      <c r="C635" s="9">
        <f>('summary-refine'!$K636-'summary-refine'!$J636)/1000</f>
        <v>179.35</v>
      </c>
      <c r="D635" s="9">
        <f>'summary-refine'!$J636/1000</f>
        <v>0.94299999999999995</v>
      </c>
      <c r="E635" s="8">
        <f>'summary-refine'!$G636</f>
        <v>361311</v>
      </c>
      <c r="F635" s="24">
        <f t="shared" si="38"/>
        <v>361.31099999999998</v>
      </c>
      <c r="G635" s="8">
        <f>'summary-refine'!$P636/1000</f>
        <v>100.589</v>
      </c>
      <c r="H635" s="8">
        <f>'summary-refine'!$P636/I635</f>
        <v>55.758869179600886</v>
      </c>
      <c r="I635" s="8">
        <f>'summary-refine'!$M636</f>
        <v>1804</v>
      </c>
      <c r="J635" s="9">
        <f>('summary-no-refine'!$K636-'summary-no-refine'!$J636)/1000</f>
        <v>105.71899999999999</v>
      </c>
      <c r="K635" s="7">
        <f t="shared" si="36"/>
        <v>1.6964784002875548</v>
      </c>
      <c r="L635" s="8">
        <f>'summary-no-refine'!$G636</f>
        <v>285207</v>
      </c>
      <c r="M635" s="24">
        <f t="shared" si="39"/>
        <v>285.20699999999999</v>
      </c>
      <c r="N635" s="7">
        <f t="shared" si="37"/>
        <v>1.2668377704614544</v>
      </c>
    </row>
    <row r="636" spans="1:14" x14ac:dyDescent="0.2">
      <c r="A636" s="1">
        <v>635</v>
      </c>
      <c r="B636" s="9">
        <f>('summary-refine'!$H637+'summary-refine'!$I637)/1000</f>
        <v>8.3889999999999993</v>
      </c>
      <c r="C636" s="9">
        <f>('summary-refine'!$K637-'summary-refine'!$J637)/1000</f>
        <v>186.93199999999999</v>
      </c>
      <c r="D636" s="9">
        <f>'summary-refine'!$J637/1000</f>
        <v>0.89800000000000002</v>
      </c>
      <c r="E636" s="8">
        <f>'summary-refine'!$G637</f>
        <v>361311</v>
      </c>
      <c r="F636" s="24">
        <f t="shared" si="38"/>
        <v>361.31099999999998</v>
      </c>
      <c r="G636" s="8">
        <f>'summary-refine'!$P637/1000</f>
        <v>100.589</v>
      </c>
      <c r="H636" s="8">
        <f>'summary-refine'!$P637/I636</f>
        <v>55.758869179600886</v>
      </c>
      <c r="I636" s="8">
        <f>'summary-refine'!$M637</f>
        <v>1804</v>
      </c>
      <c r="J636" s="9">
        <f>('summary-no-refine'!$K637-'summary-no-refine'!$J637)/1000</f>
        <v>114.371</v>
      </c>
      <c r="K636" s="7">
        <f t="shared" si="36"/>
        <v>1.6344353026553933</v>
      </c>
      <c r="L636" s="8">
        <f>'summary-no-refine'!$G637</f>
        <v>285207</v>
      </c>
      <c r="M636" s="24">
        <f t="shared" si="39"/>
        <v>285.20699999999999</v>
      </c>
      <c r="N636" s="7">
        <f t="shared" si="37"/>
        <v>1.2668377704614544</v>
      </c>
    </row>
    <row r="637" spans="1:14" x14ac:dyDescent="0.2">
      <c r="A637" s="1">
        <v>636</v>
      </c>
      <c r="B637" s="9">
        <f>('summary-refine'!$H638+'summary-refine'!$I638)/1000</f>
        <v>8.3949999999999996</v>
      </c>
      <c r="C637" s="9">
        <f>('summary-refine'!$K638-'summary-refine'!$J638)/1000</f>
        <v>188.80799999999999</v>
      </c>
      <c r="D637" s="9">
        <f>'summary-refine'!$J638/1000</f>
        <v>0.97599999999999998</v>
      </c>
      <c r="E637" s="8">
        <f>'summary-refine'!$G638</f>
        <v>361311</v>
      </c>
      <c r="F637" s="24">
        <f t="shared" si="38"/>
        <v>361.31099999999998</v>
      </c>
      <c r="G637" s="8">
        <f>'summary-refine'!$P638/1000</f>
        <v>100.589</v>
      </c>
      <c r="H637" s="8">
        <f>'summary-refine'!$P638/I637</f>
        <v>55.758869179600886</v>
      </c>
      <c r="I637" s="8">
        <f>'summary-refine'!$M638</f>
        <v>1804</v>
      </c>
      <c r="J637" s="9">
        <f>('summary-no-refine'!$K638-'summary-no-refine'!$J638)/1000</f>
        <v>109.70399999999999</v>
      </c>
      <c r="K637" s="7">
        <f t="shared" si="36"/>
        <v>1.7210676000875083</v>
      </c>
      <c r="L637" s="8">
        <f>'summary-no-refine'!$G638</f>
        <v>285207</v>
      </c>
      <c r="M637" s="24">
        <f t="shared" si="39"/>
        <v>285.20699999999999</v>
      </c>
      <c r="N637" s="7">
        <f t="shared" si="37"/>
        <v>1.2668377704614544</v>
      </c>
    </row>
    <row r="638" spans="1:14" x14ac:dyDescent="0.2">
      <c r="A638" s="1">
        <v>637</v>
      </c>
      <c r="B638" s="9">
        <f>('summary-refine'!$H639+'summary-refine'!$I639)/1000</f>
        <v>8.1180000000000003</v>
      </c>
      <c r="C638" s="9">
        <f>('summary-refine'!$K639-'summary-refine'!$J639)/1000</f>
        <v>182.541</v>
      </c>
      <c r="D638" s="9">
        <f>'summary-refine'!$J639/1000</f>
        <v>0.94099999999999995</v>
      </c>
      <c r="E638" s="8">
        <f>'summary-refine'!$G639</f>
        <v>361311</v>
      </c>
      <c r="F638" s="24">
        <f t="shared" si="38"/>
        <v>361.31099999999998</v>
      </c>
      <c r="G638" s="8">
        <f>'summary-refine'!$P639/1000</f>
        <v>100.589</v>
      </c>
      <c r="H638" s="8">
        <f>'summary-refine'!$P639/I638</f>
        <v>55.758869179600886</v>
      </c>
      <c r="I638" s="8">
        <f>'summary-refine'!$M639</f>
        <v>1804</v>
      </c>
      <c r="J638" s="9">
        <f>('summary-no-refine'!$K639-'summary-no-refine'!$J639)/1000</f>
        <v>112.76600000000001</v>
      </c>
      <c r="K638" s="7">
        <f t="shared" si="36"/>
        <v>1.6187592004682261</v>
      </c>
      <c r="L638" s="8">
        <f>'summary-no-refine'!$G639</f>
        <v>285207</v>
      </c>
      <c r="M638" s="24">
        <f t="shared" si="39"/>
        <v>285.20699999999999</v>
      </c>
      <c r="N638" s="7">
        <f t="shared" si="37"/>
        <v>1.2668377704614544</v>
      </c>
    </row>
    <row r="639" spans="1:14" x14ac:dyDescent="0.2">
      <c r="A639" s="1">
        <v>638</v>
      </c>
      <c r="B639" s="9">
        <f>('summary-refine'!$H640+'summary-refine'!$I640)/1000</f>
        <v>8.1489999999999991</v>
      </c>
      <c r="C639" s="9">
        <f>('summary-refine'!$K640-'summary-refine'!$J640)/1000</f>
        <v>129.63800000000001</v>
      </c>
      <c r="D639" s="9">
        <f>'summary-refine'!$J640/1000</f>
        <v>0.72</v>
      </c>
      <c r="E639" s="8">
        <f>'summary-refine'!$G640</f>
        <v>305577</v>
      </c>
      <c r="F639" s="24">
        <f t="shared" si="38"/>
        <v>305.577</v>
      </c>
      <c r="G639" s="8">
        <f>'summary-refine'!$P640/1000</f>
        <v>95.665000000000006</v>
      </c>
      <c r="H639" s="8">
        <f>'summary-refine'!$P640/I639</f>
        <v>53.02937915742794</v>
      </c>
      <c r="I639" s="8">
        <f>'summary-refine'!$M640</f>
        <v>1804</v>
      </c>
      <c r="J639" s="9">
        <f>('summary-no-refine'!$K640-'summary-no-refine'!$J640)/1000</f>
        <v>82.576999999999998</v>
      </c>
      <c r="K639" s="7">
        <f t="shared" si="36"/>
        <v>1.5699044528137376</v>
      </c>
      <c r="L639" s="8">
        <f>'summary-no-refine'!$G640</f>
        <v>254290</v>
      </c>
      <c r="M639" s="24">
        <f t="shared" si="39"/>
        <v>254.29</v>
      </c>
      <c r="N639" s="7">
        <f t="shared" si="37"/>
        <v>1.2016870502182548</v>
      </c>
    </row>
    <row r="640" spans="1:14" x14ac:dyDescent="0.2">
      <c r="A640" s="1">
        <v>639</v>
      </c>
      <c r="B640" s="9">
        <f>('summary-refine'!$H641+'summary-refine'!$I641)/1000</f>
        <v>8.375</v>
      </c>
      <c r="C640" s="9">
        <f>('summary-refine'!$K641-'summary-refine'!$J641)/1000</f>
        <v>129.40600000000001</v>
      </c>
      <c r="D640" s="9">
        <f>'summary-refine'!$J641/1000</f>
        <v>0.83099999999999996</v>
      </c>
      <c r="E640" s="8">
        <f>'summary-refine'!$G641</f>
        <v>327893</v>
      </c>
      <c r="F640" s="24">
        <f t="shared" si="38"/>
        <v>327.89299999999997</v>
      </c>
      <c r="G640" s="8">
        <f>'summary-refine'!$P641/1000</f>
        <v>98.143000000000001</v>
      </c>
      <c r="H640" s="8">
        <f>'summary-refine'!$P641/I640</f>
        <v>54.402993348115302</v>
      </c>
      <c r="I640" s="8">
        <f>'summary-refine'!$M641</f>
        <v>1804</v>
      </c>
      <c r="J640" s="9">
        <f>('summary-no-refine'!$K641-'summary-no-refine'!$J641)/1000</f>
        <v>85.998000000000005</v>
      </c>
      <c r="K640" s="7">
        <f t="shared" si="36"/>
        <v>1.5047559245563851</v>
      </c>
      <c r="L640" s="8">
        <f>'summary-no-refine'!$G641</f>
        <v>264903</v>
      </c>
      <c r="M640" s="24">
        <f t="shared" si="39"/>
        <v>264.90300000000002</v>
      </c>
      <c r="N640" s="7">
        <f t="shared" si="37"/>
        <v>1.2377851515460376</v>
      </c>
    </row>
    <row r="641" spans="1:14" x14ac:dyDescent="0.2">
      <c r="A641" s="1">
        <v>640</v>
      </c>
      <c r="B641" s="9">
        <f>('summary-refine'!$H642+'summary-refine'!$I642)/1000</f>
        <v>8.3390000000000004</v>
      </c>
      <c r="C641" s="9">
        <f>('summary-refine'!$K642-'summary-refine'!$J642)/1000</f>
        <v>133.953</v>
      </c>
      <c r="D641" s="9">
        <f>'summary-refine'!$J642/1000</f>
        <v>0.73</v>
      </c>
      <c r="E641" s="8">
        <f>'summary-refine'!$G642</f>
        <v>327893</v>
      </c>
      <c r="F641" s="24">
        <f t="shared" si="38"/>
        <v>327.89299999999997</v>
      </c>
      <c r="G641" s="8">
        <f>'summary-refine'!$P642/1000</f>
        <v>98.143000000000001</v>
      </c>
      <c r="H641" s="8">
        <f>'summary-refine'!$P642/I641</f>
        <v>54.402993348115302</v>
      </c>
      <c r="I641" s="8">
        <f>'summary-refine'!$M642</f>
        <v>1804</v>
      </c>
      <c r="J641" s="9">
        <f>('summary-no-refine'!$K642-'summary-no-refine'!$J642)/1000</f>
        <v>86.802999999999997</v>
      </c>
      <c r="K641" s="7">
        <f t="shared" si="36"/>
        <v>1.5431839913367051</v>
      </c>
      <c r="L641" s="8">
        <f>'summary-no-refine'!$G642</f>
        <v>264903</v>
      </c>
      <c r="M641" s="24">
        <f t="shared" si="39"/>
        <v>264.90300000000002</v>
      </c>
      <c r="N641" s="7">
        <f t="shared" si="37"/>
        <v>1.2377851515460376</v>
      </c>
    </row>
    <row r="642" spans="1:14" x14ac:dyDescent="0.2">
      <c r="A642" s="1">
        <v>641</v>
      </c>
      <c r="B642" s="9">
        <f>('summary-refine'!$H643+'summary-refine'!$I643)/1000</f>
        <v>8.3849999999999998</v>
      </c>
      <c r="C642" s="9">
        <f>('summary-refine'!$K643-'summary-refine'!$J643)/1000</f>
        <v>180.82499999999999</v>
      </c>
      <c r="D642" s="9">
        <f>'summary-refine'!$J643/1000</f>
        <v>0.97299999999999998</v>
      </c>
      <c r="E642" s="8">
        <f>'summary-refine'!$G643</f>
        <v>355073</v>
      </c>
      <c r="F642" s="24">
        <f t="shared" si="38"/>
        <v>355.07299999999998</v>
      </c>
      <c r="G642" s="8">
        <f>'summary-refine'!$P643/1000</f>
        <v>97.762</v>
      </c>
      <c r="H642" s="8">
        <f>'summary-refine'!$P643/I642</f>
        <v>54.433184855233854</v>
      </c>
      <c r="I642" s="8">
        <f>'summary-refine'!$M643</f>
        <v>1796</v>
      </c>
      <c r="J642" s="9">
        <f>('summary-no-refine'!$K643-'summary-no-refine'!$J643)/1000</f>
        <v>119.20699999999999</v>
      </c>
      <c r="K642" s="7">
        <f t="shared" ref="K642:K705" si="40">C642/J642</f>
        <v>1.516899175383996</v>
      </c>
      <c r="L642" s="8">
        <f>'summary-no-refine'!$G643</f>
        <v>303471</v>
      </c>
      <c r="M642" s="24">
        <f t="shared" si="39"/>
        <v>303.471</v>
      </c>
      <c r="N642" s="7">
        <f t="shared" ref="N642:N705" si="41">E642/L642</f>
        <v>1.1700393118288073</v>
      </c>
    </row>
    <row r="643" spans="1:14" x14ac:dyDescent="0.2">
      <c r="A643" s="1">
        <v>642</v>
      </c>
      <c r="B643" s="9">
        <f>('summary-refine'!$H644+'summary-refine'!$I644)/1000</f>
        <v>8.1630000000000003</v>
      </c>
      <c r="C643" s="9">
        <f>('summary-refine'!$K644-'summary-refine'!$J644)/1000</f>
        <v>182.52</v>
      </c>
      <c r="D643" s="9">
        <f>'summary-refine'!$J644/1000</f>
        <v>0.91900000000000004</v>
      </c>
      <c r="E643" s="8">
        <f>'summary-refine'!$G644</f>
        <v>355073</v>
      </c>
      <c r="F643" s="24">
        <f t="shared" ref="F643:F706" si="42">E643/1000</f>
        <v>355.07299999999998</v>
      </c>
      <c r="G643" s="8">
        <f>'summary-refine'!$P644/1000</f>
        <v>97.762</v>
      </c>
      <c r="H643" s="8">
        <f>'summary-refine'!$P644/I643</f>
        <v>54.433184855233854</v>
      </c>
      <c r="I643" s="8">
        <f>'summary-refine'!$M644</f>
        <v>1796</v>
      </c>
      <c r="J643" s="9">
        <f>('summary-no-refine'!$K644-'summary-no-refine'!$J644)/1000</f>
        <v>121.46899999999999</v>
      </c>
      <c r="K643" s="7">
        <f t="shared" si="40"/>
        <v>1.502605603075682</v>
      </c>
      <c r="L643" s="8">
        <f>'summary-no-refine'!$G644</f>
        <v>303471</v>
      </c>
      <c r="M643" s="24">
        <f t="shared" ref="M643:M706" si="43">L643/1000</f>
        <v>303.471</v>
      </c>
      <c r="N643" s="7">
        <f t="shared" si="41"/>
        <v>1.1700393118288073</v>
      </c>
    </row>
    <row r="644" spans="1:14" x14ac:dyDescent="0.2">
      <c r="A644" s="1">
        <v>643</v>
      </c>
      <c r="B644" s="9">
        <f>('summary-refine'!$H645+'summary-refine'!$I645)/1000</f>
        <v>8.1869999999999994</v>
      </c>
      <c r="C644" s="9">
        <f>('summary-refine'!$K645-'summary-refine'!$J645)/1000</f>
        <v>177.90700000000001</v>
      </c>
      <c r="D644" s="9">
        <f>'summary-refine'!$J645/1000</f>
        <v>0.93300000000000005</v>
      </c>
      <c r="E644" s="8">
        <f>'summary-refine'!$G645</f>
        <v>355062</v>
      </c>
      <c r="F644" s="24">
        <f t="shared" si="42"/>
        <v>355.06200000000001</v>
      </c>
      <c r="G644" s="8">
        <f>'summary-refine'!$P645/1000</f>
        <v>97.762</v>
      </c>
      <c r="H644" s="8">
        <f>'summary-refine'!$P645/I644</f>
        <v>54.433184855233854</v>
      </c>
      <c r="I644" s="8">
        <f>'summary-refine'!$M645</f>
        <v>1796</v>
      </c>
      <c r="J644" s="9">
        <f>('summary-no-refine'!$K645-'summary-no-refine'!$J645)/1000</f>
        <v>120.05500000000001</v>
      </c>
      <c r="K644" s="7">
        <f t="shared" si="40"/>
        <v>1.481879138728083</v>
      </c>
      <c r="L644" s="8">
        <f>'summary-no-refine'!$G645</f>
        <v>303424</v>
      </c>
      <c r="M644" s="24">
        <f t="shared" si="43"/>
        <v>303.42399999999998</v>
      </c>
      <c r="N644" s="7">
        <f t="shared" si="41"/>
        <v>1.1701842965619067</v>
      </c>
    </row>
    <row r="645" spans="1:14" x14ac:dyDescent="0.2">
      <c r="A645" s="1">
        <v>644</v>
      </c>
      <c r="B645" s="9">
        <f>('summary-refine'!$H646+'summary-refine'!$I646)/1000</f>
        <v>7.7750000000000004</v>
      </c>
      <c r="C645" s="9">
        <f>('summary-refine'!$K646-'summary-refine'!$J646)/1000</f>
        <v>175.785</v>
      </c>
      <c r="D645" s="9">
        <f>'summary-refine'!$J646/1000</f>
        <v>0.89100000000000001</v>
      </c>
      <c r="E645" s="8">
        <f>'summary-refine'!$G646</f>
        <v>348944</v>
      </c>
      <c r="F645" s="24">
        <f t="shared" si="42"/>
        <v>348.94400000000002</v>
      </c>
      <c r="G645" s="8">
        <f>'summary-refine'!$P646/1000</f>
        <v>97.710999999999999</v>
      </c>
      <c r="H645" s="8">
        <f>'summary-refine'!$P646/I645</f>
        <v>54.404788418708243</v>
      </c>
      <c r="I645" s="8">
        <f>'summary-refine'!$M646</f>
        <v>1796</v>
      </c>
      <c r="J645" s="9">
        <f>('summary-no-refine'!$K646-'summary-no-refine'!$J646)/1000</f>
        <v>111.248</v>
      </c>
      <c r="K645" s="7">
        <f t="shared" si="40"/>
        <v>1.5801182942614698</v>
      </c>
      <c r="L645" s="8">
        <f>'summary-no-refine'!$G646</f>
        <v>298418</v>
      </c>
      <c r="M645" s="24">
        <f t="shared" si="43"/>
        <v>298.41800000000001</v>
      </c>
      <c r="N645" s="7">
        <f t="shared" si="41"/>
        <v>1.1693128430590649</v>
      </c>
    </row>
    <row r="646" spans="1:14" x14ac:dyDescent="0.2">
      <c r="A646" s="1">
        <v>645</v>
      </c>
      <c r="B646" s="9">
        <f>('summary-refine'!$H647+'summary-refine'!$I647)/1000</f>
        <v>8.1240000000000006</v>
      </c>
      <c r="C646" s="9">
        <f>('summary-refine'!$K647-'summary-refine'!$J647)/1000</f>
        <v>171.33199999999999</v>
      </c>
      <c r="D646" s="9">
        <f>'summary-refine'!$J647/1000</f>
        <v>0.89500000000000002</v>
      </c>
      <c r="E646" s="8">
        <f>'summary-refine'!$G647</f>
        <v>348944</v>
      </c>
      <c r="F646" s="24">
        <f t="shared" si="42"/>
        <v>348.94400000000002</v>
      </c>
      <c r="G646" s="8">
        <f>'summary-refine'!$P647/1000</f>
        <v>97.710999999999999</v>
      </c>
      <c r="H646" s="8">
        <f>'summary-refine'!$P647/I646</f>
        <v>54.404788418708243</v>
      </c>
      <c r="I646" s="8">
        <f>'summary-refine'!$M647</f>
        <v>1796</v>
      </c>
      <c r="J646" s="9">
        <f>('summary-no-refine'!$K647-'summary-no-refine'!$J647)/1000</f>
        <v>115.364</v>
      </c>
      <c r="K646" s="7">
        <f t="shared" si="40"/>
        <v>1.4851426788252833</v>
      </c>
      <c r="L646" s="8">
        <f>'summary-no-refine'!$G647</f>
        <v>298418</v>
      </c>
      <c r="M646" s="24">
        <f t="shared" si="43"/>
        <v>298.41800000000001</v>
      </c>
      <c r="N646" s="7">
        <f t="shared" si="41"/>
        <v>1.1693128430590649</v>
      </c>
    </row>
    <row r="647" spans="1:14" x14ac:dyDescent="0.2">
      <c r="A647" s="1">
        <v>646</v>
      </c>
      <c r="B647" s="9">
        <f>('summary-refine'!$H648+'summary-refine'!$I648)/1000</f>
        <v>8.6240000000000006</v>
      </c>
      <c r="C647" s="9">
        <f>('summary-refine'!$K648-'summary-refine'!$J648)/1000</f>
        <v>175.804</v>
      </c>
      <c r="D647" s="9">
        <f>'summary-refine'!$J648/1000</f>
        <v>0.93200000000000005</v>
      </c>
      <c r="E647" s="8">
        <f>'summary-refine'!$G648</f>
        <v>348944</v>
      </c>
      <c r="F647" s="24">
        <f t="shared" si="42"/>
        <v>348.94400000000002</v>
      </c>
      <c r="G647" s="8">
        <f>'summary-refine'!$P648/1000</f>
        <v>97.710999999999999</v>
      </c>
      <c r="H647" s="8">
        <f>'summary-refine'!$P648/I647</f>
        <v>54.404788418708243</v>
      </c>
      <c r="I647" s="8">
        <f>'summary-refine'!$M648</f>
        <v>1796</v>
      </c>
      <c r="J647" s="9">
        <f>('summary-no-refine'!$K648-'summary-no-refine'!$J648)/1000</f>
        <v>116.72</v>
      </c>
      <c r="K647" s="7">
        <f t="shared" si="40"/>
        <v>1.5062028786840302</v>
      </c>
      <c r="L647" s="8">
        <f>'summary-no-refine'!$G648</f>
        <v>298418</v>
      </c>
      <c r="M647" s="24">
        <f t="shared" si="43"/>
        <v>298.41800000000001</v>
      </c>
      <c r="N647" s="7">
        <f t="shared" si="41"/>
        <v>1.1693128430590649</v>
      </c>
    </row>
    <row r="648" spans="1:14" x14ac:dyDescent="0.2">
      <c r="A648" s="1">
        <v>647</v>
      </c>
      <c r="B648" s="9">
        <f>('summary-refine'!$H649+'summary-refine'!$I649)/1000</f>
        <v>8.2379999999999995</v>
      </c>
      <c r="C648" s="9">
        <f>('summary-refine'!$K649-'summary-refine'!$J649)/1000</f>
        <v>143.749</v>
      </c>
      <c r="D648" s="9">
        <f>'summary-refine'!$J649/1000</f>
        <v>0.83599999999999997</v>
      </c>
      <c r="E648" s="8">
        <f>'summary-refine'!$G649</f>
        <v>336018</v>
      </c>
      <c r="F648" s="24">
        <f t="shared" si="42"/>
        <v>336.01799999999997</v>
      </c>
      <c r="G648" s="8">
        <f>'summary-refine'!$P649/1000</f>
        <v>99.477999999999994</v>
      </c>
      <c r="H648" s="8">
        <f>'summary-refine'!$P649/I648</f>
        <v>55.112465373961221</v>
      </c>
      <c r="I648" s="8">
        <f>'summary-refine'!$M649</f>
        <v>1805</v>
      </c>
      <c r="J648" s="9">
        <f>('summary-no-refine'!$K649-'summary-no-refine'!$J649)/1000</f>
        <v>90.501999999999995</v>
      </c>
      <c r="K648" s="7">
        <f t="shared" si="40"/>
        <v>1.5883516386378203</v>
      </c>
      <c r="L648" s="8">
        <f>'summary-no-refine'!$G649</f>
        <v>269354</v>
      </c>
      <c r="M648" s="24">
        <f t="shared" si="43"/>
        <v>269.35399999999998</v>
      </c>
      <c r="N648" s="7">
        <f t="shared" si="41"/>
        <v>1.2474958604661524</v>
      </c>
    </row>
    <row r="649" spans="1:14" x14ac:dyDescent="0.2">
      <c r="A649" s="1">
        <v>648</v>
      </c>
      <c r="B649" s="9">
        <f>('summary-refine'!$H650+'summary-refine'!$I650)/1000</f>
        <v>8.2539999999999996</v>
      </c>
      <c r="C649" s="9">
        <f>('summary-refine'!$K650-'summary-refine'!$J650)/1000</f>
        <v>146.798</v>
      </c>
      <c r="D649" s="9">
        <f>'summary-refine'!$J650/1000</f>
        <v>0.81399999999999995</v>
      </c>
      <c r="E649" s="8">
        <f>'summary-refine'!$G650</f>
        <v>332647</v>
      </c>
      <c r="F649" s="24">
        <f t="shared" si="42"/>
        <v>332.64699999999999</v>
      </c>
      <c r="G649" s="8">
        <f>'summary-refine'!$P650/1000</f>
        <v>98.543999999999997</v>
      </c>
      <c r="H649" s="8">
        <f>'summary-refine'!$P650/I649</f>
        <v>54.595013850415512</v>
      </c>
      <c r="I649" s="8">
        <f>'summary-refine'!$M650</f>
        <v>1805</v>
      </c>
      <c r="J649" s="9">
        <f>('summary-no-refine'!$K650-'summary-no-refine'!$J650)/1000</f>
        <v>88.066000000000003</v>
      </c>
      <c r="K649" s="7">
        <f t="shared" si="40"/>
        <v>1.6669089092271705</v>
      </c>
      <c r="L649" s="8">
        <f>'summary-no-refine'!$G650</f>
        <v>267238</v>
      </c>
      <c r="M649" s="24">
        <f t="shared" si="43"/>
        <v>267.238</v>
      </c>
      <c r="N649" s="7">
        <f t="shared" si="41"/>
        <v>1.2447593530860133</v>
      </c>
    </row>
    <row r="650" spans="1:14" x14ac:dyDescent="0.2">
      <c r="A650" s="1">
        <v>649</v>
      </c>
      <c r="B650" s="9">
        <f>('summary-refine'!$H651+'summary-refine'!$I651)/1000</f>
        <v>7.8570000000000002</v>
      </c>
      <c r="C650" s="9">
        <f>('summary-refine'!$K651-'summary-refine'!$J651)/1000</f>
        <v>141.72800000000001</v>
      </c>
      <c r="D650" s="9">
        <f>'summary-refine'!$J651/1000</f>
        <v>0.79500000000000004</v>
      </c>
      <c r="E650" s="8">
        <f>'summary-refine'!$G651</f>
        <v>332647</v>
      </c>
      <c r="F650" s="24">
        <f t="shared" si="42"/>
        <v>332.64699999999999</v>
      </c>
      <c r="G650" s="8">
        <f>'summary-refine'!$P651/1000</f>
        <v>98.543999999999997</v>
      </c>
      <c r="H650" s="8">
        <f>'summary-refine'!$P651/I650</f>
        <v>54.595013850415512</v>
      </c>
      <c r="I650" s="8">
        <f>'summary-refine'!$M651</f>
        <v>1805</v>
      </c>
      <c r="J650" s="9">
        <f>('summary-no-refine'!$K651-'summary-no-refine'!$J651)/1000</f>
        <v>88.274000000000001</v>
      </c>
      <c r="K650" s="7">
        <f t="shared" si="40"/>
        <v>1.6055463669936789</v>
      </c>
      <c r="L650" s="8">
        <f>'summary-no-refine'!$G651</f>
        <v>267257</v>
      </c>
      <c r="M650" s="24">
        <f t="shared" si="43"/>
        <v>267.25700000000001</v>
      </c>
      <c r="N650" s="7">
        <f t="shared" si="41"/>
        <v>1.244670859883932</v>
      </c>
    </row>
    <row r="651" spans="1:14" x14ac:dyDescent="0.2">
      <c r="A651" s="1">
        <v>650</v>
      </c>
      <c r="B651" s="9">
        <f>('summary-refine'!$H652+'summary-refine'!$I652)/1000</f>
        <v>8.1720000000000006</v>
      </c>
      <c r="C651" s="9">
        <f>('summary-refine'!$K652-'summary-refine'!$J652)/1000</f>
        <v>127.151</v>
      </c>
      <c r="D651" s="9">
        <f>'summary-refine'!$J652/1000</f>
        <v>0.75800000000000001</v>
      </c>
      <c r="E651" s="8">
        <f>'summary-refine'!$G652</f>
        <v>323084</v>
      </c>
      <c r="F651" s="24">
        <f t="shared" si="42"/>
        <v>323.084</v>
      </c>
      <c r="G651" s="8">
        <f>'summary-refine'!$P652/1000</f>
        <v>99.933000000000007</v>
      </c>
      <c r="H651" s="8">
        <f>'summary-refine'!$P652/I651</f>
        <v>55.333887043189371</v>
      </c>
      <c r="I651" s="8">
        <f>'summary-refine'!$M652</f>
        <v>1806</v>
      </c>
      <c r="J651" s="9">
        <f>('summary-no-refine'!$K652-'summary-no-refine'!$J652)/1000</f>
        <v>98.555999999999997</v>
      </c>
      <c r="K651" s="7">
        <f t="shared" si="40"/>
        <v>1.2901396160558465</v>
      </c>
      <c r="L651" s="8">
        <f>'summary-no-refine'!$G652</f>
        <v>301641</v>
      </c>
      <c r="M651" s="24">
        <f t="shared" si="43"/>
        <v>301.64100000000002</v>
      </c>
      <c r="N651" s="7">
        <f t="shared" si="41"/>
        <v>1.071087816311443</v>
      </c>
    </row>
    <row r="652" spans="1:14" x14ac:dyDescent="0.2">
      <c r="A652" s="1">
        <v>651</v>
      </c>
      <c r="B652" s="9">
        <f>('summary-refine'!$H653+'summary-refine'!$I653)/1000</f>
        <v>8.6340000000000003</v>
      </c>
      <c r="C652" s="9">
        <f>('summary-refine'!$K653-'summary-refine'!$J653)/1000</f>
        <v>118.21599999999999</v>
      </c>
      <c r="D652" s="9">
        <f>'summary-refine'!$J653/1000</f>
        <v>0.75800000000000001</v>
      </c>
      <c r="E652" s="8">
        <f>'summary-refine'!$G653</f>
        <v>314522</v>
      </c>
      <c r="F652" s="24">
        <f t="shared" si="42"/>
        <v>314.52199999999999</v>
      </c>
      <c r="G652" s="8">
        <f>'summary-refine'!$P653/1000</f>
        <v>99.415999999999997</v>
      </c>
      <c r="H652" s="8">
        <f>'summary-refine'!$P653/I652</f>
        <v>55.047619047619051</v>
      </c>
      <c r="I652" s="8">
        <f>'summary-refine'!$M653</f>
        <v>1806</v>
      </c>
      <c r="J652" s="9">
        <f>('summary-no-refine'!$K653-'summary-no-refine'!$J653)/1000</f>
        <v>94.789000000000001</v>
      </c>
      <c r="K652" s="7">
        <f t="shared" si="40"/>
        <v>1.2471489307831076</v>
      </c>
      <c r="L652" s="8">
        <f>'summary-no-refine'!$G653</f>
        <v>290842</v>
      </c>
      <c r="M652" s="24">
        <f t="shared" si="43"/>
        <v>290.84199999999998</v>
      </c>
      <c r="N652" s="7">
        <f t="shared" si="41"/>
        <v>1.0814187772054931</v>
      </c>
    </row>
    <row r="653" spans="1:14" x14ac:dyDescent="0.2">
      <c r="A653" s="1">
        <v>652</v>
      </c>
      <c r="B653" s="9">
        <f>('summary-refine'!$H654+'summary-refine'!$I654)/1000</f>
        <v>8.1549999999999994</v>
      </c>
      <c r="C653" s="9">
        <f>('summary-refine'!$K654-'summary-refine'!$J654)/1000</f>
        <v>117.622</v>
      </c>
      <c r="D653" s="9">
        <f>'summary-refine'!$J654/1000</f>
        <v>0.80400000000000005</v>
      </c>
      <c r="E653" s="8">
        <f>'summary-refine'!$G654</f>
        <v>314522</v>
      </c>
      <c r="F653" s="24">
        <f t="shared" si="42"/>
        <v>314.52199999999999</v>
      </c>
      <c r="G653" s="8">
        <f>'summary-refine'!$P654/1000</f>
        <v>99.415999999999997</v>
      </c>
      <c r="H653" s="8">
        <f>'summary-refine'!$P654/I653</f>
        <v>55.047619047619051</v>
      </c>
      <c r="I653" s="8">
        <f>'summary-refine'!$M654</f>
        <v>1806</v>
      </c>
      <c r="J653" s="9">
        <f>('summary-no-refine'!$K654-'summary-no-refine'!$J654)/1000</f>
        <v>95.113</v>
      </c>
      <c r="K653" s="7">
        <f t="shared" si="40"/>
        <v>1.2366553467980193</v>
      </c>
      <c r="L653" s="8">
        <f>'summary-no-refine'!$G654</f>
        <v>290829</v>
      </c>
      <c r="M653" s="24">
        <f t="shared" si="43"/>
        <v>290.82900000000001</v>
      </c>
      <c r="N653" s="7">
        <f t="shared" si="41"/>
        <v>1.0814671164154881</v>
      </c>
    </row>
    <row r="654" spans="1:14" x14ac:dyDescent="0.2">
      <c r="A654" s="1">
        <v>653</v>
      </c>
      <c r="B654" s="9">
        <f>('summary-refine'!$H655+'summary-refine'!$I655)/1000</f>
        <v>8.2219999999999995</v>
      </c>
      <c r="C654" s="9">
        <f>('summary-refine'!$K655-'summary-refine'!$J655)/1000</f>
        <v>123.675</v>
      </c>
      <c r="D654" s="9">
        <f>'summary-refine'!$J655/1000</f>
        <v>0.78700000000000003</v>
      </c>
      <c r="E654" s="8">
        <f>'summary-refine'!$G655</f>
        <v>322400</v>
      </c>
      <c r="F654" s="24">
        <f t="shared" si="42"/>
        <v>322.39999999999998</v>
      </c>
      <c r="G654" s="8">
        <f>'summary-refine'!$P655/1000</f>
        <v>99.929000000000002</v>
      </c>
      <c r="H654" s="8">
        <f>'summary-refine'!$P655/I654</f>
        <v>55.33167220376523</v>
      </c>
      <c r="I654" s="8">
        <f>'summary-refine'!$M655</f>
        <v>1806</v>
      </c>
      <c r="J654" s="9">
        <f>('summary-no-refine'!$K655-'summary-no-refine'!$J655)/1000</f>
        <v>99.022000000000006</v>
      </c>
      <c r="K654" s="7">
        <f t="shared" si="40"/>
        <v>1.2489648764920926</v>
      </c>
      <c r="L654" s="8">
        <f>'summary-no-refine'!$G655</f>
        <v>300933</v>
      </c>
      <c r="M654" s="24">
        <f t="shared" si="43"/>
        <v>300.93299999999999</v>
      </c>
      <c r="N654" s="7">
        <f t="shared" si="41"/>
        <v>1.0713348153908013</v>
      </c>
    </row>
    <row r="655" spans="1:14" x14ac:dyDescent="0.2">
      <c r="A655" s="1">
        <v>654</v>
      </c>
      <c r="B655" s="9">
        <f>('summary-refine'!$H656+'summary-refine'!$I656)/1000</f>
        <v>7.7210000000000001</v>
      </c>
      <c r="C655" s="9">
        <f>('summary-refine'!$K656-'summary-refine'!$J656)/1000</f>
        <v>122.79300000000001</v>
      </c>
      <c r="D655" s="9">
        <f>'summary-refine'!$J656/1000</f>
        <v>0.73299999999999998</v>
      </c>
      <c r="E655" s="8">
        <f>'summary-refine'!$G656</f>
        <v>322400</v>
      </c>
      <c r="F655" s="24">
        <f t="shared" si="42"/>
        <v>322.39999999999998</v>
      </c>
      <c r="G655" s="8">
        <f>'summary-refine'!$P656/1000</f>
        <v>99.929000000000002</v>
      </c>
      <c r="H655" s="8">
        <f>'summary-refine'!$P656/I655</f>
        <v>55.33167220376523</v>
      </c>
      <c r="I655" s="8">
        <f>'summary-refine'!$M656</f>
        <v>1806</v>
      </c>
      <c r="J655" s="9">
        <f>('summary-no-refine'!$K656-'summary-no-refine'!$J656)/1000</f>
        <v>97.962000000000003</v>
      </c>
      <c r="K655" s="7">
        <f t="shared" si="40"/>
        <v>1.25347583756967</v>
      </c>
      <c r="L655" s="8">
        <f>'summary-no-refine'!$G656</f>
        <v>300958</v>
      </c>
      <c r="M655" s="24">
        <f t="shared" si="43"/>
        <v>300.95800000000003</v>
      </c>
      <c r="N655" s="7">
        <f t="shared" si="41"/>
        <v>1.0712458216761143</v>
      </c>
    </row>
    <row r="656" spans="1:14" x14ac:dyDescent="0.2">
      <c r="A656" s="1">
        <v>655</v>
      </c>
      <c r="B656" s="9">
        <f>('summary-refine'!$H657+'summary-refine'!$I657)/1000</f>
        <v>8.2319999999999993</v>
      </c>
      <c r="C656" s="9">
        <f>('summary-refine'!$K657-'summary-refine'!$J657)/1000</f>
        <v>125.38</v>
      </c>
      <c r="D656" s="9">
        <f>'summary-refine'!$J657/1000</f>
        <v>0.746</v>
      </c>
      <c r="E656" s="8">
        <f>'summary-refine'!$G657</f>
        <v>322400</v>
      </c>
      <c r="F656" s="24">
        <f t="shared" si="42"/>
        <v>322.39999999999998</v>
      </c>
      <c r="G656" s="8">
        <f>'summary-refine'!$P657/1000</f>
        <v>99.929000000000002</v>
      </c>
      <c r="H656" s="8">
        <f>'summary-refine'!$P657/I656</f>
        <v>55.33167220376523</v>
      </c>
      <c r="I656" s="8">
        <f>'summary-refine'!$M657</f>
        <v>1806</v>
      </c>
      <c r="J656" s="9">
        <f>('summary-no-refine'!$K657-'summary-no-refine'!$J657)/1000</f>
        <v>98.682000000000002</v>
      </c>
      <c r="K656" s="7">
        <f t="shared" si="40"/>
        <v>1.2705457935591089</v>
      </c>
      <c r="L656" s="8">
        <f>'summary-no-refine'!$G657</f>
        <v>300958</v>
      </c>
      <c r="M656" s="24">
        <f t="shared" si="43"/>
        <v>300.95800000000003</v>
      </c>
      <c r="N656" s="7">
        <f t="shared" si="41"/>
        <v>1.0712458216761143</v>
      </c>
    </row>
    <row r="657" spans="1:14" x14ac:dyDescent="0.2">
      <c r="A657" s="1">
        <v>656</v>
      </c>
      <c r="B657" s="9">
        <f>('summary-refine'!$H658+'summary-refine'!$I658)/1000</f>
        <v>8.3819999999999997</v>
      </c>
      <c r="C657" s="9">
        <f>('summary-refine'!$K658-'summary-refine'!$J658)/1000</f>
        <v>117.248</v>
      </c>
      <c r="D657" s="9">
        <f>'summary-refine'!$J658/1000</f>
        <v>0.69599999999999995</v>
      </c>
      <c r="E657" s="8">
        <f>'summary-refine'!$G658</f>
        <v>282081</v>
      </c>
      <c r="F657" s="24">
        <f t="shared" si="42"/>
        <v>282.08100000000002</v>
      </c>
      <c r="G657" s="8">
        <f>'summary-refine'!$P658/1000</f>
        <v>94.867000000000004</v>
      </c>
      <c r="H657" s="8">
        <f>'summary-refine'!$P658/I657</f>
        <v>52.470685840707965</v>
      </c>
      <c r="I657" s="8">
        <f>'summary-refine'!$M658</f>
        <v>1808</v>
      </c>
      <c r="J657" s="9">
        <f>('summary-no-refine'!$K658-'summary-no-refine'!$J658)/1000</f>
        <v>75.578000000000003</v>
      </c>
      <c r="K657" s="7">
        <f t="shared" si="40"/>
        <v>1.5513509222260446</v>
      </c>
      <c r="L657" s="8">
        <f>'summary-no-refine'!$G658</f>
        <v>237175</v>
      </c>
      <c r="M657" s="24">
        <f t="shared" si="43"/>
        <v>237.17500000000001</v>
      </c>
      <c r="N657" s="7">
        <f t="shared" si="41"/>
        <v>1.1893369874565194</v>
      </c>
    </row>
    <row r="658" spans="1:14" x14ac:dyDescent="0.2">
      <c r="A658" s="1">
        <v>657</v>
      </c>
      <c r="B658" s="9">
        <f>('summary-refine'!$H659+'summary-refine'!$I659)/1000</f>
        <v>8.0109999999999992</v>
      </c>
      <c r="C658" s="9">
        <f>('summary-refine'!$K659-'summary-refine'!$J659)/1000</f>
        <v>112.774</v>
      </c>
      <c r="D658" s="9">
        <f>'summary-refine'!$J659/1000</f>
        <v>0.66700000000000004</v>
      </c>
      <c r="E658" s="8">
        <f>'summary-refine'!$G659</f>
        <v>282081</v>
      </c>
      <c r="F658" s="24">
        <f t="shared" si="42"/>
        <v>282.08100000000002</v>
      </c>
      <c r="G658" s="8">
        <f>'summary-refine'!$P659/1000</f>
        <v>94.867000000000004</v>
      </c>
      <c r="H658" s="8">
        <f>'summary-refine'!$P659/I658</f>
        <v>52.470685840707965</v>
      </c>
      <c r="I658" s="8">
        <f>'summary-refine'!$M659</f>
        <v>1808</v>
      </c>
      <c r="J658" s="9">
        <f>('summary-no-refine'!$K659-'summary-no-refine'!$J659)/1000</f>
        <v>74.075999999999993</v>
      </c>
      <c r="K658" s="7">
        <f t="shared" si="40"/>
        <v>1.522409417355149</v>
      </c>
      <c r="L658" s="8">
        <f>'summary-no-refine'!$G659</f>
        <v>237177</v>
      </c>
      <c r="M658" s="24">
        <f t="shared" si="43"/>
        <v>237.17699999999999</v>
      </c>
      <c r="N658" s="7">
        <f t="shared" si="41"/>
        <v>1.1893269583475632</v>
      </c>
    </row>
    <row r="659" spans="1:14" x14ac:dyDescent="0.2">
      <c r="A659" s="1">
        <v>658</v>
      </c>
      <c r="B659" s="9">
        <f>('summary-refine'!$H660+'summary-refine'!$I660)/1000</f>
        <v>8.2170000000000005</v>
      </c>
      <c r="C659" s="9">
        <f>('summary-refine'!$K660-'summary-refine'!$J660)/1000</f>
        <v>112.029</v>
      </c>
      <c r="D659" s="9">
        <f>'summary-refine'!$J660/1000</f>
        <v>0.69399999999999995</v>
      </c>
      <c r="E659" s="8">
        <f>'summary-refine'!$G660</f>
        <v>282081</v>
      </c>
      <c r="F659" s="24">
        <f t="shared" si="42"/>
        <v>282.08100000000002</v>
      </c>
      <c r="G659" s="8">
        <f>'summary-refine'!$P660/1000</f>
        <v>94.867000000000004</v>
      </c>
      <c r="H659" s="8">
        <f>'summary-refine'!$P660/I659</f>
        <v>52.470685840707965</v>
      </c>
      <c r="I659" s="8">
        <f>'summary-refine'!$M660</f>
        <v>1808</v>
      </c>
      <c r="J659" s="9">
        <f>('summary-no-refine'!$K660-'summary-no-refine'!$J660)/1000</f>
        <v>75.021000000000001</v>
      </c>
      <c r="K659" s="7">
        <f t="shared" si="40"/>
        <v>1.493301875474867</v>
      </c>
      <c r="L659" s="8">
        <f>'summary-no-refine'!$G660</f>
        <v>237175</v>
      </c>
      <c r="M659" s="24">
        <f t="shared" si="43"/>
        <v>237.17500000000001</v>
      </c>
      <c r="N659" s="7">
        <f t="shared" si="41"/>
        <v>1.1893369874565194</v>
      </c>
    </row>
    <row r="660" spans="1:14" x14ac:dyDescent="0.2">
      <c r="A660" s="1">
        <v>659</v>
      </c>
      <c r="B660" s="9">
        <f>('summary-refine'!$H661+'summary-refine'!$I661)/1000</f>
        <v>7.9050000000000002</v>
      </c>
      <c r="C660" s="9">
        <f>('summary-refine'!$K661-'summary-refine'!$J661)/1000</f>
        <v>111.155</v>
      </c>
      <c r="D660" s="9">
        <f>'summary-refine'!$J661/1000</f>
        <v>0.70299999999999996</v>
      </c>
      <c r="E660" s="8">
        <f>'summary-refine'!$G661</f>
        <v>282081</v>
      </c>
      <c r="F660" s="24">
        <f t="shared" si="42"/>
        <v>282.08100000000002</v>
      </c>
      <c r="G660" s="8">
        <f>'summary-refine'!$P661/1000</f>
        <v>94.867000000000004</v>
      </c>
      <c r="H660" s="8">
        <f>'summary-refine'!$P661/I660</f>
        <v>52.470685840707965</v>
      </c>
      <c r="I660" s="8">
        <f>'summary-refine'!$M661</f>
        <v>1808</v>
      </c>
      <c r="J660" s="9">
        <f>('summary-no-refine'!$K661-'summary-no-refine'!$J661)/1000</f>
        <v>74.331000000000003</v>
      </c>
      <c r="K660" s="7">
        <f t="shared" si="40"/>
        <v>1.4954056853802584</v>
      </c>
      <c r="L660" s="8">
        <f>'summary-no-refine'!$G661</f>
        <v>237177</v>
      </c>
      <c r="M660" s="24">
        <f t="shared" si="43"/>
        <v>237.17699999999999</v>
      </c>
      <c r="N660" s="7">
        <f t="shared" si="41"/>
        <v>1.1893269583475632</v>
      </c>
    </row>
    <row r="661" spans="1:14" x14ac:dyDescent="0.2">
      <c r="A661" s="1">
        <v>660</v>
      </c>
      <c r="B661" s="9">
        <f>('summary-refine'!$H662+'summary-refine'!$I662)/1000</f>
        <v>8.0860000000000003</v>
      </c>
      <c r="C661" s="9">
        <f>('summary-refine'!$K662-'summary-refine'!$J662)/1000</f>
        <v>115.559</v>
      </c>
      <c r="D661" s="9">
        <f>'summary-refine'!$J662/1000</f>
        <v>0.752</v>
      </c>
      <c r="E661" s="8">
        <f>'summary-refine'!$G662</f>
        <v>278210</v>
      </c>
      <c r="F661" s="24">
        <f t="shared" si="42"/>
        <v>278.20999999999998</v>
      </c>
      <c r="G661" s="8">
        <f>'summary-refine'!$P662/1000</f>
        <v>94.013000000000005</v>
      </c>
      <c r="H661" s="8">
        <f>'summary-refine'!$P662/I661</f>
        <v>51.998340707964601</v>
      </c>
      <c r="I661" s="8">
        <f>'summary-refine'!$M662</f>
        <v>1808</v>
      </c>
      <c r="J661" s="9">
        <f>('summary-no-refine'!$K662-'summary-no-refine'!$J662)/1000</f>
        <v>75.653999999999996</v>
      </c>
      <c r="K661" s="7">
        <f t="shared" si="40"/>
        <v>1.527467153091707</v>
      </c>
      <c r="L661" s="8">
        <f>'summary-no-refine'!$G662</f>
        <v>236078</v>
      </c>
      <c r="M661" s="24">
        <f t="shared" si="43"/>
        <v>236.078</v>
      </c>
      <c r="N661" s="7">
        <f t="shared" si="41"/>
        <v>1.1784664390582773</v>
      </c>
    </row>
    <row r="662" spans="1:14" x14ac:dyDescent="0.2">
      <c r="A662" s="1">
        <v>661</v>
      </c>
      <c r="B662" s="9">
        <f>('summary-refine'!$H663+'summary-refine'!$I663)/1000</f>
        <v>8.7469999999999999</v>
      </c>
      <c r="C662" s="9">
        <f>('summary-refine'!$K663-'summary-refine'!$J663)/1000</f>
        <v>113.955</v>
      </c>
      <c r="D662" s="9">
        <f>'summary-refine'!$J663/1000</f>
        <v>0.68200000000000005</v>
      </c>
      <c r="E662" s="8">
        <f>'summary-refine'!$G663</f>
        <v>278295</v>
      </c>
      <c r="F662" s="24">
        <f t="shared" si="42"/>
        <v>278.29500000000002</v>
      </c>
      <c r="G662" s="8">
        <f>'summary-refine'!$P663/1000</f>
        <v>94.072999999999993</v>
      </c>
      <c r="H662" s="8">
        <f>'summary-refine'!$P663/I662</f>
        <v>52.031526548672566</v>
      </c>
      <c r="I662" s="8">
        <f>'summary-refine'!$M663</f>
        <v>1808</v>
      </c>
      <c r="J662" s="9">
        <f>('summary-no-refine'!$K663-'summary-no-refine'!$J663)/1000</f>
        <v>76.441000000000003</v>
      </c>
      <c r="K662" s="7">
        <f t="shared" si="40"/>
        <v>1.4907575777396946</v>
      </c>
      <c r="L662" s="8">
        <f>'summary-no-refine'!$G663</f>
        <v>237157</v>
      </c>
      <c r="M662" s="24">
        <f t="shared" si="43"/>
        <v>237.15700000000001</v>
      </c>
      <c r="N662" s="7">
        <f t="shared" si="41"/>
        <v>1.1734631488844942</v>
      </c>
    </row>
    <row r="663" spans="1:14" x14ac:dyDescent="0.2">
      <c r="A663" s="1">
        <v>662</v>
      </c>
      <c r="B663" s="9">
        <f>('summary-refine'!$H664+'summary-refine'!$I664)/1000</f>
        <v>8.1449999999999996</v>
      </c>
      <c r="C663" s="9">
        <f>('summary-refine'!$K664-'summary-refine'!$J664)/1000</f>
        <v>111.533</v>
      </c>
      <c r="D663" s="9">
        <f>'summary-refine'!$J664/1000</f>
        <v>0.64600000000000002</v>
      </c>
      <c r="E663" s="8">
        <f>'summary-refine'!$G664</f>
        <v>278295</v>
      </c>
      <c r="F663" s="24">
        <f t="shared" si="42"/>
        <v>278.29500000000002</v>
      </c>
      <c r="G663" s="8">
        <f>'summary-refine'!$P664/1000</f>
        <v>94.072999999999993</v>
      </c>
      <c r="H663" s="8">
        <f>'summary-refine'!$P664/I663</f>
        <v>52.031526548672566</v>
      </c>
      <c r="I663" s="8">
        <f>'summary-refine'!$M664</f>
        <v>1808</v>
      </c>
      <c r="J663" s="9">
        <f>('summary-no-refine'!$K664-'summary-no-refine'!$J664)/1000</f>
        <v>75.465999999999994</v>
      </c>
      <c r="K663" s="7">
        <f t="shared" si="40"/>
        <v>1.4779238332494105</v>
      </c>
      <c r="L663" s="8">
        <f>'summary-no-refine'!$G664</f>
        <v>237159</v>
      </c>
      <c r="M663" s="24">
        <f t="shared" si="43"/>
        <v>237.15899999999999</v>
      </c>
      <c r="N663" s="7">
        <f t="shared" si="41"/>
        <v>1.1734532528809787</v>
      </c>
    </row>
    <row r="664" spans="1:14" x14ac:dyDescent="0.2">
      <c r="A664" s="1">
        <v>663</v>
      </c>
      <c r="B664" s="9">
        <f>('summary-refine'!$H665+'summary-refine'!$I665)/1000</f>
        <v>8.5530000000000008</v>
      </c>
      <c r="C664" s="9">
        <f>('summary-refine'!$K665-'summary-refine'!$J665)/1000</f>
        <v>112.628</v>
      </c>
      <c r="D664" s="9">
        <f>'summary-refine'!$J665/1000</f>
        <v>0.75800000000000001</v>
      </c>
      <c r="E664" s="8">
        <f>'summary-refine'!$G665</f>
        <v>280379</v>
      </c>
      <c r="F664" s="24">
        <f t="shared" si="42"/>
        <v>280.37900000000002</v>
      </c>
      <c r="G664" s="8">
        <f>'summary-refine'!$P665/1000</f>
        <v>95.105000000000004</v>
      </c>
      <c r="H664" s="8">
        <f>'summary-refine'!$P665/I664</f>
        <v>52.602323008849559</v>
      </c>
      <c r="I664" s="8">
        <f>'summary-refine'!$M665</f>
        <v>1808</v>
      </c>
      <c r="J664" s="9">
        <f>('summary-no-refine'!$K665-'summary-no-refine'!$J665)/1000</f>
        <v>75.641999999999996</v>
      </c>
      <c r="K664" s="7">
        <f t="shared" si="40"/>
        <v>1.4889611591443908</v>
      </c>
      <c r="L664" s="8">
        <f>'summary-no-refine'!$G665</f>
        <v>237751</v>
      </c>
      <c r="M664" s="24">
        <f t="shared" si="43"/>
        <v>237.751</v>
      </c>
      <c r="N664" s="7">
        <f t="shared" si="41"/>
        <v>1.1792968273529869</v>
      </c>
    </row>
    <row r="665" spans="1:14" x14ac:dyDescent="0.2">
      <c r="A665" s="1">
        <v>664</v>
      </c>
      <c r="B665" s="9">
        <f>('summary-refine'!$H666+'summary-refine'!$I666)/1000</f>
        <v>8.0530000000000008</v>
      </c>
      <c r="C665" s="9">
        <f>('summary-refine'!$K666-'summary-refine'!$J666)/1000</f>
        <v>111.75700000000001</v>
      </c>
      <c r="D665" s="9">
        <f>'summary-refine'!$J666/1000</f>
        <v>0.70199999999999996</v>
      </c>
      <c r="E665" s="8">
        <f>'summary-refine'!$G666</f>
        <v>280379</v>
      </c>
      <c r="F665" s="24">
        <f t="shared" si="42"/>
        <v>280.37900000000002</v>
      </c>
      <c r="G665" s="8">
        <f>'summary-refine'!$P666/1000</f>
        <v>95.105000000000004</v>
      </c>
      <c r="H665" s="8">
        <f>'summary-refine'!$P666/I665</f>
        <v>52.602323008849559</v>
      </c>
      <c r="I665" s="8">
        <f>'summary-refine'!$M666</f>
        <v>1808</v>
      </c>
      <c r="J665" s="9">
        <f>('summary-no-refine'!$K666-'summary-no-refine'!$J666)/1000</f>
        <v>73.611999999999995</v>
      </c>
      <c r="K665" s="7">
        <f t="shared" si="40"/>
        <v>1.5181899690267893</v>
      </c>
      <c r="L665" s="8">
        <f>'summary-no-refine'!$G666</f>
        <v>237752</v>
      </c>
      <c r="M665" s="24">
        <f t="shared" si="43"/>
        <v>237.75200000000001</v>
      </c>
      <c r="N665" s="7">
        <f t="shared" si="41"/>
        <v>1.1792918671556916</v>
      </c>
    </row>
    <row r="666" spans="1:14" x14ac:dyDescent="0.2">
      <c r="A666" s="1">
        <v>665</v>
      </c>
      <c r="B666" s="9">
        <f>('summary-refine'!$H667+'summary-refine'!$I667)/1000</f>
        <v>8.1940000000000008</v>
      </c>
      <c r="C666" s="9">
        <f>('summary-refine'!$K667-'summary-refine'!$J667)/1000</f>
        <v>112.809</v>
      </c>
      <c r="D666" s="9">
        <f>'summary-refine'!$J667/1000</f>
        <v>0.68700000000000006</v>
      </c>
      <c r="E666" s="8">
        <f>'summary-refine'!$G667</f>
        <v>280379</v>
      </c>
      <c r="F666" s="24">
        <f t="shared" si="42"/>
        <v>280.37900000000002</v>
      </c>
      <c r="G666" s="8">
        <f>'summary-refine'!$P667/1000</f>
        <v>95.105000000000004</v>
      </c>
      <c r="H666" s="8">
        <f>'summary-refine'!$P667/I666</f>
        <v>52.602323008849559</v>
      </c>
      <c r="I666" s="8">
        <f>'summary-refine'!$M667</f>
        <v>1808</v>
      </c>
      <c r="J666" s="9">
        <f>('summary-no-refine'!$K667-'summary-no-refine'!$J667)/1000</f>
        <v>75.867000000000004</v>
      </c>
      <c r="K666" s="7">
        <f t="shared" si="40"/>
        <v>1.4869310767527382</v>
      </c>
      <c r="L666" s="8">
        <f>'summary-no-refine'!$G667</f>
        <v>237751</v>
      </c>
      <c r="M666" s="24">
        <f t="shared" si="43"/>
        <v>237.751</v>
      </c>
      <c r="N666" s="7">
        <f t="shared" si="41"/>
        <v>1.1792968273529869</v>
      </c>
    </row>
    <row r="667" spans="1:14" x14ac:dyDescent="0.2">
      <c r="A667" s="1">
        <v>666</v>
      </c>
      <c r="B667" s="9">
        <f>('summary-refine'!$H668+'summary-refine'!$I668)/1000</f>
        <v>8.6219999999999999</v>
      </c>
      <c r="C667" s="9">
        <f>('summary-refine'!$K668-'summary-refine'!$J668)/1000</f>
        <v>112.46899999999999</v>
      </c>
      <c r="D667" s="9">
        <f>'summary-refine'!$J668/1000</f>
        <v>0.73599999999999999</v>
      </c>
      <c r="E667" s="8">
        <f>'summary-refine'!$G668</f>
        <v>280379</v>
      </c>
      <c r="F667" s="24">
        <f t="shared" si="42"/>
        <v>280.37900000000002</v>
      </c>
      <c r="G667" s="8">
        <f>'summary-refine'!$P668/1000</f>
        <v>95.105000000000004</v>
      </c>
      <c r="H667" s="8">
        <f>'summary-refine'!$P668/I667</f>
        <v>52.602323008849559</v>
      </c>
      <c r="I667" s="8">
        <f>'summary-refine'!$M668</f>
        <v>1808</v>
      </c>
      <c r="J667" s="9">
        <f>('summary-no-refine'!$K668-'summary-no-refine'!$J668)/1000</f>
        <v>75.242000000000004</v>
      </c>
      <c r="K667" s="7">
        <f t="shared" si="40"/>
        <v>1.4947635629036973</v>
      </c>
      <c r="L667" s="8">
        <f>'summary-no-refine'!$G668</f>
        <v>237751</v>
      </c>
      <c r="M667" s="24">
        <f t="shared" si="43"/>
        <v>237.751</v>
      </c>
      <c r="N667" s="7">
        <f t="shared" si="41"/>
        <v>1.1792968273529869</v>
      </c>
    </row>
    <row r="668" spans="1:14" x14ac:dyDescent="0.2">
      <c r="A668" s="1">
        <v>667</v>
      </c>
      <c r="B668" s="9">
        <f>('summary-refine'!$H669+'summary-refine'!$I669)/1000</f>
        <v>8.1620000000000008</v>
      </c>
      <c r="C668" s="9">
        <f>('summary-refine'!$K669-'summary-refine'!$J669)/1000</f>
        <v>111.32599999999999</v>
      </c>
      <c r="D668" s="9">
        <f>'summary-refine'!$J669/1000</f>
        <v>0.67</v>
      </c>
      <c r="E668" s="8">
        <f>'summary-refine'!$G669</f>
        <v>280379</v>
      </c>
      <c r="F668" s="24">
        <f t="shared" si="42"/>
        <v>280.37900000000002</v>
      </c>
      <c r="G668" s="8">
        <f>'summary-refine'!$P669/1000</f>
        <v>95.105000000000004</v>
      </c>
      <c r="H668" s="8">
        <f>'summary-refine'!$P669/I668</f>
        <v>52.602323008849559</v>
      </c>
      <c r="I668" s="8">
        <f>'summary-refine'!$M669</f>
        <v>1808</v>
      </c>
      <c r="J668" s="9">
        <f>('summary-no-refine'!$K669-'summary-no-refine'!$J669)/1000</f>
        <v>75.141999999999996</v>
      </c>
      <c r="K668" s="7">
        <f t="shared" si="40"/>
        <v>1.4815416145431317</v>
      </c>
      <c r="L668" s="8">
        <f>'summary-no-refine'!$G669</f>
        <v>237752</v>
      </c>
      <c r="M668" s="24">
        <f t="shared" si="43"/>
        <v>237.75200000000001</v>
      </c>
      <c r="N668" s="7">
        <f t="shared" si="41"/>
        <v>1.1792918671556916</v>
      </c>
    </row>
    <row r="669" spans="1:14" x14ac:dyDescent="0.2">
      <c r="A669" s="1">
        <v>668</v>
      </c>
      <c r="B669" s="9">
        <f>('summary-refine'!$H670+'summary-refine'!$I670)/1000</f>
        <v>8.5790000000000006</v>
      </c>
      <c r="C669" s="9">
        <f>('summary-refine'!$K670-'summary-refine'!$J670)/1000</f>
        <v>113.29</v>
      </c>
      <c r="D669" s="9">
        <f>'summary-refine'!$J670/1000</f>
        <v>0.67800000000000005</v>
      </c>
      <c r="E669" s="8">
        <f>'summary-refine'!$G670</f>
        <v>283452</v>
      </c>
      <c r="F669" s="24">
        <f t="shared" si="42"/>
        <v>283.452</v>
      </c>
      <c r="G669" s="8">
        <f>'summary-refine'!$P670/1000</f>
        <v>95.959000000000003</v>
      </c>
      <c r="H669" s="8">
        <f>'summary-refine'!$P670/I669</f>
        <v>53.045328911000553</v>
      </c>
      <c r="I669" s="8">
        <f>'summary-refine'!$M670</f>
        <v>1809</v>
      </c>
      <c r="J669" s="9">
        <f>('summary-no-refine'!$K670-'summary-no-refine'!$J670)/1000</f>
        <v>74.134</v>
      </c>
      <c r="K669" s="7">
        <f t="shared" si="40"/>
        <v>1.528178703428926</v>
      </c>
      <c r="L669" s="8">
        <f>'summary-no-refine'!$G670</f>
        <v>235818</v>
      </c>
      <c r="M669" s="24">
        <f t="shared" si="43"/>
        <v>235.81800000000001</v>
      </c>
      <c r="N669" s="7">
        <f t="shared" si="41"/>
        <v>1.2019947586698216</v>
      </c>
    </row>
    <row r="670" spans="1:14" x14ac:dyDescent="0.2">
      <c r="A670" s="1">
        <v>669</v>
      </c>
      <c r="B670" s="9">
        <f>('summary-refine'!$H671+'summary-refine'!$I671)/1000</f>
        <v>7.68</v>
      </c>
      <c r="C670" s="9">
        <f>('summary-refine'!$K671-'summary-refine'!$J671)/1000</f>
        <v>113.086</v>
      </c>
      <c r="D670" s="9">
        <f>'summary-refine'!$J671/1000</f>
        <v>0.753</v>
      </c>
      <c r="E670" s="8">
        <f>'summary-refine'!$G671</f>
        <v>283452</v>
      </c>
      <c r="F670" s="24">
        <f t="shared" si="42"/>
        <v>283.452</v>
      </c>
      <c r="G670" s="8">
        <f>'summary-refine'!$P671/1000</f>
        <v>95.959000000000003</v>
      </c>
      <c r="H670" s="8">
        <f>'summary-refine'!$P671/I670</f>
        <v>53.045328911000553</v>
      </c>
      <c r="I670" s="8">
        <f>'summary-refine'!$M671</f>
        <v>1809</v>
      </c>
      <c r="J670" s="9">
        <f>('summary-no-refine'!$K671-'summary-no-refine'!$J671)/1000</f>
        <v>73.543999999999997</v>
      </c>
      <c r="K670" s="7">
        <f t="shared" si="40"/>
        <v>1.5376645273577723</v>
      </c>
      <c r="L670" s="8">
        <f>'summary-no-refine'!$G671</f>
        <v>235820</v>
      </c>
      <c r="M670" s="24">
        <f t="shared" si="43"/>
        <v>235.82</v>
      </c>
      <c r="N670" s="7">
        <f t="shared" si="41"/>
        <v>1.2019845644983462</v>
      </c>
    </row>
    <row r="671" spans="1:14" x14ac:dyDescent="0.2">
      <c r="A671" s="1">
        <v>670</v>
      </c>
      <c r="B671" s="9">
        <f>('summary-refine'!$H672+'summary-refine'!$I672)/1000</f>
        <v>8.3960000000000008</v>
      </c>
      <c r="C671" s="9">
        <f>('summary-refine'!$K672-'summary-refine'!$J672)/1000</f>
        <v>113.15300000000001</v>
      </c>
      <c r="D671" s="9">
        <f>'summary-refine'!$J672/1000</f>
        <v>0.68600000000000005</v>
      </c>
      <c r="E671" s="8">
        <f>'summary-refine'!$G672</f>
        <v>279674</v>
      </c>
      <c r="F671" s="24">
        <f t="shared" si="42"/>
        <v>279.67399999999998</v>
      </c>
      <c r="G671" s="8">
        <f>'summary-refine'!$P672/1000</f>
        <v>94.093999999999994</v>
      </c>
      <c r="H671" s="8">
        <f>'summary-refine'!$P672/I671</f>
        <v>52.014372581536762</v>
      </c>
      <c r="I671" s="8">
        <f>'summary-refine'!$M672</f>
        <v>1809</v>
      </c>
      <c r="J671" s="9">
        <f>('summary-no-refine'!$K672-'summary-no-refine'!$J672)/1000</f>
        <v>73.450999999999993</v>
      </c>
      <c r="K671" s="7">
        <f t="shared" si="40"/>
        <v>1.5405236143823775</v>
      </c>
      <c r="L671" s="8">
        <f>'summary-no-refine'!$G672</f>
        <v>238430</v>
      </c>
      <c r="M671" s="24">
        <f t="shared" si="43"/>
        <v>238.43</v>
      </c>
      <c r="N671" s="7">
        <f t="shared" si="41"/>
        <v>1.1729815878874303</v>
      </c>
    </row>
    <row r="672" spans="1:14" x14ac:dyDescent="0.2">
      <c r="A672" s="1">
        <v>671</v>
      </c>
      <c r="B672" s="9">
        <f>('summary-refine'!$H673+'summary-refine'!$I673)/1000</f>
        <v>8.4860000000000007</v>
      </c>
      <c r="C672" s="9">
        <f>('summary-refine'!$K673-'summary-refine'!$J673)/1000</f>
        <v>113.98699999999999</v>
      </c>
      <c r="D672" s="9">
        <f>'summary-refine'!$J673/1000</f>
        <v>0.70199999999999996</v>
      </c>
      <c r="E672" s="8">
        <f>'summary-refine'!$G673</f>
        <v>279674</v>
      </c>
      <c r="F672" s="24">
        <f t="shared" si="42"/>
        <v>279.67399999999998</v>
      </c>
      <c r="G672" s="8">
        <f>'summary-refine'!$P673/1000</f>
        <v>94.093999999999994</v>
      </c>
      <c r="H672" s="8">
        <f>'summary-refine'!$P673/I672</f>
        <v>52.014372581536762</v>
      </c>
      <c r="I672" s="8">
        <f>'summary-refine'!$M673</f>
        <v>1809</v>
      </c>
      <c r="J672" s="9">
        <f>('summary-no-refine'!$K673-'summary-no-refine'!$J673)/1000</f>
        <v>75.519000000000005</v>
      </c>
      <c r="K672" s="7">
        <f t="shared" si="40"/>
        <v>1.5093817449913265</v>
      </c>
      <c r="L672" s="8">
        <f>'summary-no-refine'!$G673</f>
        <v>238430</v>
      </c>
      <c r="M672" s="24">
        <f t="shared" si="43"/>
        <v>238.43</v>
      </c>
      <c r="N672" s="7">
        <f t="shared" si="41"/>
        <v>1.1729815878874303</v>
      </c>
    </row>
    <row r="673" spans="1:14" x14ac:dyDescent="0.2">
      <c r="A673" s="1">
        <v>672</v>
      </c>
      <c r="B673" s="9">
        <f>('summary-refine'!$H674+'summary-refine'!$I674)/1000</f>
        <v>8.1869999999999994</v>
      </c>
      <c r="C673" s="9">
        <f>('summary-refine'!$K674-'summary-refine'!$J674)/1000</f>
        <v>112.69199999999999</v>
      </c>
      <c r="D673" s="9">
        <f>'summary-refine'!$J674/1000</f>
        <v>0.68</v>
      </c>
      <c r="E673" s="8">
        <f>'summary-refine'!$G674</f>
        <v>279674</v>
      </c>
      <c r="F673" s="24">
        <f t="shared" si="42"/>
        <v>279.67399999999998</v>
      </c>
      <c r="G673" s="8">
        <f>'summary-refine'!$P674/1000</f>
        <v>94.093999999999994</v>
      </c>
      <c r="H673" s="8">
        <f>'summary-refine'!$P674/I673</f>
        <v>52.014372581536762</v>
      </c>
      <c r="I673" s="8">
        <f>'summary-refine'!$M674</f>
        <v>1809</v>
      </c>
      <c r="J673" s="9">
        <f>('summary-no-refine'!$K674-'summary-no-refine'!$J674)/1000</f>
        <v>79.024000000000001</v>
      </c>
      <c r="K673" s="7">
        <f t="shared" si="40"/>
        <v>1.4260477829520144</v>
      </c>
      <c r="L673" s="8">
        <f>'summary-no-refine'!$G674</f>
        <v>238432</v>
      </c>
      <c r="M673" s="24">
        <f t="shared" si="43"/>
        <v>238.43199999999999</v>
      </c>
      <c r="N673" s="7">
        <f t="shared" si="41"/>
        <v>1.1729717487585558</v>
      </c>
    </row>
    <row r="674" spans="1:14" x14ac:dyDescent="0.2">
      <c r="A674" s="1">
        <v>673</v>
      </c>
      <c r="B674" s="9">
        <f>('summary-refine'!$H675+'summary-refine'!$I675)/1000</f>
        <v>8.1229999999999993</v>
      </c>
      <c r="C674" s="9">
        <f>('summary-refine'!$K675-'summary-refine'!$J675)/1000</f>
        <v>111.934</v>
      </c>
      <c r="D674" s="9">
        <f>'summary-refine'!$J675/1000</f>
        <v>0.64900000000000002</v>
      </c>
      <c r="E674" s="8">
        <f>'summary-refine'!$G675</f>
        <v>281907</v>
      </c>
      <c r="F674" s="24">
        <f t="shared" si="42"/>
        <v>281.90699999999998</v>
      </c>
      <c r="G674" s="8">
        <f>'summary-refine'!$P675/1000</f>
        <v>95.16</v>
      </c>
      <c r="H674" s="8">
        <f>'summary-refine'!$P675/I674</f>
        <v>52.603648424543948</v>
      </c>
      <c r="I674" s="8">
        <f>'summary-refine'!$M675</f>
        <v>1809</v>
      </c>
      <c r="J674" s="9">
        <f>('summary-no-refine'!$K675-'summary-no-refine'!$J675)/1000</f>
        <v>73.412999999999997</v>
      </c>
      <c r="K674" s="7">
        <f t="shared" si="40"/>
        <v>1.5247163308950731</v>
      </c>
      <c r="L674" s="8">
        <f>'summary-no-refine'!$G675</f>
        <v>237093</v>
      </c>
      <c r="M674" s="24">
        <f t="shared" si="43"/>
        <v>237.09299999999999</v>
      </c>
      <c r="N674" s="7">
        <f t="shared" si="41"/>
        <v>1.1890144373726765</v>
      </c>
    </row>
    <row r="675" spans="1:14" x14ac:dyDescent="0.2">
      <c r="A675" s="1">
        <v>674</v>
      </c>
      <c r="B675" s="9">
        <f>('summary-refine'!$H676+'summary-refine'!$I676)/1000</f>
        <v>7.8710000000000004</v>
      </c>
      <c r="C675" s="9">
        <f>('summary-refine'!$K676-'summary-refine'!$J676)/1000</f>
        <v>111.416</v>
      </c>
      <c r="D675" s="9">
        <f>'summary-refine'!$J676/1000</f>
        <v>0.68899999999999995</v>
      </c>
      <c r="E675" s="8">
        <f>'summary-refine'!$G676</f>
        <v>281907</v>
      </c>
      <c r="F675" s="24">
        <f t="shared" si="42"/>
        <v>281.90699999999998</v>
      </c>
      <c r="G675" s="8">
        <f>'summary-refine'!$P676/1000</f>
        <v>95.16</v>
      </c>
      <c r="H675" s="8">
        <f>'summary-refine'!$P676/I675</f>
        <v>52.603648424543948</v>
      </c>
      <c r="I675" s="8">
        <f>'summary-refine'!$M676</f>
        <v>1809</v>
      </c>
      <c r="J675" s="9">
        <f>('summary-no-refine'!$K676-'summary-no-refine'!$J676)/1000</f>
        <v>75.393000000000001</v>
      </c>
      <c r="K675" s="7">
        <f t="shared" si="40"/>
        <v>1.4778029790564111</v>
      </c>
      <c r="L675" s="8">
        <f>'summary-no-refine'!$G676</f>
        <v>237097</v>
      </c>
      <c r="M675" s="24">
        <f t="shared" si="43"/>
        <v>237.09700000000001</v>
      </c>
      <c r="N675" s="7">
        <f t="shared" si="41"/>
        <v>1.1889943778284837</v>
      </c>
    </row>
    <row r="676" spans="1:14" x14ac:dyDescent="0.2">
      <c r="A676" s="1">
        <v>675</v>
      </c>
      <c r="B676" s="9">
        <f>('summary-refine'!$H677+'summary-refine'!$I677)/1000</f>
        <v>8.1690000000000005</v>
      </c>
      <c r="C676" s="9">
        <f>('summary-refine'!$K677-'summary-refine'!$J677)/1000</f>
        <v>112.44</v>
      </c>
      <c r="D676" s="9">
        <f>'summary-refine'!$J677/1000</f>
        <v>0.68300000000000005</v>
      </c>
      <c r="E676" s="8">
        <f>'summary-refine'!$G677</f>
        <v>278636</v>
      </c>
      <c r="F676" s="24">
        <f t="shared" si="42"/>
        <v>278.63600000000002</v>
      </c>
      <c r="G676" s="8">
        <f>'summary-refine'!$P677/1000</f>
        <v>94.161000000000001</v>
      </c>
      <c r="H676" s="8">
        <f>'summary-refine'!$P677/I676</f>
        <v>52.0514096185738</v>
      </c>
      <c r="I676" s="8">
        <f>'summary-refine'!$M677</f>
        <v>1809</v>
      </c>
      <c r="J676" s="9">
        <f>('summary-no-refine'!$K677-'summary-no-refine'!$J677)/1000</f>
        <v>75.188000000000002</v>
      </c>
      <c r="K676" s="7">
        <f t="shared" si="40"/>
        <v>1.4954514018194391</v>
      </c>
      <c r="L676" s="8">
        <f>'summary-no-refine'!$G677</f>
        <v>237942</v>
      </c>
      <c r="M676" s="24">
        <f t="shared" si="43"/>
        <v>237.94200000000001</v>
      </c>
      <c r="N676" s="7">
        <f t="shared" si="41"/>
        <v>1.1710248716073666</v>
      </c>
    </row>
    <row r="677" spans="1:14" x14ac:dyDescent="0.2">
      <c r="A677" s="1">
        <v>676</v>
      </c>
      <c r="B677" s="9">
        <f>('summary-refine'!$H678+'summary-refine'!$I678)/1000</f>
        <v>8.52</v>
      </c>
      <c r="C677" s="9">
        <f>('summary-refine'!$K678-'summary-refine'!$J678)/1000</f>
        <v>113.14100000000001</v>
      </c>
      <c r="D677" s="9">
        <f>'summary-refine'!$J678/1000</f>
        <v>0.74199999999999999</v>
      </c>
      <c r="E677" s="8">
        <f>'summary-refine'!$G678</f>
        <v>278636</v>
      </c>
      <c r="F677" s="24">
        <f t="shared" si="42"/>
        <v>278.63600000000002</v>
      </c>
      <c r="G677" s="8">
        <f>'summary-refine'!$P678/1000</f>
        <v>94.161000000000001</v>
      </c>
      <c r="H677" s="8">
        <f>'summary-refine'!$P678/I677</f>
        <v>52.0514096185738</v>
      </c>
      <c r="I677" s="8">
        <f>'summary-refine'!$M678</f>
        <v>1809</v>
      </c>
      <c r="J677" s="9">
        <f>('summary-no-refine'!$K678-'summary-no-refine'!$J678)/1000</f>
        <v>76.221999999999994</v>
      </c>
      <c r="K677" s="7">
        <f t="shared" si="40"/>
        <v>1.484361470441605</v>
      </c>
      <c r="L677" s="8">
        <f>'summary-no-refine'!$G678</f>
        <v>237940</v>
      </c>
      <c r="M677" s="24">
        <f t="shared" si="43"/>
        <v>237.94</v>
      </c>
      <c r="N677" s="7">
        <f t="shared" si="41"/>
        <v>1.1710347146339413</v>
      </c>
    </row>
    <row r="678" spans="1:14" x14ac:dyDescent="0.2">
      <c r="A678" s="1">
        <v>677</v>
      </c>
      <c r="B678" s="9">
        <f>('summary-refine'!$H679+'summary-refine'!$I679)/1000</f>
        <v>8.2780000000000005</v>
      </c>
      <c r="C678" s="9">
        <f>('summary-refine'!$K679-'summary-refine'!$J679)/1000</f>
        <v>112.923</v>
      </c>
      <c r="D678" s="9">
        <f>'summary-refine'!$J679/1000</f>
        <v>0.71</v>
      </c>
      <c r="E678" s="8">
        <f>'summary-refine'!$G679</f>
        <v>278828</v>
      </c>
      <c r="F678" s="24">
        <f t="shared" si="42"/>
        <v>278.82799999999997</v>
      </c>
      <c r="G678" s="8">
        <f>'summary-refine'!$P679/1000</f>
        <v>94.091999999999999</v>
      </c>
      <c r="H678" s="8">
        <f>'summary-refine'!$P679/I678</f>
        <v>52.013266998341628</v>
      </c>
      <c r="I678" s="8">
        <f>'summary-refine'!$M679</f>
        <v>1809</v>
      </c>
      <c r="J678" s="9">
        <f>('summary-no-refine'!$K679-'summary-no-refine'!$J679)/1000</f>
        <v>75.656000000000006</v>
      </c>
      <c r="K678" s="7">
        <f t="shared" si="40"/>
        <v>1.4925848577773078</v>
      </c>
      <c r="L678" s="8">
        <f>'summary-no-refine'!$G679</f>
        <v>237325</v>
      </c>
      <c r="M678" s="24">
        <f t="shared" si="43"/>
        <v>237.32499999999999</v>
      </c>
      <c r="N678" s="7">
        <f t="shared" si="41"/>
        <v>1.1748783314020856</v>
      </c>
    </row>
    <row r="679" spans="1:14" x14ac:dyDescent="0.2">
      <c r="A679" s="1">
        <v>678</v>
      </c>
      <c r="B679" s="9">
        <f>('summary-refine'!$H680+'summary-refine'!$I680)/1000</f>
        <v>8.3680000000000003</v>
      </c>
      <c r="C679" s="9">
        <f>('summary-refine'!$K680-'summary-refine'!$J680)/1000</f>
        <v>110.88</v>
      </c>
      <c r="D679" s="9">
        <f>'summary-refine'!$J680/1000</f>
        <v>0.67300000000000004</v>
      </c>
      <c r="E679" s="8">
        <f>'summary-refine'!$G680</f>
        <v>278828</v>
      </c>
      <c r="F679" s="24">
        <f t="shared" si="42"/>
        <v>278.82799999999997</v>
      </c>
      <c r="G679" s="8">
        <f>'summary-refine'!$P680/1000</f>
        <v>94.091999999999999</v>
      </c>
      <c r="H679" s="8">
        <f>'summary-refine'!$P680/I679</f>
        <v>52.013266998341628</v>
      </c>
      <c r="I679" s="8">
        <f>'summary-refine'!$M680</f>
        <v>1809</v>
      </c>
      <c r="J679" s="9">
        <f>('summary-no-refine'!$K680-'summary-no-refine'!$J680)/1000</f>
        <v>75.843000000000004</v>
      </c>
      <c r="K679" s="7">
        <f t="shared" si="40"/>
        <v>1.4619674854633913</v>
      </c>
      <c r="L679" s="8">
        <f>'summary-no-refine'!$G680</f>
        <v>237321</v>
      </c>
      <c r="M679" s="24">
        <f t="shared" si="43"/>
        <v>237.321</v>
      </c>
      <c r="N679" s="7">
        <f t="shared" si="41"/>
        <v>1.1748981337513327</v>
      </c>
    </row>
    <row r="680" spans="1:14" x14ac:dyDescent="0.2">
      <c r="A680" s="1">
        <v>679</v>
      </c>
      <c r="B680" s="9">
        <f>('summary-refine'!$H681+'summary-refine'!$I681)/1000</f>
        <v>7.8440000000000003</v>
      </c>
      <c r="C680" s="9">
        <f>('summary-refine'!$K681-'summary-refine'!$J681)/1000</f>
        <v>108.70099999999999</v>
      </c>
      <c r="D680" s="9">
        <f>'summary-refine'!$J681/1000</f>
        <v>0.66600000000000004</v>
      </c>
      <c r="E680" s="8">
        <f>'summary-refine'!$G681</f>
        <v>278828</v>
      </c>
      <c r="F680" s="24">
        <f t="shared" si="42"/>
        <v>278.82799999999997</v>
      </c>
      <c r="G680" s="8">
        <f>'summary-refine'!$P681/1000</f>
        <v>94.091999999999999</v>
      </c>
      <c r="H680" s="8">
        <f>'summary-refine'!$P681/I680</f>
        <v>52.013266998341628</v>
      </c>
      <c r="I680" s="8">
        <f>'summary-refine'!$M681</f>
        <v>1809</v>
      </c>
      <c r="J680" s="9">
        <f>('summary-no-refine'!$K681-'summary-no-refine'!$J681)/1000</f>
        <v>74.572999999999993</v>
      </c>
      <c r="K680" s="7">
        <f t="shared" si="40"/>
        <v>1.4576455285425021</v>
      </c>
      <c r="L680" s="8">
        <f>'summary-no-refine'!$G681</f>
        <v>237325</v>
      </c>
      <c r="M680" s="24">
        <f t="shared" si="43"/>
        <v>237.32499999999999</v>
      </c>
      <c r="N680" s="7">
        <f t="shared" si="41"/>
        <v>1.1748783314020856</v>
      </c>
    </row>
    <row r="681" spans="1:14" x14ac:dyDescent="0.2">
      <c r="A681" s="1">
        <v>680</v>
      </c>
      <c r="B681" s="9">
        <f>('summary-refine'!$H682+'summary-refine'!$I682)/1000</f>
        <v>8.3710000000000004</v>
      </c>
      <c r="C681" s="9">
        <f>('summary-refine'!$K682-'summary-refine'!$J682)/1000</f>
        <v>115.718</v>
      </c>
      <c r="D681" s="9">
        <f>'summary-refine'!$J682/1000</f>
        <v>0.72599999999999998</v>
      </c>
      <c r="E681" s="8">
        <f>'summary-refine'!$G682</f>
        <v>278828</v>
      </c>
      <c r="F681" s="24">
        <f t="shared" si="42"/>
        <v>278.82799999999997</v>
      </c>
      <c r="G681" s="8">
        <f>'summary-refine'!$P682/1000</f>
        <v>94.091999999999999</v>
      </c>
      <c r="H681" s="8">
        <f>'summary-refine'!$P682/I681</f>
        <v>52.013266998341628</v>
      </c>
      <c r="I681" s="8">
        <f>'summary-refine'!$M682</f>
        <v>1809</v>
      </c>
      <c r="J681" s="9">
        <f>('summary-no-refine'!$K682-'summary-no-refine'!$J682)/1000</f>
        <v>74.436000000000007</v>
      </c>
      <c r="K681" s="7">
        <f t="shared" si="40"/>
        <v>1.5545972378956419</v>
      </c>
      <c r="L681" s="8">
        <f>'summary-no-refine'!$G682</f>
        <v>237325</v>
      </c>
      <c r="M681" s="24">
        <f t="shared" si="43"/>
        <v>237.32499999999999</v>
      </c>
      <c r="N681" s="7">
        <f t="shared" si="41"/>
        <v>1.1748783314020856</v>
      </c>
    </row>
    <row r="682" spans="1:14" x14ac:dyDescent="0.2">
      <c r="A682" s="1">
        <v>681</v>
      </c>
      <c r="B682" s="9">
        <f>('summary-refine'!$H683+'summary-refine'!$I683)/1000</f>
        <v>8.7230000000000008</v>
      </c>
      <c r="C682" s="9">
        <f>('summary-refine'!$K683-'summary-refine'!$J683)/1000</f>
        <v>118.874</v>
      </c>
      <c r="D682" s="9">
        <f>'summary-refine'!$J683/1000</f>
        <v>0.78</v>
      </c>
      <c r="E682" s="8">
        <f>'summary-refine'!$G683</f>
        <v>278950</v>
      </c>
      <c r="F682" s="24">
        <f t="shared" si="42"/>
        <v>278.95</v>
      </c>
      <c r="G682" s="8">
        <f>'summary-refine'!$P683/1000</f>
        <v>94.57</v>
      </c>
      <c r="H682" s="8">
        <f>'summary-refine'!$P683/I682</f>
        <v>52.277501381978993</v>
      </c>
      <c r="I682" s="8">
        <f>'summary-refine'!$M683</f>
        <v>1809</v>
      </c>
      <c r="J682" s="9">
        <f>('summary-no-refine'!$K683-'summary-no-refine'!$J683)/1000</f>
        <v>76.048000000000002</v>
      </c>
      <c r="K682" s="7">
        <f t="shared" si="40"/>
        <v>1.5631443298969072</v>
      </c>
      <c r="L682" s="8">
        <f>'summary-no-refine'!$G683</f>
        <v>235705</v>
      </c>
      <c r="M682" s="24">
        <f t="shared" si="43"/>
        <v>235.70500000000001</v>
      </c>
      <c r="N682" s="7">
        <f t="shared" si="41"/>
        <v>1.1834708640037335</v>
      </c>
    </row>
    <row r="683" spans="1:14" x14ac:dyDescent="0.2">
      <c r="A683" s="1">
        <v>682</v>
      </c>
      <c r="B683" s="9">
        <f>('summary-refine'!$H684+'summary-refine'!$I684)/1000</f>
        <v>8.2680000000000007</v>
      </c>
      <c r="C683" s="9">
        <f>('summary-refine'!$K684-'summary-refine'!$J684)/1000</f>
        <v>112.956</v>
      </c>
      <c r="D683" s="9">
        <f>'summary-refine'!$J684/1000</f>
        <v>0.65100000000000002</v>
      </c>
      <c r="E683" s="8">
        <f>'summary-refine'!$G684</f>
        <v>278950</v>
      </c>
      <c r="F683" s="24">
        <f t="shared" si="42"/>
        <v>278.95</v>
      </c>
      <c r="G683" s="8">
        <f>'summary-refine'!$P684/1000</f>
        <v>94.57</v>
      </c>
      <c r="H683" s="8">
        <f>'summary-refine'!$P684/I683</f>
        <v>52.277501381978993</v>
      </c>
      <c r="I683" s="8">
        <f>'summary-refine'!$M684</f>
        <v>1809</v>
      </c>
      <c r="J683" s="9">
        <f>('summary-no-refine'!$K684-'summary-no-refine'!$J684)/1000</f>
        <v>73.257999999999996</v>
      </c>
      <c r="K683" s="7">
        <f t="shared" si="40"/>
        <v>1.5418930355729068</v>
      </c>
      <c r="L683" s="8">
        <f>'summary-no-refine'!$G684</f>
        <v>235707</v>
      </c>
      <c r="M683" s="24">
        <f t="shared" si="43"/>
        <v>235.70699999999999</v>
      </c>
      <c r="N683" s="7">
        <f t="shared" si="41"/>
        <v>1.1834608221223808</v>
      </c>
    </row>
    <row r="684" spans="1:14" x14ac:dyDescent="0.2">
      <c r="A684" s="1">
        <v>683</v>
      </c>
      <c r="B684" s="9">
        <f>('summary-refine'!$H685+'summary-refine'!$I685)/1000</f>
        <v>8.3130000000000006</v>
      </c>
      <c r="C684" s="9">
        <f>('summary-refine'!$K685-'summary-refine'!$J685)/1000</f>
        <v>112.239</v>
      </c>
      <c r="D684" s="9">
        <f>'summary-refine'!$J685/1000</f>
        <v>0.65100000000000002</v>
      </c>
      <c r="E684" s="8">
        <f>'summary-refine'!$G685</f>
        <v>278950</v>
      </c>
      <c r="F684" s="24">
        <f t="shared" si="42"/>
        <v>278.95</v>
      </c>
      <c r="G684" s="8">
        <f>'summary-refine'!$P685/1000</f>
        <v>94.57</v>
      </c>
      <c r="H684" s="8">
        <f>'summary-refine'!$P685/I684</f>
        <v>52.277501381978993</v>
      </c>
      <c r="I684" s="8">
        <f>'summary-refine'!$M685</f>
        <v>1809</v>
      </c>
      <c r="J684" s="9">
        <f>('summary-no-refine'!$K685-'summary-no-refine'!$J685)/1000</f>
        <v>73.825000000000003</v>
      </c>
      <c r="K684" s="7">
        <f t="shared" si="40"/>
        <v>1.5203386386725364</v>
      </c>
      <c r="L684" s="8">
        <f>'summary-no-refine'!$G685</f>
        <v>235703</v>
      </c>
      <c r="M684" s="24">
        <f t="shared" si="43"/>
        <v>235.703</v>
      </c>
      <c r="N684" s="7">
        <f t="shared" si="41"/>
        <v>1.183480906055502</v>
      </c>
    </row>
    <row r="685" spans="1:14" x14ac:dyDescent="0.2">
      <c r="A685" s="1">
        <v>684</v>
      </c>
      <c r="B685" s="9">
        <f>('summary-refine'!$H686+'summary-refine'!$I686)/1000</f>
        <v>7.6689999999999996</v>
      </c>
      <c r="C685" s="9">
        <f>('summary-refine'!$K686-'summary-refine'!$J686)/1000</f>
        <v>109.977</v>
      </c>
      <c r="D685" s="9">
        <f>'summary-refine'!$J686/1000</f>
        <v>0.68200000000000005</v>
      </c>
      <c r="E685" s="8">
        <f>'summary-refine'!$G686</f>
        <v>278950</v>
      </c>
      <c r="F685" s="24">
        <f t="shared" si="42"/>
        <v>278.95</v>
      </c>
      <c r="G685" s="8">
        <f>'summary-refine'!$P686/1000</f>
        <v>94.57</v>
      </c>
      <c r="H685" s="8">
        <f>'summary-refine'!$P686/I685</f>
        <v>52.277501381978993</v>
      </c>
      <c r="I685" s="8">
        <f>'summary-refine'!$M686</f>
        <v>1809</v>
      </c>
      <c r="J685" s="9">
        <f>('summary-no-refine'!$K686-'summary-no-refine'!$J686)/1000</f>
        <v>72.620999999999995</v>
      </c>
      <c r="K685" s="7">
        <f t="shared" si="40"/>
        <v>1.5143966621225267</v>
      </c>
      <c r="L685" s="8">
        <f>'summary-no-refine'!$G686</f>
        <v>235707</v>
      </c>
      <c r="M685" s="24">
        <f t="shared" si="43"/>
        <v>235.70699999999999</v>
      </c>
      <c r="N685" s="7">
        <f t="shared" si="41"/>
        <v>1.1834608221223808</v>
      </c>
    </row>
    <row r="686" spans="1:14" x14ac:dyDescent="0.2">
      <c r="A686" s="1">
        <v>685</v>
      </c>
      <c r="B686" s="9">
        <f>('summary-refine'!$H687+'summary-refine'!$I687)/1000</f>
        <v>8.1449999999999996</v>
      </c>
      <c r="C686" s="9">
        <f>('summary-refine'!$K687-'summary-refine'!$J687)/1000</f>
        <v>112.15900000000001</v>
      </c>
      <c r="D686" s="9">
        <f>'summary-refine'!$J687/1000</f>
        <v>0.65700000000000003</v>
      </c>
      <c r="E686" s="8">
        <f>'summary-refine'!$G687</f>
        <v>279096</v>
      </c>
      <c r="F686" s="24">
        <f t="shared" si="42"/>
        <v>279.096</v>
      </c>
      <c r="G686" s="8">
        <f>'summary-refine'!$P687/1000</f>
        <v>94.650999999999996</v>
      </c>
      <c r="H686" s="8">
        <f>'summary-refine'!$P687/I686</f>
        <v>52.293370165745856</v>
      </c>
      <c r="I686" s="8">
        <f>'summary-refine'!$M687</f>
        <v>1810</v>
      </c>
      <c r="J686" s="9">
        <f>('summary-no-refine'!$K687-'summary-no-refine'!$J687)/1000</f>
        <v>75.403999999999996</v>
      </c>
      <c r="K686" s="7">
        <f t="shared" si="40"/>
        <v>1.4874409845631533</v>
      </c>
      <c r="L686" s="8">
        <f>'summary-no-refine'!$G687</f>
        <v>235819</v>
      </c>
      <c r="M686" s="24">
        <f t="shared" si="43"/>
        <v>235.81899999999999</v>
      </c>
      <c r="N686" s="7">
        <f t="shared" si="41"/>
        <v>1.1835178675170364</v>
      </c>
    </row>
    <row r="687" spans="1:14" x14ac:dyDescent="0.2">
      <c r="A687" s="1">
        <v>686</v>
      </c>
      <c r="B687" s="9">
        <f>('summary-refine'!$H688+'summary-refine'!$I688)/1000</f>
        <v>8.6259999999999994</v>
      </c>
      <c r="C687" s="9">
        <f>('summary-refine'!$K688-'summary-refine'!$J688)/1000</f>
        <v>116.65900000000001</v>
      </c>
      <c r="D687" s="9">
        <f>'summary-refine'!$J688/1000</f>
        <v>0.69499999999999995</v>
      </c>
      <c r="E687" s="8">
        <f>'summary-refine'!$G688</f>
        <v>278692</v>
      </c>
      <c r="F687" s="24">
        <f t="shared" si="42"/>
        <v>278.69200000000001</v>
      </c>
      <c r="G687" s="8">
        <f>'summary-refine'!$P688/1000</f>
        <v>94.391000000000005</v>
      </c>
      <c r="H687" s="8">
        <f>'summary-refine'!$P688/I687</f>
        <v>52.149723756906077</v>
      </c>
      <c r="I687" s="8">
        <f>'summary-refine'!$M688</f>
        <v>1810</v>
      </c>
      <c r="J687" s="9">
        <f>('summary-no-refine'!$K688-'summary-no-refine'!$J688)/1000</f>
        <v>76.352999999999994</v>
      </c>
      <c r="K687" s="7">
        <f t="shared" si="40"/>
        <v>1.5278901942294345</v>
      </c>
      <c r="L687" s="8">
        <f>'summary-no-refine'!$G688</f>
        <v>235507</v>
      </c>
      <c r="M687" s="24">
        <f t="shared" si="43"/>
        <v>235.50700000000001</v>
      </c>
      <c r="N687" s="7">
        <f t="shared" si="41"/>
        <v>1.1833703456797462</v>
      </c>
    </row>
    <row r="688" spans="1:14" x14ac:dyDescent="0.2">
      <c r="A688" s="1">
        <v>687</v>
      </c>
      <c r="B688" s="9">
        <f>('summary-refine'!$H689+'summary-refine'!$I689)/1000</f>
        <v>8.2940000000000005</v>
      </c>
      <c r="C688" s="9">
        <f>('summary-refine'!$K689-'summary-refine'!$J689)/1000</f>
        <v>114.794</v>
      </c>
      <c r="D688" s="9">
        <f>'summary-refine'!$J689/1000</f>
        <v>0.69099999999999995</v>
      </c>
      <c r="E688" s="8">
        <f>'summary-refine'!$G689</f>
        <v>278692</v>
      </c>
      <c r="F688" s="24">
        <f t="shared" si="42"/>
        <v>278.69200000000001</v>
      </c>
      <c r="G688" s="8">
        <f>'summary-refine'!$P689/1000</f>
        <v>94.391000000000005</v>
      </c>
      <c r="H688" s="8">
        <f>'summary-refine'!$P689/I688</f>
        <v>52.149723756906077</v>
      </c>
      <c r="I688" s="8">
        <f>'summary-refine'!$M689</f>
        <v>1810</v>
      </c>
      <c r="J688" s="9">
        <f>('summary-no-refine'!$K689-'summary-no-refine'!$J689)/1000</f>
        <v>75.212999999999994</v>
      </c>
      <c r="K688" s="7">
        <f t="shared" si="40"/>
        <v>1.5262521106723572</v>
      </c>
      <c r="L688" s="8">
        <f>'summary-no-refine'!$G689</f>
        <v>235509</v>
      </c>
      <c r="M688" s="24">
        <f t="shared" si="43"/>
        <v>235.50899999999999</v>
      </c>
      <c r="N688" s="7">
        <f t="shared" si="41"/>
        <v>1.1833602962094867</v>
      </c>
    </row>
    <row r="689" spans="1:14" x14ac:dyDescent="0.2">
      <c r="A689" s="1">
        <v>688</v>
      </c>
      <c r="B689" s="9">
        <f>('summary-refine'!$H690+'summary-refine'!$I690)/1000</f>
        <v>8.0510000000000002</v>
      </c>
      <c r="C689" s="9">
        <f>('summary-refine'!$K690-'summary-refine'!$J690)/1000</f>
        <v>114.163</v>
      </c>
      <c r="D689" s="9">
        <f>'summary-refine'!$J690/1000</f>
        <v>0.72699999999999998</v>
      </c>
      <c r="E689" s="8">
        <f>'summary-refine'!$G690</f>
        <v>278692</v>
      </c>
      <c r="F689" s="24">
        <f t="shared" si="42"/>
        <v>278.69200000000001</v>
      </c>
      <c r="G689" s="8">
        <f>'summary-refine'!$P690/1000</f>
        <v>94.391000000000005</v>
      </c>
      <c r="H689" s="8">
        <f>'summary-refine'!$P690/I689</f>
        <v>52.149723756906077</v>
      </c>
      <c r="I689" s="8">
        <f>'summary-refine'!$M690</f>
        <v>1810</v>
      </c>
      <c r="J689" s="9">
        <f>('summary-no-refine'!$K690-'summary-no-refine'!$J690)/1000</f>
        <v>75.540000000000006</v>
      </c>
      <c r="K689" s="7">
        <f t="shared" si="40"/>
        <v>1.5112920307122053</v>
      </c>
      <c r="L689" s="8">
        <f>'summary-no-refine'!$G690</f>
        <v>235505</v>
      </c>
      <c r="M689" s="24">
        <f t="shared" si="43"/>
        <v>235.505</v>
      </c>
      <c r="N689" s="7">
        <f t="shared" si="41"/>
        <v>1.1833803953206938</v>
      </c>
    </row>
    <row r="690" spans="1:14" x14ac:dyDescent="0.2">
      <c r="A690" s="1">
        <v>689</v>
      </c>
      <c r="B690" s="9">
        <f>('summary-refine'!$H691+'summary-refine'!$I691)/1000</f>
        <v>7.9359999999999999</v>
      </c>
      <c r="C690" s="9">
        <f>('summary-refine'!$K691-'summary-refine'!$J691)/1000</f>
        <v>111.143</v>
      </c>
      <c r="D690" s="9">
        <f>'summary-refine'!$J691/1000</f>
        <v>0.64600000000000002</v>
      </c>
      <c r="E690" s="8">
        <f>'summary-refine'!$G691</f>
        <v>278692</v>
      </c>
      <c r="F690" s="24">
        <f t="shared" si="42"/>
        <v>278.69200000000001</v>
      </c>
      <c r="G690" s="8">
        <f>'summary-refine'!$P691/1000</f>
        <v>94.391000000000005</v>
      </c>
      <c r="H690" s="8">
        <f>'summary-refine'!$P691/I690</f>
        <v>52.149723756906077</v>
      </c>
      <c r="I690" s="8">
        <f>'summary-refine'!$M691</f>
        <v>1810</v>
      </c>
      <c r="J690" s="9">
        <f>('summary-no-refine'!$K691-'summary-no-refine'!$J691)/1000</f>
        <v>73.358000000000004</v>
      </c>
      <c r="K690" s="7">
        <f t="shared" si="40"/>
        <v>1.515076746912402</v>
      </c>
      <c r="L690" s="8">
        <f>'summary-no-refine'!$G691</f>
        <v>235509</v>
      </c>
      <c r="M690" s="24">
        <f t="shared" si="43"/>
        <v>235.50899999999999</v>
      </c>
      <c r="N690" s="7">
        <f t="shared" si="41"/>
        <v>1.1833602962094867</v>
      </c>
    </row>
    <row r="691" spans="1:14" x14ac:dyDescent="0.2">
      <c r="A691" s="1">
        <v>690</v>
      </c>
      <c r="B691" s="9">
        <f>('summary-refine'!$H692+'summary-refine'!$I692)/1000</f>
        <v>8.2490000000000006</v>
      </c>
      <c r="C691" s="9">
        <f>('summary-refine'!$K692-'summary-refine'!$J692)/1000</f>
        <v>151.65600000000001</v>
      </c>
      <c r="D691" s="9">
        <f>'summary-refine'!$J692/1000</f>
        <v>0.83799999999999997</v>
      </c>
      <c r="E691" s="8">
        <f>'summary-refine'!$G692</f>
        <v>326819</v>
      </c>
      <c r="F691" s="24">
        <f t="shared" si="42"/>
        <v>326.81900000000002</v>
      </c>
      <c r="G691" s="8">
        <f>'summary-refine'!$P692/1000</f>
        <v>99.212000000000003</v>
      </c>
      <c r="H691" s="8">
        <f>'summary-refine'!$P692/I691</f>
        <v>54.7829928216455</v>
      </c>
      <c r="I691" s="8">
        <f>'summary-refine'!$M692</f>
        <v>1811</v>
      </c>
      <c r="J691" s="9">
        <f>('summary-no-refine'!$K692-'summary-no-refine'!$J692)/1000</f>
        <v>127.73099999999999</v>
      </c>
      <c r="K691" s="7">
        <f t="shared" si="40"/>
        <v>1.1873077013410998</v>
      </c>
      <c r="L691" s="8">
        <f>'summary-no-refine'!$G692</f>
        <v>305880</v>
      </c>
      <c r="M691" s="24">
        <f t="shared" si="43"/>
        <v>305.88</v>
      </c>
      <c r="N691" s="7">
        <f t="shared" si="41"/>
        <v>1.0684549496534588</v>
      </c>
    </row>
    <row r="692" spans="1:14" x14ac:dyDescent="0.2">
      <c r="A692" s="1">
        <v>691</v>
      </c>
      <c r="B692" s="9">
        <f>('summary-refine'!$H693+'summary-refine'!$I693)/1000</f>
        <v>8.641</v>
      </c>
      <c r="C692" s="9">
        <f>('summary-refine'!$K693-'summary-refine'!$J693)/1000</f>
        <v>159.03</v>
      </c>
      <c r="D692" s="9">
        <f>'summary-refine'!$J693/1000</f>
        <v>0.77</v>
      </c>
      <c r="E692" s="8">
        <f>'summary-refine'!$G693</f>
        <v>326048</v>
      </c>
      <c r="F692" s="24">
        <f t="shared" si="42"/>
        <v>326.048</v>
      </c>
      <c r="G692" s="8">
        <f>'summary-refine'!$P693/1000</f>
        <v>99.161000000000001</v>
      </c>
      <c r="H692" s="8">
        <f>'summary-refine'!$P693/I692</f>
        <v>54.754831584759799</v>
      </c>
      <c r="I692" s="8">
        <f>'summary-refine'!$M693</f>
        <v>1811</v>
      </c>
      <c r="J692" s="9">
        <f>('summary-no-refine'!$K693-'summary-no-refine'!$J693)/1000</f>
        <v>124.048</v>
      </c>
      <c r="K692" s="7">
        <f t="shared" si="40"/>
        <v>1.2820037404875533</v>
      </c>
      <c r="L692" s="8">
        <f>'summary-no-refine'!$G693</f>
        <v>304811</v>
      </c>
      <c r="M692" s="24">
        <f t="shared" si="43"/>
        <v>304.81099999999998</v>
      </c>
      <c r="N692" s="7">
        <f t="shared" si="41"/>
        <v>1.069672682416317</v>
      </c>
    </row>
    <row r="693" spans="1:14" x14ac:dyDescent="0.2">
      <c r="A693" s="1">
        <v>692</v>
      </c>
      <c r="B693" s="9">
        <f>('summary-refine'!$H694+'summary-refine'!$I694)/1000</f>
        <v>8.25</v>
      </c>
      <c r="C693" s="9">
        <f>('summary-refine'!$K694-'summary-refine'!$J694)/1000</f>
        <v>155.399</v>
      </c>
      <c r="D693" s="9">
        <f>'summary-refine'!$J694/1000</f>
        <v>0.78800000000000003</v>
      </c>
      <c r="E693" s="8">
        <f>'summary-refine'!$G694</f>
        <v>325934</v>
      </c>
      <c r="F693" s="24">
        <f t="shared" si="42"/>
        <v>325.93400000000003</v>
      </c>
      <c r="G693" s="8">
        <f>'summary-refine'!$P694/1000</f>
        <v>99.216999999999999</v>
      </c>
      <c r="H693" s="8">
        <f>'summary-refine'!$P694/I693</f>
        <v>54.785753727222527</v>
      </c>
      <c r="I693" s="8">
        <f>'summary-refine'!$M694</f>
        <v>1811</v>
      </c>
      <c r="J693" s="9">
        <f>('summary-no-refine'!$K694-'summary-no-refine'!$J694)/1000</f>
        <v>125.14</v>
      </c>
      <c r="K693" s="7">
        <f t="shared" si="40"/>
        <v>1.2418011826754036</v>
      </c>
      <c r="L693" s="8">
        <f>'summary-no-refine'!$G694</f>
        <v>305162</v>
      </c>
      <c r="M693" s="24">
        <f t="shared" si="43"/>
        <v>305.16199999999998</v>
      </c>
      <c r="N693" s="7">
        <f t="shared" si="41"/>
        <v>1.0680687634764485</v>
      </c>
    </row>
    <row r="694" spans="1:14" x14ac:dyDescent="0.2">
      <c r="A694" s="1">
        <v>693</v>
      </c>
      <c r="B694" s="9">
        <f>('summary-refine'!$H695+'summary-refine'!$I695)/1000</f>
        <v>8.3219999999999992</v>
      </c>
      <c r="C694" s="9">
        <f>('summary-refine'!$K695-'summary-refine'!$J695)/1000</f>
        <v>156.78100000000001</v>
      </c>
      <c r="D694" s="9">
        <f>'summary-refine'!$J695/1000</f>
        <v>0.82499999999999996</v>
      </c>
      <c r="E694" s="8">
        <f>'summary-refine'!$G695</f>
        <v>331942</v>
      </c>
      <c r="F694" s="24">
        <f t="shared" si="42"/>
        <v>331.94200000000001</v>
      </c>
      <c r="G694" s="8">
        <f>'summary-refine'!$P695/1000</f>
        <v>100.011</v>
      </c>
      <c r="H694" s="8">
        <f>'summary-refine'!$P695/I694</f>
        <v>55.224185532854776</v>
      </c>
      <c r="I694" s="8">
        <f>'summary-refine'!$M695</f>
        <v>1811</v>
      </c>
      <c r="J694" s="9">
        <f>('summary-no-refine'!$K695-'summary-no-refine'!$J695)/1000</f>
        <v>125.93600000000001</v>
      </c>
      <c r="K694" s="7">
        <f t="shared" si="40"/>
        <v>1.2449259941557616</v>
      </c>
      <c r="L694" s="8">
        <f>'summary-no-refine'!$G695</f>
        <v>306168</v>
      </c>
      <c r="M694" s="24">
        <f t="shared" si="43"/>
        <v>306.16800000000001</v>
      </c>
      <c r="N694" s="7">
        <f t="shared" si="41"/>
        <v>1.0841825403046694</v>
      </c>
    </row>
    <row r="695" spans="1:14" x14ac:dyDescent="0.2">
      <c r="A695" s="1">
        <v>694</v>
      </c>
      <c r="B695" s="9">
        <f>('summary-refine'!$H696+'summary-refine'!$I696)/1000</f>
        <v>7.6509999999999998</v>
      </c>
      <c r="C695" s="9">
        <f>('summary-refine'!$K696-'summary-refine'!$J696)/1000</f>
        <v>155.08500000000001</v>
      </c>
      <c r="D695" s="9">
        <f>'summary-refine'!$J696/1000</f>
        <v>0.83099999999999996</v>
      </c>
      <c r="E695" s="8">
        <f>'summary-refine'!$G696</f>
        <v>331942</v>
      </c>
      <c r="F695" s="24">
        <f t="shared" si="42"/>
        <v>331.94200000000001</v>
      </c>
      <c r="G695" s="8">
        <f>'summary-refine'!$P696/1000</f>
        <v>100.011</v>
      </c>
      <c r="H695" s="8">
        <f>'summary-refine'!$P696/I695</f>
        <v>55.224185532854776</v>
      </c>
      <c r="I695" s="8">
        <f>'summary-refine'!$M696</f>
        <v>1811</v>
      </c>
      <c r="J695" s="9">
        <f>('summary-no-refine'!$K696-'summary-no-refine'!$J696)/1000</f>
        <v>122.33499999999999</v>
      </c>
      <c r="K695" s="7">
        <f t="shared" si="40"/>
        <v>1.2677075244206484</v>
      </c>
      <c r="L695" s="8">
        <f>'summary-no-refine'!$G696</f>
        <v>306181</v>
      </c>
      <c r="M695" s="24">
        <f t="shared" si="43"/>
        <v>306.18099999999998</v>
      </c>
      <c r="N695" s="7">
        <f t="shared" si="41"/>
        <v>1.0841365074906673</v>
      </c>
    </row>
    <row r="696" spans="1:14" x14ac:dyDescent="0.2">
      <c r="A696" s="1">
        <v>695</v>
      </c>
      <c r="B696" s="9">
        <f>('summary-refine'!$H697+'summary-refine'!$I697)/1000</f>
        <v>8.3339999999999996</v>
      </c>
      <c r="C696" s="9">
        <f>('summary-refine'!$K697-'summary-refine'!$J697)/1000</f>
        <v>160.744</v>
      </c>
      <c r="D696" s="9">
        <f>'summary-refine'!$J697/1000</f>
        <v>0.86</v>
      </c>
      <c r="E696" s="8">
        <f>'summary-refine'!$G697</f>
        <v>331942</v>
      </c>
      <c r="F696" s="24">
        <f t="shared" si="42"/>
        <v>331.94200000000001</v>
      </c>
      <c r="G696" s="8">
        <f>'summary-refine'!$P697/1000</f>
        <v>100.011</v>
      </c>
      <c r="H696" s="8">
        <f>'summary-refine'!$P697/I696</f>
        <v>55.224185532854776</v>
      </c>
      <c r="I696" s="8">
        <f>'summary-refine'!$M697</f>
        <v>1811</v>
      </c>
      <c r="J696" s="9">
        <f>('summary-no-refine'!$K697-'summary-no-refine'!$J697)/1000</f>
        <v>129.13900000000001</v>
      </c>
      <c r="K696" s="7">
        <f t="shared" si="40"/>
        <v>1.2447362919025236</v>
      </c>
      <c r="L696" s="8">
        <f>'summary-no-refine'!$G697</f>
        <v>306181</v>
      </c>
      <c r="M696" s="24">
        <f t="shared" si="43"/>
        <v>306.18099999999998</v>
      </c>
      <c r="N696" s="7">
        <f t="shared" si="41"/>
        <v>1.0841365074906673</v>
      </c>
    </row>
    <row r="697" spans="1:14" x14ac:dyDescent="0.2">
      <c r="A697" s="1">
        <v>696</v>
      </c>
      <c r="B697" s="9">
        <f>('summary-refine'!$H698+'summary-refine'!$I698)/1000</f>
        <v>8.6080000000000005</v>
      </c>
      <c r="C697" s="9">
        <f>('summary-refine'!$K698-'summary-refine'!$J698)/1000</f>
        <v>161.50200000000001</v>
      </c>
      <c r="D697" s="9">
        <f>'summary-refine'!$J698/1000</f>
        <v>0.85399999999999998</v>
      </c>
      <c r="E697" s="8">
        <f>'summary-refine'!$G698</f>
        <v>331676</v>
      </c>
      <c r="F697" s="24">
        <f t="shared" si="42"/>
        <v>331.67599999999999</v>
      </c>
      <c r="G697" s="8">
        <f>'summary-refine'!$P698/1000</f>
        <v>100.282</v>
      </c>
      <c r="H697" s="8">
        <f>'summary-refine'!$P698/I697</f>
        <v>54.709219858156025</v>
      </c>
      <c r="I697" s="8">
        <f>'summary-refine'!$M698</f>
        <v>1833</v>
      </c>
      <c r="J697" s="9">
        <f>('summary-no-refine'!$K698-'summary-no-refine'!$J698)/1000</f>
        <v>128.38800000000001</v>
      </c>
      <c r="K697" s="7">
        <f t="shared" si="40"/>
        <v>1.2579213010561734</v>
      </c>
      <c r="L697" s="8">
        <f>'summary-no-refine'!$G698</f>
        <v>306840</v>
      </c>
      <c r="M697" s="24">
        <f t="shared" si="43"/>
        <v>306.83999999999997</v>
      </c>
      <c r="N697" s="7">
        <f t="shared" si="41"/>
        <v>1.0809412071437883</v>
      </c>
    </row>
    <row r="698" spans="1:14" x14ac:dyDescent="0.2">
      <c r="A698" s="1">
        <v>697</v>
      </c>
      <c r="B698" s="9">
        <f>('summary-refine'!$H699+'summary-refine'!$I699)/1000</f>
        <v>8.1289999999999996</v>
      </c>
      <c r="C698" s="9">
        <f>('summary-refine'!$K699-'summary-refine'!$J699)/1000</f>
        <v>157.40100000000001</v>
      </c>
      <c r="D698" s="9">
        <f>'summary-refine'!$J699/1000</f>
        <v>0.82599999999999996</v>
      </c>
      <c r="E698" s="8">
        <f>'summary-refine'!$G699</f>
        <v>331676</v>
      </c>
      <c r="F698" s="24">
        <f t="shared" si="42"/>
        <v>331.67599999999999</v>
      </c>
      <c r="G698" s="8">
        <f>'summary-refine'!$P699/1000</f>
        <v>100.282</v>
      </c>
      <c r="H698" s="8">
        <f>'summary-refine'!$P699/I698</f>
        <v>54.709219858156025</v>
      </c>
      <c r="I698" s="8">
        <f>'summary-refine'!$M699</f>
        <v>1833</v>
      </c>
      <c r="J698" s="9">
        <f>('summary-no-refine'!$K699-'summary-no-refine'!$J699)/1000</f>
        <v>124.098</v>
      </c>
      <c r="K698" s="7">
        <f t="shared" si="40"/>
        <v>1.2683604892907219</v>
      </c>
      <c r="L698" s="8">
        <f>'summary-no-refine'!$G699</f>
        <v>306847</v>
      </c>
      <c r="M698" s="24">
        <f t="shared" si="43"/>
        <v>306.84699999999998</v>
      </c>
      <c r="N698" s="7">
        <f t="shared" si="41"/>
        <v>1.0809165479864558</v>
      </c>
    </row>
    <row r="699" spans="1:14" x14ac:dyDescent="0.2">
      <c r="A699" s="1">
        <v>698</v>
      </c>
      <c r="B699" s="9">
        <f>('summary-refine'!$H700+'summary-refine'!$I700)/1000</f>
        <v>8.4039999999999999</v>
      </c>
      <c r="C699" s="9">
        <f>('summary-refine'!$K700-'summary-refine'!$J700)/1000</f>
        <v>161.006</v>
      </c>
      <c r="D699" s="9">
        <f>'summary-refine'!$J700/1000</f>
        <v>0.86599999999999999</v>
      </c>
      <c r="E699" s="8">
        <f>'summary-refine'!$G700</f>
        <v>331676</v>
      </c>
      <c r="F699" s="24">
        <f t="shared" si="42"/>
        <v>331.67599999999999</v>
      </c>
      <c r="G699" s="8">
        <f>'summary-refine'!$P700/1000</f>
        <v>100.282</v>
      </c>
      <c r="H699" s="8">
        <f>'summary-refine'!$P700/I699</f>
        <v>54.709219858156025</v>
      </c>
      <c r="I699" s="8">
        <f>'summary-refine'!$M700</f>
        <v>1833</v>
      </c>
      <c r="J699" s="9">
        <f>('summary-no-refine'!$K700-'summary-no-refine'!$J700)/1000</f>
        <v>127.1</v>
      </c>
      <c r="K699" s="7">
        <f t="shared" si="40"/>
        <v>1.2667663257277735</v>
      </c>
      <c r="L699" s="8">
        <f>'summary-no-refine'!$G700</f>
        <v>306840</v>
      </c>
      <c r="M699" s="24">
        <f t="shared" si="43"/>
        <v>306.83999999999997</v>
      </c>
      <c r="N699" s="7">
        <f t="shared" si="41"/>
        <v>1.0809412071437883</v>
      </c>
    </row>
    <row r="700" spans="1:14" x14ac:dyDescent="0.2">
      <c r="A700" s="1">
        <v>699</v>
      </c>
      <c r="B700" s="9">
        <f>('summary-refine'!$H701+'summary-refine'!$I701)/1000</f>
        <v>7.9459999999999997</v>
      </c>
      <c r="C700" s="9">
        <f>('summary-refine'!$K701-'summary-refine'!$J701)/1000</f>
        <v>152.43799999999999</v>
      </c>
      <c r="D700" s="9">
        <f>'summary-refine'!$J701/1000</f>
        <v>0.84799999999999998</v>
      </c>
      <c r="E700" s="8">
        <f>'summary-refine'!$G701</f>
        <v>331801</v>
      </c>
      <c r="F700" s="24">
        <f t="shared" si="42"/>
        <v>331.80099999999999</v>
      </c>
      <c r="G700" s="8">
        <f>'summary-refine'!$P701/1000</f>
        <v>100.383</v>
      </c>
      <c r="H700" s="8">
        <f>'summary-refine'!$P701/I700</f>
        <v>54.764320785597384</v>
      </c>
      <c r="I700" s="8">
        <f>'summary-refine'!$M701</f>
        <v>1833</v>
      </c>
      <c r="J700" s="9">
        <f>('summary-no-refine'!$K701-'summary-no-refine'!$J701)/1000</f>
        <v>119.889</v>
      </c>
      <c r="K700" s="7">
        <f t="shared" si="40"/>
        <v>1.2714927975043582</v>
      </c>
      <c r="L700" s="8">
        <f>'summary-no-refine'!$G701</f>
        <v>306354</v>
      </c>
      <c r="M700" s="24">
        <f t="shared" si="43"/>
        <v>306.35399999999998</v>
      </c>
      <c r="N700" s="7">
        <f t="shared" si="41"/>
        <v>1.0830640370290578</v>
      </c>
    </row>
    <row r="701" spans="1:14" x14ac:dyDescent="0.2">
      <c r="A701" s="1">
        <v>700</v>
      </c>
      <c r="B701" s="9">
        <f>('summary-refine'!$H702+'summary-refine'!$I702)/1000</f>
        <v>8.2360000000000007</v>
      </c>
      <c r="C701" s="9">
        <f>('summary-refine'!$K702-'summary-refine'!$J702)/1000</f>
        <v>152.91900000000001</v>
      </c>
      <c r="D701" s="9">
        <f>'summary-refine'!$J702/1000</f>
        <v>0.79400000000000004</v>
      </c>
      <c r="E701" s="8">
        <f>'summary-refine'!$G702</f>
        <v>327714</v>
      </c>
      <c r="F701" s="24">
        <f t="shared" si="42"/>
        <v>327.714</v>
      </c>
      <c r="G701" s="8">
        <f>'summary-refine'!$P702/1000</f>
        <v>99.396000000000001</v>
      </c>
      <c r="H701" s="8">
        <f>'summary-refine'!$P702/I701</f>
        <v>54.225859247135844</v>
      </c>
      <c r="I701" s="8">
        <f>'summary-refine'!$M702</f>
        <v>1833</v>
      </c>
      <c r="J701" s="9">
        <f>('summary-no-refine'!$K702-'summary-no-refine'!$J702)/1000</f>
        <v>124.265</v>
      </c>
      <c r="K701" s="7">
        <f t="shared" si="40"/>
        <v>1.2305878565967892</v>
      </c>
      <c r="L701" s="8">
        <f>'summary-no-refine'!$G702</f>
        <v>306148</v>
      </c>
      <c r="M701" s="24">
        <f t="shared" si="43"/>
        <v>306.14800000000002</v>
      </c>
      <c r="N701" s="7">
        <f t="shared" si="41"/>
        <v>1.0704430536864522</v>
      </c>
    </row>
    <row r="702" spans="1:14" x14ac:dyDescent="0.2">
      <c r="A702" s="1">
        <v>701</v>
      </c>
      <c r="B702" s="9">
        <f>('summary-refine'!$H703+'summary-refine'!$I703)/1000</f>
        <v>8.4949999999999992</v>
      </c>
      <c r="C702" s="9">
        <f>('summary-refine'!$K703-'summary-refine'!$J703)/1000</f>
        <v>161.51</v>
      </c>
      <c r="D702" s="9">
        <f>'summary-refine'!$J703/1000</f>
        <v>0.84499999999999997</v>
      </c>
      <c r="E702" s="8">
        <f>'summary-refine'!$G703</f>
        <v>332168</v>
      </c>
      <c r="F702" s="24">
        <f t="shared" si="42"/>
        <v>332.16800000000001</v>
      </c>
      <c r="G702" s="8">
        <f>'summary-refine'!$P703/1000</f>
        <v>100.313</v>
      </c>
      <c r="H702" s="8">
        <f>'summary-refine'!$P703/I702</f>
        <v>54.636710239651414</v>
      </c>
      <c r="I702" s="8">
        <f>'summary-refine'!$M703</f>
        <v>1836</v>
      </c>
      <c r="J702" s="9">
        <f>('summary-no-refine'!$K703-'summary-no-refine'!$J703)/1000</f>
        <v>124.471</v>
      </c>
      <c r="K702" s="7">
        <f t="shared" si="40"/>
        <v>1.2975713218340015</v>
      </c>
      <c r="L702" s="8">
        <f>'summary-no-refine'!$G703</f>
        <v>306320</v>
      </c>
      <c r="M702" s="24">
        <f t="shared" si="43"/>
        <v>306.32</v>
      </c>
      <c r="N702" s="7">
        <f t="shared" si="41"/>
        <v>1.0843823452598589</v>
      </c>
    </row>
    <row r="703" spans="1:14" x14ac:dyDescent="0.2">
      <c r="A703" s="1">
        <v>702</v>
      </c>
      <c r="B703" s="9">
        <f>('summary-refine'!$H704+'summary-refine'!$I704)/1000</f>
        <v>8.4740000000000002</v>
      </c>
      <c r="C703" s="9">
        <f>('summary-refine'!$K704-'summary-refine'!$J704)/1000</f>
        <v>159.06100000000001</v>
      </c>
      <c r="D703" s="9">
        <f>'summary-refine'!$J704/1000</f>
        <v>0.84699999999999998</v>
      </c>
      <c r="E703" s="8">
        <f>'summary-refine'!$G704</f>
        <v>332168</v>
      </c>
      <c r="F703" s="24">
        <f t="shared" si="42"/>
        <v>332.16800000000001</v>
      </c>
      <c r="G703" s="8">
        <f>'summary-refine'!$P704/1000</f>
        <v>100.313</v>
      </c>
      <c r="H703" s="8">
        <f>'summary-refine'!$P704/I703</f>
        <v>54.636710239651414</v>
      </c>
      <c r="I703" s="8">
        <f>'summary-refine'!$M704</f>
        <v>1836</v>
      </c>
      <c r="J703" s="9">
        <f>('summary-no-refine'!$K704-'summary-no-refine'!$J704)/1000</f>
        <v>125.345</v>
      </c>
      <c r="K703" s="7">
        <f t="shared" si="40"/>
        <v>1.2689855997447046</v>
      </c>
      <c r="L703" s="8">
        <f>'summary-no-refine'!$G704</f>
        <v>306327</v>
      </c>
      <c r="M703" s="24">
        <f t="shared" si="43"/>
        <v>306.327</v>
      </c>
      <c r="N703" s="7">
        <f t="shared" si="41"/>
        <v>1.084357565607994</v>
      </c>
    </row>
    <row r="704" spans="1:14" x14ac:dyDescent="0.2">
      <c r="A704" s="1">
        <v>703</v>
      </c>
      <c r="B704" s="9">
        <f>('summary-refine'!$H705+'summary-refine'!$I705)/1000</f>
        <v>8.6189999999999998</v>
      </c>
      <c r="C704" s="9">
        <f>('summary-refine'!$K705-'summary-refine'!$J705)/1000</f>
        <v>158.34</v>
      </c>
      <c r="D704" s="9">
        <f>'summary-refine'!$J705/1000</f>
        <v>0.90100000000000002</v>
      </c>
      <c r="E704" s="8">
        <f>'summary-refine'!$G705</f>
        <v>331850</v>
      </c>
      <c r="F704" s="24">
        <f t="shared" si="42"/>
        <v>331.85</v>
      </c>
      <c r="G704" s="8">
        <f>'summary-refine'!$P705/1000</f>
        <v>100.396</v>
      </c>
      <c r="H704" s="8">
        <f>'summary-refine'!$P705/I704</f>
        <v>54.68191721132898</v>
      </c>
      <c r="I704" s="8">
        <f>'summary-refine'!$M705</f>
        <v>1836</v>
      </c>
      <c r="J704" s="9">
        <f>('summary-no-refine'!$K705-'summary-no-refine'!$J705)/1000</f>
        <v>122.051</v>
      </c>
      <c r="K704" s="7">
        <f t="shared" si="40"/>
        <v>1.2973265274352526</v>
      </c>
      <c r="L704" s="8">
        <f>'summary-no-refine'!$G705</f>
        <v>306389</v>
      </c>
      <c r="M704" s="24">
        <f t="shared" si="43"/>
        <v>306.38900000000001</v>
      </c>
      <c r="N704" s="7">
        <f t="shared" si="41"/>
        <v>1.0831002418494136</v>
      </c>
    </row>
    <row r="705" spans="1:14" x14ac:dyDescent="0.2">
      <c r="A705" s="1">
        <v>704</v>
      </c>
      <c r="B705" s="9">
        <f>('summary-refine'!$H706+'summary-refine'!$I706)/1000</f>
        <v>7.98</v>
      </c>
      <c r="C705" s="9">
        <f>('summary-refine'!$K706-'summary-refine'!$J706)/1000</f>
        <v>155.125</v>
      </c>
      <c r="D705" s="9">
        <f>'summary-refine'!$J706/1000</f>
        <v>1.036</v>
      </c>
      <c r="E705" s="8">
        <f>'summary-refine'!$G706</f>
        <v>331850</v>
      </c>
      <c r="F705" s="24">
        <f t="shared" si="42"/>
        <v>331.85</v>
      </c>
      <c r="G705" s="8">
        <f>'summary-refine'!$P706/1000</f>
        <v>100.396</v>
      </c>
      <c r="H705" s="8">
        <f>'summary-refine'!$P706/I705</f>
        <v>54.68191721132898</v>
      </c>
      <c r="I705" s="8">
        <f>'summary-refine'!$M706</f>
        <v>1836</v>
      </c>
      <c r="J705" s="9">
        <f>('summary-no-refine'!$K706-'summary-no-refine'!$J706)/1000</f>
        <v>122.402</v>
      </c>
      <c r="K705" s="7">
        <f t="shared" si="40"/>
        <v>1.2673404029345925</v>
      </c>
      <c r="L705" s="8">
        <f>'summary-no-refine'!$G706</f>
        <v>306389</v>
      </c>
      <c r="M705" s="24">
        <f t="shared" si="43"/>
        <v>306.38900000000001</v>
      </c>
      <c r="N705" s="7">
        <f t="shared" si="41"/>
        <v>1.0831002418494136</v>
      </c>
    </row>
    <row r="706" spans="1:14" x14ac:dyDescent="0.2">
      <c r="A706" s="1">
        <v>705</v>
      </c>
      <c r="B706" s="9">
        <f>('summary-refine'!$H707+'summary-refine'!$I707)/1000</f>
        <v>8.1549999999999994</v>
      </c>
      <c r="C706" s="9">
        <f>('summary-refine'!$K707-'summary-refine'!$J707)/1000</f>
        <v>154.38900000000001</v>
      </c>
      <c r="D706" s="9">
        <f>'summary-refine'!$J707/1000</f>
        <v>0.89200000000000002</v>
      </c>
      <c r="E706" s="8">
        <f>'summary-refine'!$G707</f>
        <v>331850</v>
      </c>
      <c r="F706" s="24">
        <f t="shared" si="42"/>
        <v>331.85</v>
      </c>
      <c r="G706" s="8">
        <f>'summary-refine'!$P707/1000</f>
        <v>100.396</v>
      </c>
      <c r="H706" s="8">
        <f>'summary-refine'!$P707/I706</f>
        <v>54.68191721132898</v>
      </c>
      <c r="I706" s="8">
        <f>'summary-refine'!$M707</f>
        <v>1836</v>
      </c>
      <c r="J706" s="9">
        <f>('summary-no-refine'!$K707-'summary-no-refine'!$J707)/1000</f>
        <v>123.545</v>
      </c>
      <c r="K706" s="7">
        <f t="shared" ref="K706:K769" si="44">C706/J706</f>
        <v>1.2496580193451778</v>
      </c>
      <c r="L706" s="8">
        <f>'summary-no-refine'!$G707</f>
        <v>306396</v>
      </c>
      <c r="M706" s="24">
        <f t="shared" si="43"/>
        <v>306.39600000000002</v>
      </c>
      <c r="N706" s="7">
        <f t="shared" ref="N706:N769" si="45">E706/L706</f>
        <v>1.0830754970691523</v>
      </c>
    </row>
    <row r="707" spans="1:14" x14ac:dyDescent="0.2">
      <c r="A707" s="1">
        <v>706</v>
      </c>
      <c r="B707" s="9">
        <f>('summary-refine'!$H708+'summary-refine'!$I708)/1000</f>
        <v>8.5530000000000008</v>
      </c>
      <c r="C707" s="9">
        <f>('summary-refine'!$K708-'summary-refine'!$J708)/1000</f>
        <v>155.35</v>
      </c>
      <c r="D707" s="9">
        <f>'summary-refine'!$J708/1000</f>
        <v>0.90900000000000003</v>
      </c>
      <c r="E707" s="8">
        <f>'summary-refine'!$G708</f>
        <v>331850</v>
      </c>
      <c r="F707" s="24">
        <f t="shared" ref="F707:F770" si="46">E707/1000</f>
        <v>331.85</v>
      </c>
      <c r="G707" s="8">
        <f>'summary-refine'!$P708/1000</f>
        <v>100.396</v>
      </c>
      <c r="H707" s="8">
        <f>'summary-refine'!$P708/I707</f>
        <v>54.68191721132898</v>
      </c>
      <c r="I707" s="8">
        <f>'summary-refine'!$M708</f>
        <v>1836</v>
      </c>
      <c r="J707" s="9">
        <f>('summary-no-refine'!$K708-'summary-no-refine'!$J708)/1000</f>
        <v>125.17400000000001</v>
      </c>
      <c r="K707" s="7">
        <f t="shared" si="44"/>
        <v>1.2410724271813633</v>
      </c>
      <c r="L707" s="8">
        <f>'summary-no-refine'!$G708</f>
        <v>306389</v>
      </c>
      <c r="M707" s="24">
        <f t="shared" ref="M707:M770" si="47">L707/1000</f>
        <v>306.38900000000001</v>
      </c>
      <c r="N707" s="7">
        <f t="shared" si="45"/>
        <v>1.0831002418494136</v>
      </c>
    </row>
    <row r="708" spans="1:14" x14ac:dyDescent="0.2">
      <c r="A708" s="1">
        <v>707</v>
      </c>
      <c r="B708" s="9">
        <f>('summary-refine'!$H709+'summary-refine'!$I709)/1000</f>
        <v>8.4979999999999993</v>
      </c>
      <c r="C708" s="9">
        <f>('summary-refine'!$K709-'summary-refine'!$J709)/1000</f>
        <v>154.727</v>
      </c>
      <c r="D708" s="9">
        <f>'summary-refine'!$J709/1000</f>
        <v>0.83099999999999996</v>
      </c>
      <c r="E708" s="8">
        <f>'summary-refine'!$G709</f>
        <v>331850</v>
      </c>
      <c r="F708" s="24">
        <f t="shared" si="46"/>
        <v>331.85</v>
      </c>
      <c r="G708" s="8">
        <f>'summary-refine'!$P709/1000</f>
        <v>100.396</v>
      </c>
      <c r="H708" s="8">
        <f>'summary-refine'!$P709/I708</f>
        <v>54.68191721132898</v>
      </c>
      <c r="I708" s="8">
        <f>'summary-refine'!$M709</f>
        <v>1836</v>
      </c>
      <c r="J708" s="9">
        <f>('summary-no-refine'!$K709-'summary-no-refine'!$J709)/1000</f>
        <v>131.631</v>
      </c>
      <c r="K708" s="7">
        <f t="shared" si="44"/>
        <v>1.1754601879496471</v>
      </c>
      <c r="L708" s="8">
        <f>'summary-no-refine'!$G709</f>
        <v>306396</v>
      </c>
      <c r="M708" s="24">
        <f t="shared" si="47"/>
        <v>306.39600000000002</v>
      </c>
      <c r="N708" s="7">
        <f t="shared" si="45"/>
        <v>1.0830754970691523</v>
      </c>
    </row>
    <row r="709" spans="1:14" x14ac:dyDescent="0.2">
      <c r="A709" s="1">
        <v>708</v>
      </c>
      <c r="B709" s="9">
        <f>('summary-refine'!$H710+'summary-refine'!$I710)/1000</f>
        <v>8.1479999999999997</v>
      </c>
      <c r="C709" s="9">
        <f>('summary-refine'!$K710-'summary-refine'!$J710)/1000</f>
        <v>154.863</v>
      </c>
      <c r="D709" s="9">
        <f>'summary-refine'!$J710/1000</f>
        <v>0.80100000000000005</v>
      </c>
      <c r="E709" s="8">
        <f>'summary-refine'!$G710</f>
        <v>331850</v>
      </c>
      <c r="F709" s="24">
        <f t="shared" si="46"/>
        <v>331.85</v>
      </c>
      <c r="G709" s="8">
        <f>'summary-refine'!$P710/1000</f>
        <v>100.396</v>
      </c>
      <c r="H709" s="8">
        <f>'summary-refine'!$P710/I709</f>
        <v>54.68191721132898</v>
      </c>
      <c r="I709" s="8">
        <f>'summary-refine'!$M710</f>
        <v>1836</v>
      </c>
      <c r="J709" s="9">
        <f>('summary-no-refine'!$K710-'summary-no-refine'!$J710)/1000</f>
        <v>124.316</v>
      </c>
      <c r="K709" s="7">
        <f t="shared" si="44"/>
        <v>1.2457205830303419</v>
      </c>
      <c r="L709" s="8">
        <f>'summary-no-refine'!$G710</f>
        <v>306389</v>
      </c>
      <c r="M709" s="24">
        <f t="shared" si="47"/>
        <v>306.38900000000001</v>
      </c>
      <c r="N709" s="7">
        <f t="shared" si="45"/>
        <v>1.0831002418494136</v>
      </c>
    </row>
    <row r="710" spans="1:14" x14ac:dyDescent="0.2">
      <c r="A710" s="1">
        <v>709</v>
      </c>
      <c r="B710" s="9">
        <f>('summary-refine'!$H711+'summary-refine'!$I711)/1000</f>
        <v>8.0380000000000003</v>
      </c>
      <c r="C710" s="9">
        <f>('summary-refine'!$K711-'summary-refine'!$J711)/1000</f>
        <v>150.18600000000001</v>
      </c>
      <c r="D710" s="9">
        <f>'summary-refine'!$J711/1000</f>
        <v>0.82599999999999996</v>
      </c>
      <c r="E710" s="8">
        <f>'summary-refine'!$G711</f>
        <v>331850</v>
      </c>
      <c r="F710" s="24">
        <f t="shared" si="46"/>
        <v>331.85</v>
      </c>
      <c r="G710" s="8">
        <f>'summary-refine'!$P711/1000</f>
        <v>100.396</v>
      </c>
      <c r="H710" s="8">
        <f>'summary-refine'!$P711/I710</f>
        <v>54.68191721132898</v>
      </c>
      <c r="I710" s="8">
        <f>'summary-refine'!$M711</f>
        <v>1836</v>
      </c>
      <c r="J710" s="9">
        <f>('summary-no-refine'!$K711-'summary-no-refine'!$J711)/1000</f>
        <v>121.569</v>
      </c>
      <c r="K710" s="7">
        <f t="shared" si="44"/>
        <v>1.2353971818473459</v>
      </c>
      <c r="L710" s="8">
        <f>'summary-no-refine'!$G711</f>
        <v>306389</v>
      </c>
      <c r="M710" s="24">
        <f t="shared" si="47"/>
        <v>306.38900000000001</v>
      </c>
      <c r="N710" s="7">
        <f t="shared" si="45"/>
        <v>1.0831002418494136</v>
      </c>
    </row>
    <row r="711" spans="1:14" x14ac:dyDescent="0.2">
      <c r="A711" s="1">
        <v>710</v>
      </c>
      <c r="B711" s="9">
        <f>('summary-refine'!$H712+'summary-refine'!$I712)/1000</f>
        <v>8.5069999999999997</v>
      </c>
      <c r="C711" s="9">
        <f>('summary-refine'!$K712-'summary-refine'!$J712)/1000</f>
        <v>154.255</v>
      </c>
      <c r="D711" s="9">
        <f>'summary-refine'!$J712/1000</f>
        <v>0.94</v>
      </c>
      <c r="E711" s="8">
        <f>'summary-refine'!$G712</f>
        <v>331850</v>
      </c>
      <c r="F711" s="24">
        <f t="shared" si="46"/>
        <v>331.85</v>
      </c>
      <c r="G711" s="8">
        <f>'summary-refine'!$P712/1000</f>
        <v>100.396</v>
      </c>
      <c r="H711" s="8">
        <f>'summary-refine'!$P712/I711</f>
        <v>54.68191721132898</v>
      </c>
      <c r="I711" s="8">
        <f>'summary-refine'!$M712</f>
        <v>1836</v>
      </c>
      <c r="J711" s="9">
        <f>('summary-no-refine'!$K712-'summary-no-refine'!$J712)/1000</f>
        <v>127.324</v>
      </c>
      <c r="K711" s="7">
        <f t="shared" si="44"/>
        <v>1.2115155037542018</v>
      </c>
      <c r="L711" s="8">
        <f>'summary-no-refine'!$G712</f>
        <v>306396</v>
      </c>
      <c r="M711" s="24">
        <f t="shared" si="47"/>
        <v>306.39600000000002</v>
      </c>
      <c r="N711" s="7">
        <f t="shared" si="45"/>
        <v>1.0830754970691523</v>
      </c>
    </row>
    <row r="712" spans="1:14" x14ac:dyDescent="0.2">
      <c r="A712" s="1">
        <v>711</v>
      </c>
      <c r="B712" s="9">
        <f>('summary-refine'!$H713+'summary-refine'!$I713)/1000</f>
        <v>8.484</v>
      </c>
      <c r="C712" s="9">
        <f>('summary-refine'!$K713-'summary-refine'!$J713)/1000</f>
        <v>157.215</v>
      </c>
      <c r="D712" s="9">
        <f>'summary-refine'!$J713/1000</f>
        <v>0.93700000000000006</v>
      </c>
      <c r="E712" s="8">
        <f>'summary-refine'!$G713</f>
        <v>331850</v>
      </c>
      <c r="F712" s="24">
        <f t="shared" si="46"/>
        <v>331.85</v>
      </c>
      <c r="G712" s="8">
        <f>'summary-refine'!$P713/1000</f>
        <v>100.396</v>
      </c>
      <c r="H712" s="8">
        <f>'summary-refine'!$P713/I712</f>
        <v>54.68191721132898</v>
      </c>
      <c r="I712" s="8">
        <f>'summary-refine'!$M713</f>
        <v>1836</v>
      </c>
      <c r="J712" s="9">
        <f>('summary-no-refine'!$K713-'summary-no-refine'!$J713)/1000</f>
        <v>128.85499999999999</v>
      </c>
      <c r="K712" s="7">
        <f t="shared" si="44"/>
        <v>1.2200923518683793</v>
      </c>
      <c r="L712" s="8">
        <f>'summary-no-refine'!$G713</f>
        <v>306389</v>
      </c>
      <c r="M712" s="24">
        <f t="shared" si="47"/>
        <v>306.38900000000001</v>
      </c>
      <c r="N712" s="7">
        <f t="shared" si="45"/>
        <v>1.0831002418494136</v>
      </c>
    </row>
    <row r="713" spans="1:14" x14ac:dyDescent="0.2">
      <c r="A713" s="1">
        <v>712</v>
      </c>
      <c r="B713" s="9">
        <f>('summary-refine'!$H714+'summary-refine'!$I714)/1000</f>
        <v>8.2669999999999995</v>
      </c>
      <c r="C713" s="9">
        <f>('summary-refine'!$K714-'summary-refine'!$J714)/1000</f>
        <v>155.86600000000001</v>
      </c>
      <c r="D713" s="9">
        <f>'summary-refine'!$J714/1000</f>
        <v>0.90700000000000003</v>
      </c>
      <c r="E713" s="8">
        <f>'summary-refine'!$G714</f>
        <v>331850</v>
      </c>
      <c r="F713" s="24">
        <f t="shared" si="46"/>
        <v>331.85</v>
      </c>
      <c r="G713" s="8">
        <f>'summary-refine'!$P714/1000</f>
        <v>100.396</v>
      </c>
      <c r="H713" s="8">
        <f>'summary-refine'!$P714/I713</f>
        <v>54.68191721132898</v>
      </c>
      <c r="I713" s="8">
        <f>'summary-refine'!$M714</f>
        <v>1836</v>
      </c>
      <c r="J713" s="9">
        <f>('summary-no-refine'!$K714-'summary-no-refine'!$J714)/1000</f>
        <v>124.126</v>
      </c>
      <c r="K713" s="7">
        <f t="shared" si="44"/>
        <v>1.2557079097046551</v>
      </c>
      <c r="L713" s="8">
        <f>'summary-no-refine'!$G714</f>
        <v>306396</v>
      </c>
      <c r="M713" s="24">
        <f t="shared" si="47"/>
        <v>306.39600000000002</v>
      </c>
      <c r="N713" s="7">
        <f t="shared" si="45"/>
        <v>1.0830754970691523</v>
      </c>
    </row>
    <row r="714" spans="1:14" x14ac:dyDescent="0.2">
      <c r="A714" s="1">
        <v>713</v>
      </c>
      <c r="B714" s="9">
        <f>('summary-refine'!$H715+'summary-refine'!$I715)/1000</f>
        <v>8.2520000000000007</v>
      </c>
      <c r="C714" s="9">
        <f>('summary-refine'!$K715-'summary-refine'!$J715)/1000</f>
        <v>153.679</v>
      </c>
      <c r="D714" s="9">
        <f>'summary-refine'!$J715/1000</f>
        <v>0.90300000000000002</v>
      </c>
      <c r="E714" s="8">
        <f>'summary-refine'!$G715</f>
        <v>331850</v>
      </c>
      <c r="F714" s="24">
        <f t="shared" si="46"/>
        <v>331.85</v>
      </c>
      <c r="G714" s="8">
        <f>'summary-refine'!$P715/1000</f>
        <v>100.396</v>
      </c>
      <c r="H714" s="8">
        <f>'summary-refine'!$P715/I714</f>
        <v>54.68191721132898</v>
      </c>
      <c r="I714" s="8">
        <f>'summary-refine'!$M715</f>
        <v>1836</v>
      </c>
      <c r="J714" s="9">
        <f>('summary-no-refine'!$K715-'summary-no-refine'!$J715)/1000</f>
        <v>122.077</v>
      </c>
      <c r="K714" s="7">
        <f t="shared" si="44"/>
        <v>1.2588694020986755</v>
      </c>
      <c r="L714" s="8">
        <f>'summary-no-refine'!$G715</f>
        <v>306389</v>
      </c>
      <c r="M714" s="24">
        <f t="shared" si="47"/>
        <v>306.38900000000001</v>
      </c>
      <c r="N714" s="7">
        <f t="shared" si="45"/>
        <v>1.0831002418494136</v>
      </c>
    </row>
    <row r="715" spans="1:14" x14ac:dyDescent="0.2">
      <c r="A715" s="1">
        <v>714</v>
      </c>
      <c r="B715" s="9">
        <f>('summary-refine'!$H716+'summary-refine'!$I716)/1000</f>
        <v>7.992</v>
      </c>
      <c r="C715" s="9">
        <f>('summary-refine'!$K716-'summary-refine'!$J716)/1000</f>
        <v>151.85400000000001</v>
      </c>
      <c r="D715" s="9">
        <f>'summary-refine'!$J716/1000</f>
        <v>0.82499999999999996</v>
      </c>
      <c r="E715" s="8">
        <f>'summary-refine'!$G716</f>
        <v>331850</v>
      </c>
      <c r="F715" s="24">
        <f t="shared" si="46"/>
        <v>331.85</v>
      </c>
      <c r="G715" s="8">
        <f>'summary-refine'!$P716/1000</f>
        <v>100.396</v>
      </c>
      <c r="H715" s="8">
        <f>'summary-refine'!$P716/I715</f>
        <v>54.68191721132898</v>
      </c>
      <c r="I715" s="8">
        <f>'summary-refine'!$M716</f>
        <v>1836</v>
      </c>
      <c r="J715" s="9">
        <f>('summary-no-refine'!$K716-'summary-no-refine'!$J716)/1000</f>
        <v>122.84399999999999</v>
      </c>
      <c r="K715" s="7">
        <f t="shared" si="44"/>
        <v>1.2361531698739867</v>
      </c>
      <c r="L715" s="8">
        <f>'summary-no-refine'!$G716</f>
        <v>306389</v>
      </c>
      <c r="M715" s="24">
        <f t="shared" si="47"/>
        <v>306.38900000000001</v>
      </c>
      <c r="N715" s="7">
        <f t="shared" si="45"/>
        <v>1.0831002418494136</v>
      </c>
    </row>
    <row r="716" spans="1:14" x14ac:dyDescent="0.2">
      <c r="A716" s="1">
        <v>715</v>
      </c>
      <c r="B716" s="9">
        <f>('summary-refine'!$H717+'summary-refine'!$I717)/1000</f>
        <v>8.4849999999999994</v>
      </c>
      <c r="C716" s="9">
        <f>('summary-refine'!$K717-'summary-refine'!$J717)/1000</f>
        <v>127.962</v>
      </c>
      <c r="D716" s="9">
        <f>'summary-refine'!$J717/1000</f>
        <v>0.82</v>
      </c>
      <c r="E716" s="8">
        <f>'summary-refine'!$G717</f>
        <v>337109</v>
      </c>
      <c r="F716" s="24">
        <f t="shared" si="46"/>
        <v>337.10899999999998</v>
      </c>
      <c r="G716" s="8">
        <f>'summary-refine'!$P717/1000</f>
        <v>102.33499999999999</v>
      </c>
      <c r="H716" s="8">
        <f>'summary-refine'!$P717/I716</f>
        <v>55.98194748358862</v>
      </c>
      <c r="I716" s="8">
        <f>'summary-refine'!$M717</f>
        <v>1828</v>
      </c>
      <c r="J716" s="9">
        <f>('summary-no-refine'!$K717-'summary-no-refine'!$J717)/1000</f>
        <v>92.394999999999996</v>
      </c>
      <c r="K716" s="7">
        <f t="shared" si="44"/>
        <v>1.3849450727853241</v>
      </c>
      <c r="L716" s="8">
        <f>'summary-no-refine'!$G717</f>
        <v>291075</v>
      </c>
      <c r="M716" s="24">
        <f t="shared" si="47"/>
        <v>291.07499999999999</v>
      </c>
      <c r="N716" s="7">
        <f t="shared" si="45"/>
        <v>1.1581516791205015</v>
      </c>
    </row>
    <row r="717" spans="1:14" x14ac:dyDescent="0.2">
      <c r="A717" s="1">
        <v>716</v>
      </c>
      <c r="B717" s="9">
        <f>('summary-refine'!$H718+'summary-refine'!$I718)/1000</f>
        <v>8.4710000000000001</v>
      </c>
      <c r="C717" s="9">
        <f>('summary-refine'!$K718-'summary-refine'!$J718)/1000</f>
        <v>155.13999999999999</v>
      </c>
      <c r="D717" s="9">
        <f>'summary-refine'!$J718/1000</f>
        <v>0.89500000000000002</v>
      </c>
      <c r="E717" s="8">
        <f>'summary-refine'!$G718</f>
        <v>335483</v>
      </c>
      <c r="F717" s="24">
        <f t="shared" si="46"/>
        <v>335.483</v>
      </c>
      <c r="G717" s="8">
        <f>'summary-refine'!$P718/1000</f>
        <v>98.686000000000007</v>
      </c>
      <c r="H717" s="8">
        <f>'summary-refine'!$P718/I717</f>
        <v>53.750544662309366</v>
      </c>
      <c r="I717" s="8">
        <f>'summary-refine'!$M718</f>
        <v>1836</v>
      </c>
      <c r="J717" s="9">
        <f>('summary-no-refine'!$K718-'summary-no-refine'!$J718)/1000</f>
        <v>96.194999999999993</v>
      </c>
      <c r="K717" s="7">
        <f t="shared" si="44"/>
        <v>1.6127657362648786</v>
      </c>
      <c r="L717" s="8">
        <f>'summary-no-refine'!$G718</f>
        <v>278592</v>
      </c>
      <c r="M717" s="24">
        <f t="shared" si="47"/>
        <v>278.59199999999998</v>
      </c>
      <c r="N717" s="7">
        <f t="shared" si="45"/>
        <v>1.2042090225132094</v>
      </c>
    </row>
    <row r="718" spans="1:14" x14ac:dyDescent="0.2">
      <c r="A718" s="1">
        <v>717</v>
      </c>
      <c r="B718" s="9">
        <f>('summary-refine'!$H719+'summary-refine'!$I719)/1000</f>
        <v>8.4350000000000005</v>
      </c>
      <c r="C718" s="9">
        <f>('summary-refine'!$K719-'summary-refine'!$J719)/1000</f>
        <v>150.21600000000001</v>
      </c>
      <c r="D718" s="9">
        <f>'summary-refine'!$J719/1000</f>
        <v>0.80200000000000005</v>
      </c>
      <c r="E718" s="8">
        <f>'summary-refine'!$G719</f>
        <v>335466</v>
      </c>
      <c r="F718" s="24">
        <f t="shared" si="46"/>
        <v>335.46600000000001</v>
      </c>
      <c r="G718" s="8">
        <f>'summary-refine'!$P719/1000</f>
        <v>98.688000000000002</v>
      </c>
      <c r="H718" s="8">
        <f>'summary-refine'!$P719/I718</f>
        <v>53.751633986928105</v>
      </c>
      <c r="I718" s="8">
        <f>'summary-refine'!$M719</f>
        <v>1836</v>
      </c>
      <c r="J718" s="9">
        <f>('summary-no-refine'!$K719-'summary-no-refine'!$J719)/1000</f>
        <v>94.557000000000002</v>
      </c>
      <c r="K718" s="7">
        <f t="shared" si="44"/>
        <v>1.5886290808718551</v>
      </c>
      <c r="L718" s="8">
        <f>'summary-no-refine'!$G719</f>
        <v>278524</v>
      </c>
      <c r="M718" s="24">
        <f t="shared" si="47"/>
        <v>278.524</v>
      </c>
      <c r="N718" s="7">
        <f t="shared" si="45"/>
        <v>1.2044419870459997</v>
      </c>
    </row>
    <row r="719" spans="1:14" x14ac:dyDescent="0.2">
      <c r="A719" s="1">
        <v>718</v>
      </c>
      <c r="B719" s="9">
        <f>('summary-refine'!$H720+'summary-refine'!$I720)/1000</f>
        <v>8.2080000000000002</v>
      </c>
      <c r="C719" s="9">
        <f>('summary-refine'!$K720-'summary-refine'!$J720)/1000</f>
        <v>148.988</v>
      </c>
      <c r="D719" s="9">
        <f>'summary-refine'!$J720/1000</f>
        <v>0.82</v>
      </c>
      <c r="E719" s="8">
        <f>'summary-refine'!$G720</f>
        <v>335516</v>
      </c>
      <c r="F719" s="24">
        <f t="shared" si="46"/>
        <v>335.51600000000002</v>
      </c>
      <c r="G719" s="8">
        <f>'summary-refine'!$P720/1000</f>
        <v>98.688000000000002</v>
      </c>
      <c r="H719" s="8">
        <f>'summary-refine'!$P720/I719</f>
        <v>53.751633986928105</v>
      </c>
      <c r="I719" s="8">
        <f>'summary-refine'!$M720</f>
        <v>1836</v>
      </c>
      <c r="J719" s="9">
        <f>('summary-no-refine'!$K720-'summary-no-refine'!$J720)/1000</f>
        <v>92.028999999999996</v>
      </c>
      <c r="K719" s="7">
        <f t="shared" si="44"/>
        <v>1.6189244694607134</v>
      </c>
      <c r="L719" s="8">
        <f>'summary-no-refine'!$G720</f>
        <v>278627</v>
      </c>
      <c r="M719" s="24">
        <f t="shared" si="47"/>
        <v>278.62700000000001</v>
      </c>
      <c r="N719" s="7">
        <f t="shared" si="45"/>
        <v>1.2041761925441541</v>
      </c>
    </row>
    <row r="720" spans="1:14" x14ac:dyDescent="0.2">
      <c r="A720" s="1">
        <v>719</v>
      </c>
      <c r="B720" s="9">
        <f>('summary-refine'!$H721+'summary-refine'!$I721)/1000</f>
        <v>8.1509999999999998</v>
      </c>
      <c r="C720" s="9">
        <f>('summary-refine'!$K721-'summary-refine'!$J721)/1000</f>
        <v>147.47999999999999</v>
      </c>
      <c r="D720" s="9">
        <f>'summary-refine'!$J721/1000</f>
        <v>0.82</v>
      </c>
      <c r="E720" s="8">
        <f>'summary-refine'!$G721</f>
        <v>335558</v>
      </c>
      <c r="F720" s="24">
        <f t="shared" si="46"/>
        <v>335.55799999999999</v>
      </c>
      <c r="G720" s="8">
        <f>'summary-refine'!$P721/1000</f>
        <v>98.712000000000003</v>
      </c>
      <c r="H720" s="8">
        <f>'summary-refine'!$P721/I720</f>
        <v>53.64782608695652</v>
      </c>
      <c r="I720" s="8">
        <f>'summary-refine'!$M721</f>
        <v>1840</v>
      </c>
      <c r="J720" s="9">
        <f>('summary-no-refine'!$K721-'summary-no-refine'!$J721)/1000</f>
        <v>94.319000000000003</v>
      </c>
      <c r="K720" s="7">
        <f t="shared" si="44"/>
        <v>1.5636298094763514</v>
      </c>
      <c r="L720" s="8">
        <f>'summary-no-refine'!$G721</f>
        <v>279071</v>
      </c>
      <c r="M720" s="24">
        <f t="shared" si="47"/>
        <v>279.07100000000003</v>
      </c>
      <c r="N720" s="7">
        <f t="shared" si="45"/>
        <v>1.2024108560187192</v>
      </c>
    </row>
    <row r="721" spans="1:14" x14ac:dyDescent="0.2">
      <c r="A721" s="1">
        <v>720</v>
      </c>
      <c r="B721" s="9">
        <f>('summary-refine'!$H722+'summary-refine'!$I722)/1000</f>
        <v>8.4090000000000007</v>
      </c>
      <c r="C721" s="9">
        <f>('summary-refine'!$K722-'summary-refine'!$J722)/1000</f>
        <v>154.07900000000001</v>
      </c>
      <c r="D721" s="9">
        <f>'summary-refine'!$J722/1000</f>
        <v>0.80400000000000005</v>
      </c>
      <c r="E721" s="8">
        <f>'summary-refine'!$G722</f>
        <v>335558</v>
      </c>
      <c r="F721" s="24">
        <f t="shared" si="46"/>
        <v>335.55799999999999</v>
      </c>
      <c r="G721" s="8">
        <f>'summary-refine'!$P722/1000</f>
        <v>98.712000000000003</v>
      </c>
      <c r="H721" s="8">
        <f>'summary-refine'!$P722/I721</f>
        <v>53.64782608695652</v>
      </c>
      <c r="I721" s="8">
        <f>'summary-refine'!$M722</f>
        <v>1840</v>
      </c>
      <c r="J721" s="9">
        <f>('summary-no-refine'!$K722-'summary-no-refine'!$J722)/1000</f>
        <v>92.935000000000002</v>
      </c>
      <c r="K721" s="7">
        <f t="shared" si="44"/>
        <v>1.6579222036907517</v>
      </c>
      <c r="L721" s="8">
        <f>'summary-no-refine'!$G722</f>
        <v>279079</v>
      </c>
      <c r="M721" s="24">
        <f t="shared" si="47"/>
        <v>279.07900000000001</v>
      </c>
      <c r="N721" s="7">
        <f t="shared" si="45"/>
        <v>1.2023763880478286</v>
      </c>
    </row>
    <row r="722" spans="1:14" x14ac:dyDescent="0.2">
      <c r="A722" s="1">
        <v>721</v>
      </c>
      <c r="B722" s="9">
        <f>('summary-refine'!$H723+'summary-refine'!$I723)/1000</f>
        <v>8.4369999999999994</v>
      </c>
      <c r="C722" s="9">
        <f>('summary-refine'!$K723-'summary-refine'!$J723)/1000</f>
        <v>122.85899999999999</v>
      </c>
      <c r="D722" s="9">
        <f>'summary-refine'!$J723/1000</f>
        <v>0.877</v>
      </c>
      <c r="E722" s="8">
        <f>'summary-refine'!$G723</f>
        <v>319560</v>
      </c>
      <c r="F722" s="24">
        <f t="shared" si="46"/>
        <v>319.56</v>
      </c>
      <c r="G722" s="8">
        <f>'summary-refine'!$P723/1000</f>
        <v>95.591999999999999</v>
      </c>
      <c r="H722" s="8">
        <f>'summary-refine'!$P723/I722</f>
        <v>52.207536865101041</v>
      </c>
      <c r="I722" s="8">
        <f>'summary-refine'!$M723</f>
        <v>1831</v>
      </c>
      <c r="J722" s="9">
        <f>('summary-no-refine'!$K723-'summary-no-refine'!$J723)/1000</f>
        <v>88.635999999999996</v>
      </c>
      <c r="K722" s="7">
        <f t="shared" si="44"/>
        <v>1.3861072250552824</v>
      </c>
      <c r="L722" s="8">
        <f>'summary-no-refine'!$G723</f>
        <v>266218</v>
      </c>
      <c r="M722" s="24">
        <f t="shared" si="47"/>
        <v>266.21800000000002</v>
      </c>
      <c r="N722" s="7">
        <f t="shared" si="45"/>
        <v>1.200369621888828</v>
      </c>
    </row>
    <row r="723" spans="1:14" x14ac:dyDescent="0.2">
      <c r="A723" s="1">
        <v>722</v>
      </c>
      <c r="B723" s="9">
        <f>('summary-refine'!$H724+'summary-refine'!$I724)/1000</f>
        <v>8.59</v>
      </c>
      <c r="C723" s="9">
        <f>('summary-refine'!$K724-'summary-refine'!$J724)/1000</f>
        <v>122.673</v>
      </c>
      <c r="D723" s="9">
        <f>'summary-refine'!$J724/1000</f>
        <v>0.79500000000000004</v>
      </c>
      <c r="E723" s="8">
        <f>'summary-refine'!$G724</f>
        <v>319560</v>
      </c>
      <c r="F723" s="24">
        <f t="shared" si="46"/>
        <v>319.56</v>
      </c>
      <c r="G723" s="8">
        <f>'summary-refine'!$P724/1000</f>
        <v>95.591999999999999</v>
      </c>
      <c r="H723" s="8">
        <f>'summary-refine'!$P724/I723</f>
        <v>52.207536865101041</v>
      </c>
      <c r="I723" s="8">
        <f>'summary-refine'!$M724</f>
        <v>1831</v>
      </c>
      <c r="J723" s="9">
        <f>('summary-no-refine'!$K724-'summary-no-refine'!$J724)/1000</f>
        <v>84.94</v>
      </c>
      <c r="K723" s="7">
        <f t="shared" si="44"/>
        <v>1.4442312220390865</v>
      </c>
      <c r="L723" s="8">
        <f>'summary-no-refine'!$G724</f>
        <v>266218</v>
      </c>
      <c r="M723" s="24">
        <f t="shared" si="47"/>
        <v>266.21800000000002</v>
      </c>
      <c r="N723" s="7">
        <f t="shared" si="45"/>
        <v>1.200369621888828</v>
      </c>
    </row>
    <row r="724" spans="1:14" x14ac:dyDescent="0.2">
      <c r="A724" s="1">
        <v>723</v>
      </c>
      <c r="B724" s="9">
        <f>('summary-refine'!$H725+'summary-refine'!$I725)/1000</f>
        <v>8.3729999999999993</v>
      </c>
      <c r="C724" s="9">
        <f>('summary-refine'!$K725-'summary-refine'!$J725)/1000</f>
        <v>120.56399999999999</v>
      </c>
      <c r="D724" s="9">
        <f>'summary-refine'!$J725/1000</f>
        <v>0.78</v>
      </c>
      <c r="E724" s="8">
        <f>'summary-refine'!$G725</f>
        <v>319560</v>
      </c>
      <c r="F724" s="24">
        <f t="shared" si="46"/>
        <v>319.56</v>
      </c>
      <c r="G724" s="8">
        <f>'summary-refine'!$P725/1000</f>
        <v>95.591999999999999</v>
      </c>
      <c r="H724" s="8">
        <f>'summary-refine'!$P725/I724</f>
        <v>52.207536865101041</v>
      </c>
      <c r="I724" s="8">
        <f>'summary-refine'!$M725</f>
        <v>1831</v>
      </c>
      <c r="J724" s="9">
        <f>('summary-no-refine'!$K725-'summary-no-refine'!$J725)/1000</f>
        <v>85.950999999999993</v>
      </c>
      <c r="K724" s="7">
        <f t="shared" si="44"/>
        <v>1.4027061930634896</v>
      </c>
      <c r="L724" s="8">
        <f>'summary-no-refine'!$G725</f>
        <v>266218</v>
      </c>
      <c r="M724" s="24">
        <f t="shared" si="47"/>
        <v>266.21800000000002</v>
      </c>
      <c r="N724" s="7">
        <f t="shared" si="45"/>
        <v>1.200369621888828</v>
      </c>
    </row>
    <row r="725" spans="1:14" x14ac:dyDescent="0.2">
      <c r="A725" s="1">
        <v>724</v>
      </c>
      <c r="B725" s="9">
        <f>('summary-refine'!$H726+'summary-refine'!$I726)/1000</f>
        <v>7.9539999999999997</v>
      </c>
      <c r="C725" s="9">
        <f>('summary-refine'!$K726-'summary-refine'!$J726)/1000</f>
        <v>120.462</v>
      </c>
      <c r="D725" s="9">
        <f>'summary-refine'!$J726/1000</f>
        <v>0.85199999999999998</v>
      </c>
      <c r="E725" s="8">
        <f>'summary-refine'!$G726</f>
        <v>320389</v>
      </c>
      <c r="F725" s="24">
        <f t="shared" si="46"/>
        <v>320.38900000000001</v>
      </c>
      <c r="G725" s="8">
        <f>'summary-refine'!$P726/1000</f>
        <v>95.641000000000005</v>
      </c>
      <c r="H725" s="8">
        <f>'summary-refine'!$P726/I725</f>
        <v>52.291416074357571</v>
      </c>
      <c r="I725" s="8">
        <f>'summary-refine'!$M726</f>
        <v>1829</v>
      </c>
      <c r="J725" s="9">
        <f>('summary-no-refine'!$K726-'summary-no-refine'!$J726)/1000</f>
        <v>83.209000000000003</v>
      </c>
      <c r="K725" s="7">
        <f t="shared" si="44"/>
        <v>1.4477039743297</v>
      </c>
      <c r="L725" s="8">
        <f>'summary-no-refine'!$G726</f>
        <v>266383</v>
      </c>
      <c r="M725" s="24">
        <f t="shared" si="47"/>
        <v>266.38299999999998</v>
      </c>
      <c r="N725" s="7">
        <f t="shared" si="45"/>
        <v>1.202738162720594</v>
      </c>
    </row>
    <row r="726" spans="1:14" x14ac:dyDescent="0.2">
      <c r="A726" s="1">
        <v>725</v>
      </c>
      <c r="B726" s="9">
        <f>('summary-refine'!$H727+'summary-refine'!$I727)/1000</f>
        <v>8.7050000000000001</v>
      </c>
      <c r="C726" s="9">
        <f>('summary-refine'!$K727-'summary-refine'!$J727)/1000</f>
        <v>123.904</v>
      </c>
      <c r="D726" s="9">
        <f>'summary-refine'!$J727/1000</f>
        <v>0.85599999999999998</v>
      </c>
      <c r="E726" s="8">
        <f>'summary-refine'!$G727</f>
        <v>320389</v>
      </c>
      <c r="F726" s="24">
        <f t="shared" si="46"/>
        <v>320.38900000000001</v>
      </c>
      <c r="G726" s="8">
        <f>'summary-refine'!$P727/1000</f>
        <v>95.641000000000005</v>
      </c>
      <c r="H726" s="8">
        <f>'summary-refine'!$P727/I726</f>
        <v>52.291416074357571</v>
      </c>
      <c r="I726" s="8">
        <f>'summary-refine'!$M727</f>
        <v>1829</v>
      </c>
      <c r="J726" s="9">
        <f>('summary-no-refine'!$K727-'summary-no-refine'!$J727)/1000</f>
        <v>85.421000000000006</v>
      </c>
      <c r="K726" s="7">
        <f t="shared" si="44"/>
        <v>1.450509827794102</v>
      </c>
      <c r="L726" s="8">
        <f>'summary-no-refine'!$G727</f>
        <v>266389</v>
      </c>
      <c r="M726" s="24">
        <f t="shared" si="47"/>
        <v>266.38900000000001</v>
      </c>
      <c r="N726" s="7">
        <f t="shared" si="45"/>
        <v>1.2027110729046619</v>
      </c>
    </row>
    <row r="727" spans="1:14" x14ac:dyDescent="0.2">
      <c r="A727" s="1">
        <v>726</v>
      </c>
      <c r="B727" s="9">
        <f>('summary-refine'!$H728+'summary-refine'!$I728)/1000</f>
        <v>8.8510000000000009</v>
      </c>
      <c r="C727" s="9">
        <f>('summary-refine'!$K728-'summary-refine'!$J728)/1000</f>
        <v>125.21</v>
      </c>
      <c r="D727" s="9">
        <f>'summary-refine'!$J728/1000</f>
        <v>0.83</v>
      </c>
      <c r="E727" s="8">
        <f>'summary-refine'!$G728</f>
        <v>320389</v>
      </c>
      <c r="F727" s="24">
        <f t="shared" si="46"/>
        <v>320.38900000000001</v>
      </c>
      <c r="G727" s="8">
        <f>'summary-refine'!$P728/1000</f>
        <v>95.641000000000005</v>
      </c>
      <c r="H727" s="8">
        <f>'summary-refine'!$P728/I727</f>
        <v>52.291416074357571</v>
      </c>
      <c r="I727" s="8">
        <f>'summary-refine'!$M728</f>
        <v>1829</v>
      </c>
      <c r="J727" s="9">
        <f>('summary-no-refine'!$K728-'summary-no-refine'!$J728)/1000</f>
        <v>85.945999999999998</v>
      </c>
      <c r="K727" s="7">
        <f t="shared" si="44"/>
        <v>1.4568449956949712</v>
      </c>
      <c r="L727" s="8">
        <f>'summary-no-refine'!$G728</f>
        <v>266389</v>
      </c>
      <c r="M727" s="24">
        <f t="shared" si="47"/>
        <v>266.38900000000001</v>
      </c>
      <c r="N727" s="7">
        <f t="shared" si="45"/>
        <v>1.2027110729046619</v>
      </c>
    </row>
    <row r="728" spans="1:14" x14ac:dyDescent="0.2">
      <c r="A728" s="1">
        <v>727</v>
      </c>
      <c r="B728" s="9">
        <f>('summary-refine'!$H729+'summary-refine'!$I729)/1000</f>
        <v>8.58</v>
      </c>
      <c r="C728" s="9">
        <f>('summary-refine'!$K729-'summary-refine'!$J729)/1000</f>
        <v>124.89</v>
      </c>
      <c r="D728" s="9">
        <f>'summary-refine'!$J729/1000</f>
        <v>0.80600000000000005</v>
      </c>
      <c r="E728" s="8">
        <f>'summary-refine'!$G729</f>
        <v>320374</v>
      </c>
      <c r="F728" s="24">
        <f t="shared" si="46"/>
        <v>320.37400000000002</v>
      </c>
      <c r="G728" s="8">
        <f>'summary-refine'!$P729/1000</f>
        <v>95.641000000000005</v>
      </c>
      <c r="H728" s="8">
        <f>'summary-refine'!$P729/I728</f>
        <v>52.291416074357571</v>
      </c>
      <c r="I728" s="8">
        <f>'summary-refine'!$M729</f>
        <v>1829</v>
      </c>
      <c r="J728" s="9">
        <f>('summary-no-refine'!$K729-'summary-no-refine'!$J729)/1000</f>
        <v>85.727000000000004</v>
      </c>
      <c r="K728" s="7">
        <f t="shared" si="44"/>
        <v>1.4568339029710593</v>
      </c>
      <c r="L728" s="8">
        <f>'summary-no-refine'!$G729</f>
        <v>266378</v>
      </c>
      <c r="M728" s="24">
        <f t="shared" si="47"/>
        <v>266.37799999999999</v>
      </c>
      <c r="N728" s="7">
        <f t="shared" si="45"/>
        <v>1.2027044275428151</v>
      </c>
    </row>
    <row r="729" spans="1:14" x14ac:dyDescent="0.2">
      <c r="A729" s="1">
        <v>728</v>
      </c>
      <c r="B729" s="9">
        <f>('summary-refine'!$H730+'summary-refine'!$I730)/1000</f>
        <v>8.4890000000000008</v>
      </c>
      <c r="C729" s="9">
        <f>('summary-refine'!$K730-'summary-refine'!$J730)/1000</f>
        <v>115.26</v>
      </c>
      <c r="D729" s="9">
        <f>'summary-refine'!$J730/1000</f>
        <v>0.64500000000000002</v>
      </c>
      <c r="E729" s="8">
        <f>'summary-refine'!$G730</f>
        <v>301085</v>
      </c>
      <c r="F729" s="24">
        <f t="shared" si="46"/>
        <v>301.08499999999998</v>
      </c>
      <c r="G729" s="8">
        <f>'summary-refine'!$P730/1000</f>
        <v>98.039000000000001</v>
      </c>
      <c r="H729" s="8">
        <f>'summary-refine'!$P730/I729</f>
        <v>53.573224043715847</v>
      </c>
      <c r="I729" s="8">
        <f>'summary-refine'!$M730</f>
        <v>1830</v>
      </c>
      <c r="J729" s="9">
        <f>('summary-no-refine'!$K730-'summary-no-refine'!$J730)/1000</f>
        <v>90.712000000000003</v>
      </c>
      <c r="K729" s="7">
        <f t="shared" si="44"/>
        <v>1.2706146926536732</v>
      </c>
      <c r="L729" s="8">
        <f>'summary-no-refine'!$G730</f>
        <v>272429</v>
      </c>
      <c r="M729" s="24">
        <f t="shared" si="47"/>
        <v>272.42899999999997</v>
      </c>
      <c r="N729" s="7">
        <f t="shared" si="45"/>
        <v>1.1051870395589309</v>
      </c>
    </row>
    <row r="730" spans="1:14" x14ac:dyDescent="0.2">
      <c r="A730" s="1">
        <v>729</v>
      </c>
      <c r="B730" s="9">
        <f>('summary-refine'!$H731+'summary-refine'!$I731)/1000</f>
        <v>8.0470000000000006</v>
      </c>
      <c r="C730" s="9">
        <f>('summary-refine'!$K731-'summary-refine'!$J731)/1000</f>
        <v>107.959</v>
      </c>
      <c r="D730" s="9">
        <f>'summary-refine'!$J731/1000</f>
        <v>0.72099999999999997</v>
      </c>
      <c r="E730" s="8">
        <f>'summary-refine'!$G731</f>
        <v>299106</v>
      </c>
      <c r="F730" s="24">
        <f t="shared" si="46"/>
        <v>299.10599999999999</v>
      </c>
      <c r="G730" s="8">
        <f>'summary-refine'!$P731/1000</f>
        <v>98.67</v>
      </c>
      <c r="H730" s="8">
        <f>'summary-refine'!$P731/I730</f>
        <v>54.125068568294019</v>
      </c>
      <c r="I730" s="8">
        <f>'summary-refine'!$M731</f>
        <v>1823</v>
      </c>
      <c r="J730" s="9">
        <f>('summary-no-refine'!$K731-'summary-no-refine'!$J731)/1000</f>
        <v>91.850999999999999</v>
      </c>
      <c r="K730" s="7">
        <f t="shared" si="44"/>
        <v>1.1753709812631328</v>
      </c>
      <c r="L730" s="8">
        <f>'summary-no-refine'!$G731</f>
        <v>275896</v>
      </c>
      <c r="M730" s="24">
        <f t="shared" si="47"/>
        <v>275.89600000000002</v>
      </c>
      <c r="N730" s="7">
        <f t="shared" si="45"/>
        <v>1.0841259025139909</v>
      </c>
    </row>
    <row r="731" spans="1:14" x14ac:dyDescent="0.2">
      <c r="A731" s="1">
        <v>730</v>
      </c>
      <c r="B731" s="9">
        <f>('summary-refine'!$H732+'summary-refine'!$I732)/1000</f>
        <v>8.5749999999999993</v>
      </c>
      <c r="C731" s="9">
        <f>('summary-refine'!$K732-'summary-refine'!$J732)/1000</f>
        <v>165.851</v>
      </c>
      <c r="D731" s="9">
        <f>'summary-refine'!$J732/1000</f>
        <v>0.88600000000000001</v>
      </c>
      <c r="E731" s="8">
        <f>'summary-refine'!$G732</f>
        <v>333226</v>
      </c>
      <c r="F731" s="24">
        <f t="shared" si="46"/>
        <v>333.226</v>
      </c>
      <c r="G731" s="8">
        <f>'summary-refine'!$P732/1000</f>
        <v>102.27200000000001</v>
      </c>
      <c r="H731" s="8">
        <f>'summary-refine'!$P732/I731</f>
        <v>55.886338797814204</v>
      </c>
      <c r="I731" s="8">
        <f>'summary-refine'!$M732</f>
        <v>1830</v>
      </c>
      <c r="J731" s="9">
        <f>('summary-no-refine'!$K732-'summary-no-refine'!$J732)/1000</f>
        <v>103.02800000000001</v>
      </c>
      <c r="K731" s="7">
        <f t="shared" si="44"/>
        <v>1.6097662771285475</v>
      </c>
      <c r="L731" s="8">
        <f>'summary-no-refine'!$G732</f>
        <v>279194</v>
      </c>
      <c r="M731" s="24">
        <f t="shared" si="47"/>
        <v>279.19400000000002</v>
      </c>
      <c r="N731" s="7">
        <f t="shared" si="45"/>
        <v>1.1935285142230849</v>
      </c>
    </row>
    <row r="732" spans="1:14" x14ac:dyDescent="0.2">
      <c r="A732" s="1">
        <v>731</v>
      </c>
      <c r="B732" s="9">
        <f>('summary-refine'!$H733+'summary-refine'!$I733)/1000</f>
        <v>8.6720000000000006</v>
      </c>
      <c r="C732" s="9">
        <f>('summary-refine'!$K733-'summary-refine'!$J733)/1000</f>
        <v>168.327</v>
      </c>
      <c r="D732" s="9">
        <f>'summary-refine'!$J733/1000</f>
        <v>0.879</v>
      </c>
      <c r="E732" s="8">
        <f>'summary-refine'!$G733</f>
        <v>333226</v>
      </c>
      <c r="F732" s="24">
        <f t="shared" si="46"/>
        <v>333.226</v>
      </c>
      <c r="G732" s="8">
        <f>'summary-refine'!$P733/1000</f>
        <v>102.27200000000001</v>
      </c>
      <c r="H732" s="8">
        <f>'summary-refine'!$P733/I732</f>
        <v>55.886338797814204</v>
      </c>
      <c r="I732" s="8">
        <f>'summary-refine'!$M733</f>
        <v>1830</v>
      </c>
      <c r="J732" s="9">
        <f>('summary-no-refine'!$K733-'summary-no-refine'!$J733)/1000</f>
        <v>106.94499999999999</v>
      </c>
      <c r="K732" s="7">
        <f t="shared" si="44"/>
        <v>1.573958576838562</v>
      </c>
      <c r="L732" s="8">
        <f>'summary-no-refine'!$G733</f>
        <v>279256</v>
      </c>
      <c r="M732" s="24">
        <f t="shared" si="47"/>
        <v>279.25599999999997</v>
      </c>
      <c r="N732" s="7">
        <f t="shared" si="45"/>
        <v>1.1932635288051108</v>
      </c>
    </row>
    <row r="733" spans="1:14" x14ac:dyDescent="0.2">
      <c r="A733" s="1">
        <v>732</v>
      </c>
      <c r="B733" s="9">
        <f>('summary-refine'!$H734+'summary-refine'!$I734)/1000</f>
        <v>8.1219999999999999</v>
      </c>
      <c r="C733" s="9">
        <f>('summary-refine'!$K734-'summary-refine'!$J734)/1000</f>
        <v>165.24100000000001</v>
      </c>
      <c r="D733" s="9">
        <f>'summary-refine'!$J734/1000</f>
        <v>0.91100000000000003</v>
      </c>
      <c r="E733" s="8">
        <f>'summary-refine'!$G734</f>
        <v>333226</v>
      </c>
      <c r="F733" s="24">
        <f t="shared" si="46"/>
        <v>333.226</v>
      </c>
      <c r="G733" s="8">
        <f>'summary-refine'!$P734/1000</f>
        <v>102.27200000000001</v>
      </c>
      <c r="H733" s="8">
        <f>'summary-refine'!$P734/I733</f>
        <v>55.886338797814204</v>
      </c>
      <c r="I733" s="8">
        <f>'summary-refine'!$M734</f>
        <v>1830</v>
      </c>
      <c r="J733" s="9">
        <f>('summary-no-refine'!$K734-'summary-no-refine'!$J734)/1000</f>
        <v>101.657</v>
      </c>
      <c r="K733" s="7">
        <f t="shared" si="44"/>
        <v>1.6254758649183039</v>
      </c>
      <c r="L733" s="8">
        <f>'summary-no-refine'!$G734</f>
        <v>279200</v>
      </c>
      <c r="M733" s="24">
        <f t="shared" si="47"/>
        <v>279.2</v>
      </c>
      <c r="N733" s="7">
        <f t="shared" si="45"/>
        <v>1.193502865329513</v>
      </c>
    </row>
    <row r="734" spans="1:14" x14ac:dyDescent="0.2">
      <c r="A734" s="1">
        <v>733</v>
      </c>
      <c r="B734" s="9">
        <f>('summary-refine'!$H735+'summary-refine'!$I735)/1000</f>
        <v>8.4190000000000005</v>
      </c>
      <c r="C734" s="9">
        <f>('summary-refine'!$K735-'summary-refine'!$J735)/1000</f>
        <v>119.851</v>
      </c>
      <c r="D734" s="9">
        <f>'summary-refine'!$J735/1000</f>
        <v>0.71399999999999997</v>
      </c>
      <c r="E734" s="8">
        <f>'summary-refine'!$G735</f>
        <v>297564</v>
      </c>
      <c r="F734" s="24">
        <f t="shared" si="46"/>
        <v>297.56400000000002</v>
      </c>
      <c r="G734" s="8">
        <f>'summary-refine'!$P735/1000</f>
        <v>101.738</v>
      </c>
      <c r="H734" s="8">
        <f>'summary-refine'!$P735/I734</f>
        <v>55.594535519125685</v>
      </c>
      <c r="I734" s="8">
        <f>'summary-refine'!$M735</f>
        <v>1830</v>
      </c>
      <c r="J734" s="9">
        <f>('summary-no-refine'!$K735-'summary-no-refine'!$J735)/1000</f>
        <v>78.793999999999997</v>
      </c>
      <c r="K734" s="7">
        <f t="shared" si="44"/>
        <v>1.5210675939792371</v>
      </c>
      <c r="L734" s="8">
        <f>'summary-no-refine'!$G735</f>
        <v>250502</v>
      </c>
      <c r="M734" s="24">
        <f t="shared" si="47"/>
        <v>250.50200000000001</v>
      </c>
      <c r="N734" s="7">
        <f t="shared" si="45"/>
        <v>1.18787075552291</v>
      </c>
    </row>
    <row r="735" spans="1:14" x14ac:dyDescent="0.2">
      <c r="A735" s="1">
        <v>734</v>
      </c>
      <c r="B735" s="9">
        <f>('summary-refine'!$H736+'summary-refine'!$I736)/1000</f>
        <v>7.9950000000000001</v>
      </c>
      <c r="C735" s="9">
        <f>('summary-refine'!$K736-'summary-refine'!$J736)/1000</f>
        <v>117.68</v>
      </c>
      <c r="D735" s="9">
        <f>'summary-refine'!$J736/1000</f>
        <v>0.751</v>
      </c>
      <c r="E735" s="8">
        <f>'summary-refine'!$G736</f>
        <v>297565</v>
      </c>
      <c r="F735" s="24">
        <f t="shared" si="46"/>
        <v>297.565</v>
      </c>
      <c r="G735" s="8">
        <f>'summary-refine'!$P736/1000</f>
        <v>101.738</v>
      </c>
      <c r="H735" s="8">
        <f>'summary-refine'!$P736/I735</f>
        <v>55.594535519125685</v>
      </c>
      <c r="I735" s="8">
        <f>'summary-refine'!$M736</f>
        <v>1830</v>
      </c>
      <c r="J735" s="9">
        <f>('summary-no-refine'!$K736-'summary-no-refine'!$J736)/1000</f>
        <v>77.116</v>
      </c>
      <c r="K735" s="7">
        <f t="shared" si="44"/>
        <v>1.5260127599979254</v>
      </c>
      <c r="L735" s="8">
        <f>'summary-no-refine'!$G736</f>
        <v>250496</v>
      </c>
      <c r="M735" s="24">
        <f t="shared" si="47"/>
        <v>250.49600000000001</v>
      </c>
      <c r="N735" s="7">
        <f t="shared" si="45"/>
        <v>1.1879032000510987</v>
      </c>
    </row>
    <row r="736" spans="1:14" x14ac:dyDescent="0.2">
      <c r="A736" s="1">
        <v>735</v>
      </c>
      <c r="B736" s="9">
        <f>('summary-refine'!$H737+'summary-refine'!$I737)/1000</f>
        <v>8.3179999999999996</v>
      </c>
      <c r="C736" s="9">
        <f>('summary-refine'!$K737-'summary-refine'!$J737)/1000</f>
        <v>119.78700000000001</v>
      </c>
      <c r="D736" s="9">
        <f>'summary-refine'!$J737/1000</f>
        <v>0.71399999999999997</v>
      </c>
      <c r="E736" s="8">
        <f>'summary-refine'!$G737</f>
        <v>297564</v>
      </c>
      <c r="F736" s="24">
        <f t="shared" si="46"/>
        <v>297.56400000000002</v>
      </c>
      <c r="G736" s="8">
        <f>'summary-refine'!$P737/1000</f>
        <v>101.738</v>
      </c>
      <c r="H736" s="8">
        <f>'summary-refine'!$P737/I736</f>
        <v>55.594535519125685</v>
      </c>
      <c r="I736" s="8">
        <f>'summary-refine'!$M737</f>
        <v>1830</v>
      </c>
      <c r="J736" s="9">
        <f>('summary-no-refine'!$K737-'summary-no-refine'!$J737)/1000</f>
        <v>78.382999999999996</v>
      </c>
      <c r="K736" s="7">
        <f t="shared" si="44"/>
        <v>1.5282267838689514</v>
      </c>
      <c r="L736" s="8">
        <f>'summary-no-refine'!$G737</f>
        <v>250492</v>
      </c>
      <c r="M736" s="24">
        <f t="shared" si="47"/>
        <v>250.49199999999999</v>
      </c>
      <c r="N736" s="7">
        <f t="shared" si="45"/>
        <v>1.1879181770276097</v>
      </c>
    </row>
    <row r="737" spans="1:14" x14ac:dyDescent="0.2">
      <c r="A737" s="1">
        <v>736</v>
      </c>
      <c r="B737" s="9">
        <f>('summary-refine'!$H738+'summary-refine'!$I738)/1000</f>
        <v>8.6050000000000004</v>
      </c>
      <c r="C737" s="9">
        <f>('summary-refine'!$K738-'summary-refine'!$J738)/1000</f>
        <v>122.218</v>
      </c>
      <c r="D737" s="9">
        <f>'summary-refine'!$J738/1000</f>
        <v>0.752</v>
      </c>
      <c r="E737" s="8">
        <f>'summary-refine'!$G738</f>
        <v>297565</v>
      </c>
      <c r="F737" s="24">
        <f t="shared" si="46"/>
        <v>297.565</v>
      </c>
      <c r="G737" s="8">
        <f>'summary-refine'!$P738/1000</f>
        <v>101.738</v>
      </c>
      <c r="H737" s="8">
        <f>'summary-refine'!$P738/I737</f>
        <v>55.594535519125685</v>
      </c>
      <c r="I737" s="8">
        <f>'summary-refine'!$M738</f>
        <v>1830</v>
      </c>
      <c r="J737" s="9">
        <f>('summary-no-refine'!$K738-'summary-no-refine'!$J738)/1000</f>
        <v>79.724999999999994</v>
      </c>
      <c r="K737" s="7">
        <f t="shared" si="44"/>
        <v>1.5329946691752903</v>
      </c>
      <c r="L737" s="8">
        <f>'summary-no-refine'!$G738</f>
        <v>250496</v>
      </c>
      <c r="M737" s="24">
        <f t="shared" si="47"/>
        <v>250.49600000000001</v>
      </c>
      <c r="N737" s="7">
        <f t="shared" si="45"/>
        <v>1.1879032000510987</v>
      </c>
    </row>
    <row r="738" spans="1:14" x14ac:dyDescent="0.2">
      <c r="A738" s="1">
        <v>737</v>
      </c>
      <c r="B738" s="9">
        <f>('summary-refine'!$H739+'summary-refine'!$I739)/1000</f>
        <v>8.3949999999999996</v>
      </c>
      <c r="C738" s="9">
        <f>('summary-refine'!$K739-'summary-refine'!$J739)/1000</f>
        <v>114.896</v>
      </c>
      <c r="D738" s="9">
        <f>'summary-refine'!$J739/1000</f>
        <v>0.66200000000000003</v>
      </c>
      <c r="E738" s="8">
        <f>'summary-refine'!$G739</f>
        <v>290482</v>
      </c>
      <c r="F738" s="24">
        <f t="shared" si="46"/>
        <v>290.48200000000003</v>
      </c>
      <c r="G738" s="8">
        <f>'summary-refine'!$P739/1000</f>
        <v>99.412999999999997</v>
      </c>
      <c r="H738" s="8">
        <f>'summary-refine'!$P739/I738</f>
        <v>54.324043715846997</v>
      </c>
      <c r="I738" s="8">
        <f>'summary-refine'!$M739</f>
        <v>1830</v>
      </c>
      <c r="J738" s="9">
        <f>('summary-no-refine'!$K739-'summary-no-refine'!$J739)/1000</f>
        <v>73.13</v>
      </c>
      <c r="K738" s="7">
        <f t="shared" si="44"/>
        <v>1.5711199234240394</v>
      </c>
      <c r="L738" s="8">
        <f>'summary-no-refine'!$G739</f>
        <v>243164</v>
      </c>
      <c r="M738" s="24">
        <f t="shared" si="47"/>
        <v>243.16399999999999</v>
      </c>
      <c r="N738" s="7">
        <f t="shared" si="45"/>
        <v>1.1945929496142522</v>
      </c>
    </row>
    <row r="739" spans="1:14" x14ac:dyDescent="0.2">
      <c r="A739" s="1">
        <v>738</v>
      </c>
      <c r="B739" s="9">
        <f>('summary-refine'!$H740+'summary-refine'!$I740)/1000</f>
        <v>8.6259999999999994</v>
      </c>
      <c r="C739" s="9">
        <f>('summary-refine'!$K740-'summary-refine'!$J740)/1000</f>
        <v>117.054</v>
      </c>
      <c r="D739" s="9">
        <f>'summary-refine'!$J740/1000</f>
        <v>0.69299999999999995</v>
      </c>
      <c r="E739" s="8">
        <f>'summary-refine'!$G740</f>
        <v>290482</v>
      </c>
      <c r="F739" s="24">
        <f t="shared" si="46"/>
        <v>290.48200000000003</v>
      </c>
      <c r="G739" s="8">
        <f>'summary-refine'!$P740/1000</f>
        <v>99.412999999999997</v>
      </c>
      <c r="H739" s="8">
        <f>'summary-refine'!$P740/I739</f>
        <v>54.324043715846997</v>
      </c>
      <c r="I739" s="8">
        <f>'summary-refine'!$M740</f>
        <v>1830</v>
      </c>
      <c r="J739" s="9">
        <f>('summary-no-refine'!$K740-'summary-no-refine'!$J740)/1000</f>
        <v>73.631</v>
      </c>
      <c r="K739" s="7">
        <f t="shared" si="44"/>
        <v>1.5897380179543943</v>
      </c>
      <c r="L739" s="8">
        <f>'summary-no-refine'!$G740</f>
        <v>243111</v>
      </c>
      <c r="M739" s="24">
        <f t="shared" si="47"/>
        <v>243.11099999999999</v>
      </c>
      <c r="N739" s="7">
        <f t="shared" si="45"/>
        <v>1.1948533797318921</v>
      </c>
    </row>
    <row r="740" spans="1:14" x14ac:dyDescent="0.2">
      <c r="A740" s="1">
        <v>739</v>
      </c>
      <c r="B740" s="9">
        <f>('summary-refine'!$H741+'summary-refine'!$I741)/1000</f>
        <v>7.8789999999999996</v>
      </c>
      <c r="C740" s="9">
        <f>('summary-refine'!$K741-'summary-refine'!$J741)/1000</f>
        <v>112.539</v>
      </c>
      <c r="D740" s="9">
        <f>'summary-refine'!$J741/1000</f>
        <v>0.72899999999999998</v>
      </c>
      <c r="E740" s="8">
        <f>'summary-refine'!$G741</f>
        <v>290483</v>
      </c>
      <c r="F740" s="24">
        <f t="shared" si="46"/>
        <v>290.483</v>
      </c>
      <c r="G740" s="8">
        <f>'summary-refine'!$P741/1000</f>
        <v>99.412999999999997</v>
      </c>
      <c r="H740" s="8">
        <f>'summary-refine'!$P741/I740</f>
        <v>54.324043715846997</v>
      </c>
      <c r="I740" s="8">
        <f>'summary-refine'!$M741</f>
        <v>1830</v>
      </c>
      <c r="J740" s="9">
        <f>('summary-no-refine'!$K741-'summary-no-refine'!$J741)/1000</f>
        <v>72.930000000000007</v>
      </c>
      <c r="K740" s="7">
        <f t="shared" si="44"/>
        <v>1.5431098313451252</v>
      </c>
      <c r="L740" s="8">
        <f>'summary-no-refine'!$G741</f>
        <v>243105</v>
      </c>
      <c r="M740" s="24">
        <f t="shared" si="47"/>
        <v>243.10499999999999</v>
      </c>
      <c r="N740" s="7">
        <f t="shared" si="45"/>
        <v>1.1948869829908888</v>
      </c>
    </row>
    <row r="741" spans="1:14" x14ac:dyDescent="0.2">
      <c r="A741" s="1">
        <v>740</v>
      </c>
      <c r="B741" s="9">
        <f>('summary-refine'!$H742+'summary-refine'!$I742)/1000</f>
        <v>8.4930000000000003</v>
      </c>
      <c r="C741" s="9">
        <f>('summary-refine'!$K742-'summary-refine'!$J742)/1000</f>
        <v>115.583</v>
      </c>
      <c r="D741" s="9">
        <f>'summary-refine'!$J742/1000</f>
        <v>0.69899999999999995</v>
      </c>
      <c r="E741" s="8">
        <f>'summary-refine'!$G742</f>
        <v>290482</v>
      </c>
      <c r="F741" s="24">
        <f t="shared" si="46"/>
        <v>290.48200000000003</v>
      </c>
      <c r="G741" s="8">
        <f>'summary-refine'!$P742/1000</f>
        <v>99.412999999999997</v>
      </c>
      <c r="H741" s="8">
        <f>'summary-refine'!$P742/I741</f>
        <v>54.324043715846997</v>
      </c>
      <c r="I741" s="8">
        <f>'summary-refine'!$M742</f>
        <v>1830</v>
      </c>
      <c r="J741" s="9">
        <f>('summary-no-refine'!$K742-'summary-no-refine'!$J742)/1000</f>
        <v>74.762</v>
      </c>
      <c r="K741" s="7">
        <f t="shared" si="44"/>
        <v>1.5460126802386238</v>
      </c>
      <c r="L741" s="8">
        <f>'summary-no-refine'!$G742</f>
        <v>243101</v>
      </c>
      <c r="M741" s="24">
        <f t="shared" si="47"/>
        <v>243.101</v>
      </c>
      <c r="N741" s="7">
        <f t="shared" si="45"/>
        <v>1.1949025302240632</v>
      </c>
    </row>
    <row r="742" spans="1:14" x14ac:dyDescent="0.2">
      <c r="A742" s="1">
        <v>741</v>
      </c>
      <c r="B742" s="9">
        <f>('summary-refine'!$H743+'summary-refine'!$I743)/1000</f>
        <v>9.0340000000000007</v>
      </c>
      <c r="C742" s="9">
        <f>('summary-refine'!$K743-'summary-refine'!$J743)/1000</f>
        <v>118.014</v>
      </c>
      <c r="D742" s="9">
        <f>'summary-refine'!$J743/1000</f>
        <v>0.74299999999999999</v>
      </c>
      <c r="E742" s="8">
        <f>'summary-refine'!$G743</f>
        <v>290483</v>
      </c>
      <c r="F742" s="24">
        <f t="shared" si="46"/>
        <v>290.483</v>
      </c>
      <c r="G742" s="8">
        <f>'summary-refine'!$P743/1000</f>
        <v>99.412999999999997</v>
      </c>
      <c r="H742" s="8">
        <f>'summary-refine'!$P743/I742</f>
        <v>54.324043715846997</v>
      </c>
      <c r="I742" s="8">
        <f>'summary-refine'!$M743</f>
        <v>1830</v>
      </c>
      <c r="J742" s="9">
        <f>('summary-no-refine'!$K743-'summary-no-refine'!$J743)/1000</f>
        <v>75.536000000000001</v>
      </c>
      <c r="K742" s="7">
        <f t="shared" si="44"/>
        <v>1.5623543740732895</v>
      </c>
      <c r="L742" s="8">
        <f>'summary-no-refine'!$G743</f>
        <v>243105</v>
      </c>
      <c r="M742" s="24">
        <f t="shared" si="47"/>
        <v>243.10499999999999</v>
      </c>
      <c r="N742" s="7">
        <f t="shared" si="45"/>
        <v>1.1948869829908888</v>
      </c>
    </row>
    <row r="743" spans="1:14" x14ac:dyDescent="0.2">
      <c r="A743" s="1">
        <v>742</v>
      </c>
      <c r="B743" s="9">
        <f>('summary-refine'!$H744+'summary-refine'!$I744)/1000</f>
        <v>8.5359999999999996</v>
      </c>
      <c r="C743" s="9">
        <f>('summary-refine'!$K744-'summary-refine'!$J744)/1000</f>
        <v>117.887</v>
      </c>
      <c r="D743" s="9">
        <f>'summary-refine'!$J744/1000</f>
        <v>0.73199999999999998</v>
      </c>
      <c r="E743" s="8">
        <f>'summary-refine'!$G744</f>
        <v>290585</v>
      </c>
      <c r="F743" s="24">
        <f t="shared" si="46"/>
        <v>290.58499999999998</v>
      </c>
      <c r="G743" s="8">
        <f>'summary-refine'!$P744/1000</f>
        <v>99.444999999999993</v>
      </c>
      <c r="H743" s="8">
        <f>'summary-refine'!$P744/I743</f>
        <v>54.341530054644807</v>
      </c>
      <c r="I743" s="8">
        <f>'summary-refine'!$M744</f>
        <v>1830</v>
      </c>
      <c r="J743" s="9">
        <f>('summary-no-refine'!$K744-'summary-no-refine'!$J744)/1000</f>
        <v>74.25</v>
      </c>
      <c r="K743" s="7">
        <f t="shared" si="44"/>
        <v>1.5877037037037036</v>
      </c>
      <c r="L743" s="8">
        <f>'summary-no-refine'!$G744</f>
        <v>242548</v>
      </c>
      <c r="M743" s="24">
        <f t="shared" si="47"/>
        <v>242.548</v>
      </c>
      <c r="N743" s="7">
        <f t="shared" si="45"/>
        <v>1.1980515196991937</v>
      </c>
    </row>
    <row r="744" spans="1:14" x14ac:dyDescent="0.2">
      <c r="A744" s="1">
        <v>743</v>
      </c>
      <c r="B744" s="9">
        <f>('summary-refine'!$H745+'summary-refine'!$I745)/1000</f>
        <v>8.5419999999999998</v>
      </c>
      <c r="C744" s="9">
        <f>('summary-refine'!$K745-'summary-refine'!$J745)/1000</f>
        <v>115.453</v>
      </c>
      <c r="D744" s="9">
        <f>'summary-refine'!$J745/1000</f>
        <v>0.78100000000000003</v>
      </c>
      <c r="E744" s="8">
        <f>'summary-refine'!$G745</f>
        <v>290585</v>
      </c>
      <c r="F744" s="24">
        <f t="shared" si="46"/>
        <v>290.58499999999998</v>
      </c>
      <c r="G744" s="8">
        <f>'summary-refine'!$P745/1000</f>
        <v>99.444999999999993</v>
      </c>
      <c r="H744" s="8">
        <f>'summary-refine'!$P745/I744</f>
        <v>54.341530054644807</v>
      </c>
      <c r="I744" s="8">
        <f>'summary-refine'!$M745</f>
        <v>1830</v>
      </c>
      <c r="J744" s="9">
        <f>('summary-no-refine'!$K745-'summary-no-refine'!$J745)/1000</f>
        <v>74.277000000000001</v>
      </c>
      <c r="K744" s="7">
        <f t="shared" si="44"/>
        <v>1.5543573380723508</v>
      </c>
      <c r="L744" s="8">
        <f>'summary-no-refine'!$G745</f>
        <v>242554</v>
      </c>
      <c r="M744" s="24">
        <f t="shared" si="47"/>
        <v>242.554</v>
      </c>
      <c r="N744" s="7">
        <f t="shared" si="45"/>
        <v>1.1980218837867032</v>
      </c>
    </row>
    <row r="745" spans="1:14" x14ac:dyDescent="0.2">
      <c r="A745" s="1">
        <v>744</v>
      </c>
      <c r="B745" s="9">
        <f>('summary-refine'!$H746+'summary-refine'!$I746)/1000</f>
        <v>8.5229999999999997</v>
      </c>
      <c r="C745" s="9">
        <f>('summary-refine'!$K746-'summary-refine'!$J746)/1000</f>
        <v>140.541</v>
      </c>
      <c r="D745" s="9">
        <f>'summary-refine'!$J746/1000</f>
        <v>0.94299999999999995</v>
      </c>
      <c r="E745" s="8">
        <f>'summary-refine'!$G746</f>
        <v>346825</v>
      </c>
      <c r="F745" s="24">
        <f t="shared" si="46"/>
        <v>346.82499999999999</v>
      </c>
      <c r="G745" s="8">
        <f>'summary-refine'!$P746/1000</f>
        <v>104.845</v>
      </c>
      <c r="H745" s="8">
        <f>'summary-refine'!$P746/I745</f>
        <v>57.292349726775953</v>
      </c>
      <c r="I745" s="8">
        <f>'summary-refine'!$M746</f>
        <v>1830</v>
      </c>
      <c r="J745" s="9">
        <f>('summary-no-refine'!$K746-'summary-no-refine'!$J746)/1000</f>
        <v>108.583</v>
      </c>
      <c r="K745" s="7">
        <f t="shared" si="44"/>
        <v>1.2943186318300286</v>
      </c>
      <c r="L745" s="8">
        <f>'summary-no-refine'!$G746</f>
        <v>325262</v>
      </c>
      <c r="M745" s="24">
        <f t="shared" si="47"/>
        <v>325.262</v>
      </c>
      <c r="N745" s="7">
        <f t="shared" si="45"/>
        <v>1.0662942489439282</v>
      </c>
    </row>
    <row r="746" spans="1:14" x14ac:dyDescent="0.2">
      <c r="A746" s="1">
        <v>745</v>
      </c>
      <c r="B746" s="9">
        <f>('summary-refine'!$H747+'summary-refine'!$I747)/1000</f>
        <v>8.5709999999999997</v>
      </c>
      <c r="C746" s="9">
        <f>('summary-refine'!$K747-'summary-refine'!$J747)/1000</f>
        <v>152.25200000000001</v>
      </c>
      <c r="D746" s="9">
        <f>'summary-refine'!$J747/1000</f>
        <v>0.90200000000000002</v>
      </c>
      <c r="E746" s="8">
        <f>'summary-refine'!$G747</f>
        <v>346876</v>
      </c>
      <c r="F746" s="24">
        <f t="shared" si="46"/>
        <v>346.87599999999998</v>
      </c>
      <c r="G746" s="8">
        <f>'summary-refine'!$P747/1000</f>
        <v>104.845</v>
      </c>
      <c r="H746" s="8">
        <f>'summary-refine'!$P747/I746</f>
        <v>57.292349726775953</v>
      </c>
      <c r="I746" s="8">
        <f>'summary-refine'!$M747</f>
        <v>1830</v>
      </c>
      <c r="J746" s="9">
        <f>('summary-no-refine'!$K747-'summary-no-refine'!$J747)/1000</f>
        <v>113.563</v>
      </c>
      <c r="K746" s="7">
        <f t="shared" si="44"/>
        <v>1.3406831450384369</v>
      </c>
      <c r="L746" s="8">
        <f>'summary-no-refine'!$G747</f>
        <v>325302</v>
      </c>
      <c r="M746" s="24">
        <f t="shared" si="47"/>
        <v>325.30200000000002</v>
      </c>
      <c r="N746" s="7">
        <f t="shared" si="45"/>
        <v>1.0663199119587337</v>
      </c>
    </row>
    <row r="747" spans="1:14" x14ac:dyDescent="0.2">
      <c r="A747" s="1">
        <v>746</v>
      </c>
      <c r="B747" s="9">
        <f>('summary-refine'!$H748+'summary-refine'!$I748)/1000</f>
        <v>9.1300000000000008</v>
      </c>
      <c r="C747" s="9">
        <f>('summary-refine'!$K748-'summary-refine'!$J748)/1000</f>
        <v>149.501</v>
      </c>
      <c r="D747" s="9">
        <f>'summary-refine'!$J748/1000</f>
        <v>0.98899999999999999</v>
      </c>
      <c r="E747" s="8">
        <f>'summary-refine'!$G748</f>
        <v>346825</v>
      </c>
      <c r="F747" s="24">
        <f t="shared" si="46"/>
        <v>346.82499999999999</v>
      </c>
      <c r="G747" s="8">
        <f>'summary-refine'!$P748/1000</f>
        <v>104.845</v>
      </c>
      <c r="H747" s="8">
        <f>'summary-refine'!$P748/I747</f>
        <v>57.292349726775953</v>
      </c>
      <c r="I747" s="8">
        <f>'summary-refine'!$M748</f>
        <v>1830</v>
      </c>
      <c r="J747" s="9">
        <f>('summary-no-refine'!$K748-'summary-no-refine'!$J748)/1000</f>
        <v>114.608</v>
      </c>
      <c r="K747" s="7">
        <f t="shared" si="44"/>
        <v>1.304455186374424</v>
      </c>
      <c r="L747" s="8">
        <f>'summary-no-refine'!$G748</f>
        <v>325314</v>
      </c>
      <c r="M747" s="24">
        <f t="shared" si="47"/>
        <v>325.31400000000002</v>
      </c>
      <c r="N747" s="7">
        <f t="shared" si="45"/>
        <v>1.0661238065376837</v>
      </c>
    </row>
    <row r="748" spans="1:14" x14ac:dyDescent="0.2">
      <c r="A748" s="1">
        <v>747</v>
      </c>
      <c r="B748" s="9">
        <f>('summary-refine'!$H749+'summary-refine'!$I749)/1000</f>
        <v>8.2520000000000007</v>
      </c>
      <c r="C748" s="9">
        <f>('summary-refine'!$K749-'summary-refine'!$J749)/1000</f>
        <v>147.22</v>
      </c>
      <c r="D748" s="9">
        <f>'summary-refine'!$J749/1000</f>
        <v>0.93300000000000005</v>
      </c>
      <c r="E748" s="8">
        <f>'summary-refine'!$G749</f>
        <v>346876</v>
      </c>
      <c r="F748" s="24">
        <f t="shared" si="46"/>
        <v>346.87599999999998</v>
      </c>
      <c r="G748" s="8">
        <f>'summary-refine'!$P749/1000</f>
        <v>104.845</v>
      </c>
      <c r="H748" s="8">
        <f>'summary-refine'!$P749/I748</f>
        <v>57.292349726775953</v>
      </c>
      <c r="I748" s="8">
        <f>'summary-refine'!$M749</f>
        <v>1830</v>
      </c>
      <c r="J748" s="9">
        <f>('summary-no-refine'!$K749-'summary-no-refine'!$J749)/1000</f>
        <v>114.607</v>
      </c>
      <c r="K748" s="7">
        <f t="shared" si="44"/>
        <v>1.2845637701013026</v>
      </c>
      <c r="L748" s="8">
        <f>'summary-no-refine'!$G749</f>
        <v>325309</v>
      </c>
      <c r="M748" s="24">
        <f t="shared" si="47"/>
        <v>325.30900000000003</v>
      </c>
      <c r="N748" s="7">
        <f t="shared" si="45"/>
        <v>1.0662969668837936</v>
      </c>
    </row>
    <row r="749" spans="1:14" x14ac:dyDescent="0.2">
      <c r="A749" s="1">
        <v>748</v>
      </c>
      <c r="B749" s="9">
        <f>('summary-refine'!$H750+'summary-refine'!$I750)/1000</f>
        <v>8.452</v>
      </c>
      <c r="C749" s="9">
        <f>('summary-refine'!$K750-'summary-refine'!$J750)/1000</f>
        <v>146.90299999999999</v>
      </c>
      <c r="D749" s="9">
        <f>'summary-refine'!$J750/1000</f>
        <v>0.96899999999999997</v>
      </c>
      <c r="E749" s="8">
        <f>'summary-refine'!$G750</f>
        <v>345407</v>
      </c>
      <c r="F749" s="24">
        <f t="shared" si="46"/>
        <v>345.40699999999998</v>
      </c>
      <c r="G749" s="8">
        <f>'summary-refine'!$P750/1000</f>
        <v>104.374</v>
      </c>
      <c r="H749" s="8">
        <f>'summary-refine'!$P750/I749</f>
        <v>56.972707423580786</v>
      </c>
      <c r="I749" s="8">
        <f>'summary-refine'!$M750</f>
        <v>1832</v>
      </c>
      <c r="J749" s="9">
        <f>('summary-no-refine'!$K750-'summary-no-refine'!$J750)/1000</f>
        <v>110.268</v>
      </c>
      <c r="K749" s="7">
        <f t="shared" si="44"/>
        <v>1.3322360068197481</v>
      </c>
      <c r="L749" s="8">
        <f>'summary-no-refine'!$G750</f>
        <v>321715</v>
      </c>
      <c r="M749" s="24">
        <f t="shared" si="47"/>
        <v>321.71499999999997</v>
      </c>
      <c r="N749" s="7">
        <f t="shared" si="45"/>
        <v>1.0736428205088355</v>
      </c>
    </row>
    <row r="750" spans="1:14" x14ac:dyDescent="0.2">
      <c r="A750" s="1">
        <v>749</v>
      </c>
      <c r="B750" s="9">
        <f>('summary-refine'!$H751+'summary-refine'!$I751)/1000</f>
        <v>8.1259999999999994</v>
      </c>
      <c r="C750" s="9">
        <f>('summary-refine'!$K751-'summary-refine'!$J751)/1000</f>
        <v>139.79499999999999</v>
      </c>
      <c r="D750" s="9">
        <f>'summary-refine'!$J751/1000</f>
        <v>0.91700000000000004</v>
      </c>
      <c r="E750" s="8">
        <f>'summary-refine'!$G751</f>
        <v>345356</v>
      </c>
      <c r="F750" s="24">
        <f t="shared" si="46"/>
        <v>345.35599999999999</v>
      </c>
      <c r="G750" s="8">
        <f>'summary-refine'!$P751/1000</f>
        <v>104.374</v>
      </c>
      <c r="H750" s="8">
        <f>'summary-refine'!$P751/I750</f>
        <v>56.972707423580786</v>
      </c>
      <c r="I750" s="8">
        <f>'summary-refine'!$M751</f>
        <v>1832</v>
      </c>
      <c r="J750" s="9">
        <f>('summary-no-refine'!$K751-'summary-no-refine'!$J751)/1000</f>
        <v>105.238</v>
      </c>
      <c r="K750" s="7">
        <f t="shared" si="44"/>
        <v>1.3283699804253215</v>
      </c>
      <c r="L750" s="8">
        <f>'summary-no-refine'!$G751</f>
        <v>321663</v>
      </c>
      <c r="M750" s="24">
        <f t="shared" si="47"/>
        <v>321.66300000000001</v>
      </c>
      <c r="N750" s="7">
        <f t="shared" si="45"/>
        <v>1.0736578344416361</v>
      </c>
    </row>
    <row r="751" spans="1:14" x14ac:dyDescent="0.2">
      <c r="A751" s="1">
        <v>750</v>
      </c>
      <c r="B751" s="9">
        <f>('summary-refine'!$H752+'summary-refine'!$I752)/1000</f>
        <v>8.2620000000000005</v>
      </c>
      <c r="C751" s="9">
        <f>('summary-refine'!$K752-'summary-refine'!$J752)/1000</f>
        <v>131.75700000000001</v>
      </c>
      <c r="D751" s="9">
        <f>'summary-refine'!$J752/1000</f>
        <v>0.84299999999999997</v>
      </c>
      <c r="E751" s="8">
        <f>'summary-refine'!$G752</f>
        <v>328119</v>
      </c>
      <c r="F751" s="24">
        <f t="shared" si="46"/>
        <v>328.11900000000003</v>
      </c>
      <c r="G751" s="8">
        <f>'summary-refine'!$P752/1000</f>
        <v>104.654</v>
      </c>
      <c r="H751" s="8">
        <f>'summary-refine'!$P752/I751</f>
        <v>57.376096491228068</v>
      </c>
      <c r="I751" s="8">
        <f>'summary-refine'!$M752</f>
        <v>1824</v>
      </c>
      <c r="J751" s="9">
        <f>('summary-no-refine'!$K752-'summary-no-refine'!$J752)/1000</f>
        <v>109.108</v>
      </c>
      <c r="K751" s="7">
        <f t="shared" si="44"/>
        <v>1.2075833119477948</v>
      </c>
      <c r="L751" s="8">
        <f>'summary-no-refine'!$G752</f>
        <v>306460</v>
      </c>
      <c r="M751" s="24">
        <f t="shared" si="47"/>
        <v>306.45999999999998</v>
      </c>
      <c r="N751" s="7">
        <f t="shared" si="45"/>
        <v>1.0706748025843502</v>
      </c>
    </row>
    <row r="752" spans="1:14" x14ac:dyDescent="0.2">
      <c r="A752" s="1">
        <v>751</v>
      </c>
      <c r="B752" s="9">
        <f>('summary-refine'!$H753+'summary-refine'!$I753)/1000</f>
        <v>8.5329999999999995</v>
      </c>
      <c r="C752" s="9">
        <f>('summary-refine'!$K753-'summary-refine'!$J753)/1000</f>
        <v>134.721</v>
      </c>
      <c r="D752" s="9">
        <f>'summary-refine'!$J753/1000</f>
        <v>0.83299999999999996</v>
      </c>
      <c r="E752" s="8">
        <f>'summary-refine'!$G753</f>
        <v>328176</v>
      </c>
      <c r="F752" s="24">
        <f t="shared" si="46"/>
        <v>328.17599999999999</v>
      </c>
      <c r="G752" s="8">
        <f>'summary-refine'!$P753/1000</f>
        <v>104.654</v>
      </c>
      <c r="H752" s="8">
        <f>'summary-refine'!$P753/I752</f>
        <v>57.376096491228068</v>
      </c>
      <c r="I752" s="8">
        <f>'summary-refine'!$M753</f>
        <v>1824</v>
      </c>
      <c r="J752" s="9">
        <f>('summary-no-refine'!$K753-'summary-no-refine'!$J753)/1000</f>
        <v>111.836</v>
      </c>
      <c r="K752" s="7">
        <f t="shared" si="44"/>
        <v>1.2046299939196681</v>
      </c>
      <c r="L752" s="8">
        <f>'summary-no-refine'!$G753</f>
        <v>306530</v>
      </c>
      <c r="M752" s="24">
        <f t="shared" si="47"/>
        <v>306.52999999999997</v>
      </c>
      <c r="N752" s="7">
        <f t="shared" si="45"/>
        <v>1.070616252895312</v>
      </c>
    </row>
    <row r="753" spans="1:14" x14ac:dyDescent="0.2">
      <c r="A753" s="1">
        <v>752</v>
      </c>
      <c r="B753" s="9">
        <f>('summary-refine'!$H754+'summary-refine'!$I754)/1000</f>
        <v>8.4619999999999997</v>
      </c>
      <c r="C753" s="9">
        <f>('summary-refine'!$K754-'summary-refine'!$J754)/1000</f>
        <v>132.208</v>
      </c>
      <c r="D753" s="9">
        <f>'summary-refine'!$J754/1000</f>
        <v>0.86099999999999999</v>
      </c>
      <c r="E753" s="8">
        <f>'summary-refine'!$G754</f>
        <v>328125</v>
      </c>
      <c r="F753" s="24">
        <f t="shared" si="46"/>
        <v>328.125</v>
      </c>
      <c r="G753" s="8">
        <f>'summary-refine'!$P754/1000</f>
        <v>104.654</v>
      </c>
      <c r="H753" s="8">
        <f>'summary-refine'!$P754/I753</f>
        <v>57.376096491228068</v>
      </c>
      <c r="I753" s="8">
        <f>'summary-refine'!$M754</f>
        <v>1824</v>
      </c>
      <c r="J753" s="9">
        <f>('summary-no-refine'!$K754-'summary-no-refine'!$J754)/1000</f>
        <v>110.047</v>
      </c>
      <c r="K753" s="7">
        <f t="shared" si="44"/>
        <v>1.2013775932101738</v>
      </c>
      <c r="L753" s="8">
        <f>'summary-no-refine'!$G754</f>
        <v>306473</v>
      </c>
      <c r="M753" s="24">
        <f t="shared" si="47"/>
        <v>306.47300000000001</v>
      </c>
      <c r="N753" s="7">
        <f t="shared" si="45"/>
        <v>1.0706489641828154</v>
      </c>
    </row>
    <row r="754" spans="1:14" x14ac:dyDescent="0.2">
      <c r="A754" s="1">
        <v>753</v>
      </c>
      <c r="B754" s="9">
        <f>('summary-refine'!$H755+'summary-refine'!$I755)/1000</f>
        <v>8.34</v>
      </c>
      <c r="C754" s="9">
        <f>('summary-refine'!$K755-'summary-refine'!$J755)/1000</f>
        <v>132.685</v>
      </c>
      <c r="D754" s="9">
        <f>'summary-refine'!$J755/1000</f>
        <v>0.83599999999999997</v>
      </c>
      <c r="E754" s="8">
        <f>'summary-refine'!$G755</f>
        <v>328125</v>
      </c>
      <c r="F754" s="24">
        <f t="shared" si="46"/>
        <v>328.125</v>
      </c>
      <c r="G754" s="8">
        <f>'summary-refine'!$P755/1000</f>
        <v>104.654</v>
      </c>
      <c r="H754" s="8">
        <f>'summary-refine'!$P755/I754</f>
        <v>57.376096491228068</v>
      </c>
      <c r="I754" s="8">
        <f>'summary-refine'!$M755</f>
        <v>1824</v>
      </c>
      <c r="J754" s="9">
        <f>('summary-no-refine'!$K755-'summary-no-refine'!$J755)/1000</f>
        <v>108.464</v>
      </c>
      <c r="K754" s="7">
        <f t="shared" si="44"/>
        <v>1.2233091163888479</v>
      </c>
      <c r="L754" s="8">
        <f>'summary-no-refine'!$G755</f>
        <v>306471</v>
      </c>
      <c r="M754" s="24">
        <f t="shared" si="47"/>
        <v>306.471</v>
      </c>
      <c r="N754" s="7">
        <f t="shared" si="45"/>
        <v>1.0706559511340388</v>
      </c>
    </row>
    <row r="755" spans="1:14" x14ac:dyDescent="0.2">
      <c r="A755" s="1">
        <v>754</v>
      </c>
      <c r="B755" s="9">
        <f>('summary-refine'!$H756+'summary-refine'!$I756)/1000</f>
        <v>8.1820000000000004</v>
      </c>
      <c r="C755" s="9">
        <f>('summary-refine'!$K756-'summary-refine'!$J756)/1000</f>
        <v>128.49799999999999</v>
      </c>
      <c r="D755" s="9">
        <f>'summary-refine'!$J756/1000</f>
        <v>0.84899999999999998</v>
      </c>
      <c r="E755" s="8">
        <f>'summary-refine'!$G756</f>
        <v>328125</v>
      </c>
      <c r="F755" s="24">
        <f t="shared" si="46"/>
        <v>328.125</v>
      </c>
      <c r="G755" s="8">
        <f>'summary-refine'!$P756/1000</f>
        <v>104.654</v>
      </c>
      <c r="H755" s="8">
        <f>'summary-refine'!$P756/I755</f>
        <v>57.376096491228068</v>
      </c>
      <c r="I755" s="8">
        <f>'summary-refine'!$M756</f>
        <v>1824</v>
      </c>
      <c r="J755" s="9">
        <f>('summary-no-refine'!$K756-'summary-no-refine'!$J756)/1000</f>
        <v>106.666</v>
      </c>
      <c r="K755" s="7">
        <f t="shared" si="44"/>
        <v>1.2046762792267451</v>
      </c>
      <c r="L755" s="8">
        <f>'summary-no-refine'!$G756</f>
        <v>306474</v>
      </c>
      <c r="M755" s="24">
        <f t="shared" si="47"/>
        <v>306.47399999999999</v>
      </c>
      <c r="N755" s="7">
        <f t="shared" si="45"/>
        <v>1.0706454707414006</v>
      </c>
    </row>
    <row r="756" spans="1:14" x14ac:dyDescent="0.2">
      <c r="A756" s="1">
        <v>755</v>
      </c>
      <c r="B756" s="9">
        <f>('summary-refine'!$H757+'summary-refine'!$I757)/1000</f>
        <v>8.4939999999999998</v>
      </c>
      <c r="C756" s="9">
        <f>('summary-refine'!$K757-'summary-refine'!$J757)/1000</f>
        <v>133.53100000000001</v>
      </c>
      <c r="D756" s="9">
        <f>'summary-refine'!$J757/1000</f>
        <v>0.877</v>
      </c>
      <c r="E756" s="8">
        <f>'summary-refine'!$G757</f>
        <v>328119</v>
      </c>
      <c r="F756" s="24">
        <f t="shared" si="46"/>
        <v>328.11900000000003</v>
      </c>
      <c r="G756" s="8">
        <f>'summary-refine'!$P757/1000</f>
        <v>104.654</v>
      </c>
      <c r="H756" s="8">
        <f>'summary-refine'!$P757/I756</f>
        <v>57.376096491228068</v>
      </c>
      <c r="I756" s="8">
        <f>'summary-refine'!$M757</f>
        <v>1824</v>
      </c>
      <c r="J756" s="9">
        <f>('summary-no-refine'!$K757-'summary-no-refine'!$J757)/1000</f>
        <v>109.009</v>
      </c>
      <c r="K756" s="7">
        <f t="shared" si="44"/>
        <v>1.2249539028887524</v>
      </c>
      <c r="L756" s="8">
        <f>'summary-no-refine'!$G757</f>
        <v>306460</v>
      </c>
      <c r="M756" s="24">
        <f t="shared" si="47"/>
        <v>306.45999999999998</v>
      </c>
      <c r="N756" s="7">
        <f t="shared" si="45"/>
        <v>1.0706748025843502</v>
      </c>
    </row>
    <row r="757" spans="1:14" x14ac:dyDescent="0.2">
      <c r="A757" s="1">
        <v>756</v>
      </c>
      <c r="B757" s="9">
        <f>('summary-refine'!$H758+'summary-refine'!$I758)/1000</f>
        <v>8.7850000000000001</v>
      </c>
      <c r="C757" s="9">
        <f>('summary-refine'!$K758-'summary-refine'!$J758)/1000</f>
        <v>128.69399999999999</v>
      </c>
      <c r="D757" s="9">
        <f>'summary-refine'!$J758/1000</f>
        <v>0.89100000000000001</v>
      </c>
      <c r="E757" s="8">
        <f>'summary-refine'!$G758</f>
        <v>332582</v>
      </c>
      <c r="F757" s="24">
        <f t="shared" si="46"/>
        <v>332.58199999999999</v>
      </c>
      <c r="G757" s="8">
        <f>'summary-refine'!$P758/1000</f>
        <v>105.408</v>
      </c>
      <c r="H757" s="8">
        <f>'summary-refine'!$P758/I757</f>
        <v>57.537117903930131</v>
      </c>
      <c r="I757" s="8">
        <f>'summary-refine'!$M758</f>
        <v>1832</v>
      </c>
      <c r="J757" s="9">
        <f>('summary-no-refine'!$K758-'summary-no-refine'!$J758)/1000</f>
        <v>112.446</v>
      </c>
      <c r="K757" s="7">
        <f t="shared" si="44"/>
        <v>1.1444960247585507</v>
      </c>
      <c r="L757" s="8">
        <f>'summary-no-refine'!$G758</f>
        <v>313157</v>
      </c>
      <c r="M757" s="24">
        <f t="shared" si="47"/>
        <v>313.15699999999998</v>
      </c>
      <c r="N757" s="7">
        <f t="shared" si="45"/>
        <v>1.062029588992103</v>
      </c>
    </row>
    <row r="758" spans="1:14" x14ac:dyDescent="0.2">
      <c r="A758" s="1">
        <v>757</v>
      </c>
      <c r="B758" s="9">
        <f>('summary-refine'!$H759+'summary-refine'!$I759)/1000</f>
        <v>8.36</v>
      </c>
      <c r="C758" s="9">
        <f>('summary-refine'!$K759-'summary-refine'!$J759)/1000</f>
        <v>128.04400000000001</v>
      </c>
      <c r="D758" s="9">
        <f>'summary-refine'!$J759/1000</f>
        <v>0.82199999999999995</v>
      </c>
      <c r="E758" s="8">
        <f>'summary-refine'!$G759</f>
        <v>332582</v>
      </c>
      <c r="F758" s="24">
        <f t="shared" si="46"/>
        <v>332.58199999999999</v>
      </c>
      <c r="G758" s="8">
        <f>'summary-refine'!$P759/1000</f>
        <v>105.408</v>
      </c>
      <c r="H758" s="8">
        <f>'summary-refine'!$P759/I758</f>
        <v>57.537117903930131</v>
      </c>
      <c r="I758" s="8">
        <f>'summary-refine'!$M759</f>
        <v>1832</v>
      </c>
      <c r="J758" s="9">
        <f>('summary-no-refine'!$K759-'summary-no-refine'!$J759)/1000</f>
        <v>108.93</v>
      </c>
      <c r="K758" s="7">
        <f t="shared" si="44"/>
        <v>1.1754704856329754</v>
      </c>
      <c r="L758" s="8">
        <f>'summary-no-refine'!$G759</f>
        <v>313167</v>
      </c>
      <c r="M758" s="24">
        <f t="shared" si="47"/>
        <v>313.16699999999997</v>
      </c>
      <c r="N758" s="7">
        <f t="shared" si="45"/>
        <v>1.0619956764282317</v>
      </c>
    </row>
    <row r="759" spans="1:14" x14ac:dyDescent="0.2">
      <c r="A759" s="1">
        <v>758</v>
      </c>
      <c r="B759" s="9">
        <f>('summary-refine'!$H760+'summary-refine'!$I760)/1000</f>
        <v>8.6869999999999994</v>
      </c>
      <c r="C759" s="9">
        <f>('summary-refine'!$K760-'summary-refine'!$J760)/1000</f>
        <v>126.515</v>
      </c>
      <c r="D759" s="9">
        <f>'summary-refine'!$J760/1000</f>
        <v>0.89200000000000002</v>
      </c>
      <c r="E759" s="8">
        <f>'summary-refine'!$G760</f>
        <v>332582</v>
      </c>
      <c r="F759" s="24">
        <f t="shared" si="46"/>
        <v>332.58199999999999</v>
      </c>
      <c r="G759" s="8">
        <f>'summary-refine'!$P760/1000</f>
        <v>105.408</v>
      </c>
      <c r="H759" s="8">
        <f>'summary-refine'!$P760/I759</f>
        <v>57.537117903930131</v>
      </c>
      <c r="I759" s="8">
        <f>'summary-refine'!$M760</f>
        <v>1832</v>
      </c>
      <c r="J759" s="9">
        <f>('summary-no-refine'!$K760-'summary-no-refine'!$J760)/1000</f>
        <v>106.44799999999999</v>
      </c>
      <c r="K759" s="7">
        <f t="shared" si="44"/>
        <v>1.188514579888772</v>
      </c>
      <c r="L759" s="8">
        <f>'summary-no-refine'!$G760</f>
        <v>313167</v>
      </c>
      <c r="M759" s="24">
        <f t="shared" si="47"/>
        <v>313.16699999999997</v>
      </c>
      <c r="N759" s="7">
        <f t="shared" si="45"/>
        <v>1.0619956764282317</v>
      </c>
    </row>
    <row r="760" spans="1:14" x14ac:dyDescent="0.2">
      <c r="A760" s="1">
        <v>759</v>
      </c>
      <c r="B760" s="9">
        <f>('summary-refine'!$H761+'summary-refine'!$I761)/1000</f>
        <v>7.8609999999999998</v>
      </c>
      <c r="C760" s="9">
        <f>('summary-refine'!$K761-'summary-refine'!$J761)/1000</f>
        <v>124.607</v>
      </c>
      <c r="D760" s="9">
        <f>'summary-refine'!$J761/1000</f>
        <v>0.85</v>
      </c>
      <c r="E760" s="8">
        <f>'summary-refine'!$G761</f>
        <v>332582</v>
      </c>
      <c r="F760" s="24">
        <f t="shared" si="46"/>
        <v>332.58199999999999</v>
      </c>
      <c r="G760" s="8">
        <f>'summary-refine'!$P761/1000</f>
        <v>105.408</v>
      </c>
      <c r="H760" s="8">
        <f>'summary-refine'!$P761/I760</f>
        <v>57.537117903930131</v>
      </c>
      <c r="I760" s="8">
        <f>'summary-refine'!$M761</f>
        <v>1832</v>
      </c>
      <c r="J760" s="9">
        <f>('summary-no-refine'!$K761-'summary-no-refine'!$J761)/1000</f>
        <v>106.29900000000001</v>
      </c>
      <c r="K760" s="7">
        <f t="shared" si="44"/>
        <v>1.1722311592771333</v>
      </c>
      <c r="L760" s="8">
        <f>'summary-no-refine'!$G761</f>
        <v>313167</v>
      </c>
      <c r="M760" s="24">
        <f t="shared" si="47"/>
        <v>313.16699999999997</v>
      </c>
      <c r="N760" s="7">
        <f t="shared" si="45"/>
        <v>1.0619956764282317</v>
      </c>
    </row>
    <row r="761" spans="1:14" x14ac:dyDescent="0.2">
      <c r="A761" s="1">
        <v>760</v>
      </c>
      <c r="B761" s="9">
        <f>('summary-refine'!$H762+'summary-refine'!$I762)/1000</f>
        <v>8.5619999999999994</v>
      </c>
      <c r="C761" s="9">
        <f>('summary-refine'!$K762-'summary-refine'!$J762)/1000</f>
        <v>125.086</v>
      </c>
      <c r="D761" s="9">
        <f>'summary-refine'!$J762/1000</f>
        <v>0.84</v>
      </c>
      <c r="E761" s="8">
        <f>'summary-refine'!$G762</f>
        <v>332575</v>
      </c>
      <c r="F761" s="24">
        <f t="shared" si="46"/>
        <v>332.57499999999999</v>
      </c>
      <c r="G761" s="8">
        <f>'summary-refine'!$P762/1000</f>
        <v>105.408</v>
      </c>
      <c r="H761" s="8">
        <f>'summary-refine'!$P762/I761</f>
        <v>57.537117903930131</v>
      </c>
      <c r="I761" s="8">
        <f>'summary-refine'!$M762</f>
        <v>1832</v>
      </c>
      <c r="J761" s="9">
        <f>('summary-no-refine'!$K762-'summary-no-refine'!$J762)/1000</f>
        <v>110.303</v>
      </c>
      <c r="K761" s="7">
        <f t="shared" si="44"/>
        <v>1.1340217401158628</v>
      </c>
      <c r="L761" s="8">
        <f>'summary-no-refine'!$G762</f>
        <v>313153</v>
      </c>
      <c r="M761" s="24">
        <f t="shared" si="47"/>
        <v>313.15300000000002</v>
      </c>
      <c r="N761" s="7">
        <f t="shared" si="45"/>
        <v>1.0620208013335335</v>
      </c>
    </row>
    <row r="762" spans="1:14" x14ac:dyDescent="0.2">
      <c r="A762" s="1">
        <v>761</v>
      </c>
      <c r="B762" s="9">
        <f>('summary-refine'!$H763+'summary-refine'!$I763)/1000</f>
        <v>8.9429999999999996</v>
      </c>
      <c r="C762" s="9">
        <f>('summary-refine'!$K763-'summary-refine'!$J763)/1000</f>
        <v>127.86</v>
      </c>
      <c r="D762" s="9">
        <f>'summary-refine'!$J763/1000</f>
        <v>0.88900000000000001</v>
      </c>
      <c r="E762" s="8">
        <f>'summary-refine'!$G763</f>
        <v>332582</v>
      </c>
      <c r="F762" s="24">
        <f t="shared" si="46"/>
        <v>332.58199999999999</v>
      </c>
      <c r="G762" s="8">
        <f>'summary-refine'!$P763/1000</f>
        <v>105.408</v>
      </c>
      <c r="H762" s="8">
        <f>'summary-refine'!$P763/I762</f>
        <v>57.537117903930131</v>
      </c>
      <c r="I762" s="8">
        <f>'summary-refine'!$M763</f>
        <v>1832</v>
      </c>
      <c r="J762" s="9">
        <f>('summary-no-refine'!$K763-'summary-no-refine'!$J763)/1000</f>
        <v>111.783</v>
      </c>
      <c r="K762" s="7">
        <f t="shared" si="44"/>
        <v>1.1438233005018652</v>
      </c>
      <c r="L762" s="8">
        <f>'summary-no-refine'!$G763</f>
        <v>313157</v>
      </c>
      <c r="M762" s="24">
        <f t="shared" si="47"/>
        <v>313.15699999999998</v>
      </c>
      <c r="N762" s="7">
        <f t="shared" si="45"/>
        <v>1.062029588992103</v>
      </c>
    </row>
    <row r="763" spans="1:14" x14ac:dyDescent="0.2">
      <c r="A763" s="1">
        <v>762</v>
      </c>
      <c r="B763" s="9">
        <f>('summary-refine'!$H764+'summary-refine'!$I764)/1000</f>
        <v>8.3689999999999998</v>
      </c>
      <c r="C763" s="9">
        <f>('summary-refine'!$K764-'summary-refine'!$J764)/1000</f>
        <v>128.131</v>
      </c>
      <c r="D763" s="9">
        <f>'summary-refine'!$J764/1000</f>
        <v>0.84799999999999998</v>
      </c>
      <c r="E763" s="8">
        <f>'summary-refine'!$G764</f>
        <v>332582</v>
      </c>
      <c r="F763" s="24">
        <f t="shared" si="46"/>
        <v>332.58199999999999</v>
      </c>
      <c r="G763" s="8">
        <f>'summary-refine'!$P764/1000</f>
        <v>105.408</v>
      </c>
      <c r="H763" s="8">
        <f>'summary-refine'!$P764/I763</f>
        <v>57.537117903930131</v>
      </c>
      <c r="I763" s="8">
        <f>'summary-refine'!$M764</f>
        <v>1832</v>
      </c>
      <c r="J763" s="9">
        <f>('summary-no-refine'!$K764-'summary-no-refine'!$J764)/1000</f>
        <v>108.89700000000001</v>
      </c>
      <c r="K763" s="7">
        <f t="shared" si="44"/>
        <v>1.1766256187039128</v>
      </c>
      <c r="L763" s="8">
        <f>'summary-no-refine'!$G764</f>
        <v>313167</v>
      </c>
      <c r="M763" s="24">
        <f t="shared" si="47"/>
        <v>313.16699999999997</v>
      </c>
      <c r="N763" s="7">
        <f t="shared" si="45"/>
        <v>1.0619956764282317</v>
      </c>
    </row>
    <row r="764" spans="1:14" x14ac:dyDescent="0.2">
      <c r="A764" s="1">
        <v>763</v>
      </c>
      <c r="B764" s="9">
        <f>('summary-refine'!$H765+'summary-refine'!$I765)/1000</f>
        <v>8.5909999999999993</v>
      </c>
      <c r="C764" s="9">
        <f>('summary-refine'!$K765-'summary-refine'!$J765)/1000</f>
        <v>142.27799999999999</v>
      </c>
      <c r="D764" s="9">
        <f>'summary-refine'!$J765/1000</f>
        <v>0.86799999999999999</v>
      </c>
      <c r="E764" s="8">
        <f>'summary-refine'!$G765</f>
        <v>331361</v>
      </c>
      <c r="F764" s="24">
        <f t="shared" si="46"/>
        <v>331.36099999999999</v>
      </c>
      <c r="G764" s="8">
        <f>'summary-refine'!$P765/1000</f>
        <v>101.917</v>
      </c>
      <c r="H764" s="8">
        <f>'summary-refine'!$P765/I764</f>
        <v>55.631550218340614</v>
      </c>
      <c r="I764" s="8">
        <f>'summary-refine'!$M765</f>
        <v>1832</v>
      </c>
      <c r="J764" s="9">
        <f>('summary-no-refine'!$K765-'summary-no-refine'!$J765)/1000</f>
        <v>114.224</v>
      </c>
      <c r="K764" s="7">
        <f t="shared" si="44"/>
        <v>1.2456051267684549</v>
      </c>
      <c r="L764" s="8">
        <f>'summary-no-refine'!$G765</f>
        <v>310741</v>
      </c>
      <c r="M764" s="24">
        <f t="shared" si="47"/>
        <v>310.74099999999999</v>
      </c>
      <c r="N764" s="7">
        <f t="shared" si="45"/>
        <v>1.0663575131701319</v>
      </c>
    </row>
    <row r="765" spans="1:14" x14ac:dyDescent="0.2">
      <c r="A765" s="1">
        <v>764</v>
      </c>
      <c r="B765" s="9">
        <f>('summary-refine'!$H766+'summary-refine'!$I766)/1000</f>
        <v>8.0839999999999996</v>
      </c>
      <c r="C765" s="9">
        <f>('summary-refine'!$K766-'summary-refine'!$J766)/1000</f>
        <v>140.46100000000001</v>
      </c>
      <c r="D765" s="9">
        <f>'summary-refine'!$J766/1000</f>
        <v>0.83299999999999996</v>
      </c>
      <c r="E765" s="8">
        <f>'summary-refine'!$G766</f>
        <v>332471</v>
      </c>
      <c r="F765" s="24">
        <f t="shared" si="46"/>
        <v>332.471</v>
      </c>
      <c r="G765" s="8">
        <f>'summary-refine'!$P766/1000</f>
        <v>101.82</v>
      </c>
      <c r="H765" s="8">
        <f>'summary-refine'!$P766/I765</f>
        <v>55.578602620087338</v>
      </c>
      <c r="I765" s="8">
        <f>'summary-refine'!$M766</f>
        <v>1832</v>
      </c>
      <c r="J765" s="9">
        <f>('summary-no-refine'!$K766-'summary-no-refine'!$J766)/1000</f>
        <v>103.699</v>
      </c>
      <c r="K765" s="7">
        <f t="shared" si="44"/>
        <v>1.3545067937010002</v>
      </c>
      <c r="L765" s="8">
        <f>'summary-no-refine'!$G766</f>
        <v>295417</v>
      </c>
      <c r="M765" s="24">
        <f t="shared" si="47"/>
        <v>295.41699999999997</v>
      </c>
      <c r="N765" s="7">
        <f t="shared" si="45"/>
        <v>1.1254294776536218</v>
      </c>
    </row>
    <row r="766" spans="1:14" x14ac:dyDescent="0.2">
      <c r="A766" s="1">
        <v>765</v>
      </c>
      <c r="B766" s="9">
        <f>('summary-refine'!$H767+'summary-refine'!$I767)/1000</f>
        <v>8.5220000000000002</v>
      </c>
      <c r="C766" s="9">
        <f>('summary-refine'!$K767-'summary-refine'!$J767)/1000</f>
        <v>139.11600000000001</v>
      </c>
      <c r="D766" s="9">
        <f>'summary-refine'!$J767/1000</f>
        <v>0.86599999999999999</v>
      </c>
      <c r="E766" s="8">
        <f>'summary-refine'!$G767</f>
        <v>332470</v>
      </c>
      <c r="F766" s="24">
        <f t="shared" si="46"/>
        <v>332.47</v>
      </c>
      <c r="G766" s="8">
        <f>'summary-refine'!$P767/1000</f>
        <v>101.82</v>
      </c>
      <c r="H766" s="8">
        <f>'summary-refine'!$P767/I766</f>
        <v>55.578602620087338</v>
      </c>
      <c r="I766" s="8">
        <f>'summary-refine'!$M767</f>
        <v>1832</v>
      </c>
      <c r="J766" s="9">
        <f>('summary-no-refine'!$K767-'summary-no-refine'!$J767)/1000</f>
        <v>104.459</v>
      </c>
      <c r="K766" s="7">
        <f t="shared" si="44"/>
        <v>1.3317761035430169</v>
      </c>
      <c r="L766" s="8">
        <f>'summary-no-refine'!$G767</f>
        <v>295414</v>
      </c>
      <c r="M766" s="24">
        <f t="shared" si="47"/>
        <v>295.41399999999999</v>
      </c>
      <c r="N766" s="7">
        <f t="shared" si="45"/>
        <v>1.1254375215798844</v>
      </c>
    </row>
    <row r="767" spans="1:14" x14ac:dyDescent="0.2">
      <c r="A767" s="1">
        <v>766</v>
      </c>
      <c r="B767" s="9">
        <f>('summary-refine'!$H768+'summary-refine'!$I768)/1000</f>
        <v>8.9440000000000008</v>
      </c>
      <c r="C767" s="9">
        <f>('summary-refine'!$K768-'summary-refine'!$J768)/1000</f>
        <v>141.21799999999999</v>
      </c>
      <c r="D767" s="9">
        <f>'summary-refine'!$J768/1000</f>
        <v>0.89900000000000002</v>
      </c>
      <c r="E767" s="8">
        <f>'summary-refine'!$G768</f>
        <v>332470</v>
      </c>
      <c r="F767" s="24">
        <f t="shared" si="46"/>
        <v>332.47</v>
      </c>
      <c r="G767" s="8">
        <f>'summary-refine'!$P768/1000</f>
        <v>101.82</v>
      </c>
      <c r="H767" s="8">
        <f>'summary-refine'!$P768/I767</f>
        <v>55.578602620087338</v>
      </c>
      <c r="I767" s="8">
        <f>'summary-refine'!$M768</f>
        <v>1832</v>
      </c>
      <c r="J767" s="9">
        <f>('summary-no-refine'!$K768-'summary-no-refine'!$J768)/1000</f>
        <v>109.274</v>
      </c>
      <c r="K767" s="7">
        <f t="shared" si="44"/>
        <v>1.2923293738675257</v>
      </c>
      <c r="L767" s="8">
        <f>'summary-no-refine'!$G768</f>
        <v>295417</v>
      </c>
      <c r="M767" s="24">
        <f t="shared" si="47"/>
        <v>295.41699999999997</v>
      </c>
      <c r="N767" s="7">
        <f t="shared" si="45"/>
        <v>1.1254260926080761</v>
      </c>
    </row>
    <row r="768" spans="1:14" x14ac:dyDescent="0.2">
      <c r="A768" s="1">
        <v>767</v>
      </c>
      <c r="B768" s="9">
        <f>('summary-refine'!$H769+'summary-refine'!$I769)/1000</f>
        <v>8.4770000000000003</v>
      </c>
      <c r="C768" s="9">
        <f>('summary-refine'!$K769-'summary-refine'!$J769)/1000</f>
        <v>138.536</v>
      </c>
      <c r="D768" s="9">
        <f>'summary-refine'!$J769/1000</f>
        <v>0.84799999999999998</v>
      </c>
      <c r="E768" s="8">
        <f>'summary-refine'!$G769</f>
        <v>319392</v>
      </c>
      <c r="F768" s="24">
        <f t="shared" si="46"/>
        <v>319.392</v>
      </c>
      <c r="G768" s="8">
        <f>'summary-refine'!$P769/1000</f>
        <v>102.14100000000001</v>
      </c>
      <c r="H768" s="8">
        <f>'summary-refine'!$P769/I768</f>
        <v>55.998355263157897</v>
      </c>
      <c r="I768" s="8">
        <f>'summary-refine'!$M769</f>
        <v>1824</v>
      </c>
      <c r="J768" s="9">
        <f>('summary-no-refine'!$K769-'summary-no-refine'!$J769)/1000</f>
        <v>88.807000000000002</v>
      </c>
      <c r="K768" s="7">
        <f t="shared" si="44"/>
        <v>1.5599671197090319</v>
      </c>
      <c r="L768" s="8">
        <f>'summary-no-refine'!$G769</f>
        <v>270775</v>
      </c>
      <c r="M768" s="24">
        <f t="shared" si="47"/>
        <v>270.77499999999998</v>
      </c>
      <c r="N768" s="7">
        <f t="shared" si="45"/>
        <v>1.1795475948665866</v>
      </c>
    </row>
    <row r="769" spans="1:14" x14ac:dyDescent="0.2">
      <c r="A769" s="1">
        <v>768</v>
      </c>
      <c r="B769" s="9">
        <f>('summary-refine'!$H770+'summary-refine'!$I770)/1000</f>
        <v>8.6319999999999997</v>
      </c>
      <c r="C769" s="9">
        <f>('summary-refine'!$K770-'summary-refine'!$J770)/1000</f>
        <v>139.59899999999999</v>
      </c>
      <c r="D769" s="9">
        <f>'summary-refine'!$J770/1000</f>
        <v>0.84199999999999997</v>
      </c>
      <c r="E769" s="8">
        <f>'summary-refine'!$G770</f>
        <v>319392</v>
      </c>
      <c r="F769" s="24">
        <f t="shared" si="46"/>
        <v>319.392</v>
      </c>
      <c r="G769" s="8">
        <f>'summary-refine'!$P770/1000</f>
        <v>102.14100000000001</v>
      </c>
      <c r="H769" s="8">
        <f>'summary-refine'!$P770/I769</f>
        <v>55.998355263157897</v>
      </c>
      <c r="I769" s="8">
        <f>'summary-refine'!$M770</f>
        <v>1824</v>
      </c>
      <c r="J769" s="9">
        <f>('summary-no-refine'!$K770-'summary-no-refine'!$J770)/1000</f>
        <v>89.299000000000007</v>
      </c>
      <c r="K769" s="7">
        <f t="shared" si="44"/>
        <v>1.5632761845037455</v>
      </c>
      <c r="L769" s="8">
        <f>'summary-no-refine'!$G770</f>
        <v>270720</v>
      </c>
      <c r="M769" s="24">
        <f t="shared" si="47"/>
        <v>270.72000000000003</v>
      </c>
      <c r="N769" s="7">
        <f t="shared" si="45"/>
        <v>1.1797872340425533</v>
      </c>
    </row>
    <row r="770" spans="1:14" x14ac:dyDescent="0.2">
      <c r="A770" s="1">
        <v>769</v>
      </c>
      <c r="B770" s="9">
        <f>('summary-refine'!$H771+'summary-refine'!$I771)/1000</f>
        <v>7.81</v>
      </c>
      <c r="C770" s="9">
        <f>('summary-refine'!$K771-'summary-refine'!$J771)/1000</f>
        <v>133.09299999999999</v>
      </c>
      <c r="D770" s="9">
        <f>'summary-refine'!$J771/1000</f>
        <v>0.83299999999999996</v>
      </c>
      <c r="E770" s="8">
        <f>'summary-refine'!$G771</f>
        <v>319392</v>
      </c>
      <c r="F770" s="24">
        <f t="shared" si="46"/>
        <v>319.392</v>
      </c>
      <c r="G770" s="8">
        <f>'summary-refine'!$P771/1000</f>
        <v>102.14100000000001</v>
      </c>
      <c r="H770" s="8">
        <f>'summary-refine'!$P771/I770</f>
        <v>55.998355263157897</v>
      </c>
      <c r="I770" s="8">
        <f>'summary-refine'!$M771</f>
        <v>1824</v>
      </c>
      <c r="J770" s="9">
        <f>('summary-no-refine'!$K771-'summary-no-refine'!$J771)/1000</f>
        <v>86.337000000000003</v>
      </c>
      <c r="K770" s="7">
        <f t="shared" ref="K770:K833" si="48">C770/J770</f>
        <v>1.5415522892850109</v>
      </c>
      <c r="L770" s="8">
        <f>'summary-no-refine'!$G771</f>
        <v>270779</v>
      </c>
      <c r="M770" s="24">
        <f t="shared" si="47"/>
        <v>270.779</v>
      </c>
      <c r="N770" s="7">
        <f t="shared" ref="N770:N833" si="49">E770/L770</f>
        <v>1.1795301703603307</v>
      </c>
    </row>
    <row r="771" spans="1:14" x14ac:dyDescent="0.2">
      <c r="A771" s="1">
        <v>770</v>
      </c>
      <c r="B771" s="9">
        <f>('summary-refine'!$H772+'summary-refine'!$I772)/1000</f>
        <v>8.1959999999999997</v>
      </c>
      <c r="C771" s="9">
        <f>('summary-refine'!$K772-'summary-refine'!$J772)/1000</f>
        <v>135.88800000000001</v>
      </c>
      <c r="D771" s="9">
        <f>'summary-refine'!$J772/1000</f>
        <v>0.82399999999999995</v>
      </c>
      <c r="E771" s="8">
        <f>'summary-refine'!$G772</f>
        <v>319392</v>
      </c>
      <c r="F771" s="24">
        <f t="shared" ref="F771:F834" si="50">E771/1000</f>
        <v>319.392</v>
      </c>
      <c r="G771" s="8">
        <f>'summary-refine'!$P772/1000</f>
        <v>102.14100000000001</v>
      </c>
      <c r="H771" s="8">
        <f>'summary-refine'!$P772/I771</f>
        <v>55.998355263157897</v>
      </c>
      <c r="I771" s="8">
        <f>'summary-refine'!$M772</f>
        <v>1824</v>
      </c>
      <c r="J771" s="9">
        <f>('summary-no-refine'!$K772-'summary-no-refine'!$J772)/1000</f>
        <v>89.977999999999994</v>
      </c>
      <c r="K771" s="7">
        <f t="shared" si="48"/>
        <v>1.5102358354264378</v>
      </c>
      <c r="L771" s="8">
        <f>'summary-no-refine'!$G772</f>
        <v>270716</v>
      </c>
      <c r="M771" s="24">
        <f t="shared" ref="M771:M834" si="51">L771/1000</f>
        <v>270.71600000000001</v>
      </c>
      <c r="N771" s="7">
        <f t="shared" si="49"/>
        <v>1.1798046661445942</v>
      </c>
    </row>
    <row r="772" spans="1:14" x14ac:dyDescent="0.2">
      <c r="A772" s="1">
        <v>771</v>
      </c>
      <c r="B772" s="9">
        <f>('summary-refine'!$H773+'summary-refine'!$I773)/1000</f>
        <v>8.8000000000000007</v>
      </c>
      <c r="C772" s="9">
        <f>('summary-refine'!$K773-'summary-refine'!$J773)/1000</f>
        <v>140.53100000000001</v>
      </c>
      <c r="D772" s="9">
        <f>'summary-refine'!$J773/1000</f>
        <v>0.83699999999999997</v>
      </c>
      <c r="E772" s="8">
        <f>'summary-refine'!$G773</f>
        <v>318740</v>
      </c>
      <c r="F772" s="24">
        <f t="shared" si="50"/>
        <v>318.74</v>
      </c>
      <c r="G772" s="8">
        <f>'summary-refine'!$P773/1000</f>
        <v>102.071</v>
      </c>
      <c r="H772" s="8">
        <f>'summary-refine'!$P773/I772</f>
        <v>55.959978070175438</v>
      </c>
      <c r="I772" s="8">
        <f>'summary-refine'!$M773</f>
        <v>1824</v>
      </c>
      <c r="J772" s="9">
        <f>('summary-no-refine'!$K773-'summary-no-refine'!$J773)/1000</f>
        <v>88.144000000000005</v>
      </c>
      <c r="K772" s="7">
        <f t="shared" si="48"/>
        <v>1.5943342711925939</v>
      </c>
      <c r="L772" s="8">
        <f>'summary-no-refine'!$G773</f>
        <v>270017</v>
      </c>
      <c r="M772" s="24">
        <f t="shared" si="51"/>
        <v>270.017</v>
      </c>
      <c r="N772" s="7">
        <f t="shared" si="49"/>
        <v>1.1804441942544359</v>
      </c>
    </row>
    <row r="773" spans="1:14" x14ac:dyDescent="0.2">
      <c r="A773" s="1">
        <v>772</v>
      </c>
      <c r="B773" s="9">
        <f>('summary-refine'!$H774+'summary-refine'!$I774)/1000</f>
        <v>8.3130000000000006</v>
      </c>
      <c r="C773" s="9">
        <f>('summary-refine'!$K774-'summary-refine'!$J774)/1000</f>
        <v>137.46799999999999</v>
      </c>
      <c r="D773" s="9">
        <f>'summary-refine'!$J774/1000</f>
        <v>0.83199999999999996</v>
      </c>
      <c r="E773" s="8">
        <f>'summary-refine'!$G774</f>
        <v>318740</v>
      </c>
      <c r="F773" s="24">
        <f t="shared" si="50"/>
        <v>318.74</v>
      </c>
      <c r="G773" s="8">
        <f>'summary-refine'!$P774/1000</f>
        <v>102.071</v>
      </c>
      <c r="H773" s="8">
        <f>'summary-refine'!$P774/I773</f>
        <v>55.959978070175438</v>
      </c>
      <c r="I773" s="8">
        <f>'summary-refine'!$M774</f>
        <v>1824</v>
      </c>
      <c r="J773" s="9">
        <f>('summary-no-refine'!$K774-'summary-no-refine'!$J774)/1000</f>
        <v>88.906000000000006</v>
      </c>
      <c r="K773" s="7">
        <f t="shared" si="48"/>
        <v>1.5462173531595165</v>
      </c>
      <c r="L773" s="8">
        <f>'summary-no-refine'!$G774</f>
        <v>270013</v>
      </c>
      <c r="M773" s="24">
        <f t="shared" si="51"/>
        <v>270.01299999999998</v>
      </c>
      <c r="N773" s="7">
        <f t="shared" si="49"/>
        <v>1.1804616814745956</v>
      </c>
    </row>
    <row r="774" spans="1:14" x14ac:dyDescent="0.2">
      <c r="A774" s="1">
        <v>773</v>
      </c>
      <c r="B774" s="9">
        <f>('summary-refine'!$H775+'summary-refine'!$I775)/1000</f>
        <v>8.77</v>
      </c>
      <c r="C774" s="9">
        <f>('summary-refine'!$K775-'summary-refine'!$J775)/1000</f>
        <v>137.38200000000001</v>
      </c>
      <c r="D774" s="9">
        <f>'summary-refine'!$J775/1000</f>
        <v>0.84499999999999997</v>
      </c>
      <c r="E774" s="8">
        <f>'summary-refine'!$G775</f>
        <v>318689</v>
      </c>
      <c r="F774" s="24">
        <f t="shared" si="50"/>
        <v>318.68900000000002</v>
      </c>
      <c r="G774" s="8">
        <f>'summary-refine'!$P775/1000</f>
        <v>102.071</v>
      </c>
      <c r="H774" s="8">
        <f>'summary-refine'!$P775/I774</f>
        <v>55.959978070175438</v>
      </c>
      <c r="I774" s="8">
        <f>'summary-refine'!$M775</f>
        <v>1824</v>
      </c>
      <c r="J774" s="9">
        <f>('summary-no-refine'!$K775-'summary-no-refine'!$J775)/1000</f>
        <v>89.373000000000005</v>
      </c>
      <c r="K774" s="7">
        <f t="shared" si="48"/>
        <v>1.5371756570776409</v>
      </c>
      <c r="L774" s="8">
        <f>'summary-no-refine'!$G775</f>
        <v>269965</v>
      </c>
      <c r="M774" s="24">
        <f t="shared" si="51"/>
        <v>269.96499999999997</v>
      </c>
      <c r="N774" s="7">
        <f t="shared" si="49"/>
        <v>1.1804826551590022</v>
      </c>
    </row>
    <row r="775" spans="1:14" x14ac:dyDescent="0.2">
      <c r="A775" s="1">
        <v>774</v>
      </c>
      <c r="B775" s="9">
        <f>('summary-refine'!$H776+'summary-refine'!$I776)/1000</f>
        <v>7.851</v>
      </c>
      <c r="C775" s="9">
        <f>('summary-refine'!$K776-'summary-refine'!$J776)/1000</f>
        <v>134.005</v>
      </c>
      <c r="D775" s="9">
        <f>'summary-refine'!$J776/1000</f>
        <v>0.85399999999999998</v>
      </c>
      <c r="E775" s="8">
        <f>'summary-refine'!$G776</f>
        <v>318740</v>
      </c>
      <c r="F775" s="24">
        <f t="shared" si="50"/>
        <v>318.74</v>
      </c>
      <c r="G775" s="8">
        <f>'summary-refine'!$P776/1000</f>
        <v>102.071</v>
      </c>
      <c r="H775" s="8">
        <f>'summary-refine'!$P776/I775</f>
        <v>55.959978070175438</v>
      </c>
      <c r="I775" s="8">
        <f>'summary-refine'!$M776</f>
        <v>1824</v>
      </c>
      <c r="J775" s="9">
        <f>('summary-no-refine'!$K776-'summary-no-refine'!$J776)/1000</f>
        <v>85.316000000000003</v>
      </c>
      <c r="K775" s="7">
        <f t="shared" si="48"/>
        <v>1.5706901401847249</v>
      </c>
      <c r="L775" s="8">
        <f>'summary-no-refine'!$G776</f>
        <v>270017</v>
      </c>
      <c r="M775" s="24">
        <f t="shared" si="51"/>
        <v>270.017</v>
      </c>
      <c r="N775" s="7">
        <f t="shared" si="49"/>
        <v>1.1804441942544359</v>
      </c>
    </row>
    <row r="776" spans="1:14" x14ac:dyDescent="0.2">
      <c r="A776" s="1">
        <v>775</v>
      </c>
      <c r="B776" s="9">
        <f>('summary-refine'!$H777+'summary-refine'!$I777)/1000</f>
        <v>8.4949999999999992</v>
      </c>
      <c r="C776" s="9">
        <f>('summary-refine'!$K777-'summary-refine'!$J777)/1000</f>
        <v>174.52699999999999</v>
      </c>
      <c r="D776" s="9">
        <f>'summary-refine'!$J777/1000</f>
        <v>0.95299999999999996</v>
      </c>
      <c r="E776" s="8">
        <f>'summary-refine'!$G777</f>
        <v>354977</v>
      </c>
      <c r="F776" s="24">
        <f t="shared" si="50"/>
        <v>354.97699999999998</v>
      </c>
      <c r="G776" s="8">
        <f>'summary-refine'!$P777/1000</f>
        <v>104.898</v>
      </c>
      <c r="H776" s="8">
        <f>'summary-refine'!$P777/I776</f>
        <v>57.258733624454152</v>
      </c>
      <c r="I776" s="8">
        <f>'summary-refine'!$M777</f>
        <v>1832</v>
      </c>
      <c r="J776" s="9">
        <f>('summary-no-refine'!$K777-'summary-no-refine'!$J777)/1000</f>
        <v>128.93600000000001</v>
      </c>
      <c r="K776" s="7">
        <f t="shared" si="48"/>
        <v>1.3535940311472356</v>
      </c>
      <c r="L776" s="8">
        <f>'summary-no-refine'!$G777</f>
        <v>309120</v>
      </c>
      <c r="M776" s="24">
        <f t="shared" si="51"/>
        <v>309.12</v>
      </c>
      <c r="N776" s="7">
        <f t="shared" si="49"/>
        <v>1.1483469202898551</v>
      </c>
    </row>
    <row r="777" spans="1:14" x14ac:dyDescent="0.2">
      <c r="A777" s="1">
        <v>776</v>
      </c>
      <c r="B777" s="9">
        <f>('summary-refine'!$H778+'summary-refine'!$I778)/1000</f>
        <v>8.9480000000000004</v>
      </c>
      <c r="C777" s="9">
        <f>('summary-refine'!$K778-'summary-refine'!$J778)/1000</f>
        <v>144.25700000000001</v>
      </c>
      <c r="D777" s="9">
        <f>'summary-refine'!$J778/1000</f>
        <v>0.82399999999999995</v>
      </c>
      <c r="E777" s="8">
        <f>'summary-refine'!$G778</f>
        <v>328297</v>
      </c>
      <c r="F777" s="24">
        <f t="shared" si="50"/>
        <v>328.29700000000003</v>
      </c>
      <c r="G777" s="8">
        <f>'summary-refine'!$P778/1000</f>
        <v>103.47499999999999</v>
      </c>
      <c r="H777" s="8">
        <f>'summary-refine'!$P778/I777</f>
        <v>56.667579408543261</v>
      </c>
      <c r="I777" s="8">
        <f>'summary-refine'!$M778</f>
        <v>1826</v>
      </c>
      <c r="J777" s="9">
        <f>('summary-no-refine'!$K778-'summary-no-refine'!$J778)/1000</f>
        <v>118.438</v>
      </c>
      <c r="K777" s="7">
        <f t="shared" si="48"/>
        <v>1.2179959134737162</v>
      </c>
      <c r="L777" s="8">
        <f>'summary-no-refine'!$G778</f>
        <v>311797</v>
      </c>
      <c r="M777" s="24">
        <f t="shared" si="51"/>
        <v>311.79700000000003</v>
      </c>
      <c r="N777" s="7">
        <f t="shared" si="49"/>
        <v>1.0529190466874281</v>
      </c>
    </row>
    <row r="778" spans="1:14" x14ac:dyDescent="0.2">
      <c r="A778" s="1">
        <v>777</v>
      </c>
      <c r="B778" s="9">
        <f>('summary-refine'!$H779+'summary-refine'!$I779)/1000</f>
        <v>8.3800000000000008</v>
      </c>
      <c r="C778" s="9">
        <f>('summary-refine'!$K779-'summary-refine'!$J779)/1000</f>
        <v>138.57400000000001</v>
      </c>
      <c r="D778" s="9">
        <f>'summary-refine'!$J779/1000</f>
        <v>0.81399999999999995</v>
      </c>
      <c r="E778" s="8">
        <f>'summary-refine'!$G779</f>
        <v>327748</v>
      </c>
      <c r="F778" s="24">
        <f t="shared" si="50"/>
        <v>327.74799999999999</v>
      </c>
      <c r="G778" s="8">
        <f>'summary-refine'!$P779/1000</f>
        <v>103.45</v>
      </c>
      <c r="H778" s="8">
        <f>'summary-refine'!$P779/I778</f>
        <v>56.653888280394305</v>
      </c>
      <c r="I778" s="8">
        <f>'summary-refine'!$M779</f>
        <v>1826</v>
      </c>
      <c r="J778" s="9">
        <f>('summary-no-refine'!$K779-'summary-no-refine'!$J779)/1000</f>
        <v>118.568</v>
      </c>
      <c r="K778" s="7">
        <f t="shared" si="48"/>
        <v>1.1687301801497876</v>
      </c>
      <c r="L778" s="8">
        <f>'summary-no-refine'!$G779</f>
        <v>310797</v>
      </c>
      <c r="M778" s="24">
        <f t="shared" si="51"/>
        <v>310.79700000000003</v>
      </c>
      <c r="N778" s="7">
        <f t="shared" si="49"/>
        <v>1.0545404234918612</v>
      </c>
    </row>
    <row r="779" spans="1:14" x14ac:dyDescent="0.2">
      <c r="A779" s="1">
        <v>778</v>
      </c>
      <c r="B779" s="9">
        <f>('summary-refine'!$H780+'summary-refine'!$I780)/1000</f>
        <v>8.5009999999999994</v>
      </c>
      <c r="C779" s="9">
        <f>('summary-refine'!$K780-'summary-refine'!$J780)/1000</f>
        <v>143.21799999999999</v>
      </c>
      <c r="D779" s="9">
        <f>'summary-refine'!$J780/1000</f>
        <v>0.86699999999999999</v>
      </c>
      <c r="E779" s="8">
        <f>'summary-refine'!$G780</f>
        <v>327797</v>
      </c>
      <c r="F779" s="24">
        <f t="shared" si="50"/>
        <v>327.79700000000003</v>
      </c>
      <c r="G779" s="8">
        <f>'summary-refine'!$P780/1000</f>
        <v>103.45</v>
      </c>
      <c r="H779" s="8">
        <f>'summary-refine'!$P780/I779</f>
        <v>56.653888280394305</v>
      </c>
      <c r="I779" s="8">
        <f>'summary-refine'!$M780</f>
        <v>1826</v>
      </c>
      <c r="J779" s="9">
        <f>('summary-no-refine'!$K780-'summary-no-refine'!$J780)/1000</f>
        <v>117.54900000000001</v>
      </c>
      <c r="K779" s="7">
        <f t="shared" si="48"/>
        <v>1.2183685101532125</v>
      </c>
      <c r="L779" s="8">
        <f>'summary-no-refine'!$G780</f>
        <v>310856</v>
      </c>
      <c r="M779" s="24">
        <f t="shared" si="51"/>
        <v>310.85599999999999</v>
      </c>
      <c r="N779" s="7">
        <f t="shared" si="49"/>
        <v>1.0544979025658183</v>
      </c>
    </row>
    <row r="780" spans="1:14" x14ac:dyDescent="0.2">
      <c r="A780" s="1">
        <v>779</v>
      </c>
      <c r="B780" s="9">
        <f>('summary-refine'!$H781+'summary-refine'!$I781)/1000</f>
        <v>8.3849999999999998</v>
      </c>
      <c r="C780" s="9">
        <f>('summary-refine'!$K781-'summary-refine'!$J781)/1000</f>
        <v>135.39099999999999</v>
      </c>
      <c r="D780" s="9">
        <f>'summary-refine'!$J781/1000</f>
        <v>0.90200000000000002</v>
      </c>
      <c r="E780" s="8">
        <f>'summary-refine'!$G781</f>
        <v>327746</v>
      </c>
      <c r="F780" s="24">
        <f t="shared" si="50"/>
        <v>327.74599999999998</v>
      </c>
      <c r="G780" s="8">
        <f>'summary-refine'!$P781/1000</f>
        <v>103.45</v>
      </c>
      <c r="H780" s="8">
        <f>'summary-refine'!$P781/I780</f>
        <v>56.653888280394305</v>
      </c>
      <c r="I780" s="8">
        <f>'summary-refine'!$M781</f>
        <v>1826</v>
      </c>
      <c r="J780" s="9">
        <f>('summary-no-refine'!$K781-'summary-no-refine'!$J781)/1000</f>
        <v>117.121</v>
      </c>
      <c r="K780" s="7">
        <f t="shared" si="48"/>
        <v>1.1559925205556647</v>
      </c>
      <c r="L780" s="8">
        <f>'summary-no-refine'!$G781</f>
        <v>310798</v>
      </c>
      <c r="M780" s="24">
        <f t="shared" si="51"/>
        <v>310.798</v>
      </c>
      <c r="N780" s="7">
        <f t="shared" si="49"/>
        <v>1.0545305954349771</v>
      </c>
    </row>
    <row r="781" spans="1:14" x14ac:dyDescent="0.2">
      <c r="A781" s="1">
        <v>780</v>
      </c>
      <c r="B781" s="9">
        <f>('summary-refine'!$H782+'summary-refine'!$I782)/1000</f>
        <v>8.3520000000000003</v>
      </c>
      <c r="C781" s="9">
        <f>('summary-refine'!$K782-'summary-refine'!$J782)/1000</f>
        <v>140.88900000000001</v>
      </c>
      <c r="D781" s="9">
        <f>'summary-refine'!$J782/1000</f>
        <v>0.86099999999999999</v>
      </c>
      <c r="E781" s="8">
        <f>'summary-refine'!$G782</f>
        <v>327750</v>
      </c>
      <c r="F781" s="24">
        <f t="shared" si="50"/>
        <v>327.75</v>
      </c>
      <c r="G781" s="8">
        <f>'summary-refine'!$P782/1000</f>
        <v>103.45</v>
      </c>
      <c r="H781" s="8">
        <f>'summary-refine'!$P782/I781</f>
        <v>56.653888280394305</v>
      </c>
      <c r="I781" s="8">
        <f>'summary-refine'!$M782</f>
        <v>1826</v>
      </c>
      <c r="J781" s="9">
        <f>('summary-no-refine'!$K782-'summary-no-refine'!$J782)/1000</f>
        <v>120.33499999999999</v>
      </c>
      <c r="K781" s="7">
        <f t="shared" si="48"/>
        <v>1.1708064985249513</v>
      </c>
      <c r="L781" s="8">
        <f>'summary-no-refine'!$G782</f>
        <v>310805</v>
      </c>
      <c r="M781" s="24">
        <f t="shared" si="51"/>
        <v>310.80500000000001</v>
      </c>
      <c r="N781" s="7">
        <f t="shared" si="49"/>
        <v>1.054519714933801</v>
      </c>
    </row>
    <row r="782" spans="1:14" x14ac:dyDescent="0.2">
      <c r="A782" s="1">
        <v>781</v>
      </c>
      <c r="B782" s="9">
        <f>('summary-refine'!$H783+'summary-refine'!$I783)/1000</f>
        <v>8.6720000000000006</v>
      </c>
      <c r="C782" s="9">
        <f>('summary-refine'!$K783-'summary-refine'!$J783)/1000</f>
        <v>141.84</v>
      </c>
      <c r="D782" s="9">
        <f>'summary-refine'!$J783/1000</f>
        <v>0.876</v>
      </c>
      <c r="E782" s="8">
        <f>'summary-refine'!$G783</f>
        <v>327746</v>
      </c>
      <c r="F782" s="24">
        <f t="shared" si="50"/>
        <v>327.74599999999998</v>
      </c>
      <c r="G782" s="8">
        <f>'summary-refine'!$P783/1000</f>
        <v>103.45</v>
      </c>
      <c r="H782" s="8">
        <f>'summary-refine'!$P783/I782</f>
        <v>56.653888280394305</v>
      </c>
      <c r="I782" s="8">
        <f>'summary-refine'!$M783</f>
        <v>1826</v>
      </c>
      <c r="J782" s="9">
        <f>('summary-no-refine'!$K783-'summary-no-refine'!$J783)/1000</f>
        <v>118.301</v>
      </c>
      <c r="K782" s="7">
        <f t="shared" si="48"/>
        <v>1.1989754947126399</v>
      </c>
      <c r="L782" s="8">
        <f>'summary-no-refine'!$G783</f>
        <v>310798</v>
      </c>
      <c r="M782" s="24">
        <f t="shared" si="51"/>
        <v>310.798</v>
      </c>
      <c r="N782" s="7">
        <f t="shared" si="49"/>
        <v>1.0545305954349771</v>
      </c>
    </row>
    <row r="783" spans="1:14" x14ac:dyDescent="0.2">
      <c r="A783" s="1">
        <v>782</v>
      </c>
      <c r="B783" s="9">
        <f>('summary-refine'!$H784+'summary-refine'!$I784)/1000</f>
        <v>8.5739999999999998</v>
      </c>
      <c r="C783" s="9">
        <f>('summary-refine'!$K784-'summary-refine'!$J784)/1000</f>
        <v>141.547</v>
      </c>
      <c r="D783" s="9">
        <f>'summary-refine'!$J784/1000</f>
        <v>0.84599999999999997</v>
      </c>
      <c r="E783" s="8">
        <f>'summary-refine'!$G784</f>
        <v>327748</v>
      </c>
      <c r="F783" s="24">
        <f t="shared" si="50"/>
        <v>327.74799999999999</v>
      </c>
      <c r="G783" s="8">
        <f>'summary-refine'!$P784/1000</f>
        <v>103.45</v>
      </c>
      <c r="H783" s="8">
        <f>'summary-refine'!$P784/I783</f>
        <v>56.653888280394305</v>
      </c>
      <c r="I783" s="8">
        <f>'summary-refine'!$M784</f>
        <v>1826</v>
      </c>
      <c r="J783" s="9">
        <f>('summary-no-refine'!$K784-'summary-no-refine'!$J784)/1000</f>
        <v>118.43899999999999</v>
      </c>
      <c r="K783" s="7">
        <f t="shared" si="48"/>
        <v>1.1951046530281411</v>
      </c>
      <c r="L783" s="8">
        <f>'summary-no-refine'!$G784</f>
        <v>310797</v>
      </c>
      <c r="M783" s="24">
        <f t="shared" si="51"/>
        <v>310.79700000000003</v>
      </c>
      <c r="N783" s="7">
        <f t="shared" si="49"/>
        <v>1.0545404234918612</v>
      </c>
    </row>
    <row r="784" spans="1:14" x14ac:dyDescent="0.2">
      <c r="A784" s="1">
        <v>783</v>
      </c>
      <c r="B784" s="9">
        <f>('summary-refine'!$H785+'summary-refine'!$I785)/1000</f>
        <v>8.4819999999999993</v>
      </c>
      <c r="C784" s="9">
        <f>('summary-refine'!$K785-'summary-refine'!$J785)/1000</f>
        <v>138.31700000000001</v>
      </c>
      <c r="D784" s="9">
        <f>'summary-refine'!$J785/1000</f>
        <v>0.86199999999999999</v>
      </c>
      <c r="E784" s="8">
        <f>'summary-refine'!$G785</f>
        <v>327797</v>
      </c>
      <c r="F784" s="24">
        <f t="shared" si="50"/>
        <v>327.79700000000003</v>
      </c>
      <c r="G784" s="8">
        <f>'summary-refine'!$P785/1000</f>
        <v>103.45</v>
      </c>
      <c r="H784" s="8">
        <f>'summary-refine'!$P785/I784</f>
        <v>56.653888280394305</v>
      </c>
      <c r="I784" s="8">
        <f>'summary-refine'!$M785</f>
        <v>1826</v>
      </c>
      <c r="J784" s="9">
        <f>('summary-no-refine'!$K785-'summary-no-refine'!$J785)/1000</f>
        <v>120.596</v>
      </c>
      <c r="K784" s="7">
        <f t="shared" si="48"/>
        <v>1.1469451723108561</v>
      </c>
      <c r="L784" s="8">
        <f>'summary-no-refine'!$G785</f>
        <v>310856</v>
      </c>
      <c r="M784" s="24">
        <f t="shared" si="51"/>
        <v>310.85599999999999</v>
      </c>
      <c r="N784" s="7">
        <f t="shared" si="49"/>
        <v>1.0544979025658183</v>
      </c>
    </row>
    <row r="785" spans="1:14" x14ac:dyDescent="0.2">
      <c r="A785" s="1">
        <v>784</v>
      </c>
      <c r="B785" s="9">
        <f>('summary-refine'!$H786+'summary-refine'!$I786)/1000</f>
        <v>8.1590000000000007</v>
      </c>
      <c r="C785" s="9">
        <f>('summary-refine'!$K786-'summary-refine'!$J786)/1000</f>
        <v>138.49600000000001</v>
      </c>
      <c r="D785" s="9">
        <f>'summary-refine'!$J786/1000</f>
        <v>0.85399999999999998</v>
      </c>
      <c r="E785" s="8">
        <f>'summary-refine'!$G786</f>
        <v>327746</v>
      </c>
      <c r="F785" s="24">
        <f t="shared" si="50"/>
        <v>327.74599999999998</v>
      </c>
      <c r="G785" s="8">
        <f>'summary-refine'!$P786/1000</f>
        <v>103.45</v>
      </c>
      <c r="H785" s="8">
        <f>'summary-refine'!$P786/I785</f>
        <v>56.653888280394305</v>
      </c>
      <c r="I785" s="8">
        <f>'summary-refine'!$M786</f>
        <v>1826</v>
      </c>
      <c r="J785" s="9">
        <f>('summary-no-refine'!$K786-'summary-no-refine'!$J786)/1000</f>
        <v>117.49299999999999</v>
      </c>
      <c r="K785" s="7">
        <f t="shared" si="48"/>
        <v>1.1787595856774447</v>
      </c>
      <c r="L785" s="8">
        <f>'summary-no-refine'!$G786</f>
        <v>310798</v>
      </c>
      <c r="M785" s="24">
        <f t="shared" si="51"/>
        <v>310.798</v>
      </c>
      <c r="N785" s="7">
        <f t="shared" si="49"/>
        <v>1.0545305954349771</v>
      </c>
    </row>
    <row r="786" spans="1:14" x14ac:dyDescent="0.2">
      <c r="A786" s="1">
        <v>785</v>
      </c>
      <c r="B786" s="9">
        <f>('summary-refine'!$H787+'summary-refine'!$I787)/1000</f>
        <v>8.3970000000000002</v>
      </c>
      <c r="C786" s="9">
        <f>('summary-refine'!$K787-'summary-refine'!$J787)/1000</f>
        <v>141.01499999999999</v>
      </c>
      <c r="D786" s="9">
        <f>'summary-refine'!$J787/1000</f>
        <v>0.80400000000000005</v>
      </c>
      <c r="E786" s="8">
        <f>'summary-refine'!$G787</f>
        <v>327750</v>
      </c>
      <c r="F786" s="24">
        <f t="shared" si="50"/>
        <v>327.75</v>
      </c>
      <c r="G786" s="8">
        <f>'summary-refine'!$P787/1000</f>
        <v>103.45</v>
      </c>
      <c r="H786" s="8">
        <f>'summary-refine'!$P787/I786</f>
        <v>56.653888280394305</v>
      </c>
      <c r="I786" s="8">
        <f>'summary-refine'!$M787</f>
        <v>1826</v>
      </c>
      <c r="J786" s="9">
        <f>('summary-no-refine'!$K787-'summary-no-refine'!$J787)/1000</f>
        <v>118.447</v>
      </c>
      <c r="K786" s="7">
        <f t="shared" si="48"/>
        <v>1.1905324744400447</v>
      </c>
      <c r="L786" s="8">
        <f>'summary-no-refine'!$G787</f>
        <v>310805</v>
      </c>
      <c r="M786" s="24">
        <f t="shared" si="51"/>
        <v>310.80500000000001</v>
      </c>
      <c r="N786" s="7">
        <f t="shared" si="49"/>
        <v>1.054519714933801</v>
      </c>
    </row>
    <row r="787" spans="1:14" x14ac:dyDescent="0.2">
      <c r="A787" s="1">
        <v>786</v>
      </c>
      <c r="B787" s="9">
        <f>('summary-refine'!$H788+'summary-refine'!$I788)/1000</f>
        <v>8.9179999999999993</v>
      </c>
      <c r="C787" s="9">
        <f>('summary-refine'!$K788-'summary-refine'!$J788)/1000</f>
        <v>143.01499999999999</v>
      </c>
      <c r="D787" s="9">
        <f>'summary-refine'!$J788/1000</f>
        <v>0.879</v>
      </c>
      <c r="E787" s="8">
        <f>'summary-refine'!$G788</f>
        <v>327746</v>
      </c>
      <c r="F787" s="24">
        <f t="shared" si="50"/>
        <v>327.74599999999998</v>
      </c>
      <c r="G787" s="8">
        <f>'summary-refine'!$P788/1000</f>
        <v>103.45</v>
      </c>
      <c r="H787" s="8">
        <f>'summary-refine'!$P788/I787</f>
        <v>56.653888280394305</v>
      </c>
      <c r="I787" s="8">
        <f>'summary-refine'!$M788</f>
        <v>1826</v>
      </c>
      <c r="J787" s="9">
        <f>('summary-no-refine'!$K788-'summary-no-refine'!$J788)/1000</f>
        <v>120.499</v>
      </c>
      <c r="K787" s="7">
        <f t="shared" si="48"/>
        <v>1.1868563224591075</v>
      </c>
      <c r="L787" s="8">
        <f>'summary-no-refine'!$G788</f>
        <v>310798</v>
      </c>
      <c r="M787" s="24">
        <f t="shared" si="51"/>
        <v>310.798</v>
      </c>
      <c r="N787" s="7">
        <f t="shared" si="49"/>
        <v>1.0545305954349771</v>
      </c>
    </row>
    <row r="788" spans="1:14" x14ac:dyDescent="0.2">
      <c r="A788" s="1">
        <v>787</v>
      </c>
      <c r="B788" s="9">
        <f>('summary-refine'!$H789+'summary-refine'!$I789)/1000</f>
        <v>8.8049999999999997</v>
      </c>
      <c r="C788" s="9">
        <f>('summary-refine'!$K789-'summary-refine'!$J789)/1000</f>
        <v>182.559</v>
      </c>
      <c r="D788" s="9">
        <f>'summary-refine'!$J789/1000</f>
        <v>0.97499999999999998</v>
      </c>
      <c r="E788" s="8">
        <f>'summary-refine'!$G789</f>
        <v>358700</v>
      </c>
      <c r="F788" s="24">
        <f t="shared" si="50"/>
        <v>358.7</v>
      </c>
      <c r="G788" s="8">
        <f>'summary-refine'!$P789/1000</f>
        <v>101.42400000000001</v>
      </c>
      <c r="H788" s="8">
        <f>'summary-refine'!$P789/I788</f>
        <v>55.302071973827701</v>
      </c>
      <c r="I788" s="8">
        <f>'summary-refine'!$M789</f>
        <v>1834</v>
      </c>
      <c r="J788" s="9">
        <f>('summary-no-refine'!$K789-'summary-no-refine'!$J789)/1000</f>
        <v>100.709</v>
      </c>
      <c r="K788" s="7">
        <f t="shared" si="48"/>
        <v>1.8127376897794636</v>
      </c>
      <c r="L788" s="8">
        <f>'summary-no-refine'!$G789</f>
        <v>268128</v>
      </c>
      <c r="M788" s="24">
        <f t="shared" si="51"/>
        <v>268.12799999999999</v>
      </c>
      <c r="N788" s="7">
        <f t="shared" si="49"/>
        <v>1.3377938894856187</v>
      </c>
    </row>
    <row r="789" spans="1:14" x14ac:dyDescent="0.2">
      <c r="A789" s="1">
        <v>788</v>
      </c>
      <c r="B789" s="9">
        <f>('summary-refine'!$H790+'summary-refine'!$I790)/1000</f>
        <v>8.2639999999999993</v>
      </c>
      <c r="C789" s="9">
        <f>('summary-refine'!$K790-'summary-refine'!$J790)/1000</f>
        <v>121.735</v>
      </c>
      <c r="D789" s="9">
        <f>'summary-refine'!$J790/1000</f>
        <v>0.78900000000000003</v>
      </c>
      <c r="E789" s="8">
        <f>'summary-refine'!$G790</f>
        <v>304590</v>
      </c>
      <c r="F789" s="24">
        <f t="shared" si="50"/>
        <v>304.58999999999997</v>
      </c>
      <c r="G789" s="8">
        <f>'summary-refine'!$P790/1000</f>
        <v>99.563999999999993</v>
      </c>
      <c r="H789" s="8">
        <f>'summary-refine'!$P790/I789</f>
        <v>54.3471615720524</v>
      </c>
      <c r="I789" s="8">
        <f>'summary-refine'!$M790</f>
        <v>1832</v>
      </c>
      <c r="J789" s="9">
        <f>('summary-no-refine'!$K790-'summary-no-refine'!$J790)/1000</f>
        <v>79.227000000000004</v>
      </c>
      <c r="K789" s="7">
        <f t="shared" si="48"/>
        <v>1.5365342623095661</v>
      </c>
      <c r="L789" s="8">
        <f>'summary-no-refine'!$G790</f>
        <v>245667</v>
      </c>
      <c r="M789" s="24">
        <f t="shared" si="51"/>
        <v>245.667</v>
      </c>
      <c r="N789" s="7">
        <f t="shared" si="49"/>
        <v>1.2398490639768467</v>
      </c>
    </row>
    <row r="790" spans="1:14" x14ac:dyDescent="0.2">
      <c r="A790" s="1">
        <v>789</v>
      </c>
      <c r="B790" s="9">
        <f>('summary-refine'!$H791+'summary-refine'!$I791)/1000</f>
        <v>8.3239999999999998</v>
      </c>
      <c r="C790" s="9">
        <f>('summary-refine'!$K791-'summary-refine'!$J791)/1000</f>
        <v>118.05500000000001</v>
      </c>
      <c r="D790" s="9">
        <f>'summary-refine'!$J791/1000</f>
        <v>0.80600000000000005</v>
      </c>
      <c r="E790" s="8">
        <f>'summary-refine'!$G791</f>
        <v>303223</v>
      </c>
      <c r="F790" s="24">
        <f t="shared" si="50"/>
        <v>303.22300000000001</v>
      </c>
      <c r="G790" s="8">
        <f>'summary-refine'!$P791/1000</f>
        <v>99.641999999999996</v>
      </c>
      <c r="H790" s="8">
        <f>'summary-refine'!$P791/I790</f>
        <v>54.153260869565216</v>
      </c>
      <c r="I790" s="8">
        <f>'summary-refine'!$M791</f>
        <v>1840</v>
      </c>
      <c r="J790" s="9">
        <f>('summary-no-refine'!$K791-'summary-no-refine'!$J791)/1000</f>
        <v>77.736000000000004</v>
      </c>
      <c r="K790" s="7">
        <f t="shared" si="48"/>
        <v>1.5186657404548729</v>
      </c>
      <c r="L790" s="8">
        <f>'summary-no-refine'!$G791</f>
        <v>242088</v>
      </c>
      <c r="M790" s="24">
        <f t="shared" si="51"/>
        <v>242.08799999999999</v>
      </c>
      <c r="N790" s="7">
        <f t="shared" si="49"/>
        <v>1.2525321370741218</v>
      </c>
    </row>
    <row r="791" spans="1:14" x14ac:dyDescent="0.2">
      <c r="A791" s="1">
        <v>790</v>
      </c>
      <c r="B791" s="9">
        <f>('summary-refine'!$H792+'summary-refine'!$I792)/1000</f>
        <v>8.2609999999999992</v>
      </c>
      <c r="C791" s="9">
        <f>('summary-refine'!$K792-'summary-refine'!$J792)/1000</f>
        <v>121.724</v>
      </c>
      <c r="D791" s="9">
        <f>'summary-refine'!$J792/1000</f>
        <v>0.755</v>
      </c>
      <c r="E791" s="8">
        <f>'summary-refine'!$G792</f>
        <v>302442</v>
      </c>
      <c r="F791" s="24">
        <f t="shared" si="50"/>
        <v>302.44200000000001</v>
      </c>
      <c r="G791" s="8">
        <f>'summary-refine'!$P792/1000</f>
        <v>99.856999999999999</v>
      </c>
      <c r="H791" s="8">
        <f>'summary-refine'!$P792/I791</f>
        <v>54.270108695652176</v>
      </c>
      <c r="I791" s="8">
        <f>'summary-refine'!$M792</f>
        <v>1840</v>
      </c>
      <c r="J791" s="9">
        <f>('summary-no-refine'!$K792-'summary-no-refine'!$J792)/1000</f>
        <v>81.516999999999996</v>
      </c>
      <c r="K791" s="7">
        <f t="shared" si="48"/>
        <v>1.4932345400345941</v>
      </c>
      <c r="L791" s="8">
        <f>'summary-no-refine'!$G792</f>
        <v>244838</v>
      </c>
      <c r="M791" s="24">
        <f t="shared" si="51"/>
        <v>244.83799999999999</v>
      </c>
      <c r="N791" s="7">
        <f t="shared" si="49"/>
        <v>1.2352739362353884</v>
      </c>
    </row>
    <row r="792" spans="1:14" x14ac:dyDescent="0.2">
      <c r="A792" s="1">
        <v>791</v>
      </c>
      <c r="B792" s="9">
        <f>('summary-refine'!$H793+'summary-refine'!$I793)/1000</f>
        <v>8.8529999999999998</v>
      </c>
      <c r="C792" s="9">
        <f>('summary-refine'!$K793-'summary-refine'!$J793)/1000</f>
        <v>124.79600000000001</v>
      </c>
      <c r="D792" s="9">
        <f>'summary-refine'!$J793/1000</f>
        <v>0.751</v>
      </c>
      <c r="E792" s="8">
        <f>'summary-refine'!$G793</f>
        <v>307185</v>
      </c>
      <c r="F792" s="24">
        <f t="shared" si="50"/>
        <v>307.185</v>
      </c>
      <c r="G792" s="8">
        <f>'summary-refine'!$P793/1000</f>
        <v>98.138000000000005</v>
      </c>
      <c r="H792" s="8">
        <f>'summary-refine'!$P793/I792</f>
        <v>53.018908698001077</v>
      </c>
      <c r="I792" s="8">
        <f>'summary-refine'!$M793</f>
        <v>1851</v>
      </c>
      <c r="J792" s="9">
        <f>('summary-no-refine'!$K793-'summary-no-refine'!$J793)/1000</f>
        <v>81.322999999999993</v>
      </c>
      <c r="K792" s="7">
        <f t="shared" si="48"/>
        <v>1.5345720152970257</v>
      </c>
      <c r="L792" s="8">
        <f>'summary-no-refine'!$G793</f>
        <v>251272</v>
      </c>
      <c r="M792" s="24">
        <f t="shared" si="51"/>
        <v>251.27199999999999</v>
      </c>
      <c r="N792" s="7">
        <f t="shared" si="49"/>
        <v>1.2225198191601134</v>
      </c>
    </row>
    <row r="793" spans="1:14" x14ac:dyDescent="0.2">
      <c r="A793" s="1">
        <v>792</v>
      </c>
      <c r="B793" s="9">
        <f>('summary-refine'!$H794+'summary-refine'!$I794)/1000</f>
        <v>8.4740000000000002</v>
      </c>
      <c r="C793" s="9">
        <f>('summary-refine'!$K794-'summary-refine'!$J794)/1000</f>
        <v>123.645</v>
      </c>
      <c r="D793" s="9">
        <f>'summary-refine'!$J794/1000</f>
        <v>0.79400000000000004</v>
      </c>
      <c r="E793" s="8">
        <f>'summary-refine'!$G794</f>
        <v>307148</v>
      </c>
      <c r="F793" s="24">
        <f t="shared" si="50"/>
        <v>307.14800000000002</v>
      </c>
      <c r="G793" s="8">
        <f>'summary-refine'!$P794/1000</f>
        <v>98.138000000000005</v>
      </c>
      <c r="H793" s="8">
        <f>'summary-refine'!$P794/I793</f>
        <v>53.018908698001077</v>
      </c>
      <c r="I793" s="8">
        <f>'summary-refine'!$M794</f>
        <v>1851</v>
      </c>
      <c r="J793" s="9">
        <f>('summary-no-refine'!$K794-'summary-no-refine'!$J794)/1000</f>
        <v>80.463999999999999</v>
      </c>
      <c r="K793" s="7">
        <f t="shared" si="48"/>
        <v>1.5366499304036587</v>
      </c>
      <c r="L793" s="8">
        <f>'summary-no-refine'!$G794</f>
        <v>251242</v>
      </c>
      <c r="M793" s="24">
        <f t="shared" si="51"/>
        <v>251.24199999999999</v>
      </c>
      <c r="N793" s="7">
        <f t="shared" si="49"/>
        <v>1.2225185279531288</v>
      </c>
    </row>
    <row r="794" spans="1:14" x14ac:dyDescent="0.2">
      <c r="A794" s="1">
        <v>793</v>
      </c>
      <c r="B794" s="9">
        <f>('summary-refine'!$H795+'summary-refine'!$I795)/1000</f>
        <v>8.3759999999999994</v>
      </c>
      <c r="C794" s="9">
        <f>('summary-refine'!$K795-'summary-refine'!$J795)/1000</f>
        <v>153.38499999999999</v>
      </c>
      <c r="D794" s="9">
        <f>'summary-refine'!$J795/1000</f>
        <v>0.88500000000000001</v>
      </c>
      <c r="E794" s="8">
        <f>'summary-refine'!$G795</f>
        <v>332242</v>
      </c>
      <c r="F794" s="24">
        <f t="shared" si="50"/>
        <v>332.24200000000002</v>
      </c>
      <c r="G794" s="8">
        <f>'summary-refine'!$P795/1000</f>
        <v>100.486</v>
      </c>
      <c r="H794" s="8">
        <f>'summary-refine'!$P795/I794</f>
        <v>54.287412209616427</v>
      </c>
      <c r="I794" s="8">
        <f>'summary-refine'!$M795</f>
        <v>1851</v>
      </c>
      <c r="J794" s="9">
        <f>('summary-no-refine'!$K795-'summary-no-refine'!$J795)/1000</f>
        <v>92.418000000000006</v>
      </c>
      <c r="K794" s="7">
        <f t="shared" si="48"/>
        <v>1.6596875067627517</v>
      </c>
      <c r="L794" s="8">
        <f>'summary-no-refine'!$G795</f>
        <v>257068</v>
      </c>
      <c r="M794" s="24">
        <f t="shared" si="51"/>
        <v>257.06799999999998</v>
      </c>
      <c r="N794" s="7">
        <f t="shared" si="49"/>
        <v>1.2924284625079745</v>
      </c>
    </row>
    <row r="795" spans="1:14" x14ac:dyDescent="0.2">
      <c r="A795" s="1">
        <v>794</v>
      </c>
      <c r="B795" s="9">
        <f>('summary-refine'!$H796+'summary-refine'!$I796)/1000</f>
        <v>8.6850000000000005</v>
      </c>
      <c r="C795" s="9">
        <f>('summary-refine'!$K796-'summary-refine'!$J796)/1000</f>
        <v>143.256</v>
      </c>
      <c r="D795" s="9">
        <f>'summary-refine'!$J796/1000</f>
        <v>0.85199999999999998</v>
      </c>
      <c r="E795" s="8">
        <f>'summary-refine'!$G796</f>
        <v>327878</v>
      </c>
      <c r="F795" s="24">
        <f t="shared" si="50"/>
        <v>327.87799999999999</v>
      </c>
      <c r="G795" s="8">
        <f>'summary-refine'!$P796/1000</f>
        <v>100.282</v>
      </c>
      <c r="H795" s="8">
        <f>'summary-refine'!$P796/I795</f>
        <v>54.118726389638425</v>
      </c>
      <c r="I795" s="8">
        <f>'summary-refine'!$M796</f>
        <v>1853</v>
      </c>
      <c r="J795" s="9">
        <f>('summary-no-refine'!$K796-'summary-no-refine'!$J796)/1000</f>
        <v>86.72</v>
      </c>
      <c r="K795" s="7">
        <f t="shared" si="48"/>
        <v>1.6519372693726937</v>
      </c>
      <c r="L795" s="8">
        <f>'summary-no-refine'!$G796</f>
        <v>252063</v>
      </c>
      <c r="M795" s="24">
        <f t="shared" si="51"/>
        <v>252.06299999999999</v>
      </c>
      <c r="N795" s="7">
        <f t="shared" si="49"/>
        <v>1.3007779801081476</v>
      </c>
    </row>
    <row r="796" spans="1:14" x14ac:dyDescent="0.2">
      <c r="A796" s="1">
        <v>795</v>
      </c>
      <c r="B796" s="9">
        <f>('summary-refine'!$H797+'summary-refine'!$I797)/1000</f>
        <v>8.3780000000000001</v>
      </c>
      <c r="C796" s="9">
        <f>('summary-refine'!$K797-'summary-refine'!$J797)/1000</f>
        <v>146.297</v>
      </c>
      <c r="D796" s="9">
        <f>'summary-refine'!$J797/1000</f>
        <v>0.877</v>
      </c>
      <c r="E796" s="8">
        <f>'summary-refine'!$G797</f>
        <v>327878</v>
      </c>
      <c r="F796" s="24">
        <f t="shared" si="50"/>
        <v>327.87799999999999</v>
      </c>
      <c r="G796" s="8">
        <f>'summary-refine'!$P797/1000</f>
        <v>100.282</v>
      </c>
      <c r="H796" s="8">
        <f>'summary-refine'!$P797/I796</f>
        <v>54.118726389638425</v>
      </c>
      <c r="I796" s="8">
        <f>'summary-refine'!$M797</f>
        <v>1853</v>
      </c>
      <c r="J796" s="9">
        <f>('summary-no-refine'!$K797-'summary-no-refine'!$J797)/1000</f>
        <v>87.891999999999996</v>
      </c>
      <c r="K796" s="7">
        <f t="shared" si="48"/>
        <v>1.6645087152414326</v>
      </c>
      <c r="L796" s="8">
        <f>'summary-no-refine'!$G797</f>
        <v>252005</v>
      </c>
      <c r="M796" s="24">
        <f t="shared" si="51"/>
        <v>252.005</v>
      </c>
      <c r="N796" s="7">
        <f t="shared" si="49"/>
        <v>1.3010773595761989</v>
      </c>
    </row>
    <row r="797" spans="1:14" x14ac:dyDescent="0.2">
      <c r="A797" s="1">
        <v>796</v>
      </c>
      <c r="B797" s="9">
        <f>('summary-refine'!$H798+'summary-refine'!$I798)/1000</f>
        <v>8.8940000000000001</v>
      </c>
      <c r="C797" s="9">
        <f>('summary-refine'!$K798-'summary-refine'!$J798)/1000</f>
        <v>209.3</v>
      </c>
      <c r="D797" s="9">
        <f>'summary-refine'!$J798/1000</f>
        <v>1.1339999999999999</v>
      </c>
      <c r="E797" s="8">
        <f>'summary-refine'!$G798</f>
        <v>389453</v>
      </c>
      <c r="F797" s="24">
        <f t="shared" si="50"/>
        <v>389.45299999999997</v>
      </c>
      <c r="G797" s="8">
        <f>'summary-refine'!$P798/1000</f>
        <v>109.36199999999999</v>
      </c>
      <c r="H797" s="8">
        <f>'summary-refine'!$P798/I797</f>
        <v>59.018888289260659</v>
      </c>
      <c r="I797" s="8">
        <f>'summary-refine'!$M798</f>
        <v>1853</v>
      </c>
      <c r="J797" s="9">
        <f>('summary-no-refine'!$K798-'summary-no-refine'!$J798)/1000</f>
        <v>161.31</v>
      </c>
      <c r="K797" s="7">
        <f t="shared" si="48"/>
        <v>1.2975017047920154</v>
      </c>
      <c r="L797" s="8">
        <f>'summary-no-refine'!$G798</f>
        <v>365226</v>
      </c>
      <c r="M797" s="24">
        <f t="shared" si="51"/>
        <v>365.226</v>
      </c>
      <c r="N797" s="7">
        <f t="shared" si="49"/>
        <v>1.0663342697398324</v>
      </c>
    </row>
    <row r="798" spans="1:14" x14ac:dyDescent="0.2">
      <c r="A798" s="1">
        <v>797</v>
      </c>
      <c r="B798" s="9">
        <f>('summary-refine'!$H799+'summary-refine'!$I799)/1000</f>
        <v>8.2240000000000002</v>
      </c>
      <c r="C798" s="9">
        <f>('summary-refine'!$K799-'summary-refine'!$J799)/1000</f>
        <v>206.88800000000001</v>
      </c>
      <c r="D798" s="9">
        <f>'summary-refine'!$J799/1000</f>
        <v>1.0880000000000001</v>
      </c>
      <c r="E798" s="8">
        <f>'summary-refine'!$G799</f>
        <v>389494</v>
      </c>
      <c r="F798" s="24">
        <f t="shared" si="50"/>
        <v>389.49400000000003</v>
      </c>
      <c r="G798" s="8">
        <f>'summary-refine'!$P799/1000</f>
        <v>109.36199999999999</v>
      </c>
      <c r="H798" s="8">
        <f>'summary-refine'!$P799/I798</f>
        <v>59.018888289260659</v>
      </c>
      <c r="I798" s="8">
        <f>'summary-refine'!$M799</f>
        <v>1853</v>
      </c>
      <c r="J798" s="9">
        <f>('summary-no-refine'!$K799-'summary-no-refine'!$J799)/1000</f>
        <v>160.44399999999999</v>
      </c>
      <c r="K798" s="7">
        <f t="shared" si="48"/>
        <v>1.289471715988133</v>
      </c>
      <c r="L798" s="8">
        <f>'summary-no-refine'!$G799</f>
        <v>365258</v>
      </c>
      <c r="M798" s="24">
        <f t="shared" si="51"/>
        <v>365.25799999999998</v>
      </c>
      <c r="N798" s="7">
        <f t="shared" si="49"/>
        <v>1.0663530983578731</v>
      </c>
    </row>
    <row r="799" spans="1:14" x14ac:dyDescent="0.2">
      <c r="A799" s="1">
        <v>798</v>
      </c>
      <c r="B799" s="9">
        <f>('summary-refine'!$H800+'summary-refine'!$I800)/1000</f>
        <v>8.3670000000000009</v>
      </c>
      <c r="C799" s="9">
        <f>('summary-refine'!$K800-'summary-refine'!$J800)/1000</f>
        <v>147.005</v>
      </c>
      <c r="D799" s="9">
        <f>'summary-refine'!$J800/1000</f>
        <v>0.93200000000000005</v>
      </c>
      <c r="E799" s="8">
        <f>'summary-refine'!$G800</f>
        <v>344846</v>
      </c>
      <c r="F799" s="24">
        <f t="shared" si="50"/>
        <v>344.846</v>
      </c>
      <c r="G799" s="8">
        <f>'summary-refine'!$P800/1000</f>
        <v>105.271</v>
      </c>
      <c r="H799" s="8">
        <f>'summary-refine'!$P800/I799</f>
        <v>56.780474649406685</v>
      </c>
      <c r="I799" s="8">
        <f>'summary-refine'!$M800</f>
        <v>1854</v>
      </c>
      <c r="J799" s="9">
        <f>('summary-no-refine'!$K800-'summary-no-refine'!$J800)/1000</f>
        <v>104.86199999999999</v>
      </c>
      <c r="K799" s="7">
        <f t="shared" si="48"/>
        <v>1.4018901031832314</v>
      </c>
      <c r="L799" s="8">
        <f>'summary-no-refine'!$G800</f>
        <v>278844</v>
      </c>
      <c r="M799" s="24">
        <f t="shared" si="51"/>
        <v>278.84399999999999</v>
      </c>
      <c r="N799" s="7">
        <f t="shared" si="49"/>
        <v>1.236698655879273</v>
      </c>
    </row>
    <row r="800" spans="1:14" x14ac:dyDescent="0.2">
      <c r="A800" s="1">
        <v>799</v>
      </c>
      <c r="B800" s="9">
        <f>('summary-refine'!$H801+'summary-refine'!$I801)/1000</f>
        <v>8.7430000000000003</v>
      </c>
      <c r="C800" s="9">
        <f>('summary-refine'!$K801-'summary-refine'!$J801)/1000</f>
        <v>166.82599999999999</v>
      </c>
      <c r="D800" s="9">
        <f>'summary-refine'!$J801/1000</f>
        <v>0.92900000000000005</v>
      </c>
      <c r="E800" s="8">
        <f>'summary-refine'!$G801</f>
        <v>360136</v>
      </c>
      <c r="F800" s="24">
        <f t="shared" si="50"/>
        <v>360.13600000000002</v>
      </c>
      <c r="G800" s="8">
        <f>'summary-refine'!$P801/1000</f>
        <v>107.121</v>
      </c>
      <c r="H800" s="8">
        <f>'summary-refine'!$P801/I800</f>
        <v>57.530075187969928</v>
      </c>
      <c r="I800" s="8">
        <f>'summary-refine'!$M801</f>
        <v>1862</v>
      </c>
      <c r="J800" s="9">
        <f>('summary-no-refine'!$K801-'summary-no-refine'!$J801)/1000</f>
        <v>91.102999999999994</v>
      </c>
      <c r="K800" s="7">
        <f t="shared" si="48"/>
        <v>1.8311800928619255</v>
      </c>
      <c r="L800" s="8">
        <f>'summary-no-refine'!$G801</f>
        <v>284339</v>
      </c>
      <c r="M800" s="24">
        <f t="shared" si="51"/>
        <v>284.339</v>
      </c>
      <c r="N800" s="7">
        <f t="shared" si="49"/>
        <v>1.2665726474384449</v>
      </c>
    </row>
    <row r="801" spans="1:14" x14ac:dyDescent="0.2">
      <c r="A801" s="1">
        <v>800</v>
      </c>
      <c r="B801" s="9">
        <f>('summary-refine'!$H802+'summary-refine'!$I802)/1000</f>
        <v>8.3160000000000007</v>
      </c>
      <c r="C801" s="9">
        <f>('summary-refine'!$K802-'summary-refine'!$J802)/1000</f>
        <v>170.45500000000001</v>
      </c>
      <c r="D801" s="9">
        <f>'summary-refine'!$J802/1000</f>
        <v>0.92200000000000004</v>
      </c>
      <c r="E801" s="8">
        <f>'summary-refine'!$G802</f>
        <v>361464</v>
      </c>
      <c r="F801" s="24">
        <f t="shared" si="50"/>
        <v>361.464</v>
      </c>
      <c r="G801" s="8">
        <f>'summary-refine'!$P802/1000</f>
        <v>106.146</v>
      </c>
      <c r="H801" s="8">
        <f>'summary-refine'!$P802/I801</f>
        <v>57.067741935483873</v>
      </c>
      <c r="I801" s="8">
        <f>'summary-refine'!$M802</f>
        <v>1860</v>
      </c>
      <c r="J801" s="9">
        <f>('summary-no-refine'!$K802-'summary-no-refine'!$J802)/1000</f>
        <v>141.935</v>
      </c>
      <c r="K801" s="7">
        <f t="shared" si="48"/>
        <v>1.2009370486490296</v>
      </c>
      <c r="L801" s="8">
        <f>'summary-no-refine'!$G802</f>
        <v>354028</v>
      </c>
      <c r="M801" s="24">
        <f t="shared" si="51"/>
        <v>354.02800000000002</v>
      </c>
      <c r="N801" s="7">
        <f t="shared" si="49"/>
        <v>1.0210039883850994</v>
      </c>
    </row>
    <row r="802" spans="1:14" x14ac:dyDescent="0.2">
      <c r="A802" s="1">
        <v>801</v>
      </c>
      <c r="B802" s="9">
        <f>('summary-refine'!$H803+'summary-refine'!$I803)/1000</f>
        <v>8.7530000000000001</v>
      </c>
      <c r="C802" s="9">
        <f>('summary-refine'!$K803-'summary-refine'!$J803)/1000</f>
        <v>166.34100000000001</v>
      </c>
      <c r="D802" s="9">
        <f>'summary-refine'!$J803/1000</f>
        <v>0.89700000000000002</v>
      </c>
      <c r="E802" s="8">
        <f>'summary-refine'!$G803</f>
        <v>361466</v>
      </c>
      <c r="F802" s="24">
        <f t="shared" si="50"/>
        <v>361.46600000000001</v>
      </c>
      <c r="G802" s="8">
        <f>'summary-refine'!$P803/1000</f>
        <v>106.146</v>
      </c>
      <c r="H802" s="8">
        <f>'summary-refine'!$P803/I802</f>
        <v>57.067741935483873</v>
      </c>
      <c r="I802" s="8">
        <f>'summary-refine'!$M803</f>
        <v>1860</v>
      </c>
      <c r="J802" s="9">
        <f>('summary-no-refine'!$K803-'summary-no-refine'!$J803)/1000</f>
        <v>145.60499999999999</v>
      </c>
      <c r="K802" s="7">
        <f t="shared" si="48"/>
        <v>1.1424126918718451</v>
      </c>
      <c r="L802" s="8">
        <f>'summary-no-refine'!$G803</f>
        <v>354040</v>
      </c>
      <c r="M802" s="24">
        <f t="shared" si="51"/>
        <v>354.04</v>
      </c>
      <c r="N802" s="7">
        <f t="shared" si="49"/>
        <v>1.0209750310699357</v>
      </c>
    </row>
    <row r="803" spans="1:14" x14ac:dyDescent="0.2">
      <c r="A803" s="1">
        <v>802</v>
      </c>
      <c r="B803" s="9">
        <f>('summary-refine'!$H804+'summary-refine'!$I804)/1000</f>
        <v>8.3859999999999992</v>
      </c>
      <c r="C803" s="9">
        <f>('summary-refine'!$K804-'summary-refine'!$J804)/1000</f>
        <v>175.61199999999999</v>
      </c>
      <c r="D803" s="9">
        <f>'summary-refine'!$J804/1000</f>
        <v>0.94799999999999995</v>
      </c>
      <c r="E803" s="8">
        <f>'summary-refine'!$G804</f>
        <v>365434</v>
      </c>
      <c r="F803" s="24">
        <f t="shared" si="50"/>
        <v>365.43400000000003</v>
      </c>
      <c r="G803" s="8">
        <f>'summary-refine'!$P804/1000</f>
        <v>106.57</v>
      </c>
      <c r="H803" s="8">
        <f>'summary-refine'!$P804/I803</f>
        <v>57.295698924731184</v>
      </c>
      <c r="I803" s="8">
        <f>'summary-refine'!$M804</f>
        <v>1860</v>
      </c>
      <c r="J803" s="9">
        <f>('summary-no-refine'!$K804-'summary-no-refine'!$J804)/1000</f>
        <v>111.739</v>
      </c>
      <c r="K803" s="7">
        <f t="shared" si="48"/>
        <v>1.5716267373074753</v>
      </c>
      <c r="L803" s="8">
        <f>'summary-no-refine'!$G804</f>
        <v>287580</v>
      </c>
      <c r="M803" s="24">
        <f t="shared" si="51"/>
        <v>287.58</v>
      </c>
      <c r="N803" s="7">
        <f t="shared" si="49"/>
        <v>1.2707211906252174</v>
      </c>
    </row>
    <row r="804" spans="1:14" x14ac:dyDescent="0.2">
      <c r="A804" s="1">
        <v>803</v>
      </c>
      <c r="B804" s="9">
        <f>('summary-refine'!$H805+'summary-refine'!$I805)/1000</f>
        <v>8.2859999999999996</v>
      </c>
      <c r="C804" s="9">
        <f>('summary-refine'!$K805-'summary-refine'!$J805)/1000</f>
        <v>163.53700000000001</v>
      </c>
      <c r="D804" s="9">
        <f>'summary-refine'!$J805/1000</f>
        <v>0.871</v>
      </c>
      <c r="E804" s="8">
        <f>'summary-refine'!$G805</f>
        <v>338591</v>
      </c>
      <c r="F804" s="24">
        <f t="shared" si="50"/>
        <v>338.59100000000001</v>
      </c>
      <c r="G804" s="8">
        <f>'summary-refine'!$P805/1000</f>
        <v>102.83</v>
      </c>
      <c r="H804" s="8">
        <f>'summary-refine'!$P805/I804</f>
        <v>55.284946236559136</v>
      </c>
      <c r="I804" s="8">
        <f>'summary-refine'!$M805</f>
        <v>1860</v>
      </c>
      <c r="J804" s="9">
        <f>('summary-no-refine'!$K805-'summary-no-refine'!$J805)/1000</f>
        <v>120.66500000000001</v>
      </c>
      <c r="K804" s="7">
        <f t="shared" si="48"/>
        <v>1.3552977251067004</v>
      </c>
      <c r="L804" s="8">
        <f>'summary-no-refine'!$G805</f>
        <v>320403</v>
      </c>
      <c r="M804" s="24">
        <f t="shared" si="51"/>
        <v>320.40300000000002</v>
      </c>
      <c r="N804" s="7">
        <f t="shared" si="49"/>
        <v>1.0567660103057712</v>
      </c>
    </row>
    <row r="805" spans="1:14" x14ac:dyDescent="0.2">
      <c r="A805" s="1">
        <v>804</v>
      </c>
      <c r="B805" s="9">
        <f>('summary-refine'!$H806+'summary-refine'!$I806)/1000</f>
        <v>8.7479999999999993</v>
      </c>
      <c r="C805" s="9">
        <f>('summary-refine'!$K806-'summary-refine'!$J806)/1000</f>
        <v>166.49299999999999</v>
      </c>
      <c r="D805" s="9">
        <f>'summary-refine'!$J806/1000</f>
        <v>0.9</v>
      </c>
      <c r="E805" s="8">
        <f>'summary-refine'!$G806</f>
        <v>358322</v>
      </c>
      <c r="F805" s="24">
        <f t="shared" si="50"/>
        <v>358.322</v>
      </c>
      <c r="G805" s="8">
        <f>'summary-refine'!$P806/1000</f>
        <v>104.16200000000001</v>
      </c>
      <c r="H805" s="8">
        <f>'summary-refine'!$P806/I805</f>
        <v>56.001075268817203</v>
      </c>
      <c r="I805" s="8">
        <f>'summary-refine'!$M806</f>
        <v>1860</v>
      </c>
      <c r="J805" s="9">
        <f>('summary-no-refine'!$K806-'summary-no-refine'!$J806)/1000</f>
        <v>109.839</v>
      </c>
      <c r="K805" s="7">
        <f t="shared" si="48"/>
        <v>1.5157912945310863</v>
      </c>
      <c r="L805" s="8">
        <f>'summary-no-refine'!$G806</f>
        <v>314398</v>
      </c>
      <c r="M805" s="24">
        <f t="shared" si="51"/>
        <v>314.39800000000002</v>
      </c>
      <c r="N805" s="7">
        <f t="shared" si="49"/>
        <v>1.1397082678642994</v>
      </c>
    </row>
    <row r="806" spans="1:14" x14ac:dyDescent="0.2">
      <c r="A806" s="1">
        <v>805</v>
      </c>
      <c r="B806" s="9">
        <f>('summary-refine'!$H807+'summary-refine'!$I807)/1000</f>
        <v>8.6029999999999998</v>
      </c>
      <c r="C806" s="9">
        <f>('summary-refine'!$K807-'summary-refine'!$J807)/1000</f>
        <v>168.88200000000001</v>
      </c>
      <c r="D806" s="9">
        <f>'summary-refine'!$J807/1000</f>
        <v>0.997</v>
      </c>
      <c r="E806" s="8">
        <f>'summary-refine'!$G807</f>
        <v>355954</v>
      </c>
      <c r="F806" s="24">
        <f t="shared" si="50"/>
        <v>355.95400000000001</v>
      </c>
      <c r="G806" s="8">
        <f>'summary-refine'!$P807/1000</f>
        <v>103.479</v>
      </c>
      <c r="H806" s="8">
        <f>'summary-refine'!$P807/I806</f>
        <v>55.633870967741935</v>
      </c>
      <c r="I806" s="8">
        <f>'summary-refine'!$M807</f>
        <v>1860</v>
      </c>
      <c r="J806" s="9">
        <f>('summary-no-refine'!$K807-'summary-no-refine'!$J807)/1000</f>
        <v>126.51300000000001</v>
      </c>
      <c r="K806" s="7">
        <f t="shared" si="48"/>
        <v>1.3348983898887861</v>
      </c>
      <c r="L806" s="8">
        <f>'summary-no-refine'!$G807</f>
        <v>318991</v>
      </c>
      <c r="M806" s="24">
        <f t="shared" si="51"/>
        <v>318.99099999999999</v>
      </c>
      <c r="N806" s="7">
        <f t="shared" si="49"/>
        <v>1.1158747425475954</v>
      </c>
    </row>
    <row r="807" spans="1:14" x14ac:dyDescent="0.2">
      <c r="A807" s="1">
        <v>806</v>
      </c>
      <c r="B807" s="9">
        <f>('summary-refine'!$H808+'summary-refine'!$I808)/1000</f>
        <v>8.7650000000000006</v>
      </c>
      <c r="C807" s="9">
        <f>('summary-refine'!$K808-'summary-refine'!$J808)/1000</f>
        <v>179.60599999999999</v>
      </c>
      <c r="D807" s="9">
        <f>'summary-refine'!$J808/1000</f>
        <v>0.93400000000000005</v>
      </c>
      <c r="E807" s="8">
        <f>'summary-refine'!$G808</f>
        <v>366998</v>
      </c>
      <c r="F807" s="24">
        <f t="shared" si="50"/>
        <v>366.99799999999999</v>
      </c>
      <c r="G807" s="8">
        <f>'summary-refine'!$P808/1000</f>
        <v>109.01300000000001</v>
      </c>
      <c r="H807" s="8">
        <f>'summary-refine'!$P808/I807</f>
        <v>58.640667025282411</v>
      </c>
      <c r="I807" s="8">
        <f>'summary-refine'!$M808</f>
        <v>1859</v>
      </c>
      <c r="J807" s="9">
        <f>('summary-no-refine'!$K808-'summary-no-refine'!$J808)/1000</f>
        <v>118.767</v>
      </c>
      <c r="K807" s="7">
        <f t="shared" si="48"/>
        <v>1.5122550876927092</v>
      </c>
      <c r="L807" s="8">
        <f>'summary-no-refine'!$G808</f>
        <v>317897</v>
      </c>
      <c r="M807" s="24">
        <f t="shared" si="51"/>
        <v>317.89699999999999</v>
      </c>
      <c r="N807" s="7">
        <f t="shared" si="49"/>
        <v>1.1544556884777144</v>
      </c>
    </row>
    <row r="808" spans="1:14" x14ac:dyDescent="0.2">
      <c r="A808" s="1">
        <v>807</v>
      </c>
      <c r="B808" s="9">
        <f>('summary-refine'!$H809+'summary-refine'!$I809)/1000</f>
        <v>8.1820000000000004</v>
      </c>
      <c r="C808" s="9">
        <f>('summary-refine'!$K809-'summary-refine'!$J809)/1000</f>
        <v>170.98500000000001</v>
      </c>
      <c r="D808" s="9">
        <f>'summary-refine'!$J809/1000</f>
        <v>0.94399999999999995</v>
      </c>
      <c r="E808" s="8">
        <f>'summary-refine'!$G809</f>
        <v>335772</v>
      </c>
      <c r="F808" s="24">
        <f t="shared" si="50"/>
        <v>335.77199999999999</v>
      </c>
      <c r="G808" s="8">
        <f>'summary-refine'!$P809/1000</f>
        <v>99.206000000000003</v>
      </c>
      <c r="H808" s="8">
        <f>'summary-refine'!$P809/I808</f>
        <v>53.365250134480902</v>
      </c>
      <c r="I808" s="8">
        <f>'summary-refine'!$M809</f>
        <v>1859</v>
      </c>
      <c r="J808" s="9">
        <f>('summary-no-refine'!$K809-'summary-no-refine'!$J809)/1000</f>
        <v>103.631</v>
      </c>
      <c r="K808" s="7">
        <f t="shared" si="48"/>
        <v>1.6499406548233637</v>
      </c>
      <c r="L808" s="8">
        <f>'summary-no-refine'!$G809</f>
        <v>275822</v>
      </c>
      <c r="M808" s="24">
        <f t="shared" si="51"/>
        <v>275.822</v>
      </c>
      <c r="N808" s="7">
        <f t="shared" si="49"/>
        <v>1.2173503201339995</v>
      </c>
    </row>
    <row r="809" spans="1:14" x14ac:dyDescent="0.2">
      <c r="A809" s="1">
        <v>808</v>
      </c>
      <c r="B809" s="9">
        <f>('summary-refine'!$H810+'summary-refine'!$I810)/1000</f>
        <v>8.4589999999999996</v>
      </c>
      <c r="C809" s="9">
        <f>('summary-refine'!$K810-'summary-refine'!$J810)/1000</f>
        <v>185.239</v>
      </c>
      <c r="D809" s="9">
        <f>'summary-refine'!$J810/1000</f>
        <v>1.0049999999999999</v>
      </c>
      <c r="E809" s="8">
        <f>'summary-refine'!$G810</f>
        <v>362795</v>
      </c>
      <c r="F809" s="24">
        <f t="shared" si="50"/>
        <v>362.79500000000002</v>
      </c>
      <c r="G809" s="8">
        <f>'summary-refine'!$P810/1000</f>
        <v>106.706</v>
      </c>
      <c r="H809" s="8">
        <f>'summary-refine'!$P810/I809</f>
        <v>57.399677245831093</v>
      </c>
      <c r="I809" s="8">
        <f>'summary-refine'!$M810</f>
        <v>1859</v>
      </c>
      <c r="J809" s="9">
        <f>('summary-no-refine'!$K810-'summary-no-refine'!$J810)/1000</f>
        <v>108.657</v>
      </c>
      <c r="K809" s="7">
        <f t="shared" si="48"/>
        <v>1.7048050286681946</v>
      </c>
      <c r="L809" s="8">
        <f>'summary-no-refine'!$G810</f>
        <v>278168</v>
      </c>
      <c r="M809" s="24">
        <f t="shared" si="51"/>
        <v>278.16800000000001</v>
      </c>
      <c r="N809" s="7">
        <f t="shared" si="49"/>
        <v>1.3042298179517413</v>
      </c>
    </row>
    <row r="810" spans="1:14" x14ac:dyDescent="0.2">
      <c r="A810" s="1">
        <v>809</v>
      </c>
      <c r="B810" s="9">
        <f>('summary-refine'!$H811+'summary-refine'!$I811)/1000</f>
        <v>8.2270000000000003</v>
      </c>
      <c r="C810" s="9">
        <f>('summary-refine'!$K811-'summary-refine'!$J811)/1000</f>
        <v>169.96</v>
      </c>
      <c r="D810" s="9">
        <f>'summary-refine'!$J811/1000</f>
        <v>0.9</v>
      </c>
      <c r="E810" s="8">
        <f>'summary-refine'!$G811</f>
        <v>345707</v>
      </c>
      <c r="F810" s="24">
        <f t="shared" si="50"/>
        <v>345.70699999999999</v>
      </c>
      <c r="G810" s="8">
        <f>'summary-refine'!$P811/1000</f>
        <v>102.374</v>
      </c>
      <c r="H810" s="8">
        <f>'summary-refine'!$P811/I810</f>
        <v>55.069392146315224</v>
      </c>
      <c r="I810" s="8">
        <f>'summary-refine'!$M811</f>
        <v>1859</v>
      </c>
      <c r="J810" s="9">
        <f>('summary-no-refine'!$K811-'summary-no-refine'!$J811)/1000</f>
        <v>95.361999999999995</v>
      </c>
      <c r="K810" s="7">
        <f t="shared" si="48"/>
        <v>1.7822612780772218</v>
      </c>
      <c r="L810" s="8">
        <f>'summary-no-refine'!$G811</f>
        <v>265772</v>
      </c>
      <c r="M810" s="24">
        <f t="shared" si="51"/>
        <v>265.77199999999999</v>
      </c>
      <c r="N810" s="7">
        <f t="shared" si="49"/>
        <v>1.3007653176406846</v>
      </c>
    </row>
    <row r="811" spans="1:14" x14ac:dyDescent="0.2">
      <c r="A811" s="1">
        <v>810</v>
      </c>
      <c r="B811" s="9">
        <f>('summary-refine'!$H812+'summary-refine'!$I812)/1000</f>
        <v>8.4930000000000003</v>
      </c>
      <c r="C811" s="9">
        <f>('summary-refine'!$K812-'summary-refine'!$J812)/1000</f>
        <v>183.078</v>
      </c>
      <c r="D811" s="9">
        <f>'summary-refine'!$J812/1000</f>
        <v>0.99399999999999999</v>
      </c>
      <c r="E811" s="8">
        <f>'summary-refine'!$G812</f>
        <v>361371</v>
      </c>
      <c r="F811" s="24">
        <f t="shared" si="50"/>
        <v>361.37099999999998</v>
      </c>
      <c r="G811" s="8">
        <f>'summary-refine'!$P812/1000</f>
        <v>105.405</v>
      </c>
      <c r="H811" s="8">
        <f>'summary-refine'!$P812/I811</f>
        <v>56.730355220667384</v>
      </c>
      <c r="I811" s="8">
        <f>'summary-refine'!$M812</f>
        <v>1858</v>
      </c>
      <c r="J811" s="9">
        <f>('summary-no-refine'!$K812-'summary-no-refine'!$J812)/1000</f>
        <v>96.465000000000003</v>
      </c>
      <c r="K811" s="7">
        <f t="shared" si="48"/>
        <v>1.8978696936712798</v>
      </c>
      <c r="L811" s="8">
        <f>'summary-no-refine'!$G812</f>
        <v>269817</v>
      </c>
      <c r="M811" s="24">
        <f t="shared" si="51"/>
        <v>269.81700000000001</v>
      </c>
      <c r="N811" s="7">
        <f t="shared" si="49"/>
        <v>1.339318871679694</v>
      </c>
    </row>
    <row r="812" spans="1:14" x14ac:dyDescent="0.2">
      <c r="A812" s="1">
        <v>811</v>
      </c>
      <c r="B812" s="9">
        <f>('summary-refine'!$H813+'summary-refine'!$I813)/1000</f>
        <v>8.4920000000000009</v>
      </c>
      <c r="C812" s="9">
        <f>('summary-refine'!$K813-'summary-refine'!$J813)/1000</f>
        <v>183.28100000000001</v>
      </c>
      <c r="D812" s="9">
        <f>'summary-refine'!$J813/1000</f>
        <v>1.0009999999999999</v>
      </c>
      <c r="E812" s="8">
        <f>'summary-refine'!$G813</f>
        <v>357202</v>
      </c>
      <c r="F812" s="24">
        <f t="shared" si="50"/>
        <v>357.202</v>
      </c>
      <c r="G812" s="8">
        <f>'summary-refine'!$P813/1000</f>
        <v>102.794</v>
      </c>
      <c r="H812" s="8">
        <f>'summary-refine'!$P813/I812</f>
        <v>55.325080731969862</v>
      </c>
      <c r="I812" s="8">
        <f>'summary-refine'!$M813</f>
        <v>1858</v>
      </c>
      <c r="J812" s="9">
        <f>('summary-no-refine'!$K813-'summary-no-refine'!$J813)/1000</f>
        <v>103.46899999999999</v>
      </c>
      <c r="K812" s="7">
        <f t="shared" si="48"/>
        <v>1.7713614705853928</v>
      </c>
      <c r="L812" s="8">
        <f>'summary-no-refine'!$G813</f>
        <v>271231</v>
      </c>
      <c r="M812" s="24">
        <f t="shared" si="51"/>
        <v>271.23099999999999</v>
      </c>
      <c r="N812" s="7">
        <f t="shared" si="49"/>
        <v>1.3169659810272425</v>
      </c>
    </row>
    <row r="813" spans="1:14" x14ac:dyDescent="0.2">
      <c r="A813" s="1">
        <v>812</v>
      </c>
      <c r="B813" s="9">
        <f>('summary-refine'!$H814+'summary-refine'!$I814)/1000</f>
        <v>8.5079999999999991</v>
      </c>
      <c r="C813" s="9">
        <f>('summary-refine'!$K814-'summary-refine'!$J814)/1000</f>
        <v>175.56899999999999</v>
      </c>
      <c r="D813" s="9">
        <f>'summary-refine'!$J814/1000</f>
        <v>0.93400000000000005</v>
      </c>
      <c r="E813" s="8">
        <f>'summary-refine'!$G814</f>
        <v>344281</v>
      </c>
      <c r="F813" s="24">
        <f t="shared" si="50"/>
        <v>344.28100000000001</v>
      </c>
      <c r="G813" s="8">
        <f>'summary-refine'!$P814/1000</f>
        <v>100.45099999999999</v>
      </c>
      <c r="H813" s="8">
        <f>'summary-refine'!$P814/I813</f>
        <v>54.064047362755652</v>
      </c>
      <c r="I813" s="8">
        <f>'summary-refine'!$M814</f>
        <v>1858</v>
      </c>
      <c r="J813" s="9">
        <f>('summary-no-refine'!$K814-'summary-no-refine'!$J814)/1000</f>
        <v>101.79900000000001</v>
      </c>
      <c r="K813" s="7">
        <f t="shared" si="48"/>
        <v>1.7246633071051776</v>
      </c>
      <c r="L813" s="8">
        <f>'summary-no-refine'!$G814</f>
        <v>271137</v>
      </c>
      <c r="M813" s="24">
        <f t="shared" si="51"/>
        <v>271.137</v>
      </c>
      <c r="N813" s="7">
        <f t="shared" si="49"/>
        <v>1.2697676820205284</v>
      </c>
    </row>
    <row r="814" spans="1:14" x14ac:dyDescent="0.2">
      <c r="A814" s="1">
        <v>813</v>
      </c>
      <c r="B814" s="9">
        <f>('summary-refine'!$H815+'summary-refine'!$I815)/1000</f>
        <v>8.2729999999999997</v>
      </c>
      <c r="C814" s="9">
        <f>('summary-refine'!$K815-'summary-refine'!$J815)/1000</f>
        <v>172.911</v>
      </c>
      <c r="D814" s="9">
        <f>'summary-refine'!$J815/1000</f>
        <v>0.98899999999999999</v>
      </c>
      <c r="E814" s="8">
        <f>'summary-refine'!$G815</f>
        <v>344841</v>
      </c>
      <c r="F814" s="24">
        <f t="shared" si="50"/>
        <v>344.84100000000001</v>
      </c>
      <c r="G814" s="8">
        <f>'summary-refine'!$P815/1000</f>
        <v>100.502</v>
      </c>
      <c r="H814" s="8">
        <f>'summary-refine'!$P815/I814</f>
        <v>54.091496232508071</v>
      </c>
      <c r="I814" s="8">
        <f>'summary-refine'!$M815</f>
        <v>1858</v>
      </c>
      <c r="J814" s="9">
        <f>('summary-no-refine'!$K815-'summary-no-refine'!$J815)/1000</f>
        <v>106.944</v>
      </c>
      <c r="K814" s="7">
        <f t="shared" si="48"/>
        <v>1.6168368491921006</v>
      </c>
      <c r="L814" s="8">
        <f>'summary-no-refine'!$G815</f>
        <v>274077</v>
      </c>
      <c r="M814" s="24">
        <f t="shared" si="51"/>
        <v>274.077</v>
      </c>
      <c r="N814" s="7">
        <f t="shared" si="49"/>
        <v>1.2581902166179577</v>
      </c>
    </row>
    <row r="815" spans="1:14" x14ac:dyDescent="0.2">
      <c r="A815" s="1">
        <v>814</v>
      </c>
      <c r="B815" s="9">
        <f>('summary-refine'!$H816+'summary-refine'!$I816)/1000</f>
        <v>8.0760000000000005</v>
      </c>
      <c r="C815" s="9">
        <f>('summary-refine'!$K816-'summary-refine'!$J816)/1000</f>
        <v>169.16800000000001</v>
      </c>
      <c r="D815" s="9">
        <f>'summary-refine'!$J816/1000</f>
        <v>0.93200000000000005</v>
      </c>
      <c r="E815" s="8">
        <f>'summary-refine'!$G816</f>
        <v>344976</v>
      </c>
      <c r="F815" s="24">
        <f t="shared" si="50"/>
        <v>344.976</v>
      </c>
      <c r="G815" s="8">
        <f>'summary-refine'!$P816/1000</f>
        <v>100.502</v>
      </c>
      <c r="H815" s="8">
        <f>'summary-refine'!$P816/I815</f>
        <v>54.091496232508071</v>
      </c>
      <c r="I815" s="8">
        <f>'summary-refine'!$M816</f>
        <v>1858</v>
      </c>
      <c r="J815" s="9">
        <f>('summary-no-refine'!$K816-'summary-no-refine'!$J816)/1000</f>
        <v>101.11</v>
      </c>
      <c r="K815" s="7">
        <f t="shared" si="48"/>
        <v>1.6731084956977549</v>
      </c>
      <c r="L815" s="8">
        <f>'summary-no-refine'!$G816</f>
        <v>274111</v>
      </c>
      <c r="M815" s="24">
        <f t="shared" si="51"/>
        <v>274.11099999999999</v>
      </c>
      <c r="N815" s="7">
        <f t="shared" si="49"/>
        <v>1.2585266552600953</v>
      </c>
    </row>
    <row r="816" spans="1:14" x14ac:dyDescent="0.2">
      <c r="A816" s="1">
        <v>815</v>
      </c>
      <c r="B816" s="9">
        <f>('summary-refine'!$H817+'summary-refine'!$I817)/1000</f>
        <v>8.5890000000000004</v>
      </c>
      <c r="C816" s="9">
        <f>('summary-refine'!$K817-'summary-refine'!$J817)/1000</f>
        <v>178.857</v>
      </c>
      <c r="D816" s="9">
        <f>'summary-refine'!$J817/1000</f>
        <v>0.90500000000000003</v>
      </c>
      <c r="E816" s="8">
        <f>'summary-refine'!$G817</f>
        <v>344734</v>
      </c>
      <c r="F816" s="24">
        <f t="shared" si="50"/>
        <v>344.73399999999998</v>
      </c>
      <c r="G816" s="8">
        <f>'summary-refine'!$P817/1000</f>
        <v>100.502</v>
      </c>
      <c r="H816" s="8">
        <f>'summary-refine'!$P817/I816</f>
        <v>54.091496232508071</v>
      </c>
      <c r="I816" s="8">
        <f>'summary-refine'!$M817</f>
        <v>1858</v>
      </c>
      <c r="J816" s="9">
        <f>('summary-no-refine'!$K817-'summary-no-refine'!$J817)/1000</f>
        <v>106.253</v>
      </c>
      <c r="K816" s="7">
        <f t="shared" si="48"/>
        <v>1.6833124711772844</v>
      </c>
      <c r="L816" s="8">
        <f>'summary-no-refine'!$G817</f>
        <v>273925</v>
      </c>
      <c r="M816" s="24">
        <f t="shared" si="51"/>
        <v>273.92500000000001</v>
      </c>
      <c r="N816" s="7">
        <f t="shared" si="49"/>
        <v>1.2584977639864927</v>
      </c>
    </row>
    <row r="817" spans="1:14" x14ac:dyDescent="0.2">
      <c r="A817" s="1">
        <v>816</v>
      </c>
      <c r="B817" s="9">
        <f>('summary-refine'!$H818+'summary-refine'!$I818)/1000</f>
        <v>8.6219999999999999</v>
      </c>
      <c r="C817" s="9">
        <f>('summary-refine'!$K818-'summary-refine'!$J818)/1000</f>
        <v>177.251</v>
      </c>
      <c r="D817" s="9">
        <f>'summary-refine'!$J818/1000</f>
        <v>0.91100000000000003</v>
      </c>
      <c r="E817" s="8">
        <f>'summary-refine'!$G818</f>
        <v>344850</v>
      </c>
      <c r="F817" s="24">
        <f t="shared" si="50"/>
        <v>344.85</v>
      </c>
      <c r="G817" s="8">
        <f>'summary-refine'!$P818/1000</f>
        <v>100.502</v>
      </c>
      <c r="H817" s="8">
        <f>'summary-refine'!$P818/I817</f>
        <v>54.091496232508071</v>
      </c>
      <c r="I817" s="8">
        <f>'summary-refine'!$M818</f>
        <v>1858</v>
      </c>
      <c r="J817" s="9">
        <f>('summary-no-refine'!$K818-'summary-no-refine'!$J818)/1000</f>
        <v>107.072</v>
      </c>
      <c r="K817" s="7">
        <f t="shared" si="48"/>
        <v>1.6554374626419606</v>
      </c>
      <c r="L817" s="8">
        <f>'summary-no-refine'!$G818</f>
        <v>274041</v>
      </c>
      <c r="M817" s="24">
        <f t="shared" si="51"/>
        <v>274.041</v>
      </c>
      <c r="N817" s="7">
        <f t="shared" si="49"/>
        <v>1.2583883433500826</v>
      </c>
    </row>
    <row r="818" spans="1:14" x14ac:dyDescent="0.2">
      <c r="A818" s="1">
        <v>817</v>
      </c>
      <c r="B818" s="9">
        <f>('summary-refine'!$H819+'summary-refine'!$I819)/1000</f>
        <v>8.4499999999999993</v>
      </c>
      <c r="C818" s="9">
        <f>('summary-refine'!$K819-'summary-refine'!$J819)/1000</f>
        <v>179.715</v>
      </c>
      <c r="D818" s="9">
        <f>'summary-refine'!$J819/1000</f>
        <v>0.92700000000000005</v>
      </c>
      <c r="E818" s="8">
        <f>'summary-refine'!$G819</f>
        <v>344852</v>
      </c>
      <c r="F818" s="24">
        <f t="shared" si="50"/>
        <v>344.85199999999998</v>
      </c>
      <c r="G818" s="8">
        <f>'summary-refine'!$P819/1000</f>
        <v>100.502</v>
      </c>
      <c r="H818" s="8">
        <f>'summary-refine'!$P819/I818</f>
        <v>54.091496232508071</v>
      </c>
      <c r="I818" s="8">
        <f>'summary-refine'!$M819</f>
        <v>1858</v>
      </c>
      <c r="J818" s="9">
        <f>('summary-no-refine'!$K819-'summary-no-refine'!$J819)/1000</f>
        <v>102.557</v>
      </c>
      <c r="K818" s="7">
        <f t="shared" si="48"/>
        <v>1.752342599725031</v>
      </c>
      <c r="L818" s="8">
        <f>'summary-no-refine'!$G819</f>
        <v>274038</v>
      </c>
      <c r="M818" s="24">
        <f t="shared" si="51"/>
        <v>274.03800000000001</v>
      </c>
      <c r="N818" s="7">
        <f t="shared" si="49"/>
        <v>1.2584094176720018</v>
      </c>
    </row>
    <row r="819" spans="1:14" x14ac:dyDescent="0.2">
      <c r="A819" s="1">
        <v>818</v>
      </c>
      <c r="B819" s="9">
        <f>('summary-refine'!$H820+'summary-refine'!$I820)/1000</f>
        <v>8.4420000000000002</v>
      </c>
      <c r="C819" s="9">
        <f>('summary-refine'!$K820-'summary-refine'!$J820)/1000</f>
        <v>178.345</v>
      </c>
      <c r="D819" s="9">
        <f>'summary-refine'!$J820/1000</f>
        <v>0.89100000000000001</v>
      </c>
      <c r="E819" s="8">
        <f>'summary-refine'!$G820</f>
        <v>344947</v>
      </c>
      <c r="F819" s="24">
        <f t="shared" si="50"/>
        <v>344.947</v>
      </c>
      <c r="G819" s="8">
        <f>'summary-refine'!$P820/1000</f>
        <v>100.502</v>
      </c>
      <c r="H819" s="8">
        <f>'summary-refine'!$P820/I819</f>
        <v>54.091496232508071</v>
      </c>
      <c r="I819" s="8">
        <f>'summary-refine'!$M820</f>
        <v>1858</v>
      </c>
      <c r="J819" s="9">
        <f>('summary-no-refine'!$K820-'summary-no-refine'!$J820)/1000</f>
        <v>106.69499999999999</v>
      </c>
      <c r="K819" s="7">
        <f t="shared" si="48"/>
        <v>1.6715403720886641</v>
      </c>
      <c r="L819" s="8">
        <f>'summary-no-refine'!$G820</f>
        <v>274210</v>
      </c>
      <c r="M819" s="24">
        <f t="shared" si="51"/>
        <v>274.20999999999998</v>
      </c>
      <c r="N819" s="7">
        <f t="shared" si="49"/>
        <v>1.2579665220086795</v>
      </c>
    </row>
    <row r="820" spans="1:14" x14ac:dyDescent="0.2">
      <c r="A820" s="1">
        <v>819</v>
      </c>
      <c r="B820" s="9">
        <f>('summary-refine'!$H821+'summary-refine'!$I821)/1000</f>
        <v>7.8730000000000002</v>
      </c>
      <c r="C820" s="9">
        <f>('summary-refine'!$K821-'summary-refine'!$J821)/1000</f>
        <v>171.95400000000001</v>
      </c>
      <c r="D820" s="9">
        <f>'summary-refine'!$J821/1000</f>
        <v>0.872</v>
      </c>
      <c r="E820" s="8">
        <f>'summary-refine'!$G821</f>
        <v>344995</v>
      </c>
      <c r="F820" s="24">
        <f t="shared" si="50"/>
        <v>344.995</v>
      </c>
      <c r="G820" s="8">
        <f>'summary-refine'!$P821/1000</f>
        <v>100.502</v>
      </c>
      <c r="H820" s="8">
        <f>'summary-refine'!$P821/I820</f>
        <v>54.091496232508071</v>
      </c>
      <c r="I820" s="8">
        <f>'summary-refine'!$M821</f>
        <v>1858</v>
      </c>
      <c r="J820" s="9">
        <f>('summary-no-refine'!$K821-'summary-no-refine'!$J821)/1000</f>
        <v>104.834</v>
      </c>
      <c r="K820" s="7">
        <f t="shared" si="48"/>
        <v>1.6402503004750368</v>
      </c>
      <c r="L820" s="8">
        <f>'summary-no-refine'!$G821</f>
        <v>274210</v>
      </c>
      <c r="M820" s="24">
        <f t="shared" si="51"/>
        <v>274.20999999999998</v>
      </c>
      <c r="N820" s="7">
        <f t="shared" si="49"/>
        <v>1.2581415703293097</v>
      </c>
    </row>
    <row r="821" spans="1:14" x14ac:dyDescent="0.2">
      <c r="A821" s="1">
        <v>820</v>
      </c>
      <c r="B821" s="9">
        <f>('summary-refine'!$H822+'summary-refine'!$I822)/1000</f>
        <v>8.3130000000000006</v>
      </c>
      <c r="C821" s="9">
        <f>('summary-refine'!$K822-'summary-refine'!$J822)/1000</f>
        <v>178.99799999999999</v>
      </c>
      <c r="D821" s="9">
        <f>'summary-refine'!$J822/1000</f>
        <v>0.95499999999999996</v>
      </c>
      <c r="E821" s="8">
        <f>'summary-refine'!$G822</f>
        <v>344993</v>
      </c>
      <c r="F821" s="24">
        <f t="shared" si="50"/>
        <v>344.99299999999999</v>
      </c>
      <c r="G821" s="8">
        <f>'summary-refine'!$P822/1000</f>
        <v>100.502</v>
      </c>
      <c r="H821" s="8">
        <f>'summary-refine'!$P822/I821</f>
        <v>54.091496232508071</v>
      </c>
      <c r="I821" s="8">
        <f>'summary-refine'!$M822</f>
        <v>1858</v>
      </c>
      <c r="J821" s="9">
        <f>('summary-no-refine'!$K822-'summary-no-refine'!$J822)/1000</f>
        <v>107.05500000000001</v>
      </c>
      <c r="K821" s="7">
        <f t="shared" si="48"/>
        <v>1.6720190556256127</v>
      </c>
      <c r="L821" s="8">
        <f>'summary-no-refine'!$G822</f>
        <v>274210</v>
      </c>
      <c r="M821" s="24">
        <f t="shared" si="51"/>
        <v>274.20999999999998</v>
      </c>
      <c r="N821" s="7">
        <f t="shared" si="49"/>
        <v>1.2581342766492833</v>
      </c>
    </row>
    <row r="822" spans="1:14" x14ac:dyDescent="0.2">
      <c r="A822" s="1">
        <v>821</v>
      </c>
      <c r="B822" s="9">
        <f>('summary-refine'!$H823+'summary-refine'!$I823)/1000</f>
        <v>8.8209999999999997</v>
      </c>
      <c r="C822" s="9">
        <f>('summary-refine'!$K823-'summary-refine'!$J823)/1000</f>
        <v>137.43100000000001</v>
      </c>
      <c r="D822" s="9">
        <f>'summary-refine'!$J823/1000</f>
        <v>0.89</v>
      </c>
      <c r="E822" s="8">
        <f>'summary-refine'!$G823</f>
        <v>320838</v>
      </c>
      <c r="F822" s="24">
        <f t="shared" si="50"/>
        <v>320.83800000000002</v>
      </c>
      <c r="G822" s="8">
        <f>'summary-refine'!$P823/1000</f>
        <v>102.35599999999999</v>
      </c>
      <c r="H822" s="8">
        <f>'summary-refine'!$P823/I822</f>
        <v>55.089343379978473</v>
      </c>
      <c r="I822" s="8">
        <f>'summary-refine'!$M823</f>
        <v>1858</v>
      </c>
      <c r="J822" s="9">
        <f>('summary-no-refine'!$K823-'summary-no-refine'!$J823)/1000</f>
        <v>104.11499999999999</v>
      </c>
      <c r="K822" s="7">
        <f t="shared" si="48"/>
        <v>1.3199923161888298</v>
      </c>
      <c r="L822" s="8">
        <f>'summary-no-refine'!$G823</f>
        <v>285775</v>
      </c>
      <c r="M822" s="24">
        <f t="shared" si="51"/>
        <v>285.77499999999998</v>
      </c>
      <c r="N822" s="7">
        <f t="shared" si="49"/>
        <v>1.1226944274341701</v>
      </c>
    </row>
    <row r="823" spans="1:14" x14ac:dyDescent="0.2">
      <c r="A823" s="1">
        <v>822</v>
      </c>
      <c r="B823" s="9">
        <f>('summary-refine'!$H824+'summary-refine'!$I824)/1000</f>
        <v>8.3629999999999995</v>
      </c>
      <c r="C823" s="9">
        <f>('summary-refine'!$K824-'summary-refine'!$J824)/1000</f>
        <v>186.619</v>
      </c>
      <c r="D823" s="9">
        <f>'summary-refine'!$J824/1000</f>
        <v>0.97599999999999998</v>
      </c>
      <c r="E823" s="8">
        <f>'summary-refine'!$G824</f>
        <v>374238</v>
      </c>
      <c r="F823" s="24">
        <f t="shared" si="50"/>
        <v>374.238</v>
      </c>
      <c r="G823" s="8">
        <f>'summary-refine'!$P824/1000</f>
        <v>106.50700000000001</v>
      </c>
      <c r="H823" s="8">
        <f>'summary-refine'!$P824/I823</f>
        <v>57.323466092572659</v>
      </c>
      <c r="I823" s="8">
        <f>'summary-refine'!$M824</f>
        <v>1858</v>
      </c>
      <c r="J823" s="9">
        <f>('summary-no-refine'!$K824-'summary-no-refine'!$J824)/1000</f>
        <v>134.88900000000001</v>
      </c>
      <c r="K823" s="7">
        <f t="shared" si="48"/>
        <v>1.3835005078249523</v>
      </c>
      <c r="L823" s="8">
        <f>'summary-no-refine'!$G824</f>
        <v>332965</v>
      </c>
      <c r="M823" s="24">
        <f t="shared" si="51"/>
        <v>332.96499999999997</v>
      </c>
      <c r="N823" s="7">
        <f t="shared" si="49"/>
        <v>1.12395597134834</v>
      </c>
    </row>
    <row r="824" spans="1:14" x14ac:dyDescent="0.2">
      <c r="A824" s="1">
        <v>823</v>
      </c>
      <c r="B824" s="9">
        <f>('summary-refine'!$H825+'summary-refine'!$I825)/1000</f>
        <v>8.27</v>
      </c>
      <c r="C824" s="9">
        <f>('summary-refine'!$K825-'summary-refine'!$J825)/1000</f>
        <v>186.845</v>
      </c>
      <c r="D824" s="9">
        <f>'summary-refine'!$J825/1000</f>
        <v>1.026</v>
      </c>
      <c r="E824" s="8">
        <f>'summary-refine'!$G825</f>
        <v>374234</v>
      </c>
      <c r="F824" s="24">
        <f t="shared" si="50"/>
        <v>374.23399999999998</v>
      </c>
      <c r="G824" s="8">
        <f>'summary-refine'!$P825/1000</f>
        <v>106.50700000000001</v>
      </c>
      <c r="H824" s="8">
        <f>'summary-refine'!$P825/I824</f>
        <v>57.323466092572659</v>
      </c>
      <c r="I824" s="8">
        <f>'summary-refine'!$M825</f>
        <v>1858</v>
      </c>
      <c r="J824" s="9">
        <f>('summary-no-refine'!$K825-'summary-no-refine'!$J825)/1000</f>
        <v>135.637</v>
      </c>
      <c r="K824" s="7">
        <f t="shared" si="48"/>
        <v>1.3775371027079633</v>
      </c>
      <c r="L824" s="8">
        <f>'summary-no-refine'!$G825</f>
        <v>332903</v>
      </c>
      <c r="M824" s="24">
        <f t="shared" si="51"/>
        <v>332.90300000000002</v>
      </c>
      <c r="N824" s="7">
        <f t="shared" si="49"/>
        <v>1.124153281886916</v>
      </c>
    </row>
    <row r="825" spans="1:14" x14ac:dyDescent="0.2">
      <c r="A825" s="1">
        <v>824</v>
      </c>
      <c r="B825" s="9">
        <f>('summary-refine'!$H826+'summary-refine'!$I826)/1000</f>
        <v>8.2379999999999995</v>
      </c>
      <c r="C825" s="9">
        <f>('summary-refine'!$K826-'summary-refine'!$J826)/1000</f>
        <v>181.483</v>
      </c>
      <c r="D825" s="9">
        <f>'summary-refine'!$J826/1000</f>
        <v>0.99399999999999999</v>
      </c>
      <c r="E825" s="8">
        <f>'summary-refine'!$G826</f>
        <v>370743</v>
      </c>
      <c r="F825" s="24">
        <f t="shared" si="50"/>
        <v>370.74299999999999</v>
      </c>
      <c r="G825" s="8">
        <f>'summary-refine'!$P826/1000</f>
        <v>105.687</v>
      </c>
      <c r="H825" s="8">
        <f>'summary-refine'!$P826/I825</f>
        <v>56.638263665594856</v>
      </c>
      <c r="I825" s="8">
        <f>'summary-refine'!$M826</f>
        <v>1866</v>
      </c>
      <c r="J825" s="9">
        <f>('summary-no-refine'!$K826-'summary-no-refine'!$J826)/1000</f>
        <v>133.59399999999999</v>
      </c>
      <c r="K825" s="7">
        <f t="shared" si="48"/>
        <v>1.3584666976061801</v>
      </c>
      <c r="L825" s="8">
        <f>'summary-no-refine'!$G826</f>
        <v>332051</v>
      </c>
      <c r="M825" s="24">
        <f t="shared" si="51"/>
        <v>332.05099999999999</v>
      </c>
      <c r="N825" s="7">
        <f t="shared" si="49"/>
        <v>1.1165242688623134</v>
      </c>
    </row>
    <row r="826" spans="1:14" x14ac:dyDescent="0.2">
      <c r="A826" s="1">
        <v>825</v>
      </c>
      <c r="B826" s="9">
        <f>('summary-refine'!$H827+'summary-refine'!$I827)/1000</f>
        <v>8.5719999999999992</v>
      </c>
      <c r="C826" s="9">
        <f>('summary-refine'!$K827-'summary-refine'!$J827)/1000</f>
        <v>146.648</v>
      </c>
      <c r="D826" s="9">
        <f>'summary-refine'!$J827/1000</f>
        <v>0.872</v>
      </c>
      <c r="E826" s="8">
        <f>'summary-refine'!$G827</f>
        <v>348505</v>
      </c>
      <c r="F826" s="24">
        <f t="shared" si="50"/>
        <v>348.505</v>
      </c>
      <c r="G826" s="8">
        <f>'summary-refine'!$P827/1000</f>
        <v>102.76900000000001</v>
      </c>
      <c r="H826" s="8">
        <f>'summary-refine'!$P827/I826</f>
        <v>55.074490889603432</v>
      </c>
      <c r="I826" s="8">
        <f>'summary-refine'!$M827</f>
        <v>1866</v>
      </c>
      <c r="J826" s="9">
        <f>('summary-no-refine'!$K827-'summary-no-refine'!$J827)/1000</f>
        <v>110.533</v>
      </c>
      <c r="K826" s="7">
        <f t="shared" si="48"/>
        <v>1.3267350022165325</v>
      </c>
      <c r="L826" s="8">
        <f>'summary-no-refine'!$G827</f>
        <v>309817</v>
      </c>
      <c r="M826" s="24">
        <f t="shared" si="51"/>
        <v>309.81700000000001</v>
      </c>
      <c r="N826" s="7">
        <f t="shared" si="49"/>
        <v>1.1248737157741506</v>
      </c>
    </row>
    <row r="827" spans="1:14" x14ac:dyDescent="0.2">
      <c r="A827" s="1">
        <v>826</v>
      </c>
      <c r="B827" s="9">
        <f>('summary-refine'!$H828+'summary-refine'!$I828)/1000</f>
        <v>8.6609999999999996</v>
      </c>
      <c r="C827" s="9">
        <f>('summary-refine'!$K828-'summary-refine'!$J828)/1000</f>
        <v>176.298</v>
      </c>
      <c r="D827" s="9">
        <f>'summary-refine'!$J828/1000</f>
        <v>0.95</v>
      </c>
      <c r="E827" s="8">
        <f>'summary-refine'!$G828</f>
        <v>341915</v>
      </c>
      <c r="F827" s="24">
        <f t="shared" si="50"/>
        <v>341.91500000000002</v>
      </c>
      <c r="G827" s="8">
        <f>'summary-refine'!$P828/1000</f>
        <v>102.47799999999999</v>
      </c>
      <c r="H827" s="8">
        <f>'summary-refine'!$P828/I827</f>
        <v>54.918542336548768</v>
      </c>
      <c r="I827" s="8">
        <f>'summary-refine'!$M828</f>
        <v>1866</v>
      </c>
      <c r="J827" s="9">
        <f>('summary-no-refine'!$K828-'summary-no-refine'!$J828)/1000</f>
        <v>113.443</v>
      </c>
      <c r="K827" s="7">
        <f t="shared" si="48"/>
        <v>1.5540668000669939</v>
      </c>
      <c r="L827" s="8">
        <f>'summary-no-refine'!$G828</f>
        <v>295100</v>
      </c>
      <c r="M827" s="24">
        <f t="shared" si="51"/>
        <v>295.10000000000002</v>
      </c>
      <c r="N827" s="7">
        <f t="shared" si="49"/>
        <v>1.1586411385970858</v>
      </c>
    </row>
    <row r="828" spans="1:14" x14ac:dyDescent="0.2">
      <c r="A828" s="1">
        <v>827</v>
      </c>
      <c r="B828" s="9">
        <f>('summary-refine'!$H829+'summary-refine'!$I829)/1000</f>
        <v>8.4979999999999993</v>
      </c>
      <c r="C828" s="9">
        <f>('summary-refine'!$K829-'summary-refine'!$J829)/1000</f>
        <v>183.20099999999999</v>
      </c>
      <c r="D828" s="9">
        <f>'summary-refine'!$J829/1000</f>
        <v>1.016</v>
      </c>
      <c r="E828" s="8">
        <f>'summary-refine'!$G829</f>
        <v>391643</v>
      </c>
      <c r="F828" s="24">
        <f t="shared" si="50"/>
        <v>391.64299999999997</v>
      </c>
      <c r="G828" s="8">
        <f>'summary-refine'!$P829/1000</f>
        <v>110.533</v>
      </c>
      <c r="H828" s="8">
        <f>'summary-refine'!$P829/I828</f>
        <v>59.235262593783496</v>
      </c>
      <c r="I828" s="8">
        <f>'summary-refine'!$M829</f>
        <v>1866</v>
      </c>
      <c r="J828" s="9">
        <f>('summary-no-refine'!$K829-'summary-no-refine'!$J829)/1000</f>
        <v>160.298</v>
      </c>
      <c r="K828" s="7">
        <f t="shared" si="48"/>
        <v>1.1428776403947647</v>
      </c>
      <c r="L828" s="8">
        <f>'summary-no-refine'!$G829</f>
        <v>369075</v>
      </c>
      <c r="M828" s="24">
        <f t="shared" si="51"/>
        <v>369.07499999999999</v>
      </c>
      <c r="N828" s="7">
        <f t="shared" si="49"/>
        <v>1.0611474632527265</v>
      </c>
    </row>
    <row r="829" spans="1:14" x14ac:dyDescent="0.2">
      <c r="A829" s="1">
        <v>828</v>
      </c>
      <c r="B829" s="9">
        <f>('summary-refine'!$H830+'summary-refine'!$I830)/1000</f>
        <v>8.5709999999999997</v>
      </c>
      <c r="C829" s="9">
        <f>('summary-refine'!$K830-'summary-refine'!$J830)/1000</f>
        <v>181.333</v>
      </c>
      <c r="D829" s="9">
        <f>'summary-refine'!$J830/1000</f>
        <v>0.95099999999999996</v>
      </c>
      <c r="E829" s="8">
        <f>'summary-refine'!$G830</f>
        <v>391677</v>
      </c>
      <c r="F829" s="24">
        <f t="shared" si="50"/>
        <v>391.67700000000002</v>
      </c>
      <c r="G829" s="8">
        <f>'summary-refine'!$P830/1000</f>
        <v>110.533</v>
      </c>
      <c r="H829" s="8">
        <f>'summary-refine'!$P830/I829</f>
        <v>59.235262593783496</v>
      </c>
      <c r="I829" s="8">
        <f>'summary-refine'!$M830</f>
        <v>1866</v>
      </c>
      <c r="J829" s="9">
        <f>('summary-no-refine'!$K830-'summary-no-refine'!$J830)/1000</f>
        <v>161.238</v>
      </c>
      <c r="K829" s="7">
        <f t="shared" si="48"/>
        <v>1.124629429787023</v>
      </c>
      <c r="L829" s="8">
        <f>'summary-no-refine'!$G830</f>
        <v>369000</v>
      </c>
      <c r="M829" s="24">
        <f t="shared" si="51"/>
        <v>369</v>
      </c>
      <c r="N829" s="7">
        <f t="shared" si="49"/>
        <v>1.0614552845528455</v>
      </c>
    </row>
    <row r="830" spans="1:14" x14ac:dyDescent="0.2">
      <c r="A830" s="1">
        <v>829</v>
      </c>
      <c r="B830" s="9">
        <f>('summary-refine'!$H831+'summary-refine'!$I831)/1000</f>
        <v>8.2539999999999996</v>
      </c>
      <c r="C830" s="9">
        <f>('summary-refine'!$K831-'summary-refine'!$J831)/1000</f>
        <v>177.76300000000001</v>
      </c>
      <c r="D830" s="9">
        <f>'summary-refine'!$J831/1000</f>
        <v>0.91900000000000004</v>
      </c>
      <c r="E830" s="8">
        <f>'summary-refine'!$G831</f>
        <v>391592</v>
      </c>
      <c r="F830" s="24">
        <f t="shared" si="50"/>
        <v>391.59199999999998</v>
      </c>
      <c r="G830" s="8">
        <f>'summary-refine'!$P831/1000</f>
        <v>110.533</v>
      </c>
      <c r="H830" s="8">
        <f>'summary-refine'!$P831/I830</f>
        <v>59.235262593783496</v>
      </c>
      <c r="I830" s="8">
        <f>'summary-refine'!$M831</f>
        <v>1866</v>
      </c>
      <c r="J830" s="9">
        <f>('summary-no-refine'!$K831-'summary-no-refine'!$J831)/1000</f>
        <v>155.60400000000001</v>
      </c>
      <c r="K830" s="7">
        <f t="shared" si="48"/>
        <v>1.142406364874939</v>
      </c>
      <c r="L830" s="8">
        <f>'summary-no-refine'!$G831</f>
        <v>369007</v>
      </c>
      <c r="M830" s="24">
        <f t="shared" si="51"/>
        <v>369.00700000000001</v>
      </c>
      <c r="N830" s="7">
        <f t="shared" si="49"/>
        <v>1.0612048009929351</v>
      </c>
    </row>
    <row r="831" spans="1:14" x14ac:dyDescent="0.2">
      <c r="A831" s="1">
        <v>830</v>
      </c>
      <c r="B831" s="9">
        <f>('summary-refine'!$H832+'summary-refine'!$I832)/1000</f>
        <v>8.3339999999999996</v>
      </c>
      <c r="C831" s="9">
        <f>('summary-refine'!$K832-'summary-refine'!$J832)/1000</f>
        <v>181.578</v>
      </c>
      <c r="D831" s="9">
        <f>'summary-refine'!$J832/1000</f>
        <v>0.995</v>
      </c>
      <c r="E831" s="8">
        <f>'summary-refine'!$G832</f>
        <v>391694</v>
      </c>
      <c r="F831" s="24">
        <f t="shared" si="50"/>
        <v>391.69400000000002</v>
      </c>
      <c r="G831" s="8">
        <f>'summary-refine'!$P832/1000</f>
        <v>110.533</v>
      </c>
      <c r="H831" s="8">
        <f>'summary-refine'!$P832/I831</f>
        <v>59.235262593783496</v>
      </c>
      <c r="I831" s="8">
        <f>'summary-refine'!$M832</f>
        <v>1866</v>
      </c>
      <c r="J831" s="9">
        <f>('summary-no-refine'!$K832-'summary-no-refine'!$J832)/1000</f>
        <v>155.69800000000001</v>
      </c>
      <c r="K831" s="7">
        <f t="shared" si="48"/>
        <v>1.1662192192577938</v>
      </c>
      <c r="L831" s="8">
        <f>'summary-no-refine'!$G832</f>
        <v>369014</v>
      </c>
      <c r="M831" s="24">
        <f t="shared" si="51"/>
        <v>369.01400000000001</v>
      </c>
      <c r="N831" s="7">
        <f t="shared" si="49"/>
        <v>1.0614610827773472</v>
      </c>
    </row>
    <row r="832" spans="1:14" x14ac:dyDescent="0.2">
      <c r="A832" s="1">
        <v>831</v>
      </c>
      <c r="B832" s="9">
        <f>('summary-refine'!$H833+'summary-refine'!$I833)/1000</f>
        <v>9.0370000000000008</v>
      </c>
      <c r="C832" s="9">
        <f>('summary-refine'!$K833-'summary-refine'!$J833)/1000</f>
        <v>172.554</v>
      </c>
      <c r="D832" s="9">
        <f>'summary-refine'!$J833/1000</f>
        <v>0.98199999999999998</v>
      </c>
      <c r="E832" s="8">
        <f>'summary-refine'!$G833</f>
        <v>379909</v>
      </c>
      <c r="F832" s="24">
        <f t="shared" si="50"/>
        <v>379.90899999999999</v>
      </c>
      <c r="G832" s="8">
        <f>'summary-refine'!$P833/1000</f>
        <v>110.5</v>
      </c>
      <c r="H832" s="8">
        <f>'summary-refine'!$P833/I832</f>
        <v>59.090909090909093</v>
      </c>
      <c r="I832" s="8">
        <f>'summary-refine'!$M833</f>
        <v>1870</v>
      </c>
      <c r="J832" s="9">
        <f>('summary-no-refine'!$K833-'summary-no-refine'!$J833)/1000</f>
        <v>155.27099999999999</v>
      </c>
      <c r="K832" s="7">
        <f t="shared" si="48"/>
        <v>1.1113086152597718</v>
      </c>
      <c r="L832" s="8">
        <f>'summary-no-refine'!$G833</f>
        <v>359951</v>
      </c>
      <c r="M832" s="24">
        <f t="shared" si="51"/>
        <v>359.95100000000002</v>
      </c>
      <c r="N832" s="7">
        <f t="shared" si="49"/>
        <v>1.0554464357648681</v>
      </c>
    </row>
    <row r="833" spans="1:14" x14ac:dyDescent="0.2">
      <c r="A833" s="1">
        <v>832</v>
      </c>
      <c r="B833" s="9">
        <f>('summary-refine'!$H834+'summary-refine'!$I834)/1000</f>
        <v>8.4260000000000002</v>
      </c>
      <c r="C833" s="9">
        <f>('summary-refine'!$K834-'summary-refine'!$J834)/1000</f>
        <v>167.69800000000001</v>
      </c>
      <c r="D833" s="9">
        <f>'summary-refine'!$J834/1000</f>
        <v>0.95499999999999996</v>
      </c>
      <c r="E833" s="8">
        <f>'summary-refine'!$G834</f>
        <v>379878</v>
      </c>
      <c r="F833" s="24">
        <f t="shared" si="50"/>
        <v>379.87799999999999</v>
      </c>
      <c r="G833" s="8">
        <f>'summary-refine'!$P834/1000</f>
        <v>110.5</v>
      </c>
      <c r="H833" s="8">
        <f>'summary-refine'!$P834/I833</f>
        <v>59.090909090909093</v>
      </c>
      <c r="I833" s="8">
        <f>'summary-refine'!$M834</f>
        <v>1870</v>
      </c>
      <c r="J833" s="9">
        <f>('summary-no-refine'!$K834-'summary-no-refine'!$J834)/1000</f>
        <v>151.68199999999999</v>
      </c>
      <c r="K833" s="7">
        <f t="shared" si="48"/>
        <v>1.1055893250352713</v>
      </c>
      <c r="L833" s="8">
        <f>'summary-no-refine'!$G834</f>
        <v>359963</v>
      </c>
      <c r="M833" s="24">
        <f t="shared" si="51"/>
        <v>359.96300000000002</v>
      </c>
      <c r="N833" s="7">
        <f t="shared" si="49"/>
        <v>1.0553251306384268</v>
      </c>
    </row>
    <row r="834" spans="1:14" x14ac:dyDescent="0.2">
      <c r="A834" s="1">
        <v>833</v>
      </c>
      <c r="B834" s="9">
        <f>('summary-refine'!$H835+'summary-refine'!$I835)/1000</f>
        <v>8.8049999999999997</v>
      </c>
      <c r="C834" s="9">
        <f>('summary-refine'!$K835-'summary-refine'!$J835)/1000</f>
        <v>186.41900000000001</v>
      </c>
      <c r="D834" s="9">
        <f>'summary-refine'!$J835/1000</f>
        <v>0.95299999999999996</v>
      </c>
      <c r="E834" s="8">
        <f>'summary-refine'!$G835</f>
        <v>356970</v>
      </c>
      <c r="F834" s="24">
        <f t="shared" si="50"/>
        <v>356.97</v>
      </c>
      <c r="G834" s="8">
        <f>'summary-refine'!$P835/1000</f>
        <v>103.29900000000001</v>
      </c>
      <c r="H834" s="8">
        <f>'summary-refine'!$P835/I834</f>
        <v>55.358520900321544</v>
      </c>
      <c r="I834" s="8">
        <f>'summary-refine'!$M835</f>
        <v>1866</v>
      </c>
      <c r="J834" s="9">
        <f>('summary-no-refine'!$K835-'summary-no-refine'!$J835)/1000</f>
        <v>147.148</v>
      </c>
      <c r="K834" s="7">
        <f t="shared" ref="K834:K865" si="52">C834/J834</f>
        <v>1.2668809633838041</v>
      </c>
      <c r="L834" s="8">
        <f>'summary-no-refine'!$G835</f>
        <v>330656</v>
      </c>
      <c r="M834" s="24">
        <f t="shared" si="51"/>
        <v>330.65600000000001</v>
      </c>
      <c r="N834" s="7">
        <f t="shared" ref="N834:N865" si="53">E834/L834</f>
        <v>1.0795811961676183</v>
      </c>
    </row>
    <row r="835" spans="1:14" x14ac:dyDescent="0.2">
      <c r="A835" s="1">
        <v>834</v>
      </c>
      <c r="B835" s="9">
        <f>('summary-refine'!$H836+'summary-refine'!$I836)/1000</f>
        <v>8.2089999999999996</v>
      </c>
      <c r="C835" s="9">
        <f>('summary-refine'!$K836-'summary-refine'!$J836)/1000</f>
        <v>186.619</v>
      </c>
      <c r="D835" s="9">
        <f>'summary-refine'!$J836/1000</f>
        <v>0.95799999999999996</v>
      </c>
      <c r="E835" s="8">
        <f>'summary-refine'!$G836</f>
        <v>356976</v>
      </c>
      <c r="F835" s="24">
        <f t="shared" ref="F835:F865" si="54">E835/1000</f>
        <v>356.976</v>
      </c>
      <c r="G835" s="8">
        <f>'summary-refine'!$P836/1000</f>
        <v>103.29900000000001</v>
      </c>
      <c r="H835" s="8">
        <f>'summary-refine'!$P836/I835</f>
        <v>55.358520900321544</v>
      </c>
      <c r="I835" s="8">
        <f>'summary-refine'!$M836</f>
        <v>1866</v>
      </c>
      <c r="J835" s="9">
        <f>('summary-no-refine'!$K836-'summary-no-refine'!$J836)/1000</f>
        <v>141.37899999999999</v>
      </c>
      <c r="K835" s="7">
        <f t="shared" si="52"/>
        <v>1.3199909463215895</v>
      </c>
      <c r="L835" s="8">
        <f>'summary-no-refine'!$G836</f>
        <v>330658</v>
      </c>
      <c r="M835" s="24">
        <f t="shared" ref="M835:M865" si="55">L835/1000</f>
        <v>330.65800000000002</v>
      </c>
      <c r="N835" s="7">
        <f t="shared" si="53"/>
        <v>1.0795928119083766</v>
      </c>
    </row>
    <row r="836" spans="1:14" x14ac:dyDescent="0.2">
      <c r="A836" s="1">
        <v>835</v>
      </c>
      <c r="B836" s="9">
        <f>('summary-refine'!$H837+'summary-refine'!$I837)/1000</f>
        <v>8.6210000000000004</v>
      </c>
      <c r="C836" s="9">
        <f>('summary-refine'!$K837-'summary-refine'!$J837)/1000</f>
        <v>188.28299999999999</v>
      </c>
      <c r="D836" s="9">
        <f>'summary-refine'!$J837/1000</f>
        <v>0.96799999999999997</v>
      </c>
      <c r="E836" s="8">
        <f>'summary-refine'!$G837</f>
        <v>356976</v>
      </c>
      <c r="F836" s="24">
        <f t="shared" si="54"/>
        <v>356.976</v>
      </c>
      <c r="G836" s="8">
        <f>'summary-refine'!$P837/1000</f>
        <v>103.29900000000001</v>
      </c>
      <c r="H836" s="8">
        <f>'summary-refine'!$P837/I836</f>
        <v>55.358520900321544</v>
      </c>
      <c r="I836" s="8">
        <f>'summary-refine'!$M837</f>
        <v>1866</v>
      </c>
      <c r="J836" s="9">
        <f>('summary-no-refine'!$K837-'summary-no-refine'!$J837)/1000</f>
        <v>143.584</v>
      </c>
      <c r="K836" s="7">
        <f t="shared" si="52"/>
        <v>1.3113090595052372</v>
      </c>
      <c r="L836" s="8">
        <f>'summary-no-refine'!$G837</f>
        <v>330666</v>
      </c>
      <c r="M836" s="24">
        <f t="shared" si="55"/>
        <v>330.666</v>
      </c>
      <c r="N836" s="7">
        <f t="shared" si="53"/>
        <v>1.0795666926747836</v>
      </c>
    </row>
    <row r="837" spans="1:14" x14ac:dyDescent="0.2">
      <c r="A837" s="1">
        <v>836</v>
      </c>
      <c r="B837" s="9">
        <f>('summary-refine'!$H838+'summary-refine'!$I838)/1000</f>
        <v>8.8989999999999991</v>
      </c>
      <c r="C837" s="9">
        <f>('summary-refine'!$K838-'summary-refine'!$J838)/1000</f>
        <v>164.94399999999999</v>
      </c>
      <c r="D837" s="9">
        <f>'summary-refine'!$J838/1000</f>
        <v>0.91</v>
      </c>
      <c r="E837" s="8">
        <f>'summary-refine'!$G838</f>
        <v>354416</v>
      </c>
      <c r="F837" s="24">
        <f t="shared" si="54"/>
        <v>354.416</v>
      </c>
      <c r="G837" s="8">
        <f>'summary-refine'!$P838/1000</f>
        <v>104.815</v>
      </c>
      <c r="H837" s="8">
        <f>'summary-refine'!$P838/I837</f>
        <v>56.170953912111472</v>
      </c>
      <c r="I837" s="8">
        <f>'summary-refine'!$M838</f>
        <v>1866</v>
      </c>
      <c r="J837" s="9">
        <f>('summary-no-refine'!$K838-'summary-no-refine'!$J838)/1000</f>
        <v>85.427000000000007</v>
      </c>
      <c r="K837" s="7">
        <f t="shared" si="52"/>
        <v>1.9308181254170225</v>
      </c>
      <c r="L837" s="8">
        <f>'summary-no-refine'!$G838</f>
        <v>259981</v>
      </c>
      <c r="M837" s="24">
        <f t="shared" si="55"/>
        <v>259.98099999999999</v>
      </c>
      <c r="N837" s="7">
        <f t="shared" si="53"/>
        <v>1.3632380827829726</v>
      </c>
    </row>
    <row r="838" spans="1:14" x14ac:dyDescent="0.2">
      <c r="A838" s="1">
        <v>837</v>
      </c>
      <c r="B838" s="9">
        <f>('summary-refine'!$H839+'summary-refine'!$I839)/1000</f>
        <v>8.5329999999999995</v>
      </c>
      <c r="C838" s="9">
        <f>('summary-refine'!$K839-'summary-refine'!$J839)/1000</f>
        <v>164.52699999999999</v>
      </c>
      <c r="D838" s="9">
        <f>'summary-refine'!$J839/1000</f>
        <v>0.91900000000000004</v>
      </c>
      <c r="E838" s="8">
        <f>'summary-refine'!$G839</f>
        <v>354416</v>
      </c>
      <c r="F838" s="24">
        <f t="shared" si="54"/>
        <v>354.416</v>
      </c>
      <c r="G838" s="8">
        <f>'summary-refine'!$P839/1000</f>
        <v>104.815</v>
      </c>
      <c r="H838" s="8">
        <f>'summary-refine'!$P839/I838</f>
        <v>56.170953912111472</v>
      </c>
      <c r="I838" s="8">
        <f>'summary-refine'!$M839</f>
        <v>1866</v>
      </c>
      <c r="J838" s="9">
        <f>('summary-no-refine'!$K839-'summary-no-refine'!$J839)/1000</f>
        <v>83.924000000000007</v>
      </c>
      <c r="K838" s="7">
        <f t="shared" si="52"/>
        <v>1.9604284829131116</v>
      </c>
      <c r="L838" s="8">
        <f>'summary-no-refine'!$G839</f>
        <v>259981</v>
      </c>
      <c r="M838" s="24">
        <f t="shared" si="55"/>
        <v>259.98099999999999</v>
      </c>
      <c r="N838" s="7">
        <f t="shared" si="53"/>
        <v>1.3632380827829726</v>
      </c>
    </row>
    <row r="839" spans="1:14" x14ac:dyDescent="0.2">
      <c r="A839" s="1">
        <v>838</v>
      </c>
      <c r="B839" s="9">
        <f>('summary-refine'!$H840+'summary-refine'!$I840)/1000</f>
        <v>8.4459999999999997</v>
      </c>
      <c r="C839" s="9">
        <f>('summary-refine'!$K840-'summary-refine'!$J840)/1000</f>
        <v>168.45699999999999</v>
      </c>
      <c r="D839" s="9">
        <f>'summary-refine'!$J840/1000</f>
        <v>0.99099999999999999</v>
      </c>
      <c r="E839" s="8">
        <f>'summary-refine'!$G840</f>
        <v>354416</v>
      </c>
      <c r="F839" s="24">
        <f t="shared" si="54"/>
        <v>354.416</v>
      </c>
      <c r="G839" s="8">
        <f>'summary-refine'!$P840/1000</f>
        <v>104.815</v>
      </c>
      <c r="H839" s="8">
        <f>'summary-refine'!$P840/I839</f>
        <v>56.170953912111472</v>
      </c>
      <c r="I839" s="8">
        <f>'summary-refine'!$M840</f>
        <v>1866</v>
      </c>
      <c r="J839" s="9">
        <f>('summary-no-refine'!$K840-'summary-no-refine'!$J840)/1000</f>
        <v>84.76</v>
      </c>
      <c r="K839" s="7">
        <f t="shared" si="52"/>
        <v>1.9874587069372343</v>
      </c>
      <c r="L839" s="8">
        <f>'summary-no-refine'!$G840</f>
        <v>259981</v>
      </c>
      <c r="M839" s="24">
        <f t="shared" si="55"/>
        <v>259.98099999999999</v>
      </c>
      <c r="N839" s="7">
        <f t="shared" si="53"/>
        <v>1.3632380827829726</v>
      </c>
    </row>
    <row r="840" spans="1:14" x14ac:dyDescent="0.2">
      <c r="A840" s="1">
        <v>839</v>
      </c>
      <c r="B840" s="9">
        <f>('summary-refine'!$H841+'summary-refine'!$I841)/1000</f>
        <v>7.8760000000000003</v>
      </c>
      <c r="C840" s="9">
        <f>('summary-refine'!$K841-'summary-refine'!$J841)/1000</f>
        <v>157.946</v>
      </c>
      <c r="D840" s="9">
        <f>'summary-refine'!$J841/1000</f>
        <v>0.89400000000000002</v>
      </c>
      <c r="E840" s="8">
        <f>'summary-refine'!$G841</f>
        <v>354027</v>
      </c>
      <c r="F840" s="24">
        <f t="shared" si="54"/>
        <v>354.02699999999999</v>
      </c>
      <c r="G840" s="8">
        <f>'summary-refine'!$P841/1000</f>
        <v>104.81100000000001</v>
      </c>
      <c r="H840" s="8">
        <f>'summary-refine'!$P841/I840</f>
        <v>56.198927613941017</v>
      </c>
      <c r="I840" s="8">
        <f>'summary-refine'!$M841</f>
        <v>1865</v>
      </c>
      <c r="J840" s="9">
        <f>('summary-no-refine'!$K841-'summary-no-refine'!$J841)/1000</f>
        <v>83.549000000000007</v>
      </c>
      <c r="K840" s="7">
        <f t="shared" si="52"/>
        <v>1.8904594908377119</v>
      </c>
      <c r="L840" s="8">
        <f>'summary-no-refine'!$G841</f>
        <v>259733</v>
      </c>
      <c r="M840" s="24">
        <f t="shared" si="55"/>
        <v>259.733</v>
      </c>
      <c r="N840" s="7">
        <f t="shared" si="53"/>
        <v>1.3630420470252143</v>
      </c>
    </row>
    <row r="841" spans="1:14" x14ac:dyDescent="0.2">
      <c r="A841" s="1">
        <v>840</v>
      </c>
      <c r="B841" s="9">
        <f>('summary-refine'!$H842+'summary-refine'!$I842)/1000</f>
        <v>8.4260000000000002</v>
      </c>
      <c r="C841" s="9">
        <f>('summary-refine'!$K842-'summary-refine'!$J842)/1000</f>
        <v>167.77699999999999</v>
      </c>
      <c r="D841" s="9">
        <f>'summary-refine'!$J842/1000</f>
        <v>0.89500000000000002</v>
      </c>
      <c r="E841" s="8">
        <f>'summary-refine'!$G842</f>
        <v>354027</v>
      </c>
      <c r="F841" s="24">
        <f t="shared" si="54"/>
        <v>354.02699999999999</v>
      </c>
      <c r="G841" s="8">
        <f>'summary-refine'!$P842/1000</f>
        <v>104.81100000000001</v>
      </c>
      <c r="H841" s="8">
        <f>'summary-refine'!$P842/I841</f>
        <v>56.198927613941017</v>
      </c>
      <c r="I841" s="8">
        <f>'summary-refine'!$M842</f>
        <v>1865</v>
      </c>
      <c r="J841" s="9">
        <f>('summary-no-refine'!$K842-'summary-no-refine'!$J842)/1000</f>
        <v>86.676000000000002</v>
      </c>
      <c r="K841" s="7">
        <f t="shared" si="52"/>
        <v>1.93568000369191</v>
      </c>
      <c r="L841" s="8">
        <f>'summary-no-refine'!$G842</f>
        <v>259733</v>
      </c>
      <c r="M841" s="24">
        <f t="shared" si="55"/>
        <v>259.733</v>
      </c>
      <c r="N841" s="7">
        <f t="shared" si="53"/>
        <v>1.3630420470252143</v>
      </c>
    </row>
    <row r="842" spans="1:14" x14ac:dyDescent="0.2">
      <c r="A842" s="1">
        <v>841</v>
      </c>
      <c r="B842" s="9">
        <f>('summary-refine'!$H843+'summary-refine'!$I843)/1000</f>
        <v>8.8539999999999992</v>
      </c>
      <c r="C842" s="9">
        <f>('summary-refine'!$K843-'summary-refine'!$J843)/1000</f>
        <v>161.70500000000001</v>
      </c>
      <c r="D842" s="9">
        <f>'summary-refine'!$J843/1000</f>
        <v>0.94399999999999995</v>
      </c>
      <c r="E842" s="8">
        <f>'summary-refine'!$G843</f>
        <v>354027</v>
      </c>
      <c r="F842" s="24">
        <f t="shared" si="54"/>
        <v>354.02699999999999</v>
      </c>
      <c r="G842" s="8">
        <f>'summary-refine'!$P843/1000</f>
        <v>104.81100000000001</v>
      </c>
      <c r="H842" s="8">
        <f>'summary-refine'!$P843/I842</f>
        <v>56.198927613941017</v>
      </c>
      <c r="I842" s="8">
        <f>'summary-refine'!$M843</f>
        <v>1865</v>
      </c>
      <c r="J842" s="9">
        <f>('summary-no-refine'!$K843-'summary-no-refine'!$J843)/1000</f>
        <v>85.563000000000002</v>
      </c>
      <c r="K842" s="7">
        <f t="shared" si="52"/>
        <v>1.8898939962366912</v>
      </c>
      <c r="L842" s="8">
        <f>'summary-no-refine'!$G843</f>
        <v>259733</v>
      </c>
      <c r="M842" s="24">
        <f t="shared" si="55"/>
        <v>259.733</v>
      </c>
      <c r="N842" s="7">
        <f t="shared" si="53"/>
        <v>1.3630420470252143</v>
      </c>
    </row>
    <row r="843" spans="1:14" x14ac:dyDescent="0.2">
      <c r="A843" s="1">
        <v>842</v>
      </c>
      <c r="B843" s="9">
        <f>('summary-refine'!$H844+'summary-refine'!$I844)/1000</f>
        <v>8.3569999999999993</v>
      </c>
      <c r="C843" s="9">
        <f>('summary-refine'!$K844-'summary-refine'!$J844)/1000</f>
        <v>161.66499999999999</v>
      </c>
      <c r="D843" s="9">
        <f>'summary-refine'!$J844/1000</f>
        <v>0.94799999999999995</v>
      </c>
      <c r="E843" s="8">
        <f>'summary-refine'!$G844</f>
        <v>354078</v>
      </c>
      <c r="F843" s="24">
        <f t="shared" si="54"/>
        <v>354.07799999999997</v>
      </c>
      <c r="G843" s="8">
        <f>'summary-refine'!$P844/1000</f>
        <v>104.81100000000001</v>
      </c>
      <c r="H843" s="8">
        <f>'summary-refine'!$P844/I843</f>
        <v>56.198927613941017</v>
      </c>
      <c r="I843" s="8">
        <f>'summary-refine'!$M844</f>
        <v>1865</v>
      </c>
      <c r="J843" s="9">
        <f>('summary-no-refine'!$K844-'summary-no-refine'!$J844)/1000</f>
        <v>84.552999999999997</v>
      </c>
      <c r="K843" s="7">
        <f t="shared" si="52"/>
        <v>1.911996026161106</v>
      </c>
      <c r="L843" s="8">
        <f>'summary-no-refine'!$G844</f>
        <v>259731</v>
      </c>
      <c r="M843" s="24">
        <f t="shared" si="55"/>
        <v>259.73099999999999</v>
      </c>
      <c r="N843" s="7">
        <f t="shared" si="53"/>
        <v>1.3632488998232788</v>
      </c>
    </row>
    <row r="844" spans="1:14" x14ac:dyDescent="0.2">
      <c r="A844" s="1">
        <v>843</v>
      </c>
      <c r="B844" s="9">
        <f>('summary-refine'!$H845+'summary-refine'!$I845)/1000</f>
        <v>8.7159999999999993</v>
      </c>
      <c r="C844" s="9">
        <f>('summary-refine'!$K845-'summary-refine'!$J845)/1000</f>
        <v>153.86000000000001</v>
      </c>
      <c r="D844" s="9">
        <f>'summary-refine'!$J845/1000</f>
        <v>0.86399999999999999</v>
      </c>
      <c r="E844" s="8">
        <f>'summary-refine'!$G845</f>
        <v>345857</v>
      </c>
      <c r="F844" s="24">
        <f t="shared" si="54"/>
        <v>345.85700000000003</v>
      </c>
      <c r="G844" s="8">
        <f>'summary-refine'!$P845/1000</f>
        <v>110.047</v>
      </c>
      <c r="H844" s="8">
        <f>'summary-refine'!$P845/I844</f>
        <v>59.038090128755364</v>
      </c>
      <c r="I844" s="8">
        <f>'summary-refine'!$M845</f>
        <v>1864</v>
      </c>
      <c r="J844" s="9">
        <f>('summary-no-refine'!$K845-'summary-no-refine'!$J845)/1000</f>
        <v>104.636</v>
      </c>
      <c r="K844" s="7">
        <f t="shared" si="52"/>
        <v>1.4704308268664705</v>
      </c>
      <c r="L844" s="8">
        <f>'summary-no-refine'!$G845</f>
        <v>306007</v>
      </c>
      <c r="M844" s="24">
        <f t="shared" si="55"/>
        <v>306.00700000000001</v>
      </c>
      <c r="N844" s="7">
        <f t="shared" si="53"/>
        <v>1.130225779148843</v>
      </c>
    </row>
    <row r="845" spans="1:14" x14ac:dyDescent="0.2">
      <c r="A845" s="1">
        <v>844</v>
      </c>
      <c r="B845" s="9">
        <f>('summary-refine'!$H846+'summary-refine'!$I846)/1000</f>
        <v>8.1630000000000003</v>
      </c>
      <c r="C845" s="9">
        <f>('summary-refine'!$K846-'summary-refine'!$J846)/1000</f>
        <v>150.97499999999999</v>
      </c>
      <c r="D845" s="9">
        <f>'summary-refine'!$J846/1000</f>
        <v>0.90400000000000003</v>
      </c>
      <c r="E845" s="8">
        <f>'summary-refine'!$G846</f>
        <v>345806</v>
      </c>
      <c r="F845" s="24">
        <f t="shared" si="54"/>
        <v>345.80599999999998</v>
      </c>
      <c r="G845" s="8">
        <f>'summary-refine'!$P846/1000</f>
        <v>110.047</v>
      </c>
      <c r="H845" s="8">
        <f>'summary-refine'!$P846/I845</f>
        <v>59.038090128755364</v>
      </c>
      <c r="I845" s="8">
        <f>'summary-refine'!$M846</f>
        <v>1864</v>
      </c>
      <c r="J845" s="9">
        <f>('summary-no-refine'!$K846-'summary-no-refine'!$J846)/1000</f>
        <v>105.67100000000001</v>
      </c>
      <c r="K845" s="7">
        <f t="shared" si="52"/>
        <v>1.4287268976351126</v>
      </c>
      <c r="L845" s="8">
        <f>'summary-no-refine'!$G846</f>
        <v>305946</v>
      </c>
      <c r="M845" s="24">
        <f t="shared" si="55"/>
        <v>305.94600000000003</v>
      </c>
      <c r="N845" s="7">
        <f t="shared" si="53"/>
        <v>1.1302844292783694</v>
      </c>
    </row>
    <row r="846" spans="1:14" x14ac:dyDescent="0.2">
      <c r="A846" s="1">
        <v>845</v>
      </c>
      <c r="B846" s="9">
        <f>('summary-refine'!$H847+'summary-refine'!$I847)/1000</f>
        <v>8.6069999999999993</v>
      </c>
      <c r="C846" s="9">
        <f>('summary-refine'!$K847-'summary-refine'!$J847)/1000</f>
        <v>154.548</v>
      </c>
      <c r="D846" s="9">
        <f>'summary-refine'!$J847/1000</f>
        <v>0.875</v>
      </c>
      <c r="E846" s="8">
        <f>'summary-refine'!$G847</f>
        <v>345857</v>
      </c>
      <c r="F846" s="24">
        <f t="shared" si="54"/>
        <v>345.85700000000003</v>
      </c>
      <c r="G846" s="8">
        <f>'summary-refine'!$P847/1000</f>
        <v>110.047</v>
      </c>
      <c r="H846" s="8">
        <f>'summary-refine'!$P847/I846</f>
        <v>59.038090128755364</v>
      </c>
      <c r="I846" s="8">
        <f>'summary-refine'!$M847</f>
        <v>1864</v>
      </c>
      <c r="J846" s="9">
        <f>('summary-no-refine'!$K847-'summary-no-refine'!$J847)/1000</f>
        <v>104.123</v>
      </c>
      <c r="K846" s="7">
        <f t="shared" si="52"/>
        <v>1.4842830114383949</v>
      </c>
      <c r="L846" s="8">
        <f>'summary-no-refine'!$G847</f>
        <v>306007</v>
      </c>
      <c r="M846" s="24">
        <f t="shared" si="55"/>
        <v>306.00700000000001</v>
      </c>
      <c r="N846" s="7">
        <f t="shared" si="53"/>
        <v>1.130225779148843</v>
      </c>
    </row>
    <row r="847" spans="1:14" x14ac:dyDescent="0.2">
      <c r="A847" s="1">
        <v>846</v>
      </c>
      <c r="B847" s="9">
        <f>('summary-refine'!$H848+'summary-refine'!$I848)/1000</f>
        <v>8.9009999999999998</v>
      </c>
      <c r="C847" s="9">
        <f>('summary-refine'!$K848-'summary-refine'!$J848)/1000</f>
        <v>157.01</v>
      </c>
      <c r="D847" s="9">
        <f>'summary-refine'!$J848/1000</f>
        <v>0.89400000000000002</v>
      </c>
      <c r="E847" s="8">
        <f>'summary-refine'!$G848</f>
        <v>345857</v>
      </c>
      <c r="F847" s="24">
        <f t="shared" si="54"/>
        <v>345.85700000000003</v>
      </c>
      <c r="G847" s="8">
        <f>'summary-refine'!$P848/1000</f>
        <v>110.047</v>
      </c>
      <c r="H847" s="8">
        <f>'summary-refine'!$P848/I847</f>
        <v>59.038090128755364</v>
      </c>
      <c r="I847" s="8">
        <f>'summary-refine'!$M848</f>
        <v>1864</v>
      </c>
      <c r="J847" s="9">
        <f>('summary-no-refine'!$K848-'summary-no-refine'!$J848)/1000</f>
        <v>103.919</v>
      </c>
      <c r="K847" s="7">
        <f t="shared" si="52"/>
        <v>1.5108882879935335</v>
      </c>
      <c r="L847" s="8">
        <f>'summary-no-refine'!$G848</f>
        <v>306007</v>
      </c>
      <c r="M847" s="24">
        <f t="shared" si="55"/>
        <v>306.00700000000001</v>
      </c>
      <c r="N847" s="7">
        <f t="shared" si="53"/>
        <v>1.130225779148843</v>
      </c>
    </row>
    <row r="848" spans="1:14" x14ac:dyDescent="0.2">
      <c r="A848" s="1">
        <v>847</v>
      </c>
      <c r="B848" s="9">
        <f>('summary-refine'!$H849+'summary-refine'!$I849)/1000</f>
        <v>8.5990000000000002</v>
      </c>
      <c r="C848" s="9">
        <f>('summary-refine'!$K849-'summary-refine'!$J849)/1000</f>
        <v>149.143</v>
      </c>
      <c r="D848" s="9">
        <f>'summary-refine'!$J849/1000</f>
        <v>0.90200000000000002</v>
      </c>
      <c r="E848" s="8">
        <f>'summary-refine'!$G849</f>
        <v>345857</v>
      </c>
      <c r="F848" s="24">
        <f t="shared" si="54"/>
        <v>345.85700000000003</v>
      </c>
      <c r="G848" s="8">
        <f>'summary-refine'!$P849/1000</f>
        <v>110.047</v>
      </c>
      <c r="H848" s="8">
        <f>'summary-refine'!$P849/I848</f>
        <v>59.038090128755364</v>
      </c>
      <c r="I848" s="8">
        <f>'summary-refine'!$M849</f>
        <v>1864</v>
      </c>
      <c r="J848" s="9">
        <f>('summary-no-refine'!$K849-'summary-no-refine'!$J849)/1000</f>
        <v>103.86</v>
      </c>
      <c r="K848" s="7">
        <f t="shared" si="52"/>
        <v>1.4360003851338341</v>
      </c>
      <c r="L848" s="8">
        <f>'summary-no-refine'!$G849</f>
        <v>305995</v>
      </c>
      <c r="M848" s="24">
        <f t="shared" si="55"/>
        <v>305.995</v>
      </c>
      <c r="N848" s="7">
        <f t="shared" si="53"/>
        <v>1.1302701024526545</v>
      </c>
    </row>
    <row r="849" spans="1:14" x14ac:dyDescent="0.2">
      <c r="A849" s="1">
        <v>848</v>
      </c>
      <c r="B849" s="9">
        <f>('summary-refine'!$H850+'summary-refine'!$I850)/1000</f>
        <v>8.4969999999999999</v>
      </c>
      <c r="C849" s="9">
        <f>('summary-refine'!$K850-'summary-refine'!$J850)/1000</f>
        <v>152.87200000000001</v>
      </c>
      <c r="D849" s="9">
        <f>'summary-refine'!$J850/1000</f>
        <v>0.91100000000000003</v>
      </c>
      <c r="E849" s="8">
        <f>'summary-refine'!$G850</f>
        <v>345857</v>
      </c>
      <c r="F849" s="24">
        <f t="shared" si="54"/>
        <v>345.85700000000003</v>
      </c>
      <c r="G849" s="8">
        <f>'summary-refine'!$P850/1000</f>
        <v>110.047</v>
      </c>
      <c r="H849" s="8">
        <f>'summary-refine'!$P850/I849</f>
        <v>59.038090128755364</v>
      </c>
      <c r="I849" s="8">
        <f>'summary-refine'!$M850</f>
        <v>1864</v>
      </c>
      <c r="J849" s="9">
        <f>('summary-no-refine'!$K850-'summary-no-refine'!$J850)/1000</f>
        <v>102.161</v>
      </c>
      <c r="K849" s="7">
        <f t="shared" si="52"/>
        <v>1.4963831599142532</v>
      </c>
      <c r="L849" s="8">
        <f>'summary-no-refine'!$G850</f>
        <v>306007</v>
      </c>
      <c r="M849" s="24">
        <f t="shared" si="55"/>
        <v>306.00700000000001</v>
      </c>
      <c r="N849" s="7">
        <f t="shared" si="53"/>
        <v>1.130225779148843</v>
      </c>
    </row>
    <row r="850" spans="1:14" x14ac:dyDescent="0.2">
      <c r="A850" s="1">
        <v>849</v>
      </c>
      <c r="B850" s="9">
        <f>('summary-refine'!$H851+'summary-refine'!$I851)/1000</f>
        <v>8.3469999999999995</v>
      </c>
      <c r="C850" s="9">
        <f>('summary-refine'!$K851-'summary-refine'!$J851)/1000</f>
        <v>153.745</v>
      </c>
      <c r="D850" s="9">
        <f>'summary-refine'!$J851/1000</f>
        <v>0.90800000000000003</v>
      </c>
      <c r="E850" s="8">
        <f>'summary-refine'!$G851</f>
        <v>345806</v>
      </c>
      <c r="F850" s="24">
        <f t="shared" si="54"/>
        <v>345.80599999999998</v>
      </c>
      <c r="G850" s="8">
        <f>'summary-refine'!$P851/1000</f>
        <v>110.047</v>
      </c>
      <c r="H850" s="8">
        <f>'summary-refine'!$P851/I850</f>
        <v>59.038090128755364</v>
      </c>
      <c r="I850" s="8">
        <f>'summary-refine'!$M851</f>
        <v>1864</v>
      </c>
      <c r="J850" s="9">
        <f>('summary-no-refine'!$K851-'summary-no-refine'!$J851)/1000</f>
        <v>102.827</v>
      </c>
      <c r="K850" s="7">
        <f t="shared" si="52"/>
        <v>1.4951812267206084</v>
      </c>
      <c r="L850" s="8">
        <f>'summary-no-refine'!$G851</f>
        <v>305946</v>
      </c>
      <c r="M850" s="24">
        <f t="shared" si="55"/>
        <v>305.94600000000003</v>
      </c>
      <c r="N850" s="7">
        <f t="shared" si="53"/>
        <v>1.1302844292783694</v>
      </c>
    </row>
    <row r="851" spans="1:14" x14ac:dyDescent="0.2">
      <c r="A851" s="1">
        <v>850</v>
      </c>
      <c r="B851" s="9">
        <f>('summary-refine'!$H852+'summary-refine'!$I852)/1000</f>
        <v>8.4670000000000005</v>
      </c>
      <c r="C851" s="9">
        <f>('summary-refine'!$K852-'summary-refine'!$J852)/1000</f>
        <v>154.779</v>
      </c>
      <c r="D851" s="9">
        <f>'summary-refine'!$J852/1000</f>
        <v>0.84499999999999997</v>
      </c>
      <c r="E851" s="8">
        <f>'summary-refine'!$G852</f>
        <v>345857</v>
      </c>
      <c r="F851" s="24">
        <f t="shared" si="54"/>
        <v>345.85700000000003</v>
      </c>
      <c r="G851" s="8">
        <f>'summary-refine'!$P852/1000</f>
        <v>110.047</v>
      </c>
      <c r="H851" s="8">
        <f>'summary-refine'!$P852/I851</f>
        <v>59.038090128755364</v>
      </c>
      <c r="I851" s="8">
        <f>'summary-refine'!$M852</f>
        <v>1864</v>
      </c>
      <c r="J851" s="9">
        <f>('summary-no-refine'!$K852-'summary-no-refine'!$J852)/1000</f>
        <v>104.16</v>
      </c>
      <c r="K851" s="7">
        <f t="shared" si="52"/>
        <v>1.4859735023041474</v>
      </c>
      <c r="L851" s="8">
        <f>'summary-no-refine'!$G852</f>
        <v>306007</v>
      </c>
      <c r="M851" s="24">
        <f t="shared" si="55"/>
        <v>306.00700000000001</v>
      </c>
      <c r="N851" s="7">
        <f t="shared" si="53"/>
        <v>1.130225779148843</v>
      </c>
    </row>
    <row r="852" spans="1:14" x14ac:dyDescent="0.2">
      <c r="A852" s="1">
        <v>851</v>
      </c>
      <c r="B852" s="9">
        <f>('summary-refine'!$H853+'summary-refine'!$I853)/1000</f>
        <v>8.6999999999999993</v>
      </c>
      <c r="C852" s="9">
        <f>('summary-refine'!$K853-'summary-refine'!$J853)/1000</f>
        <v>154.607</v>
      </c>
      <c r="D852" s="9">
        <f>'summary-refine'!$J853/1000</f>
        <v>0.96599999999999997</v>
      </c>
      <c r="E852" s="8">
        <f>'summary-refine'!$G853</f>
        <v>345857</v>
      </c>
      <c r="F852" s="24">
        <f t="shared" si="54"/>
        <v>345.85700000000003</v>
      </c>
      <c r="G852" s="8">
        <f>'summary-refine'!$P853/1000</f>
        <v>110.047</v>
      </c>
      <c r="H852" s="8">
        <f>'summary-refine'!$P853/I852</f>
        <v>59.038090128755364</v>
      </c>
      <c r="I852" s="8">
        <f>'summary-refine'!$M853</f>
        <v>1864</v>
      </c>
      <c r="J852" s="9">
        <f>('summary-no-refine'!$K853-'summary-no-refine'!$J853)/1000</f>
        <v>104.755</v>
      </c>
      <c r="K852" s="7">
        <f t="shared" si="52"/>
        <v>1.4758913655672761</v>
      </c>
      <c r="L852" s="8">
        <f>'summary-no-refine'!$G853</f>
        <v>306007</v>
      </c>
      <c r="M852" s="24">
        <f t="shared" si="55"/>
        <v>306.00700000000001</v>
      </c>
      <c r="N852" s="7">
        <f t="shared" si="53"/>
        <v>1.130225779148843</v>
      </c>
    </row>
    <row r="853" spans="1:14" x14ac:dyDescent="0.2">
      <c r="A853" s="1">
        <v>852</v>
      </c>
      <c r="B853" s="9">
        <f>('summary-refine'!$H854+'summary-refine'!$I854)/1000</f>
        <v>8.4420000000000002</v>
      </c>
      <c r="C853" s="9">
        <f>('summary-refine'!$K854-'summary-refine'!$J854)/1000</f>
        <v>155.44200000000001</v>
      </c>
      <c r="D853" s="9">
        <f>'summary-refine'!$J854/1000</f>
        <v>0.89800000000000002</v>
      </c>
      <c r="E853" s="8">
        <f>'summary-refine'!$G854</f>
        <v>345857</v>
      </c>
      <c r="F853" s="24">
        <f t="shared" si="54"/>
        <v>345.85700000000003</v>
      </c>
      <c r="G853" s="8">
        <f>'summary-refine'!$P854/1000</f>
        <v>110.047</v>
      </c>
      <c r="H853" s="8">
        <f>'summary-refine'!$P854/I853</f>
        <v>59.038090128755364</v>
      </c>
      <c r="I853" s="8">
        <f>'summary-refine'!$M854</f>
        <v>1864</v>
      </c>
      <c r="J853" s="9">
        <f>('summary-no-refine'!$K854-'summary-no-refine'!$J854)/1000</f>
        <v>101.75700000000001</v>
      </c>
      <c r="K853" s="7">
        <f t="shared" si="52"/>
        <v>1.5275804121583774</v>
      </c>
      <c r="L853" s="8">
        <f>'summary-no-refine'!$G854</f>
        <v>305995</v>
      </c>
      <c r="M853" s="24">
        <f t="shared" si="55"/>
        <v>305.995</v>
      </c>
      <c r="N853" s="7">
        <f t="shared" si="53"/>
        <v>1.1302701024526545</v>
      </c>
    </row>
    <row r="854" spans="1:14" x14ac:dyDescent="0.2">
      <c r="A854" s="1">
        <v>853</v>
      </c>
      <c r="B854" s="9">
        <f>('summary-refine'!$H855+'summary-refine'!$I855)/1000</f>
        <v>8.5939999999999994</v>
      </c>
      <c r="C854" s="9">
        <f>('summary-refine'!$K855-'summary-refine'!$J855)/1000</f>
        <v>155.827</v>
      </c>
      <c r="D854" s="9">
        <f>'summary-refine'!$J855/1000</f>
        <v>0.92700000000000005</v>
      </c>
      <c r="E854" s="8">
        <f>'summary-refine'!$G855</f>
        <v>345857</v>
      </c>
      <c r="F854" s="24">
        <f t="shared" si="54"/>
        <v>345.85700000000003</v>
      </c>
      <c r="G854" s="8">
        <f>'summary-refine'!$P855/1000</f>
        <v>110.047</v>
      </c>
      <c r="H854" s="8">
        <f>'summary-refine'!$P855/I854</f>
        <v>59.038090128755364</v>
      </c>
      <c r="I854" s="8">
        <f>'summary-refine'!$M855</f>
        <v>1864</v>
      </c>
      <c r="J854" s="9">
        <f>('summary-no-refine'!$K855-'summary-no-refine'!$J855)/1000</f>
        <v>103.32899999999999</v>
      </c>
      <c r="K854" s="7">
        <f t="shared" si="52"/>
        <v>1.5080664673034676</v>
      </c>
      <c r="L854" s="8">
        <f>'summary-no-refine'!$G855</f>
        <v>306007</v>
      </c>
      <c r="M854" s="24">
        <f t="shared" si="55"/>
        <v>306.00700000000001</v>
      </c>
      <c r="N854" s="7">
        <f t="shared" si="53"/>
        <v>1.130225779148843</v>
      </c>
    </row>
    <row r="855" spans="1:14" x14ac:dyDescent="0.2">
      <c r="A855" s="1">
        <v>854</v>
      </c>
      <c r="B855" s="9">
        <f>('summary-refine'!$H856+'summary-refine'!$I856)/1000</f>
        <v>8.1509999999999998</v>
      </c>
      <c r="C855" s="9">
        <f>('summary-refine'!$K856-'summary-refine'!$J856)/1000</f>
        <v>147.66900000000001</v>
      </c>
      <c r="D855" s="9">
        <f>'summary-refine'!$J856/1000</f>
        <v>0.92100000000000004</v>
      </c>
      <c r="E855" s="8">
        <f>'summary-refine'!$G856</f>
        <v>345806</v>
      </c>
      <c r="F855" s="24">
        <f t="shared" si="54"/>
        <v>345.80599999999998</v>
      </c>
      <c r="G855" s="8">
        <f>'summary-refine'!$P856/1000</f>
        <v>110.047</v>
      </c>
      <c r="H855" s="8">
        <f>'summary-refine'!$P856/I855</f>
        <v>59.038090128755364</v>
      </c>
      <c r="I855" s="8">
        <f>'summary-refine'!$M856</f>
        <v>1864</v>
      </c>
      <c r="J855" s="9">
        <f>('summary-no-refine'!$K856-'summary-no-refine'!$J856)/1000</f>
        <v>100.29600000000001</v>
      </c>
      <c r="K855" s="7">
        <f t="shared" si="52"/>
        <v>1.4723318975831539</v>
      </c>
      <c r="L855" s="8">
        <f>'summary-no-refine'!$G856</f>
        <v>305946</v>
      </c>
      <c r="M855" s="24">
        <f t="shared" si="55"/>
        <v>305.94600000000003</v>
      </c>
      <c r="N855" s="7">
        <f t="shared" si="53"/>
        <v>1.1302844292783694</v>
      </c>
    </row>
    <row r="856" spans="1:14" x14ac:dyDescent="0.2">
      <c r="A856" s="1">
        <v>855</v>
      </c>
      <c r="B856" s="9">
        <f>('summary-refine'!$H857+'summary-refine'!$I857)/1000</f>
        <v>8.5210000000000008</v>
      </c>
      <c r="C856" s="9">
        <f>('summary-refine'!$K857-'summary-refine'!$J857)/1000</f>
        <v>127.94199999999999</v>
      </c>
      <c r="D856" s="9">
        <f>'summary-refine'!$J857/1000</f>
        <v>0.78300000000000003</v>
      </c>
      <c r="E856" s="8">
        <f>'summary-refine'!$G857</f>
        <v>317971</v>
      </c>
      <c r="F856" s="24">
        <f t="shared" si="54"/>
        <v>317.971</v>
      </c>
      <c r="G856" s="8">
        <f>'summary-refine'!$P857/1000</f>
        <v>105.789</v>
      </c>
      <c r="H856" s="8">
        <f>'summary-refine'!$P857/I856</f>
        <v>56.753755364806864</v>
      </c>
      <c r="I856" s="8">
        <f>'summary-refine'!$M857</f>
        <v>1864</v>
      </c>
      <c r="J856" s="9">
        <f>('summary-no-refine'!$K857-'summary-no-refine'!$J857)/1000</f>
        <v>84.668999999999997</v>
      </c>
      <c r="K856" s="7">
        <f t="shared" si="52"/>
        <v>1.5110843401953489</v>
      </c>
      <c r="L856" s="8">
        <f>'summary-no-refine'!$G857</f>
        <v>268507</v>
      </c>
      <c r="M856" s="24">
        <f t="shared" si="55"/>
        <v>268.50700000000001</v>
      </c>
      <c r="N856" s="7">
        <f t="shared" si="53"/>
        <v>1.1842186609660084</v>
      </c>
    </row>
    <row r="857" spans="1:14" x14ac:dyDescent="0.2">
      <c r="A857" s="1">
        <v>856</v>
      </c>
      <c r="B857" s="9">
        <f>('summary-refine'!$H858+'summary-refine'!$I858)/1000</f>
        <v>9.02</v>
      </c>
      <c r="C857" s="9">
        <f>('summary-refine'!$K858-'summary-refine'!$J858)/1000</f>
        <v>128.63200000000001</v>
      </c>
      <c r="D857" s="9">
        <f>'summary-refine'!$J858/1000</f>
        <v>0.85599999999999998</v>
      </c>
      <c r="E857" s="8">
        <f>'summary-refine'!$G858</f>
        <v>317971</v>
      </c>
      <c r="F857" s="24">
        <f t="shared" si="54"/>
        <v>317.971</v>
      </c>
      <c r="G857" s="8">
        <f>'summary-refine'!$P858/1000</f>
        <v>105.789</v>
      </c>
      <c r="H857" s="8">
        <f>'summary-refine'!$P858/I857</f>
        <v>56.753755364806864</v>
      </c>
      <c r="I857" s="8">
        <f>'summary-refine'!$M858</f>
        <v>1864</v>
      </c>
      <c r="J857" s="9">
        <f>('summary-no-refine'!$K858-'summary-no-refine'!$J858)/1000</f>
        <v>86.122</v>
      </c>
      <c r="K857" s="7">
        <f t="shared" si="52"/>
        <v>1.4936020993474375</v>
      </c>
      <c r="L857" s="8">
        <f>'summary-no-refine'!$G858</f>
        <v>268506</v>
      </c>
      <c r="M857" s="24">
        <f t="shared" si="55"/>
        <v>268.50599999999997</v>
      </c>
      <c r="N857" s="7">
        <f t="shared" si="53"/>
        <v>1.1842230713652582</v>
      </c>
    </row>
    <row r="858" spans="1:14" x14ac:dyDescent="0.2">
      <c r="A858" s="1">
        <v>857</v>
      </c>
      <c r="B858" s="9">
        <f>('summary-refine'!$H859+'summary-refine'!$I859)/1000</f>
        <v>8.4779999999999998</v>
      </c>
      <c r="C858" s="9">
        <f>('summary-refine'!$K859-'summary-refine'!$J859)/1000</f>
        <v>126.57599999999999</v>
      </c>
      <c r="D858" s="9">
        <f>'summary-refine'!$J859/1000</f>
        <v>0.79500000000000004</v>
      </c>
      <c r="E858" s="8">
        <f>'summary-refine'!$G859</f>
        <v>312046</v>
      </c>
      <c r="F858" s="24">
        <f t="shared" si="54"/>
        <v>312.04599999999999</v>
      </c>
      <c r="G858" s="8">
        <f>'summary-refine'!$P859/1000</f>
        <v>104.99299999999999</v>
      </c>
      <c r="H858" s="8">
        <f>'summary-refine'!$P859/I858</f>
        <v>56.326716738197426</v>
      </c>
      <c r="I858" s="8">
        <f>'summary-refine'!$M859</f>
        <v>1864</v>
      </c>
      <c r="J858" s="9">
        <f>('summary-no-refine'!$K859-'summary-no-refine'!$J859)/1000</f>
        <v>83.203999999999994</v>
      </c>
      <c r="K858" s="7">
        <f t="shared" si="52"/>
        <v>1.5212730157203982</v>
      </c>
      <c r="L858" s="8">
        <f>'summary-no-refine'!$G859</f>
        <v>266444</v>
      </c>
      <c r="M858" s="24">
        <f t="shared" si="55"/>
        <v>266.44400000000002</v>
      </c>
      <c r="N858" s="7">
        <f t="shared" si="53"/>
        <v>1.171150410592845</v>
      </c>
    </row>
    <row r="859" spans="1:14" x14ac:dyDescent="0.2">
      <c r="A859" s="1">
        <v>858</v>
      </c>
      <c r="B859" s="9">
        <f>('summary-refine'!$H860+'summary-refine'!$I860)/1000</f>
        <v>8.4809999999999999</v>
      </c>
      <c r="C859" s="9">
        <f>('summary-refine'!$K860-'summary-refine'!$J860)/1000</f>
        <v>205.91800000000001</v>
      </c>
      <c r="D859" s="9">
        <f>'summary-refine'!$J860/1000</f>
        <v>1.081</v>
      </c>
      <c r="E859" s="8">
        <f>'summary-refine'!$G860</f>
        <v>392196</v>
      </c>
      <c r="F859" s="24">
        <f t="shared" si="54"/>
        <v>392.19600000000003</v>
      </c>
      <c r="G859" s="8">
        <f>'summary-refine'!$P860/1000</f>
        <v>110.801</v>
      </c>
      <c r="H859" s="8">
        <f>'summary-refine'!$P860/I859</f>
        <v>59.442596566523605</v>
      </c>
      <c r="I859" s="8">
        <f>'summary-refine'!$M860</f>
        <v>1864</v>
      </c>
      <c r="J859" s="9">
        <f>('summary-no-refine'!$K860-'summary-no-refine'!$J860)/1000</f>
        <v>110.593</v>
      </c>
      <c r="K859" s="7">
        <f t="shared" si="52"/>
        <v>1.8619442460191875</v>
      </c>
      <c r="L859" s="8">
        <f>'summary-no-refine'!$G860</f>
        <v>314416</v>
      </c>
      <c r="M859" s="24">
        <f t="shared" si="55"/>
        <v>314.416</v>
      </c>
      <c r="N859" s="7">
        <f t="shared" si="53"/>
        <v>1.2473792682306244</v>
      </c>
    </row>
    <row r="860" spans="1:14" x14ac:dyDescent="0.2">
      <c r="A860" s="1">
        <v>859</v>
      </c>
      <c r="B860" s="9">
        <f>('summary-refine'!$H861+'summary-refine'!$I861)/1000</f>
        <v>8.5079999999999991</v>
      </c>
      <c r="C860" s="9">
        <f>('summary-refine'!$K861-'summary-refine'!$J861)/1000</f>
        <v>206.447</v>
      </c>
      <c r="D860" s="9">
        <f>'summary-refine'!$J861/1000</f>
        <v>1.081</v>
      </c>
      <c r="E860" s="8">
        <f>'summary-refine'!$G861</f>
        <v>392983</v>
      </c>
      <c r="F860" s="24">
        <f t="shared" si="54"/>
        <v>392.983</v>
      </c>
      <c r="G860" s="8">
        <f>'summary-refine'!$P861/1000</f>
        <v>110.902</v>
      </c>
      <c r="H860" s="8">
        <f>'summary-refine'!$P861/I860</f>
        <v>59.496781115879827</v>
      </c>
      <c r="I860" s="8">
        <f>'summary-refine'!$M861</f>
        <v>1864</v>
      </c>
      <c r="J860" s="9">
        <f>('summary-no-refine'!$K861-'summary-no-refine'!$J861)/1000</f>
        <v>109.503</v>
      </c>
      <c r="K860" s="7">
        <f t="shared" si="52"/>
        <v>1.8853090782900925</v>
      </c>
      <c r="L860" s="8">
        <f>'summary-no-refine'!$G861</f>
        <v>315382</v>
      </c>
      <c r="M860" s="24">
        <f t="shared" si="55"/>
        <v>315.38200000000001</v>
      </c>
      <c r="N860" s="7">
        <f t="shared" si="53"/>
        <v>1.246053991667248</v>
      </c>
    </row>
    <row r="861" spans="1:14" x14ac:dyDescent="0.2">
      <c r="A861" s="1">
        <v>860</v>
      </c>
      <c r="B861" s="9">
        <f>('summary-refine'!$H862+'summary-refine'!$I862)/1000</f>
        <v>8.6739999999999995</v>
      </c>
      <c r="C861" s="9">
        <f>('summary-refine'!$K862-'summary-refine'!$J862)/1000</f>
        <v>206.05600000000001</v>
      </c>
      <c r="D861" s="9">
        <f>'summary-refine'!$J862/1000</f>
        <v>1.1220000000000001</v>
      </c>
      <c r="E861" s="8">
        <f>'summary-refine'!$G862</f>
        <v>392983</v>
      </c>
      <c r="F861" s="24">
        <f t="shared" si="54"/>
        <v>392.983</v>
      </c>
      <c r="G861" s="8">
        <f>'summary-refine'!$P862/1000</f>
        <v>110.902</v>
      </c>
      <c r="H861" s="8">
        <f>'summary-refine'!$P862/I861</f>
        <v>59.496781115879827</v>
      </c>
      <c r="I861" s="8">
        <f>'summary-refine'!$M862</f>
        <v>1864</v>
      </c>
      <c r="J861" s="9">
        <f>('summary-no-refine'!$K862-'summary-no-refine'!$J862)/1000</f>
        <v>110.679</v>
      </c>
      <c r="K861" s="7">
        <f t="shared" si="52"/>
        <v>1.8617443236747713</v>
      </c>
      <c r="L861" s="8">
        <f>'summary-no-refine'!$G862</f>
        <v>315382</v>
      </c>
      <c r="M861" s="24">
        <f t="shared" si="55"/>
        <v>315.38200000000001</v>
      </c>
      <c r="N861" s="7">
        <f t="shared" si="53"/>
        <v>1.246053991667248</v>
      </c>
    </row>
    <row r="862" spans="1:14" x14ac:dyDescent="0.2">
      <c r="A862" s="1">
        <v>861</v>
      </c>
      <c r="B862" s="9">
        <f>('summary-refine'!$H863+'summary-refine'!$I863)/1000</f>
        <v>8.7609999999999992</v>
      </c>
      <c r="C862" s="9">
        <f>('summary-refine'!$K863-'summary-refine'!$J863)/1000</f>
        <v>209.10599999999999</v>
      </c>
      <c r="D862" s="9">
        <f>'summary-refine'!$J863/1000</f>
        <v>1.054</v>
      </c>
      <c r="E862" s="8">
        <f>'summary-refine'!$G863</f>
        <v>392983</v>
      </c>
      <c r="F862" s="24">
        <f t="shared" si="54"/>
        <v>392.983</v>
      </c>
      <c r="G862" s="8">
        <f>'summary-refine'!$P863/1000</f>
        <v>110.902</v>
      </c>
      <c r="H862" s="8">
        <f>'summary-refine'!$P863/I862</f>
        <v>59.496781115879827</v>
      </c>
      <c r="I862" s="8">
        <f>'summary-refine'!$M863</f>
        <v>1864</v>
      </c>
      <c r="J862" s="9">
        <f>('summary-no-refine'!$K863-'summary-no-refine'!$J863)/1000</f>
        <v>111.563</v>
      </c>
      <c r="K862" s="7">
        <f t="shared" si="52"/>
        <v>1.8743310954348662</v>
      </c>
      <c r="L862" s="8">
        <f>'summary-no-refine'!$G863</f>
        <v>315361</v>
      </c>
      <c r="M862" s="24">
        <f t="shared" si="55"/>
        <v>315.36099999999999</v>
      </c>
      <c r="N862" s="7">
        <f t="shared" si="53"/>
        <v>1.2461369668411757</v>
      </c>
    </row>
    <row r="863" spans="1:14" x14ac:dyDescent="0.2">
      <c r="A863" s="1">
        <v>862</v>
      </c>
      <c r="B863" s="9">
        <f>('summary-refine'!$H864+'summary-refine'!$I864)/1000</f>
        <v>8.4730000000000008</v>
      </c>
      <c r="C863" s="9">
        <f>('summary-refine'!$K864-'summary-refine'!$J864)/1000</f>
        <v>205.346</v>
      </c>
      <c r="D863" s="9">
        <f>'summary-refine'!$J864/1000</f>
        <v>1.05</v>
      </c>
      <c r="E863" s="8">
        <f>'summary-refine'!$G864</f>
        <v>392983</v>
      </c>
      <c r="F863" s="24">
        <f t="shared" si="54"/>
        <v>392.983</v>
      </c>
      <c r="G863" s="8">
        <f>'summary-refine'!$P864/1000</f>
        <v>110.902</v>
      </c>
      <c r="H863" s="8">
        <f>'summary-refine'!$P864/I863</f>
        <v>59.496781115879827</v>
      </c>
      <c r="I863" s="8">
        <f>'summary-refine'!$M864</f>
        <v>1864</v>
      </c>
      <c r="J863" s="9">
        <f>('summary-no-refine'!$K864-'summary-no-refine'!$J864)/1000</f>
        <v>113.64100000000001</v>
      </c>
      <c r="K863" s="7">
        <f t="shared" si="52"/>
        <v>1.8069710755801163</v>
      </c>
      <c r="L863" s="8">
        <f>'summary-no-refine'!$G864</f>
        <v>315382</v>
      </c>
      <c r="M863" s="24">
        <f t="shared" si="55"/>
        <v>315.38200000000001</v>
      </c>
      <c r="N863" s="7">
        <f t="shared" si="53"/>
        <v>1.246053991667248</v>
      </c>
    </row>
    <row r="864" spans="1:14" x14ac:dyDescent="0.2">
      <c r="A864" s="1">
        <v>863</v>
      </c>
      <c r="B864" s="9">
        <f>('summary-refine'!$H865+'summary-refine'!$I865)/1000</f>
        <v>8.4890000000000008</v>
      </c>
      <c r="C864" s="9">
        <f>('summary-refine'!$K865-'summary-refine'!$J865)/1000</f>
        <v>204.45400000000001</v>
      </c>
      <c r="D864" s="9">
        <f>'summary-refine'!$J865/1000</f>
        <v>1.089</v>
      </c>
      <c r="E864" s="8">
        <f>'summary-refine'!$G865</f>
        <v>392983</v>
      </c>
      <c r="F864" s="24">
        <f t="shared" si="54"/>
        <v>392.983</v>
      </c>
      <c r="G864" s="8">
        <f>'summary-refine'!$P865/1000</f>
        <v>110.902</v>
      </c>
      <c r="H864" s="8">
        <f>'summary-refine'!$P865/I864</f>
        <v>59.496781115879827</v>
      </c>
      <c r="I864" s="8">
        <f>'summary-refine'!$M865</f>
        <v>1864</v>
      </c>
      <c r="J864" s="9">
        <f>('summary-no-refine'!$K865-'summary-no-refine'!$J865)/1000</f>
        <v>111.402</v>
      </c>
      <c r="K864" s="7">
        <f t="shared" si="52"/>
        <v>1.8352812337300948</v>
      </c>
      <c r="L864" s="8">
        <f>'summary-no-refine'!$G865</f>
        <v>315382</v>
      </c>
      <c r="M864" s="24">
        <f t="shared" si="55"/>
        <v>315.38200000000001</v>
      </c>
      <c r="N864" s="7">
        <f t="shared" si="53"/>
        <v>1.246053991667248</v>
      </c>
    </row>
    <row r="865" spans="1:14" x14ac:dyDescent="0.2">
      <c r="A865" s="1">
        <v>864</v>
      </c>
      <c r="B865" s="9">
        <f>('summary-refine'!$H866+'summary-refine'!$I866)/1000</f>
        <v>7.8970000000000002</v>
      </c>
      <c r="C865" s="9">
        <f>('summary-refine'!$K866-'summary-refine'!$J866)/1000</f>
        <v>202.625</v>
      </c>
      <c r="D865" s="9">
        <f>'summary-refine'!$J866/1000</f>
        <v>0.996</v>
      </c>
      <c r="E865" s="8">
        <f>'summary-refine'!$G866</f>
        <v>392983</v>
      </c>
      <c r="F865" s="24">
        <f t="shared" si="54"/>
        <v>392.983</v>
      </c>
      <c r="G865" s="8">
        <f>'summary-refine'!$P866/1000</f>
        <v>110.902</v>
      </c>
      <c r="H865" s="8">
        <f>'summary-refine'!$P866/I865</f>
        <v>59.496781115879827</v>
      </c>
      <c r="I865" s="8">
        <f>'summary-refine'!$M866</f>
        <v>1864</v>
      </c>
      <c r="J865" s="9">
        <f>('summary-no-refine'!$K866-'summary-no-refine'!$J866)/1000</f>
        <v>108.72199999999999</v>
      </c>
      <c r="K865" s="7">
        <f t="shared" si="52"/>
        <v>1.8636982395467341</v>
      </c>
      <c r="L865" s="8">
        <f>'summary-no-refine'!$G866</f>
        <v>315382</v>
      </c>
      <c r="M865" s="24">
        <f t="shared" si="55"/>
        <v>315.38200000000001</v>
      </c>
      <c r="N865" s="7">
        <f t="shared" si="53"/>
        <v>1.246053991667248</v>
      </c>
    </row>
  </sheetData>
  <phoneticPr fontId="4" type="noConversion"/>
  <pageMargins left="0.7" right="0.7" top="0.75" bottom="0.75" header="0.3" footer="0.3"/>
  <ignoredErrors>
    <ignoredError sqref="L2:L865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000-3337-0D40-88C9-70974B45F52F}">
  <dimension ref="A1:N94"/>
  <sheetViews>
    <sheetView tabSelected="1" zoomScale="176" zoomScaleNormal="150" workbookViewId="0">
      <selection activeCell="N13" sqref="N13"/>
    </sheetView>
  </sheetViews>
  <sheetFormatPr baseColWidth="10" defaultColWidth="9.1640625" defaultRowHeight="16" x14ac:dyDescent="0.2"/>
  <cols>
    <col min="1" max="1" width="3.1640625" bestFit="1" customWidth="1"/>
    <col min="2" max="2" width="6.33203125" bestFit="1" customWidth="1"/>
    <col min="3" max="3" width="10.83203125" bestFit="1" customWidth="1"/>
    <col min="4" max="4" width="7.1640625" bestFit="1" customWidth="1"/>
    <col min="5" max="5" width="10.83203125" bestFit="1" customWidth="1"/>
    <col min="6" max="6" width="5.1640625" bestFit="1" customWidth="1"/>
    <col min="13" max="13" width="10.83203125" bestFit="1" customWidth="1"/>
  </cols>
  <sheetData>
    <row r="1" spans="1:13" x14ac:dyDescent="0.2">
      <c r="A1" s="10" t="s">
        <v>1</v>
      </c>
      <c r="B1" s="10" t="s">
        <v>1047</v>
      </c>
      <c r="C1" s="10" t="s">
        <v>2</v>
      </c>
      <c r="D1" s="10" t="s">
        <v>1048</v>
      </c>
      <c r="E1" s="10" t="s">
        <v>2</v>
      </c>
      <c r="F1" s="10" t="s">
        <v>1182</v>
      </c>
    </row>
    <row r="2" spans="1:13" x14ac:dyDescent="0.2">
      <c r="A2">
        <v>1</v>
      </c>
      <c r="B2">
        <f>IF('true-bugs'!$D3="-",0,'true-bugs'!$D3)</f>
        <v>0</v>
      </c>
      <c r="C2" s="20">
        <f t="shared" ref="C2:C33" si="0">DATE(2018,1,1) +$B2</f>
        <v>43101</v>
      </c>
      <c r="D2">
        <f>IF('true-bugs'!$F3="-",1163,'true-bugs'!$F3)</f>
        <v>157</v>
      </c>
      <c r="E2" s="20">
        <f t="shared" ref="E2:E33" si="1">DATE(2018,1,1) +$D2</f>
        <v>43258</v>
      </c>
      <c r="F2">
        <f t="shared" ref="F2:F33" si="2">D2-B2+1</f>
        <v>158</v>
      </c>
    </row>
    <row r="3" spans="1:13" x14ac:dyDescent="0.2">
      <c r="A3">
        <v>2</v>
      </c>
      <c r="B3">
        <f>IF('true-bugs'!$D4="-",0,'true-bugs'!$D4)</f>
        <v>0</v>
      </c>
      <c r="C3" s="20">
        <f t="shared" si="0"/>
        <v>43101</v>
      </c>
      <c r="D3">
        <f>IF('true-bugs'!$F4="-",1163,'true-bugs'!$F4)</f>
        <v>180</v>
      </c>
      <c r="E3" s="20">
        <f t="shared" si="1"/>
        <v>43281</v>
      </c>
      <c r="F3">
        <f t="shared" si="2"/>
        <v>181</v>
      </c>
    </row>
    <row r="4" spans="1:13" x14ac:dyDescent="0.2">
      <c r="A4">
        <v>3</v>
      </c>
      <c r="B4">
        <f>IF('true-bugs'!$D5="-",0,'true-bugs'!$D5)</f>
        <v>0</v>
      </c>
      <c r="C4" s="20">
        <f t="shared" si="0"/>
        <v>43101</v>
      </c>
      <c r="D4">
        <f>IF('true-bugs'!$F5="-",1163,'true-bugs'!$F5)</f>
        <v>236</v>
      </c>
      <c r="E4" s="20">
        <f t="shared" si="1"/>
        <v>43337</v>
      </c>
      <c r="F4">
        <f t="shared" si="2"/>
        <v>237</v>
      </c>
    </row>
    <row r="5" spans="1:13" x14ac:dyDescent="0.2">
      <c r="A5">
        <v>4</v>
      </c>
      <c r="B5">
        <f>IF('true-bugs'!$D6="-",0,'true-bugs'!$D6)</f>
        <v>0</v>
      </c>
      <c r="C5" s="20">
        <f t="shared" si="0"/>
        <v>43101</v>
      </c>
      <c r="D5">
        <f>IF('true-bugs'!$F6="-",1163,'true-bugs'!$F6)</f>
        <v>236</v>
      </c>
      <c r="E5" s="20">
        <f t="shared" si="1"/>
        <v>43337</v>
      </c>
      <c r="F5">
        <f t="shared" si="2"/>
        <v>237</v>
      </c>
    </row>
    <row r="6" spans="1:13" x14ac:dyDescent="0.2">
      <c r="A6">
        <v>5</v>
      </c>
      <c r="B6">
        <f>IF('true-bugs'!$D7="-",0,'true-bugs'!$D7)</f>
        <v>0</v>
      </c>
      <c r="C6" s="20">
        <f t="shared" si="0"/>
        <v>43101</v>
      </c>
      <c r="D6">
        <f>IF('true-bugs'!$F7="-",1163,'true-bugs'!$F7)</f>
        <v>236</v>
      </c>
      <c r="E6" s="20">
        <f t="shared" si="1"/>
        <v>43337</v>
      </c>
      <c r="F6">
        <f t="shared" si="2"/>
        <v>237</v>
      </c>
    </row>
    <row r="7" spans="1:13" x14ac:dyDescent="0.2">
      <c r="A7">
        <v>6</v>
      </c>
      <c r="B7">
        <f>IF('true-bugs'!$D8="-",0,'true-bugs'!$D8)</f>
        <v>0</v>
      </c>
      <c r="C7" s="20">
        <f t="shared" si="0"/>
        <v>43101</v>
      </c>
      <c r="D7">
        <f>IF('true-bugs'!$F8="-",1163,'true-bugs'!$F8)</f>
        <v>236</v>
      </c>
      <c r="E7" s="20">
        <f t="shared" si="1"/>
        <v>43337</v>
      </c>
      <c r="F7">
        <f t="shared" si="2"/>
        <v>237</v>
      </c>
    </row>
    <row r="8" spans="1:13" x14ac:dyDescent="0.2">
      <c r="A8">
        <v>7</v>
      </c>
      <c r="B8">
        <f>IF('true-bugs'!$D9="-",0,'true-bugs'!$D9)</f>
        <v>0</v>
      </c>
      <c r="C8" s="20">
        <f t="shared" si="0"/>
        <v>43101</v>
      </c>
      <c r="D8">
        <f>IF('true-bugs'!$F9="-",1163,'true-bugs'!$F9)</f>
        <v>236</v>
      </c>
      <c r="E8" s="20">
        <f t="shared" si="1"/>
        <v>43337</v>
      </c>
      <c r="F8">
        <f t="shared" si="2"/>
        <v>237</v>
      </c>
    </row>
    <row r="9" spans="1:13" x14ac:dyDescent="0.2">
      <c r="A9">
        <v>8</v>
      </c>
      <c r="B9">
        <f>IF('true-bugs'!$D10="-",0,'true-bugs'!$D10)</f>
        <v>0</v>
      </c>
      <c r="C9" s="20">
        <f t="shared" si="0"/>
        <v>43101</v>
      </c>
      <c r="D9">
        <f>IF('true-bugs'!$F10="-",1163,'true-bugs'!$F10)</f>
        <v>236</v>
      </c>
      <c r="E9" s="20">
        <f t="shared" si="1"/>
        <v>43337</v>
      </c>
      <c r="F9">
        <f t="shared" si="2"/>
        <v>237</v>
      </c>
    </row>
    <row r="10" spans="1:13" x14ac:dyDescent="0.2">
      <c r="A10">
        <v>9</v>
      </c>
      <c r="B10">
        <f>IF('true-bugs'!$D11="-",0,'true-bugs'!$D11)</f>
        <v>0</v>
      </c>
      <c r="C10" s="20">
        <f t="shared" si="0"/>
        <v>43101</v>
      </c>
      <c r="D10">
        <f>IF('true-bugs'!$F11="-",1163,'true-bugs'!$F11)</f>
        <v>236</v>
      </c>
      <c r="E10" s="20">
        <f t="shared" si="1"/>
        <v>43337</v>
      </c>
      <c r="F10">
        <f t="shared" si="2"/>
        <v>237</v>
      </c>
    </row>
    <row r="11" spans="1:13" x14ac:dyDescent="0.2">
      <c r="A11">
        <v>10</v>
      </c>
      <c r="B11">
        <f>IF('true-bugs'!$D12="-",0,'true-bugs'!$D12)</f>
        <v>0</v>
      </c>
      <c r="C11" s="20">
        <f t="shared" si="0"/>
        <v>43101</v>
      </c>
      <c r="D11">
        <f>IF('true-bugs'!$F12="-",1163,'true-bugs'!$F12)</f>
        <v>236</v>
      </c>
      <c r="E11" s="20">
        <f t="shared" si="1"/>
        <v>43337</v>
      </c>
      <c r="F11">
        <f t="shared" si="2"/>
        <v>237</v>
      </c>
    </row>
    <row r="12" spans="1:13" x14ac:dyDescent="0.2">
      <c r="A12">
        <v>11</v>
      </c>
      <c r="B12">
        <f>IF('true-bugs'!$D13="-",0,'true-bugs'!$D13)</f>
        <v>0</v>
      </c>
      <c r="C12" s="20">
        <f t="shared" si="0"/>
        <v>43101</v>
      </c>
      <c r="D12">
        <f>IF('true-bugs'!$F13="-",1163,'true-bugs'!$F13)</f>
        <v>236</v>
      </c>
      <c r="E12" s="20">
        <f t="shared" si="1"/>
        <v>43337</v>
      </c>
      <c r="F12">
        <f t="shared" si="2"/>
        <v>237</v>
      </c>
    </row>
    <row r="13" spans="1:13" x14ac:dyDescent="0.2">
      <c r="A13">
        <v>12</v>
      </c>
      <c r="B13">
        <f>IF('true-bugs'!$D14="-",0,'true-bugs'!$D14)</f>
        <v>0</v>
      </c>
      <c r="C13" s="20">
        <f t="shared" si="0"/>
        <v>43101</v>
      </c>
      <c r="D13">
        <f>IF('true-bugs'!$F14="-",1163,'true-bugs'!$F14)</f>
        <v>236</v>
      </c>
      <c r="E13" s="20">
        <f t="shared" si="1"/>
        <v>43337</v>
      </c>
      <c r="F13">
        <f t="shared" si="2"/>
        <v>237</v>
      </c>
    </row>
    <row r="14" spans="1:13" x14ac:dyDescent="0.2">
      <c r="A14">
        <v>13</v>
      </c>
      <c r="B14">
        <f>IF('true-bugs'!$D15="-",0,'true-bugs'!$D15)</f>
        <v>0</v>
      </c>
      <c r="C14" s="20">
        <f t="shared" si="0"/>
        <v>43101</v>
      </c>
      <c r="D14">
        <f>IF('true-bugs'!$F15="-",1163,'true-bugs'!$F15)</f>
        <v>236</v>
      </c>
      <c r="E14" s="20">
        <f t="shared" si="1"/>
        <v>43337</v>
      </c>
      <c r="F14">
        <f t="shared" si="2"/>
        <v>237</v>
      </c>
    </row>
    <row r="15" spans="1:13" x14ac:dyDescent="0.2">
      <c r="A15">
        <v>14</v>
      </c>
      <c r="B15">
        <f>IF('true-bugs'!$D16="-",0,'true-bugs'!$D16)</f>
        <v>0</v>
      </c>
      <c r="C15" s="20">
        <f t="shared" si="0"/>
        <v>43101</v>
      </c>
      <c r="D15">
        <f>IF('true-bugs'!$F16="-",1163,'true-bugs'!$F16)</f>
        <v>236</v>
      </c>
      <c r="E15" s="20">
        <f t="shared" si="1"/>
        <v>43337</v>
      </c>
      <c r="F15">
        <f t="shared" si="2"/>
        <v>237</v>
      </c>
      <c r="M15" s="21"/>
    </row>
    <row r="16" spans="1:13" x14ac:dyDescent="0.2">
      <c r="A16">
        <v>15</v>
      </c>
      <c r="B16">
        <f>IF('true-bugs'!$D17="-",0,'true-bugs'!$D17)</f>
        <v>0</v>
      </c>
      <c r="C16" s="20">
        <f t="shared" si="0"/>
        <v>43101</v>
      </c>
      <c r="D16">
        <f>IF('true-bugs'!$F17="-",1163,'true-bugs'!$F17)</f>
        <v>236</v>
      </c>
      <c r="E16" s="20">
        <f t="shared" si="1"/>
        <v>43337</v>
      </c>
      <c r="F16">
        <f t="shared" si="2"/>
        <v>237</v>
      </c>
      <c r="M16" s="20"/>
    </row>
    <row r="17" spans="1:14" x14ac:dyDescent="0.2">
      <c r="A17">
        <v>16</v>
      </c>
      <c r="B17">
        <f>IF('true-bugs'!$D18="-",0,'true-bugs'!$D18)</f>
        <v>0</v>
      </c>
      <c r="C17" s="20">
        <f t="shared" si="0"/>
        <v>43101</v>
      </c>
      <c r="D17">
        <f>IF('true-bugs'!$F18="-",1163,'true-bugs'!$F18)</f>
        <v>236</v>
      </c>
      <c r="E17" s="20">
        <f t="shared" si="1"/>
        <v>43337</v>
      </c>
      <c r="F17">
        <f t="shared" si="2"/>
        <v>237</v>
      </c>
      <c r="M17" s="20"/>
    </row>
    <row r="18" spans="1:14" x14ac:dyDescent="0.2">
      <c r="A18">
        <v>17</v>
      </c>
      <c r="B18">
        <f>IF('true-bugs'!$D19="-",0,'true-bugs'!$D19)</f>
        <v>0</v>
      </c>
      <c r="C18" s="20">
        <f t="shared" si="0"/>
        <v>43101</v>
      </c>
      <c r="D18">
        <f>IF('true-bugs'!$F19="-",1163,'true-bugs'!$F19)</f>
        <v>236</v>
      </c>
      <c r="E18" s="20">
        <f t="shared" si="1"/>
        <v>43337</v>
      </c>
      <c r="F18">
        <f t="shared" si="2"/>
        <v>237</v>
      </c>
    </row>
    <row r="19" spans="1:14" x14ac:dyDescent="0.2">
      <c r="A19">
        <v>18</v>
      </c>
      <c r="B19">
        <f>IF('true-bugs'!$D20="-",0,'true-bugs'!$D20)</f>
        <v>0</v>
      </c>
      <c r="C19" s="20">
        <f t="shared" si="0"/>
        <v>43101</v>
      </c>
      <c r="D19">
        <f>IF('true-bugs'!$F20="-",1163,'true-bugs'!$F20)</f>
        <v>236</v>
      </c>
      <c r="E19" s="20">
        <f t="shared" si="1"/>
        <v>43337</v>
      </c>
      <c r="F19">
        <f t="shared" si="2"/>
        <v>237</v>
      </c>
      <c r="H19" s="10" t="s">
        <v>1070</v>
      </c>
      <c r="I19" s="10" t="s">
        <v>1066</v>
      </c>
      <c r="J19" s="10" t="s">
        <v>1067</v>
      </c>
      <c r="K19" s="10" t="s">
        <v>1</v>
      </c>
      <c r="M19" s="10" t="s">
        <v>1063</v>
      </c>
      <c r="N19" s="31">
        <f>AVERAGE($F$2:$F$92)</f>
        <v>422.8131868131868</v>
      </c>
    </row>
    <row r="20" spans="1:14" x14ac:dyDescent="0.2">
      <c r="A20">
        <v>19</v>
      </c>
      <c r="B20">
        <f>IF('true-bugs'!$D21="-",0,'true-bugs'!$D21)</f>
        <v>0</v>
      </c>
      <c r="C20" s="20">
        <f t="shared" si="0"/>
        <v>43101</v>
      </c>
      <c r="D20">
        <f>IF('true-bugs'!$F21="-",1163,'true-bugs'!$F21)</f>
        <v>236</v>
      </c>
      <c r="E20" s="20">
        <f t="shared" si="1"/>
        <v>43337</v>
      </c>
      <c r="F20">
        <f t="shared" si="2"/>
        <v>237</v>
      </c>
      <c r="H20">
        <v>0</v>
      </c>
      <c r="I20">
        <v>0</v>
      </c>
      <c r="J20">
        <f>POWER(2,$H20)</f>
        <v>1</v>
      </c>
      <c r="K20">
        <f>COUNTIFS($F$2:$F$94,"&gt;"&amp;$I20,$F$2:$F$94,"&lt;="&amp;$J20)</f>
        <v>1</v>
      </c>
      <c r="M20" s="10" t="s">
        <v>1065</v>
      </c>
      <c r="N20">
        <f>MAX($F$2:$F$92)</f>
        <v>1164</v>
      </c>
    </row>
    <row r="21" spans="1:14" x14ac:dyDescent="0.2">
      <c r="A21">
        <v>20</v>
      </c>
      <c r="B21">
        <f>IF('true-bugs'!$D22="-",0,'true-bugs'!$D22)</f>
        <v>0</v>
      </c>
      <c r="C21" s="20">
        <f t="shared" si="0"/>
        <v>43101</v>
      </c>
      <c r="D21">
        <f>IF('true-bugs'!$F22="-",1163,'true-bugs'!$F22)</f>
        <v>453</v>
      </c>
      <c r="E21" s="20">
        <f t="shared" si="1"/>
        <v>43554</v>
      </c>
      <c r="F21">
        <f t="shared" si="2"/>
        <v>454</v>
      </c>
      <c r="H21">
        <v>1</v>
      </c>
      <c r="I21">
        <f>J20</f>
        <v>1</v>
      </c>
      <c r="J21">
        <f>POWER(2,$H21)</f>
        <v>2</v>
      </c>
      <c r="K21">
        <f t="shared" ref="K21:K31" si="3">COUNTIFS($F$2:$F$94,"&gt;"&amp;$I21,$F$2:$F$94,"&lt;="&amp;$J21)</f>
        <v>14</v>
      </c>
    </row>
    <row r="22" spans="1:14" x14ac:dyDescent="0.2">
      <c r="A22">
        <v>21</v>
      </c>
      <c r="B22">
        <f>IF('true-bugs'!$D23="-",0,'true-bugs'!$D23)</f>
        <v>0</v>
      </c>
      <c r="C22" s="20">
        <f t="shared" si="0"/>
        <v>43101</v>
      </c>
      <c r="D22">
        <f>IF('true-bugs'!$F23="-",1163,'true-bugs'!$F23)</f>
        <v>453</v>
      </c>
      <c r="E22" s="20">
        <f t="shared" si="1"/>
        <v>43554</v>
      </c>
      <c r="F22">
        <f t="shared" si="2"/>
        <v>454</v>
      </c>
      <c r="H22">
        <v>2</v>
      </c>
      <c r="I22">
        <f t="shared" ref="I22:I31" si="4">J21</f>
        <v>2</v>
      </c>
      <c r="J22">
        <f t="shared" ref="J22:J31" si="5">POWER(2,$H22)</f>
        <v>4</v>
      </c>
      <c r="K22">
        <f t="shared" si="3"/>
        <v>1</v>
      </c>
    </row>
    <row r="23" spans="1:14" x14ac:dyDescent="0.2">
      <c r="A23">
        <v>22</v>
      </c>
      <c r="B23">
        <f>IF('true-bugs'!$D24="-",0,'true-bugs'!$D24)</f>
        <v>0</v>
      </c>
      <c r="C23" s="20">
        <f t="shared" si="0"/>
        <v>43101</v>
      </c>
      <c r="D23">
        <f>IF('true-bugs'!$F24="-",1163,'true-bugs'!$F24)</f>
        <v>622</v>
      </c>
      <c r="E23" s="20">
        <f t="shared" si="1"/>
        <v>43723</v>
      </c>
      <c r="F23">
        <f t="shared" si="2"/>
        <v>623</v>
      </c>
      <c r="H23">
        <v>3</v>
      </c>
      <c r="I23">
        <f t="shared" si="4"/>
        <v>4</v>
      </c>
      <c r="J23">
        <f t="shared" si="5"/>
        <v>8</v>
      </c>
      <c r="K23">
        <f t="shared" si="3"/>
        <v>6</v>
      </c>
    </row>
    <row r="24" spans="1:14" x14ac:dyDescent="0.2">
      <c r="A24">
        <v>23</v>
      </c>
      <c r="B24">
        <f>IF('true-bugs'!$D25="-",0,'true-bugs'!$D25)</f>
        <v>0</v>
      </c>
      <c r="C24" s="20">
        <f t="shared" si="0"/>
        <v>43101</v>
      </c>
      <c r="D24">
        <f>IF('true-bugs'!$F25="-",1163,'true-bugs'!$F25)</f>
        <v>626</v>
      </c>
      <c r="E24" s="20">
        <f t="shared" si="1"/>
        <v>43727</v>
      </c>
      <c r="F24">
        <f t="shared" si="2"/>
        <v>627</v>
      </c>
      <c r="H24">
        <v>4</v>
      </c>
      <c r="I24">
        <f t="shared" si="4"/>
        <v>8</v>
      </c>
      <c r="J24">
        <f t="shared" si="5"/>
        <v>16</v>
      </c>
      <c r="K24">
        <f t="shared" si="3"/>
        <v>0</v>
      </c>
    </row>
    <row r="25" spans="1:14" x14ac:dyDescent="0.2">
      <c r="A25">
        <v>24</v>
      </c>
      <c r="B25">
        <f>IF('true-bugs'!$D26="-",0,'true-bugs'!$D26)</f>
        <v>0</v>
      </c>
      <c r="C25" s="20">
        <f t="shared" si="0"/>
        <v>43101</v>
      </c>
      <c r="D25">
        <f>IF('true-bugs'!$F26="-",1163,'true-bugs'!$F26)</f>
        <v>626</v>
      </c>
      <c r="E25" s="20">
        <f t="shared" si="1"/>
        <v>43727</v>
      </c>
      <c r="F25">
        <f t="shared" si="2"/>
        <v>627</v>
      </c>
      <c r="H25">
        <v>5</v>
      </c>
      <c r="I25">
        <f t="shared" si="4"/>
        <v>16</v>
      </c>
      <c r="J25">
        <f t="shared" si="5"/>
        <v>32</v>
      </c>
      <c r="K25">
        <f t="shared" si="3"/>
        <v>5</v>
      </c>
    </row>
    <row r="26" spans="1:14" x14ac:dyDescent="0.2">
      <c r="A26">
        <v>25</v>
      </c>
      <c r="B26">
        <f>IF('true-bugs'!$D27="-",0,'true-bugs'!$D27)</f>
        <v>0</v>
      </c>
      <c r="C26" s="20">
        <f t="shared" si="0"/>
        <v>43101</v>
      </c>
      <c r="D26">
        <f>IF('true-bugs'!$F27="-",1163,'true-bugs'!$F27)</f>
        <v>626</v>
      </c>
      <c r="E26" s="20">
        <f t="shared" si="1"/>
        <v>43727</v>
      </c>
      <c r="F26">
        <f t="shared" si="2"/>
        <v>627</v>
      </c>
      <c r="H26">
        <v>6</v>
      </c>
      <c r="I26">
        <f t="shared" si="4"/>
        <v>32</v>
      </c>
      <c r="J26">
        <f t="shared" si="5"/>
        <v>64</v>
      </c>
      <c r="K26">
        <f t="shared" si="3"/>
        <v>1</v>
      </c>
    </row>
    <row r="27" spans="1:14" x14ac:dyDescent="0.2">
      <c r="A27">
        <v>26</v>
      </c>
      <c r="B27">
        <f>IF('true-bugs'!$D28="-",0,'true-bugs'!$D28)</f>
        <v>0</v>
      </c>
      <c r="C27" s="20">
        <f t="shared" si="0"/>
        <v>43101</v>
      </c>
      <c r="D27">
        <f>IF('true-bugs'!$F28="-",1163,'true-bugs'!$F28)</f>
        <v>629</v>
      </c>
      <c r="E27" s="20">
        <f t="shared" si="1"/>
        <v>43730</v>
      </c>
      <c r="F27">
        <f t="shared" si="2"/>
        <v>630</v>
      </c>
      <c r="H27">
        <v>7</v>
      </c>
      <c r="I27">
        <f t="shared" si="4"/>
        <v>64</v>
      </c>
      <c r="J27">
        <f t="shared" si="5"/>
        <v>128</v>
      </c>
      <c r="K27">
        <f t="shared" si="3"/>
        <v>0</v>
      </c>
    </row>
    <row r="28" spans="1:14" x14ac:dyDescent="0.2">
      <c r="A28">
        <v>27</v>
      </c>
      <c r="B28">
        <f>IF('true-bugs'!$D29="-",0,'true-bugs'!$D29)</f>
        <v>0</v>
      </c>
      <c r="C28" s="20">
        <f t="shared" si="0"/>
        <v>43101</v>
      </c>
      <c r="D28">
        <f>IF('true-bugs'!$F29="-",1163,'true-bugs'!$F29)</f>
        <v>629</v>
      </c>
      <c r="E28" s="20">
        <f t="shared" si="1"/>
        <v>43730</v>
      </c>
      <c r="F28">
        <f t="shared" si="2"/>
        <v>630</v>
      </c>
      <c r="H28">
        <v>8</v>
      </c>
      <c r="I28">
        <f t="shared" si="4"/>
        <v>128</v>
      </c>
      <c r="J28">
        <f t="shared" si="5"/>
        <v>256</v>
      </c>
      <c r="K28">
        <f t="shared" si="3"/>
        <v>26</v>
      </c>
    </row>
    <row r="29" spans="1:14" x14ac:dyDescent="0.2">
      <c r="A29">
        <v>28</v>
      </c>
      <c r="B29">
        <f>IF('true-bugs'!$D30="-",0,'true-bugs'!$D30)</f>
        <v>0</v>
      </c>
      <c r="C29" s="20">
        <f t="shared" si="0"/>
        <v>43101</v>
      </c>
      <c r="D29">
        <f>IF('true-bugs'!$F30="-",1163,'true-bugs'!$F30)</f>
        <v>629</v>
      </c>
      <c r="E29" s="20">
        <f t="shared" si="1"/>
        <v>43730</v>
      </c>
      <c r="F29">
        <f t="shared" si="2"/>
        <v>630</v>
      </c>
      <c r="H29">
        <v>9</v>
      </c>
      <c r="I29">
        <f t="shared" si="4"/>
        <v>256</v>
      </c>
      <c r="J29">
        <f t="shared" si="5"/>
        <v>512</v>
      </c>
      <c r="K29">
        <f t="shared" si="3"/>
        <v>3</v>
      </c>
    </row>
    <row r="30" spans="1:14" x14ac:dyDescent="0.2">
      <c r="A30">
        <v>29</v>
      </c>
      <c r="B30">
        <f>IF('true-bugs'!$D31="-",0,'true-bugs'!$D31)</f>
        <v>0</v>
      </c>
      <c r="C30" s="20">
        <f t="shared" si="0"/>
        <v>43101</v>
      </c>
      <c r="D30">
        <f>IF('true-bugs'!$F31="-",1163,'true-bugs'!$F31)</f>
        <v>629</v>
      </c>
      <c r="E30" s="20">
        <f t="shared" si="1"/>
        <v>43730</v>
      </c>
      <c r="F30">
        <f t="shared" si="2"/>
        <v>630</v>
      </c>
      <c r="H30">
        <v>10</v>
      </c>
      <c r="I30">
        <f t="shared" si="4"/>
        <v>512</v>
      </c>
      <c r="J30">
        <f t="shared" si="5"/>
        <v>1024</v>
      </c>
      <c r="K30">
        <f t="shared" si="3"/>
        <v>24</v>
      </c>
    </row>
    <row r="31" spans="1:14" x14ac:dyDescent="0.2">
      <c r="A31">
        <v>30</v>
      </c>
      <c r="B31">
        <f>IF('true-bugs'!$D32="-",0,'true-bugs'!$D32)</f>
        <v>0</v>
      </c>
      <c r="C31" s="20">
        <f t="shared" si="0"/>
        <v>43101</v>
      </c>
      <c r="D31">
        <f>IF('true-bugs'!$F32="-",1163,'true-bugs'!$F32)</f>
        <v>728</v>
      </c>
      <c r="E31" s="20">
        <f t="shared" si="1"/>
        <v>43829</v>
      </c>
      <c r="F31">
        <f t="shared" si="2"/>
        <v>729</v>
      </c>
      <c r="H31">
        <v>11</v>
      </c>
      <c r="I31">
        <f t="shared" si="4"/>
        <v>1024</v>
      </c>
      <c r="J31">
        <f t="shared" si="5"/>
        <v>2048</v>
      </c>
      <c r="K31">
        <f t="shared" si="3"/>
        <v>12</v>
      </c>
    </row>
    <row r="32" spans="1:14" x14ac:dyDescent="0.2">
      <c r="A32">
        <v>31</v>
      </c>
      <c r="B32">
        <f>IF('true-bugs'!$D33="-",0,'true-bugs'!$D33)</f>
        <v>0</v>
      </c>
      <c r="C32" s="20">
        <f t="shared" si="0"/>
        <v>43101</v>
      </c>
      <c r="D32">
        <f>IF('true-bugs'!$F33="-",1163,'true-bugs'!$F33)</f>
        <v>762</v>
      </c>
      <c r="E32" s="20">
        <f t="shared" si="1"/>
        <v>43863</v>
      </c>
      <c r="F32">
        <f t="shared" si="2"/>
        <v>763</v>
      </c>
      <c r="K32">
        <f>SUM(K20:K31)</f>
        <v>93</v>
      </c>
    </row>
    <row r="33" spans="1:6" x14ac:dyDescent="0.2">
      <c r="A33">
        <v>32</v>
      </c>
      <c r="B33">
        <f>IF('true-bugs'!$D34="-",0,'true-bugs'!$D34)</f>
        <v>0</v>
      </c>
      <c r="C33" s="20">
        <f t="shared" si="0"/>
        <v>43101</v>
      </c>
      <c r="D33">
        <f>IF('true-bugs'!$F34="-",1163,'true-bugs'!$F34)</f>
        <v>836</v>
      </c>
      <c r="E33" s="20">
        <f t="shared" si="1"/>
        <v>43937</v>
      </c>
      <c r="F33">
        <f t="shared" si="2"/>
        <v>837</v>
      </c>
    </row>
    <row r="34" spans="1:6" x14ac:dyDescent="0.2">
      <c r="A34">
        <v>33</v>
      </c>
      <c r="B34">
        <f>IF('true-bugs'!$D35="-",0,'true-bugs'!$D35)</f>
        <v>0</v>
      </c>
      <c r="C34" s="20">
        <f t="shared" ref="C34:C65" si="6">DATE(2018,1,1) +$B34</f>
        <v>43101</v>
      </c>
      <c r="D34">
        <f>IF('true-bugs'!$F35="-",1163,'true-bugs'!$F35)</f>
        <v>836</v>
      </c>
      <c r="E34" s="20">
        <f t="shared" ref="E34:E65" si="7">DATE(2018,1,1) +$D34</f>
        <v>43937</v>
      </c>
      <c r="F34">
        <f t="shared" ref="F34:F65" si="8">D34-B34+1</f>
        <v>837</v>
      </c>
    </row>
    <row r="35" spans="1:6" x14ac:dyDescent="0.2">
      <c r="A35">
        <v>34</v>
      </c>
      <c r="B35">
        <f>IF('true-bugs'!$D36="-",0,'true-bugs'!$D36)</f>
        <v>0</v>
      </c>
      <c r="C35" s="20">
        <f t="shared" si="6"/>
        <v>43101</v>
      </c>
      <c r="D35">
        <f>IF('true-bugs'!$F36="-",1163,'true-bugs'!$F36)</f>
        <v>955</v>
      </c>
      <c r="E35" s="20">
        <f t="shared" si="7"/>
        <v>44056</v>
      </c>
      <c r="F35">
        <f t="shared" si="8"/>
        <v>956</v>
      </c>
    </row>
    <row r="36" spans="1:6" x14ac:dyDescent="0.2">
      <c r="A36">
        <v>35</v>
      </c>
      <c r="B36">
        <f>IF('true-bugs'!$D37="-",0,'true-bugs'!$D37)</f>
        <v>0</v>
      </c>
      <c r="C36" s="20">
        <f t="shared" si="6"/>
        <v>43101</v>
      </c>
      <c r="D36">
        <f>IF('true-bugs'!$F37="-",1163,'true-bugs'!$F37)</f>
        <v>955</v>
      </c>
      <c r="E36" s="20">
        <f t="shared" si="7"/>
        <v>44056</v>
      </c>
      <c r="F36">
        <f t="shared" si="8"/>
        <v>956</v>
      </c>
    </row>
    <row r="37" spans="1:6" x14ac:dyDescent="0.2">
      <c r="A37">
        <v>36</v>
      </c>
      <c r="B37">
        <f>IF('true-bugs'!$D38="-",0,'true-bugs'!$D38)</f>
        <v>0</v>
      </c>
      <c r="C37" s="20">
        <f t="shared" si="6"/>
        <v>43101</v>
      </c>
      <c r="D37">
        <f>IF('true-bugs'!$F38="-",1163,'true-bugs'!$F38)</f>
        <v>955</v>
      </c>
      <c r="E37" s="20">
        <f t="shared" si="7"/>
        <v>44056</v>
      </c>
      <c r="F37">
        <f t="shared" si="8"/>
        <v>956</v>
      </c>
    </row>
    <row r="38" spans="1:6" x14ac:dyDescent="0.2">
      <c r="A38">
        <v>37</v>
      </c>
      <c r="B38">
        <f>IF('true-bugs'!$D39="-",0,'true-bugs'!$D39)</f>
        <v>0</v>
      </c>
      <c r="C38" s="20">
        <f t="shared" si="6"/>
        <v>43101</v>
      </c>
      <c r="D38">
        <f>IF('true-bugs'!$F39="-",1163,'true-bugs'!$F39)</f>
        <v>955</v>
      </c>
      <c r="E38" s="20">
        <f t="shared" si="7"/>
        <v>44056</v>
      </c>
      <c r="F38">
        <f t="shared" si="8"/>
        <v>956</v>
      </c>
    </row>
    <row r="39" spans="1:6" x14ac:dyDescent="0.2">
      <c r="A39">
        <v>38</v>
      </c>
      <c r="B39">
        <f>IF('true-bugs'!$D40="-",0,'true-bugs'!$D40)</f>
        <v>0</v>
      </c>
      <c r="C39" s="20">
        <f t="shared" si="6"/>
        <v>43101</v>
      </c>
      <c r="D39">
        <f>IF('true-bugs'!$F40="-",1163,'true-bugs'!$F40)</f>
        <v>1163</v>
      </c>
      <c r="E39" s="20">
        <f t="shared" si="7"/>
        <v>44264</v>
      </c>
      <c r="F39">
        <f t="shared" si="8"/>
        <v>1164</v>
      </c>
    </row>
    <row r="40" spans="1:6" x14ac:dyDescent="0.2">
      <c r="A40">
        <v>39</v>
      </c>
      <c r="B40">
        <f>IF('true-bugs'!$D41="-",0,'true-bugs'!$D41)</f>
        <v>0</v>
      </c>
      <c r="C40" s="20">
        <f t="shared" si="6"/>
        <v>43101</v>
      </c>
      <c r="D40">
        <f>IF('true-bugs'!$F41="-",1163,'true-bugs'!$F41)</f>
        <v>1163</v>
      </c>
      <c r="E40" s="20">
        <f t="shared" si="7"/>
        <v>44264</v>
      </c>
      <c r="F40">
        <f t="shared" si="8"/>
        <v>1164</v>
      </c>
    </row>
    <row r="41" spans="1:6" x14ac:dyDescent="0.2">
      <c r="A41">
        <v>40</v>
      </c>
      <c r="B41">
        <f>IF('true-bugs'!$D42="-",0,'true-bugs'!$D42)</f>
        <v>0</v>
      </c>
      <c r="C41" s="20">
        <f t="shared" si="6"/>
        <v>43101</v>
      </c>
      <c r="D41">
        <f>IF('true-bugs'!$F42="-",1163,'true-bugs'!$F42)</f>
        <v>1163</v>
      </c>
      <c r="E41" s="20">
        <f t="shared" si="7"/>
        <v>44264</v>
      </c>
      <c r="F41">
        <f t="shared" si="8"/>
        <v>1164</v>
      </c>
    </row>
    <row r="42" spans="1:6" x14ac:dyDescent="0.2">
      <c r="A42">
        <v>41</v>
      </c>
      <c r="B42">
        <f>IF('true-bugs'!$D43="-",0,'true-bugs'!$D43)</f>
        <v>0</v>
      </c>
      <c r="C42" s="20">
        <f t="shared" si="6"/>
        <v>43101</v>
      </c>
      <c r="D42">
        <f>IF('true-bugs'!$F43="-",1163,'true-bugs'!$F43)</f>
        <v>1163</v>
      </c>
      <c r="E42" s="20">
        <f t="shared" si="7"/>
        <v>44264</v>
      </c>
      <c r="F42">
        <f t="shared" si="8"/>
        <v>1164</v>
      </c>
    </row>
    <row r="43" spans="1:6" x14ac:dyDescent="0.2">
      <c r="A43">
        <v>42</v>
      </c>
      <c r="B43">
        <f>IF('true-bugs'!$D44="-",0,'true-bugs'!$D44)</f>
        <v>0</v>
      </c>
      <c r="C43" s="20">
        <f t="shared" si="6"/>
        <v>43101</v>
      </c>
      <c r="D43">
        <f>IF('true-bugs'!$F44="-",1163,'true-bugs'!$F44)</f>
        <v>1163</v>
      </c>
      <c r="E43" s="20">
        <f t="shared" si="7"/>
        <v>44264</v>
      </c>
      <c r="F43">
        <f t="shared" si="8"/>
        <v>1164</v>
      </c>
    </row>
    <row r="44" spans="1:6" x14ac:dyDescent="0.2">
      <c r="A44">
        <v>43</v>
      </c>
      <c r="B44">
        <f>IF('true-bugs'!$D45="-",0,'true-bugs'!$D45)</f>
        <v>0</v>
      </c>
      <c r="C44" s="20">
        <f t="shared" si="6"/>
        <v>43101</v>
      </c>
      <c r="D44">
        <f>IF('true-bugs'!$F45="-",1163,'true-bugs'!$F45)</f>
        <v>1163</v>
      </c>
      <c r="E44" s="20">
        <f t="shared" si="7"/>
        <v>44264</v>
      </c>
      <c r="F44">
        <f t="shared" si="8"/>
        <v>1164</v>
      </c>
    </row>
    <row r="45" spans="1:6" x14ac:dyDescent="0.2">
      <c r="A45">
        <v>44</v>
      </c>
      <c r="B45">
        <f>IF('true-bugs'!$D46="-",0,'true-bugs'!$D46)</f>
        <v>0</v>
      </c>
      <c r="C45" s="20">
        <f t="shared" si="6"/>
        <v>43101</v>
      </c>
      <c r="D45">
        <f>IF('true-bugs'!$F46="-",1163,'true-bugs'!$F46)</f>
        <v>1163</v>
      </c>
      <c r="E45" s="20">
        <f t="shared" si="7"/>
        <v>44264</v>
      </c>
      <c r="F45">
        <f t="shared" si="8"/>
        <v>1164</v>
      </c>
    </row>
    <row r="46" spans="1:6" x14ac:dyDescent="0.2">
      <c r="A46">
        <v>45</v>
      </c>
      <c r="B46">
        <f>IF('true-bugs'!$D47="-",0,'true-bugs'!$D47)</f>
        <v>0</v>
      </c>
      <c r="C46" s="20">
        <f t="shared" si="6"/>
        <v>43101</v>
      </c>
      <c r="D46">
        <f>IF('true-bugs'!$F47="-",1163,'true-bugs'!$F47)</f>
        <v>1163</v>
      </c>
      <c r="E46" s="20">
        <f t="shared" si="7"/>
        <v>44264</v>
      </c>
      <c r="F46">
        <f t="shared" si="8"/>
        <v>1164</v>
      </c>
    </row>
    <row r="47" spans="1:6" x14ac:dyDescent="0.2">
      <c r="A47">
        <v>46</v>
      </c>
      <c r="B47">
        <f>IF('true-bugs'!$D48="-",0,'true-bugs'!$D48)</f>
        <v>0</v>
      </c>
      <c r="C47" s="20">
        <f t="shared" si="6"/>
        <v>43101</v>
      </c>
      <c r="D47">
        <f>IF('true-bugs'!$F48="-",1163,'true-bugs'!$F48)</f>
        <v>1163</v>
      </c>
      <c r="E47" s="20">
        <f t="shared" si="7"/>
        <v>44264</v>
      </c>
      <c r="F47">
        <f t="shared" si="8"/>
        <v>1164</v>
      </c>
    </row>
    <row r="48" spans="1:6" x14ac:dyDescent="0.2">
      <c r="A48">
        <v>47</v>
      </c>
      <c r="B48">
        <f>IF('true-bugs'!$D49="-",0,'true-bugs'!$D49)</f>
        <v>0</v>
      </c>
      <c r="C48" s="20">
        <f t="shared" si="6"/>
        <v>43101</v>
      </c>
      <c r="D48">
        <f>IF('true-bugs'!$F49="-",1163,'true-bugs'!$F49)</f>
        <v>1163</v>
      </c>
      <c r="E48" s="20">
        <f t="shared" si="7"/>
        <v>44264</v>
      </c>
      <c r="F48">
        <f t="shared" si="8"/>
        <v>1164</v>
      </c>
    </row>
    <row r="49" spans="1:6" x14ac:dyDescent="0.2">
      <c r="A49">
        <v>48</v>
      </c>
      <c r="B49">
        <f>IF('true-bugs'!$D50="-",0,'true-bugs'!$D50)</f>
        <v>0</v>
      </c>
      <c r="C49" s="20">
        <f t="shared" si="6"/>
        <v>43101</v>
      </c>
      <c r="D49">
        <f>IF('true-bugs'!$F50="-",1163,'true-bugs'!$F50)</f>
        <v>1163</v>
      </c>
      <c r="E49" s="20">
        <f t="shared" si="7"/>
        <v>44264</v>
      </c>
      <c r="F49">
        <f t="shared" si="8"/>
        <v>1164</v>
      </c>
    </row>
    <row r="50" spans="1:6" x14ac:dyDescent="0.2">
      <c r="A50">
        <v>49</v>
      </c>
      <c r="B50">
        <f>IF('true-bugs'!$D51="-",0,'true-bugs'!$D51)</f>
        <v>0</v>
      </c>
      <c r="C50" s="20">
        <f t="shared" si="6"/>
        <v>43101</v>
      </c>
      <c r="D50">
        <f>IF('true-bugs'!$F51="-",1163,'true-bugs'!$F51)</f>
        <v>1163</v>
      </c>
      <c r="E50" s="20">
        <f t="shared" si="7"/>
        <v>44264</v>
      </c>
      <c r="F50">
        <f t="shared" si="8"/>
        <v>1164</v>
      </c>
    </row>
    <row r="51" spans="1:6" x14ac:dyDescent="0.2">
      <c r="A51">
        <v>50</v>
      </c>
      <c r="B51">
        <f>IF('true-bugs'!$D52="-",0,'true-bugs'!$D52)</f>
        <v>26</v>
      </c>
      <c r="C51" s="20">
        <f t="shared" si="6"/>
        <v>43127</v>
      </c>
      <c r="D51">
        <f>IF('true-bugs'!$F52="-",1163,'true-bugs'!$F52)</f>
        <v>629</v>
      </c>
      <c r="E51" s="20">
        <f t="shared" si="7"/>
        <v>43730</v>
      </c>
      <c r="F51">
        <f t="shared" si="8"/>
        <v>604</v>
      </c>
    </row>
    <row r="52" spans="1:6" x14ac:dyDescent="0.2">
      <c r="A52">
        <v>51</v>
      </c>
      <c r="B52">
        <f>IF('true-bugs'!$D53="-",0,'true-bugs'!$D53)</f>
        <v>33</v>
      </c>
      <c r="C52" s="20">
        <f t="shared" si="6"/>
        <v>43134</v>
      </c>
      <c r="D52">
        <f>IF('true-bugs'!$F53="-",1163,'true-bugs'!$F53)</f>
        <v>762</v>
      </c>
      <c r="E52" s="20">
        <f t="shared" si="7"/>
        <v>43863</v>
      </c>
      <c r="F52">
        <f t="shared" si="8"/>
        <v>730</v>
      </c>
    </row>
    <row r="53" spans="1:6" x14ac:dyDescent="0.2">
      <c r="A53">
        <v>52</v>
      </c>
      <c r="B53">
        <f>IF('true-bugs'!$D54="-",0,'true-bugs'!$D54)</f>
        <v>33</v>
      </c>
      <c r="C53" s="20">
        <f t="shared" si="6"/>
        <v>43134</v>
      </c>
      <c r="D53">
        <f>IF('true-bugs'!$F54="-",1163,'true-bugs'!$F54)</f>
        <v>803</v>
      </c>
      <c r="E53" s="20">
        <f t="shared" si="7"/>
        <v>43904</v>
      </c>
      <c r="F53">
        <f t="shared" si="8"/>
        <v>771</v>
      </c>
    </row>
    <row r="54" spans="1:6" x14ac:dyDescent="0.2">
      <c r="A54">
        <v>53</v>
      </c>
      <c r="B54">
        <f>IF('true-bugs'!$D55="-",0,'true-bugs'!$D55)</f>
        <v>180</v>
      </c>
      <c r="C54" s="20">
        <f t="shared" si="6"/>
        <v>43281</v>
      </c>
      <c r="D54">
        <f>IF('true-bugs'!$F55="-",1163,'true-bugs'!$F55)</f>
        <v>236</v>
      </c>
      <c r="E54" s="20">
        <f t="shared" si="7"/>
        <v>43337</v>
      </c>
      <c r="F54">
        <f t="shared" si="8"/>
        <v>57</v>
      </c>
    </row>
    <row r="55" spans="1:6" x14ac:dyDescent="0.2">
      <c r="A55">
        <v>54</v>
      </c>
      <c r="B55">
        <f>IF('true-bugs'!$D56="-",0,'true-bugs'!$D56)</f>
        <v>201</v>
      </c>
      <c r="C55" s="20">
        <f t="shared" si="6"/>
        <v>43302</v>
      </c>
      <c r="D55">
        <f>IF('true-bugs'!$F56="-",1163,'true-bugs'!$F56)</f>
        <v>404</v>
      </c>
      <c r="E55" s="20">
        <f t="shared" si="7"/>
        <v>43505</v>
      </c>
      <c r="F55">
        <f t="shared" si="8"/>
        <v>204</v>
      </c>
    </row>
    <row r="56" spans="1:6" x14ac:dyDescent="0.2">
      <c r="A56">
        <v>55</v>
      </c>
      <c r="B56">
        <f>IF('true-bugs'!$D57="-",0,'true-bugs'!$D57)</f>
        <v>201</v>
      </c>
      <c r="C56" s="20">
        <f t="shared" si="6"/>
        <v>43302</v>
      </c>
      <c r="D56">
        <f>IF('true-bugs'!$F57="-",1163,'true-bugs'!$F57)</f>
        <v>404</v>
      </c>
      <c r="E56" s="20">
        <f t="shared" si="7"/>
        <v>43505</v>
      </c>
      <c r="F56">
        <f t="shared" si="8"/>
        <v>204</v>
      </c>
    </row>
    <row r="57" spans="1:6" x14ac:dyDescent="0.2">
      <c r="A57">
        <v>56</v>
      </c>
      <c r="B57">
        <f>IF('true-bugs'!$D58="-",0,'true-bugs'!$D58)</f>
        <v>390</v>
      </c>
      <c r="C57" s="20">
        <f t="shared" si="6"/>
        <v>43491</v>
      </c>
      <c r="D57">
        <f>IF('true-bugs'!$F58="-",1163,'true-bugs'!$F58)</f>
        <v>410</v>
      </c>
      <c r="E57" s="20">
        <f t="shared" si="7"/>
        <v>43511</v>
      </c>
      <c r="F57">
        <f t="shared" si="8"/>
        <v>21</v>
      </c>
    </row>
    <row r="58" spans="1:6" x14ac:dyDescent="0.2">
      <c r="A58">
        <v>57</v>
      </c>
      <c r="B58">
        <f>IF('true-bugs'!$D59="-",0,'true-bugs'!$D59)</f>
        <v>390</v>
      </c>
      <c r="C58" s="20">
        <f t="shared" si="6"/>
        <v>43491</v>
      </c>
      <c r="D58">
        <f>IF('true-bugs'!$F59="-",1163,'true-bugs'!$F59)</f>
        <v>410</v>
      </c>
      <c r="E58" s="20">
        <f t="shared" si="7"/>
        <v>43511</v>
      </c>
      <c r="F58">
        <f t="shared" si="8"/>
        <v>21</v>
      </c>
    </row>
    <row r="59" spans="1:6" x14ac:dyDescent="0.2">
      <c r="A59">
        <v>58</v>
      </c>
      <c r="B59">
        <f>IF('true-bugs'!$D60="-",0,'true-bugs'!$D60)</f>
        <v>390</v>
      </c>
      <c r="C59" s="20">
        <f t="shared" si="6"/>
        <v>43491</v>
      </c>
      <c r="D59">
        <f>IF('true-bugs'!$F60="-",1163,'true-bugs'!$F60)</f>
        <v>410</v>
      </c>
      <c r="E59" s="20">
        <f t="shared" si="7"/>
        <v>43511</v>
      </c>
      <c r="F59">
        <f t="shared" si="8"/>
        <v>21</v>
      </c>
    </row>
    <row r="60" spans="1:6" x14ac:dyDescent="0.2">
      <c r="A60">
        <v>59</v>
      </c>
      <c r="B60">
        <f>IF('true-bugs'!$D61="-",0,'true-bugs'!$D61)</f>
        <v>390</v>
      </c>
      <c r="C60" s="20">
        <f t="shared" si="6"/>
        <v>43491</v>
      </c>
      <c r="D60">
        <f>IF('true-bugs'!$F61="-",1163,'true-bugs'!$F61)</f>
        <v>1027</v>
      </c>
      <c r="E60" s="20">
        <f t="shared" si="7"/>
        <v>44128</v>
      </c>
      <c r="F60">
        <f t="shared" si="8"/>
        <v>638</v>
      </c>
    </row>
    <row r="61" spans="1:6" x14ac:dyDescent="0.2">
      <c r="A61">
        <v>60</v>
      </c>
      <c r="B61">
        <f>IF('true-bugs'!$D62="-",0,'true-bugs'!$D62)</f>
        <v>390</v>
      </c>
      <c r="C61" s="20">
        <f t="shared" si="6"/>
        <v>43491</v>
      </c>
      <c r="D61">
        <f>IF('true-bugs'!$F62="-",1163,'true-bugs'!$F62)</f>
        <v>1027</v>
      </c>
      <c r="E61" s="20">
        <f t="shared" si="7"/>
        <v>44128</v>
      </c>
      <c r="F61">
        <f t="shared" si="8"/>
        <v>638</v>
      </c>
    </row>
    <row r="62" spans="1:6" x14ac:dyDescent="0.2">
      <c r="A62">
        <v>61</v>
      </c>
      <c r="B62">
        <f>IF('true-bugs'!$D63="-",0,'true-bugs'!$D63)</f>
        <v>390</v>
      </c>
      <c r="C62" s="20">
        <f t="shared" si="6"/>
        <v>43491</v>
      </c>
      <c r="D62">
        <f>IF('true-bugs'!$F63="-",1163,'true-bugs'!$F63)</f>
        <v>1027</v>
      </c>
      <c r="E62" s="20">
        <f t="shared" si="7"/>
        <v>44128</v>
      </c>
      <c r="F62">
        <f t="shared" si="8"/>
        <v>638</v>
      </c>
    </row>
    <row r="63" spans="1:6" x14ac:dyDescent="0.2">
      <c r="A63">
        <v>62</v>
      </c>
      <c r="B63">
        <f>IF('true-bugs'!$D64="-",0,'true-bugs'!$D64)</f>
        <v>390</v>
      </c>
      <c r="C63" s="20">
        <f t="shared" si="6"/>
        <v>43491</v>
      </c>
      <c r="D63">
        <f>IF('true-bugs'!$F64="-",1163,'true-bugs'!$F64)</f>
        <v>1027</v>
      </c>
      <c r="E63" s="20">
        <f t="shared" si="7"/>
        <v>44128</v>
      </c>
      <c r="F63">
        <f t="shared" si="8"/>
        <v>638</v>
      </c>
    </row>
    <row r="64" spans="1:6" x14ac:dyDescent="0.2">
      <c r="A64">
        <v>63</v>
      </c>
      <c r="B64">
        <f>IF('true-bugs'!$D65="-",0,'true-bugs'!$D65)</f>
        <v>405</v>
      </c>
      <c r="C64" s="20">
        <f t="shared" si="6"/>
        <v>43506</v>
      </c>
      <c r="D64">
        <f>IF('true-bugs'!$F65="-",1163,'true-bugs'!$F65)</f>
        <v>410</v>
      </c>
      <c r="E64" s="20">
        <f t="shared" si="7"/>
        <v>43511</v>
      </c>
      <c r="F64">
        <f t="shared" si="8"/>
        <v>6</v>
      </c>
    </row>
    <row r="65" spans="1:6" x14ac:dyDescent="0.2">
      <c r="A65">
        <v>64</v>
      </c>
      <c r="B65">
        <f>IF('true-bugs'!$D66="-",0,'true-bugs'!$D66)</f>
        <v>622</v>
      </c>
      <c r="C65" s="20">
        <f t="shared" si="6"/>
        <v>43723</v>
      </c>
      <c r="D65">
        <f>IF('true-bugs'!$F66="-",1163,'true-bugs'!$F66)</f>
        <v>623</v>
      </c>
      <c r="E65" s="20">
        <f t="shared" si="7"/>
        <v>43724</v>
      </c>
      <c r="F65">
        <f t="shared" si="8"/>
        <v>2</v>
      </c>
    </row>
    <row r="66" spans="1:6" x14ac:dyDescent="0.2">
      <c r="A66">
        <v>65</v>
      </c>
      <c r="B66">
        <f>IF('true-bugs'!$D67="-",0,'true-bugs'!$D67)</f>
        <v>622</v>
      </c>
      <c r="C66" s="20">
        <f t="shared" ref="C66:C94" si="9">DATE(2018,1,1) +$B66</f>
        <v>43723</v>
      </c>
      <c r="D66">
        <f>IF('true-bugs'!$F67="-",1163,'true-bugs'!$F67)</f>
        <v>623</v>
      </c>
      <c r="E66" s="20">
        <f t="shared" ref="E66:E94" si="10">DATE(2018,1,1) +$D66</f>
        <v>43724</v>
      </c>
      <c r="F66">
        <f t="shared" ref="F66:F94" si="11">D66-B66+1</f>
        <v>2</v>
      </c>
    </row>
    <row r="67" spans="1:6" x14ac:dyDescent="0.2">
      <c r="A67">
        <v>66</v>
      </c>
      <c r="B67">
        <f>IF('true-bugs'!$D68="-",0,'true-bugs'!$D68)</f>
        <v>622</v>
      </c>
      <c r="C67" s="20">
        <f t="shared" si="9"/>
        <v>43723</v>
      </c>
      <c r="D67">
        <f>IF('true-bugs'!$F68="-",1163,'true-bugs'!$F68)</f>
        <v>623</v>
      </c>
      <c r="E67" s="20">
        <f t="shared" si="10"/>
        <v>43724</v>
      </c>
      <c r="F67">
        <f t="shared" si="11"/>
        <v>2</v>
      </c>
    </row>
    <row r="68" spans="1:6" x14ac:dyDescent="0.2">
      <c r="A68">
        <v>67</v>
      </c>
      <c r="B68">
        <f>IF('true-bugs'!$D69="-",0,'true-bugs'!$D69)</f>
        <v>622</v>
      </c>
      <c r="C68" s="20">
        <f t="shared" si="9"/>
        <v>43723</v>
      </c>
      <c r="D68">
        <f>IF('true-bugs'!$F69="-",1163,'true-bugs'!$F69)</f>
        <v>623</v>
      </c>
      <c r="E68" s="20">
        <f t="shared" si="10"/>
        <v>43724</v>
      </c>
      <c r="F68">
        <f t="shared" si="11"/>
        <v>2</v>
      </c>
    </row>
    <row r="69" spans="1:6" x14ac:dyDescent="0.2">
      <c r="A69">
        <v>68</v>
      </c>
      <c r="B69">
        <f>IF('true-bugs'!$D70="-",0,'true-bugs'!$D70)</f>
        <v>622</v>
      </c>
      <c r="C69" s="20">
        <f t="shared" si="9"/>
        <v>43723</v>
      </c>
      <c r="D69">
        <f>IF('true-bugs'!$F70="-",1163,'true-bugs'!$F70)</f>
        <v>623</v>
      </c>
      <c r="E69" s="20">
        <f t="shared" si="10"/>
        <v>43724</v>
      </c>
      <c r="F69">
        <f t="shared" si="11"/>
        <v>2</v>
      </c>
    </row>
    <row r="70" spans="1:6" x14ac:dyDescent="0.2">
      <c r="A70">
        <v>69</v>
      </c>
      <c r="B70">
        <f>IF('true-bugs'!$D71="-",0,'true-bugs'!$D71)</f>
        <v>622</v>
      </c>
      <c r="C70" s="20">
        <f t="shared" si="9"/>
        <v>43723</v>
      </c>
      <c r="D70">
        <f>IF('true-bugs'!$F71="-",1163,'true-bugs'!$F71)</f>
        <v>623</v>
      </c>
      <c r="E70" s="20">
        <f t="shared" si="10"/>
        <v>43724</v>
      </c>
      <c r="F70">
        <f t="shared" si="11"/>
        <v>2</v>
      </c>
    </row>
    <row r="71" spans="1:6" x14ac:dyDescent="0.2">
      <c r="A71">
        <v>70</v>
      </c>
      <c r="B71">
        <f>IF('true-bugs'!$D72="-",0,'true-bugs'!$D72)</f>
        <v>622</v>
      </c>
      <c r="C71" s="20">
        <f t="shared" si="9"/>
        <v>43723</v>
      </c>
      <c r="D71">
        <f>IF('true-bugs'!$F72="-",1163,'true-bugs'!$F72)</f>
        <v>623</v>
      </c>
      <c r="E71" s="20">
        <f t="shared" si="10"/>
        <v>43724</v>
      </c>
      <c r="F71">
        <f t="shared" si="11"/>
        <v>2</v>
      </c>
    </row>
    <row r="72" spans="1:6" x14ac:dyDescent="0.2">
      <c r="A72">
        <v>71</v>
      </c>
      <c r="B72">
        <f>IF('true-bugs'!$D73="-",0,'true-bugs'!$D73)</f>
        <v>622</v>
      </c>
      <c r="C72" s="20">
        <f t="shared" si="9"/>
        <v>43723</v>
      </c>
      <c r="D72">
        <f>IF('true-bugs'!$F73="-",1163,'true-bugs'!$F73)</f>
        <v>623</v>
      </c>
      <c r="E72" s="20">
        <f t="shared" si="10"/>
        <v>43724</v>
      </c>
      <c r="F72">
        <f t="shared" si="11"/>
        <v>2</v>
      </c>
    </row>
    <row r="73" spans="1:6" x14ac:dyDescent="0.2">
      <c r="A73">
        <v>72</v>
      </c>
      <c r="B73">
        <f>IF('true-bugs'!$D74="-",0,'true-bugs'!$D74)</f>
        <v>622</v>
      </c>
      <c r="C73" s="20">
        <f t="shared" si="9"/>
        <v>43723</v>
      </c>
      <c r="D73">
        <f>IF('true-bugs'!$F74="-",1163,'true-bugs'!$F74)</f>
        <v>623</v>
      </c>
      <c r="E73" s="20">
        <f t="shared" si="10"/>
        <v>43724</v>
      </c>
      <c r="F73">
        <f t="shared" si="11"/>
        <v>2</v>
      </c>
    </row>
    <row r="74" spans="1:6" x14ac:dyDescent="0.2">
      <c r="A74">
        <v>73</v>
      </c>
      <c r="B74">
        <f>IF('true-bugs'!$D75="-",0,'true-bugs'!$D75)</f>
        <v>622</v>
      </c>
      <c r="C74" s="20">
        <f t="shared" si="9"/>
        <v>43723</v>
      </c>
      <c r="D74">
        <f>IF('true-bugs'!$F75="-",1163,'true-bugs'!$F75)</f>
        <v>623</v>
      </c>
      <c r="E74" s="20">
        <f t="shared" si="10"/>
        <v>43724</v>
      </c>
      <c r="F74">
        <f t="shared" si="11"/>
        <v>2</v>
      </c>
    </row>
    <row r="75" spans="1:6" x14ac:dyDescent="0.2">
      <c r="A75">
        <v>74</v>
      </c>
      <c r="B75">
        <f>IF('true-bugs'!$D76="-",0,'true-bugs'!$D76)</f>
        <v>622</v>
      </c>
      <c r="C75" s="20">
        <f t="shared" si="9"/>
        <v>43723</v>
      </c>
      <c r="D75">
        <f>IF('true-bugs'!$F76="-",1163,'true-bugs'!$F76)</f>
        <v>831</v>
      </c>
      <c r="E75" s="20">
        <f t="shared" si="10"/>
        <v>43932</v>
      </c>
      <c r="F75">
        <f t="shared" si="11"/>
        <v>210</v>
      </c>
    </row>
    <row r="76" spans="1:6" x14ac:dyDescent="0.2">
      <c r="A76">
        <v>75</v>
      </c>
      <c r="B76">
        <f>IF('true-bugs'!$D77="-",0,'true-bugs'!$D77)</f>
        <v>622</v>
      </c>
      <c r="C76" s="20">
        <f t="shared" si="9"/>
        <v>43723</v>
      </c>
      <c r="D76">
        <f>IF('true-bugs'!$F77="-",1163,'true-bugs'!$F77)</f>
        <v>831</v>
      </c>
      <c r="E76" s="20">
        <f t="shared" si="10"/>
        <v>43932</v>
      </c>
      <c r="F76">
        <f t="shared" si="11"/>
        <v>210</v>
      </c>
    </row>
    <row r="77" spans="1:6" x14ac:dyDescent="0.2">
      <c r="A77">
        <v>76</v>
      </c>
      <c r="B77">
        <f>IF('true-bugs'!$D78="-",0,'true-bugs'!$D78)</f>
        <v>622</v>
      </c>
      <c r="C77" s="20">
        <f t="shared" si="9"/>
        <v>43723</v>
      </c>
      <c r="D77">
        <f>IF('true-bugs'!$F78="-",1163,'true-bugs'!$F78)</f>
        <v>831</v>
      </c>
      <c r="E77" s="20">
        <f t="shared" si="10"/>
        <v>43932</v>
      </c>
      <c r="F77">
        <f t="shared" si="11"/>
        <v>210</v>
      </c>
    </row>
    <row r="78" spans="1:6" x14ac:dyDescent="0.2">
      <c r="A78">
        <v>77</v>
      </c>
      <c r="B78">
        <f>IF('true-bugs'!$D79="-",0,'true-bugs'!$D79)</f>
        <v>622</v>
      </c>
      <c r="C78" s="20">
        <f t="shared" si="9"/>
        <v>43723</v>
      </c>
      <c r="D78">
        <f>IF('true-bugs'!$F79="-",1163,'true-bugs'!$F79)</f>
        <v>831</v>
      </c>
      <c r="E78" s="20">
        <f t="shared" si="10"/>
        <v>43932</v>
      </c>
      <c r="F78">
        <f t="shared" si="11"/>
        <v>210</v>
      </c>
    </row>
    <row r="79" spans="1:6" x14ac:dyDescent="0.2">
      <c r="A79">
        <v>78</v>
      </c>
      <c r="B79">
        <f>IF('true-bugs'!$D80="-",0,'true-bugs'!$D80)</f>
        <v>626</v>
      </c>
      <c r="C79" s="20">
        <f t="shared" si="9"/>
        <v>43727</v>
      </c>
      <c r="D79">
        <f>IF('true-bugs'!$F80="-",1163,'true-bugs'!$F80)</f>
        <v>627</v>
      </c>
      <c r="E79" s="20">
        <f t="shared" si="10"/>
        <v>43728</v>
      </c>
      <c r="F79">
        <f t="shared" si="11"/>
        <v>2</v>
      </c>
    </row>
    <row r="80" spans="1:6" x14ac:dyDescent="0.2">
      <c r="A80">
        <v>79</v>
      </c>
      <c r="B80">
        <f>IF('true-bugs'!$D81="-",0,'true-bugs'!$D81)</f>
        <v>626</v>
      </c>
      <c r="C80" s="20">
        <f t="shared" si="9"/>
        <v>43727</v>
      </c>
      <c r="D80">
        <f>IF('true-bugs'!$F81="-",1163,'true-bugs'!$F81)</f>
        <v>627</v>
      </c>
      <c r="E80" s="20">
        <f t="shared" si="10"/>
        <v>43728</v>
      </c>
      <c r="F80">
        <f t="shared" si="11"/>
        <v>2</v>
      </c>
    </row>
    <row r="81" spans="1:6" x14ac:dyDescent="0.2">
      <c r="A81">
        <v>80</v>
      </c>
      <c r="B81">
        <f>IF('true-bugs'!$D82="-",0,'true-bugs'!$D82)</f>
        <v>626</v>
      </c>
      <c r="C81" s="20">
        <f t="shared" si="9"/>
        <v>43727</v>
      </c>
      <c r="D81">
        <f>IF('true-bugs'!$F82="-",1163,'true-bugs'!$F82)</f>
        <v>627</v>
      </c>
      <c r="E81" s="20">
        <f t="shared" si="10"/>
        <v>43728</v>
      </c>
      <c r="F81">
        <f t="shared" si="11"/>
        <v>2</v>
      </c>
    </row>
    <row r="82" spans="1:6" x14ac:dyDescent="0.2">
      <c r="A82">
        <v>81</v>
      </c>
      <c r="B82">
        <f>IF('true-bugs'!$D83="-",0,'true-bugs'!$D83)</f>
        <v>626</v>
      </c>
      <c r="C82" s="20">
        <f t="shared" si="9"/>
        <v>43727</v>
      </c>
      <c r="D82">
        <f>IF('true-bugs'!$F83="-",1163,'true-bugs'!$F83)</f>
        <v>627</v>
      </c>
      <c r="E82" s="20">
        <f t="shared" si="10"/>
        <v>43728</v>
      </c>
      <c r="F82">
        <f t="shared" si="11"/>
        <v>2</v>
      </c>
    </row>
    <row r="83" spans="1:6" x14ac:dyDescent="0.2">
      <c r="A83">
        <v>82</v>
      </c>
      <c r="B83">
        <f>IF('true-bugs'!$D84="-",0,'true-bugs'!$D84)</f>
        <v>636</v>
      </c>
      <c r="C83" s="20">
        <f t="shared" si="9"/>
        <v>43737</v>
      </c>
      <c r="D83">
        <f>IF('true-bugs'!$F84="-",1163,'true-bugs'!$F84)</f>
        <v>1163</v>
      </c>
      <c r="E83" s="20">
        <f t="shared" si="10"/>
        <v>44264</v>
      </c>
      <c r="F83">
        <f t="shared" si="11"/>
        <v>528</v>
      </c>
    </row>
    <row r="84" spans="1:6" x14ac:dyDescent="0.2">
      <c r="A84">
        <v>83</v>
      </c>
      <c r="B84">
        <f>IF('true-bugs'!$D85="-",0,'true-bugs'!$D85)</f>
        <v>753</v>
      </c>
      <c r="C84" s="20">
        <f t="shared" si="9"/>
        <v>43854</v>
      </c>
      <c r="D84">
        <f>IF('true-bugs'!$F85="-",1163,'true-bugs'!$F85)</f>
        <v>975</v>
      </c>
      <c r="E84" s="20">
        <f t="shared" si="10"/>
        <v>44076</v>
      </c>
      <c r="F84">
        <f t="shared" si="11"/>
        <v>223</v>
      </c>
    </row>
    <row r="85" spans="1:6" x14ac:dyDescent="0.2">
      <c r="A85">
        <v>84</v>
      </c>
      <c r="B85">
        <f>IF('true-bugs'!$D86="-",0,'true-bugs'!$D86)</f>
        <v>768</v>
      </c>
      <c r="C85" s="20">
        <f t="shared" si="9"/>
        <v>43869</v>
      </c>
      <c r="D85">
        <f>IF('true-bugs'!$F86="-",1163,'true-bugs'!$F86)</f>
        <v>774</v>
      </c>
      <c r="E85" s="20">
        <f t="shared" si="10"/>
        <v>43875</v>
      </c>
      <c r="F85">
        <f t="shared" si="11"/>
        <v>7</v>
      </c>
    </row>
    <row r="86" spans="1:6" x14ac:dyDescent="0.2">
      <c r="A86">
        <v>85</v>
      </c>
      <c r="B86">
        <f>IF('true-bugs'!$D87="-",0,'true-bugs'!$D87)</f>
        <v>768</v>
      </c>
      <c r="C86" s="20">
        <f t="shared" si="9"/>
        <v>43869</v>
      </c>
      <c r="D86">
        <f>IF('true-bugs'!$F87="-",1163,'true-bugs'!$F87)</f>
        <v>774</v>
      </c>
      <c r="E86" s="20">
        <f t="shared" si="10"/>
        <v>43875</v>
      </c>
      <c r="F86">
        <f t="shared" si="11"/>
        <v>7</v>
      </c>
    </row>
    <row r="87" spans="1:6" x14ac:dyDescent="0.2">
      <c r="A87">
        <v>86</v>
      </c>
      <c r="B87">
        <f>IF('true-bugs'!$D88="-",0,'true-bugs'!$D88)</f>
        <v>787</v>
      </c>
      <c r="C87" s="20">
        <f t="shared" si="9"/>
        <v>43888</v>
      </c>
      <c r="D87">
        <f>IF('true-bugs'!$F88="-",1163,'true-bugs'!$F88)</f>
        <v>787</v>
      </c>
      <c r="E87" s="20">
        <f t="shared" si="10"/>
        <v>43888</v>
      </c>
      <c r="F87">
        <f t="shared" si="11"/>
        <v>1</v>
      </c>
    </row>
    <row r="88" spans="1:6" x14ac:dyDescent="0.2">
      <c r="A88">
        <v>87</v>
      </c>
      <c r="B88">
        <f>IF('true-bugs'!$D89="-",0,'true-bugs'!$D89)</f>
        <v>815</v>
      </c>
      <c r="C88" s="20">
        <f t="shared" si="9"/>
        <v>43916</v>
      </c>
      <c r="D88">
        <f>IF('true-bugs'!$F89="-",1163,'true-bugs'!$F89)</f>
        <v>1163</v>
      </c>
      <c r="E88" s="20">
        <f t="shared" si="10"/>
        <v>44264</v>
      </c>
      <c r="F88">
        <f t="shared" si="11"/>
        <v>349</v>
      </c>
    </row>
    <row r="89" spans="1:6" x14ac:dyDescent="0.2">
      <c r="A89">
        <v>88</v>
      </c>
      <c r="B89">
        <f>IF('true-bugs'!$D90="-",0,'true-bugs'!$D90)</f>
        <v>920</v>
      </c>
      <c r="C89" s="20">
        <f t="shared" si="9"/>
        <v>44021</v>
      </c>
      <c r="D89">
        <f>IF('true-bugs'!$F90="-",1163,'true-bugs'!$F90)</f>
        <v>936</v>
      </c>
      <c r="E89" s="20">
        <f t="shared" si="10"/>
        <v>44037</v>
      </c>
      <c r="F89">
        <f t="shared" si="11"/>
        <v>17</v>
      </c>
    </row>
    <row r="90" spans="1:6" x14ac:dyDescent="0.2">
      <c r="A90">
        <v>89</v>
      </c>
      <c r="B90">
        <f>IF('true-bugs'!$D91="-",0,'true-bugs'!$D91)</f>
        <v>920</v>
      </c>
      <c r="C90" s="20">
        <f t="shared" si="9"/>
        <v>44021</v>
      </c>
      <c r="D90">
        <f>IF('true-bugs'!$F91="-",1163,'true-bugs'!$F91)</f>
        <v>936</v>
      </c>
      <c r="E90" s="20">
        <f t="shared" si="10"/>
        <v>44037</v>
      </c>
      <c r="F90">
        <f t="shared" si="11"/>
        <v>17</v>
      </c>
    </row>
    <row r="91" spans="1:6" x14ac:dyDescent="0.2">
      <c r="A91">
        <v>90</v>
      </c>
      <c r="B91">
        <f>IF('true-bugs'!$D92="-",0,'true-bugs'!$D92)</f>
        <v>973</v>
      </c>
      <c r="C91" s="20">
        <f t="shared" si="9"/>
        <v>44074</v>
      </c>
      <c r="D91">
        <f>IF('true-bugs'!$F92="-",1163,'true-bugs'!$F92)</f>
        <v>975</v>
      </c>
      <c r="E91" s="20">
        <f t="shared" si="10"/>
        <v>44076</v>
      </c>
      <c r="F91">
        <f t="shared" si="11"/>
        <v>3</v>
      </c>
    </row>
    <row r="92" spans="1:6" x14ac:dyDescent="0.2">
      <c r="A92">
        <v>91</v>
      </c>
      <c r="B92">
        <f>IF('true-bugs'!$D93="-",0,'true-bugs'!$D93)</f>
        <v>1020</v>
      </c>
      <c r="C92" s="20">
        <f t="shared" si="9"/>
        <v>44121</v>
      </c>
      <c r="D92">
        <f>IF('true-bugs'!$F93="-",1163,'true-bugs'!$F93)</f>
        <v>1026</v>
      </c>
      <c r="E92" s="20">
        <f t="shared" si="10"/>
        <v>44127</v>
      </c>
      <c r="F92">
        <f t="shared" si="11"/>
        <v>7</v>
      </c>
    </row>
    <row r="93" spans="1:6" x14ac:dyDescent="0.2">
      <c r="A93">
        <v>92</v>
      </c>
      <c r="B93">
        <f>IF('true-bugs'!$D94="-",0,'true-bugs'!$D94)</f>
        <v>1020</v>
      </c>
      <c r="C93" s="20">
        <f t="shared" si="9"/>
        <v>44121</v>
      </c>
      <c r="D93">
        <f>IF('true-bugs'!$F94="-",1163,'true-bugs'!$F94)</f>
        <v>1026</v>
      </c>
      <c r="E93" s="20">
        <f t="shared" si="10"/>
        <v>44127</v>
      </c>
      <c r="F93">
        <f t="shared" si="11"/>
        <v>7</v>
      </c>
    </row>
    <row r="94" spans="1:6" x14ac:dyDescent="0.2">
      <c r="A94">
        <v>93</v>
      </c>
      <c r="B94">
        <f>IF('true-bugs'!$D95="-",0,'true-bugs'!$D95)</f>
        <v>1020</v>
      </c>
      <c r="C94" s="20">
        <f t="shared" si="9"/>
        <v>44121</v>
      </c>
      <c r="D94">
        <f>IF('true-bugs'!$F95="-",1163,'true-bugs'!$F95)</f>
        <v>1026</v>
      </c>
      <c r="E94" s="20">
        <f t="shared" si="10"/>
        <v>44127</v>
      </c>
      <c r="F94">
        <f t="shared" si="11"/>
        <v>7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D0CF-AD5E-0B49-8DB1-EEEFE5AD876B}">
  <dimension ref="A1:AA865"/>
  <sheetViews>
    <sheetView topLeftCell="M1" zoomScale="118" zoomScaleNormal="209" workbookViewId="0">
      <selection activeCell="AD34" sqref="AD34"/>
    </sheetView>
  </sheetViews>
  <sheetFormatPr baseColWidth="10" defaultColWidth="10.83203125" defaultRowHeight="16" x14ac:dyDescent="0.2"/>
  <cols>
    <col min="1" max="1" width="4.1640625" style="1" bestFit="1" customWidth="1"/>
    <col min="2" max="2" width="7" style="1" bestFit="1" customWidth="1"/>
    <col min="3" max="3" width="7.5" style="1" bestFit="1" customWidth="1"/>
    <col min="4" max="4" width="6.33203125" style="1" bestFit="1" customWidth="1"/>
    <col min="5" max="5" width="7.6640625" style="1" bestFit="1" customWidth="1"/>
    <col min="6" max="7" width="5.1640625" style="1" bestFit="1" customWidth="1"/>
    <col min="8" max="8" width="9.33203125" style="1" bestFit="1" customWidth="1"/>
    <col min="9" max="9" width="8.6640625" style="1" bestFit="1" customWidth="1"/>
    <col min="10" max="10" width="8.5" style="1" bestFit="1" customWidth="1"/>
    <col min="11" max="11" width="7.5" style="1" bestFit="1" customWidth="1"/>
    <col min="12" max="12" width="5" style="1" bestFit="1" customWidth="1"/>
    <col min="13" max="13" width="7.6640625" style="1" bestFit="1" customWidth="1"/>
    <col min="14" max="14" width="5.1640625" style="1" bestFit="1" customWidth="1"/>
    <col min="15" max="15" width="5" style="1" bestFit="1" customWidth="1"/>
    <col min="16" max="16" width="10.83203125" style="1"/>
    <col min="17" max="18" width="8.1640625" style="1" bestFit="1" customWidth="1"/>
    <col min="19" max="23" width="11.33203125" style="1" bestFit="1" customWidth="1"/>
    <col min="24" max="26" width="11.1640625" style="1" bestFit="1" customWidth="1"/>
    <col min="27" max="27" width="11" style="1" bestFit="1" customWidth="1"/>
    <col min="28" max="16384" width="10.83203125" style="1"/>
  </cols>
  <sheetData>
    <row r="1" spans="1:27" x14ac:dyDescent="0.2">
      <c r="A1" s="46" t="s">
        <v>1</v>
      </c>
      <c r="B1" s="46" t="s">
        <v>1050</v>
      </c>
      <c r="C1" s="46" t="s">
        <v>5</v>
      </c>
      <c r="D1" s="46" t="s">
        <v>1053</v>
      </c>
      <c r="E1" s="46" t="s">
        <v>1054</v>
      </c>
      <c r="F1" s="46" t="s">
        <v>1054</v>
      </c>
      <c r="G1" s="46" t="s">
        <v>1055</v>
      </c>
      <c r="H1" s="46" t="s">
        <v>1173</v>
      </c>
      <c r="I1" s="46" t="s">
        <v>1172</v>
      </c>
      <c r="J1" s="46" t="s">
        <v>1171</v>
      </c>
      <c r="K1" s="47" t="s">
        <v>5</v>
      </c>
      <c r="L1" s="47" t="s">
        <v>1062</v>
      </c>
      <c r="M1" s="47" t="s">
        <v>1054</v>
      </c>
      <c r="N1" s="47" t="s">
        <v>1054</v>
      </c>
      <c r="O1" s="47" t="s">
        <v>1062</v>
      </c>
    </row>
    <row r="2" spans="1:27" x14ac:dyDescent="0.2">
      <c r="A2" s="1">
        <v>1</v>
      </c>
      <c r="B2" s="9">
        <f>('summary-refine'!$H3+'summary-refine'!$I3)/1000</f>
        <v>7.74</v>
      </c>
      <c r="C2" s="9">
        <f>('summary-refine'!$K3-'summary-refine'!$J3)/1000</f>
        <v>76.361000000000004</v>
      </c>
      <c r="D2" s="9">
        <f>'summary-refine'!$J3/1000</f>
        <v>0.53100000000000003</v>
      </c>
      <c r="E2" s="8">
        <f>'summary-refine'!$G3</f>
        <v>222372</v>
      </c>
      <c r="F2" s="24">
        <f>E2/1000</f>
        <v>222.37200000000001</v>
      </c>
      <c r="G2" s="8">
        <f>'summary-refine'!$P3/1000</f>
        <v>74.504999999999995</v>
      </c>
      <c r="H2" s="8">
        <f>'summary-refine'!$P3/J2</f>
        <v>49.969818913480886</v>
      </c>
      <c r="I2" s="8">
        <f>'summary-refine'!$L3</f>
        <v>1360</v>
      </c>
      <c r="J2" s="8">
        <f>'summary-refine'!$M3</f>
        <v>1491</v>
      </c>
      <c r="K2" s="9">
        <f>('summary-no-refine'!$K3-'summary-no-refine'!$J3)/1000</f>
        <v>63.648000000000003</v>
      </c>
      <c r="L2" s="7">
        <f t="shared" ref="L2:L65" si="0">C2/K2</f>
        <v>1.1997391905480141</v>
      </c>
      <c r="M2" s="8">
        <f>'summary-no-refine'!$G3</f>
        <v>202006</v>
      </c>
      <c r="N2" s="24">
        <f>M2/1000</f>
        <v>202.006</v>
      </c>
      <c r="O2" s="7">
        <f t="shared" ref="O2:O65" si="1">E2/M2</f>
        <v>1.1008187875607656</v>
      </c>
      <c r="Q2" s="73" t="s">
        <v>1063</v>
      </c>
      <c r="R2" s="71">
        <f>AVERAGE(L2:L865)</f>
        <v>1.405266275038906</v>
      </c>
      <c r="S2" s="71" t="str">
        <f>TEXT(R2,"x#0.00")</f>
        <v>x1.41</v>
      </c>
      <c r="T2" s="13">
        <v>0</v>
      </c>
      <c r="U2" s="13">
        <v>0</v>
      </c>
      <c r="W2" s="73" t="s">
        <v>1063</v>
      </c>
      <c r="X2" s="71">
        <f>AVERAGE(O2:O865)</f>
        <v>1.1559769300641325</v>
      </c>
      <c r="Y2" s="71" t="str">
        <f>TEXT(X2,"x#0.00")</f>
        <v>x1.16</v>
      </c>
      <c r="Z2" s="13">
        <v>0</v>
      </c>
      <c r="AA2" s="13">
        <v>0</v>
      </c>
    </row>
    <row r="3" spans="1:27" x14ac:dyDescent="0.2">
      <c r="A3" s="1">
        <v>2</v>
      </c>
      <c r="B3" s="9">
        <f>('summary-refine'!$H4+'summary-refine'!$I4)/1000</f>
        <v>7.5140000000000002</v>
      </c>
      <c r="C3" s="9">
        <f>('summary-refine'!$K4-'summary-refine'!$J4)/1000</f>
        <v>75.195999999999998</v>
      </c>
      <c r="D3" s="9">
        <f>'summary-refine'!$J4/1000</f>
        <v>0.51</v>
      </c>
      <c r="E3" s="8">
        <f>'summary-refine'!$G4</f>
        <v>222372</v>
      </c>
      <c r="F3" s="24">
        <f t="shared" ref="F3:F66" si="2">E3/1000</f>
        <v>222.37200000000001</v>
      </c>
      <c r="G3" s="8">
        <f>'summary-refine'!$P4/1000</f>
        <v>74.504999999999995</v>
      </c>
      <c r="H3" s="8">
        <f>'summary-refine'!$P4/J3</f>
        <v>49.969818913480886</v>
      </c>
      <c r="I3" s="8">
        <f>'summary-refine'!$L4</f>
        <v>1360</v>
      </c>
      <c r="J3" s="8">
        <f>'summary-refine'!$M4</f>
        <v>1491</v>
      </c>
      <c r="K3" s="9">
        <f>('summary-no-refine'!$K4-'summary-no-refine'!$J4)/1000</f>
        <v>62.268999999999998</v>
      </c>
      <c r="L3" s="7">
        <f t="shared" si="0"/>
        <v>1.2075992869646213</v>
      </c>
      <c r="M3" s="8">
        <f>'summary-no-refine'!$G4</f>
        <v>202006</v>
      </c>
      <c r="N3" s="24">
        <f t="shared" ref="N3:N66" si="3">M3/1000</f>
        <v>202.006</v>
      </c>
      <c r="O3" s="7">
        <f t="shared" si="1"/>
        <v>1.1008187875607656</v>
      </c>
      <c r="Q3" s="74"/>
      <c r="R3" s="72"/>
      <c r="S3" s="72"/>
      <c r="T3" s="13">
        <v>1000</v>
      </c>
      <c r="U3" s="13">
        <f>R2*T3</f>
        <v>1405.2662750389061</v>
      </c>
      <c r="W3" s="74"/>
      <c r="X3" s="72"/>
      <c r="Y3" s="72"/>
      <c r="Z3" s="13">
        <v>1000</v>
      </c>
      <c r="AA3" s="13">
        <f>X2*Z3</f>
        <v>1155.9769300641326</v>
      </c>
    </row>
    <row r="4" spans="1:27" x14ac:dyDescent="0.2">
      <c r="A4" s="1">
        <v>3</v>
      </c>
      <c r="B4" s="9">
        <f>('summary-refine'!$H5+'summary-refine'!$I5)/1000</f>
        <v>7.6449999999999996</v>
      </c>
      <c r="C4" s="9">
        <f>('summary-refine'!$K5-'summary-refine'!$J5)/1000</f>
        <v>76.582999999999998</v>
      </c>
      <c r="D4" s="9">
        <f>'summary-refine'!$J5/1000</f>
        <v>0.58699999999999997</v>
      </c>
      <c r="E4" s="8">
        <f>'summary-refine'!$G5</f>
        <v>223337</v>
      </c>
      <c r="F4" s="24">
        <f t="shared" si="2"/>
        <v>223.33699999999999</v>
      </c>
      <c r="G4" s="8">
        <f>'summary-refine'!$P5/1000</f>
        <v>74.460999999999999</v>
      </c>
      <c r="H4" s="8">
        <f>'summary-refine'!$P5/J4</f>
        <v>49.940308517773303</v>
      </c>
      <c r="I4" s="8">
        <f>'summary-refine'!$L5</f>
        <v>1360</v>
      </c>
      <c r="J4" s="8">
        <f>'summary-refine'!$M5</f>
        <v>1491</v>
      </c>
      <c r="K4" s="9">
        <f>('summary-no-refine'!$K5-'summary-no-refine'!$J5)/1000</f>
        <v>62.41</v>
      </c>
      <c r="L4" s="7">
        <f t="shared" si="0"/>
        <v>1.2270950168242269</v>
      </c>
      <c r="M4" s="8">
        <f>'summary-no-refine'!$G5</f>
        <v>202594</v>
      </c>
      <c r="N4" s="24">
        <f t="shared" si="3"/>
        <v>202.59399999999999</v>
      </c>
      <c r="O4" s="7">
        <f t="shared" si="1"/>
        <v>1.1023870400900322</v>
      </c>
      <c r="Q4" s="73" t="s">
        <v>1064</v>
      </c>
      <c r="R4" s="71">
        <f>MIN(L2:L865)</f>
        <v>1.0490011671537844</v>
      </c>
      <c r="S4" s="71" t="str">
        <f t="shared" ref="S4" si="4">TEXT(R4,"x#0.00")</f>
        <v>x1.05</v>
      </c>
      <c r="T4" s="13">
        <v>0</v>
      </c>
      <c r="U4" s="13">
        <v>0</v>
      </c>
      <c r="W4" s="73" t="s">
        <v>1064</v>
      </c>
      <c r="X4" s="71">
        <f>MIN(O2:O865)</f>
        <v>0.99235857195678079</v>
      </c>
      <c r="Y4" s="71" t="str">
        <f t="shared" ref="Y4" si="5">TEXT(X4,"x#0.00")</f>
        <v>x0.99</v>
      </c>
      <c r="Z4" s="13">
        <v>0</v>
      </c>
      <c r="AA4" s="13">
        <v>0</v>
      </c>
    </row>
    <row r="5" spans="1:27" x14ac:dyDescent="0.2">
      <c r="A5" s="1">
        <v>4</v>
      </c>
      <c r="B5" s="9">
        <f>('summary-refine'!$H6+'summary-refine'!$I6)/1000</f>
        <v>7.3369999999999997</v>
      </c>
      <c r="C5" s="9">
        <f>('summary-refine'!$K6-'summary-refine'!$J6)/1000</f>
        <v>74.584999999999994</v>
      </c>
      <c r="D5" s="9">
        <f>'summary-refine'!$J6/1000</f>
        <v>0.57199999999999995</v>
      </c>
      <c r="E5" s="8">
        <f>'summary-refine'!$G6</f>
        <v>223337</v>
      </c>
      <c r="F5" s="24">
        <f t="shared" si="2"/>
        <v>223.33699999999999</v>
      </c>
      <c r="G5" s="8">
        <f>'summary-refine'!$P6/1000</f>
        <v>74.460999999999999</v>
      </c>
      <c r="H5" s="8">
        <f>'summary-refine'!$P6/J5</f>
        <v>49.940308517773303</v>
      </c>
      <c r="I5" s="8">
        <f>'summary-refine'!$L6</f>
        <v>1360</v>
      </c>
      <c r="J5" s="8">
        <f>'summary-refine'!$M6</f>
        <v>1491</v>
      </c>
      <c r="K5" s="9">
        <f>('summary-no-refine'!$K6-'summary-no-refine'!$J6)/1000</f>
        <v>61.448999999999998</v>
      </c>
      <c r="L5" s="7">
        <f t="shared" si="0"/>
        <v>1.2137707692558055</v>
      </c>
      <c r="M5" s="8">
        <f>'summary-no-refine'!$G6</f>
        <v>202594</v>
      </c>
      <c r="N5" s="24">
        <f t="shared" si="3"/>
        <v>202.59399999999999</v>
      </c>
      <c r="O5" s="7">
        <f t="shared" si="1"/>
        <v>1.1023870400900322</v>
      </c>
      <c r="Q5" s="74"/>
      <c r="R5" s="72"/>
      <c r="S5" s="72"/>
      <c r="T5" s="13">
        <v>1000</v>
      </c>
      <c r="U5" s="13">
        <f>R4*T5</f>
        <v>1049.0011671537845</v>
      </c>
      <c r="W5" s="74"/>
      <c r="X5" s="72"/>
      <c r="Y5" s="72"/>
      <c r="Z5" s="13">
        <v>1000</v>
      </c>
      <c r="AA5" s="13">
        <f>X4*Z5</f>
        <v>992.35857195678079</v>
      </c>
    </row>
    <row r="6" spans="1:27" x14ac:dyDescent="0.2">
      <c r="A6" s="1">
        <v>5</v>
      </c>
      <c r="B6" s="9">
        <f>('summary-refine'!$H7+'summary-refine'!$I7)/1000</f>
        <v>7.3940000000000001</v>
      </c>
      <c r="C6" s="9">
        <f>('summary-refine'!$K7-'summary-refine'!$J7)/1000</f>
        <v>75.921000000000006</v>
      </c>
      <c r="D6" s="9">
        <f>'summary-refine'!$J7/1000</f>
        <v>0.54900000000000004</v>
      </c>
      <c r="E6" s="8">
        <f>'summary-refine'!$G7</f>
        <v>222605</v>
      </c>
      <c r="F6" s="24">
        <f t="shared" si="2"/>
        <v>222.60499999999999</v>
      </c>
      <c r="G6" s="8">
        <f>'summary-refine'!$P7/1000</f>
        <v>74.399000000000001</v>
      </c>
      <c r="H6" s="8">
        <f>'summary-refine'!$P7/J6</f>
        <v>49.898725687458082</v>
      </c>
      <c r="I6" s="8">
        <f>'summary-refine'!$L7</f>
        <v>1360</v>
      </c>
      <c r="J6" s="8">
        <f>'summary-refine'!$M7</f>
        <v>1491</v>
      </c>
      <c r="K6" s="9">
        <f>('summary-no-refine'!$K7-'summary-no-refine'!$J7)/1000</f>
        <v>59.625</v>
      </c>
      <c r="L6" s="7">
        <f t="shared" si="0"/>
        <v>1.2733081761006291</v>
      </c>
      <c r="M6" s="8">
        <f>'summary-no-refine'!$G7</f>
        <v>199919</v>
      </c>
      <c r="N6" s="24">
        <f t="shared" si="3"/>
        <v>199.91900000000001</v>
      </c>
      <c r="O6" s="7">
        <f t="shared" si="1"/>
        <v>1.1134759577628939</v>
      </c>
      <c r="Q6" s="73" t="s">
        <v>1065</v>
      </c>
      <c r="R6" s="71">
        <f>MAX(L2:L865)</f>
        <v>1.9874587069372343</v>
      </c>
      <c r="S6" s="71" t="str">
        <f t="shared" ref="S6" si="6">TEXT(R6,"x#0.00")</f>
        <v>x1.99</v>
      </c>
      <c r="T6" s="13">
        <v>0</v>
      </c>
      <c r="U6" s="13">
        <v>0</v>
      </c>
      <c r="W6" s="73" t="s">
        <v>1065</v>
      </c>
      <c r="X6" s="71">
        <f>MAX(O2:O865)</f>
        <v>1.3632488998232788</v>
      </c>
      <c r="Y6" s="71" t="str">
        <f t="shared" ref="Y6" si="7">TEXT(X6,"x#0.00")</f>
        <v>x1.36</v>
      </c>
      <c r="Z6" s="13">
        <v>0</v>
      </c>
      <c r="AA6" s="13">
        <v>0</v>
      </c>
    </row>
    <row r="7" spans="1:27" x14ac:dyDescent="0.2">
      <c r="A7" s="1">
        <v>6</v>
      </c>
      <c r="B7" s="9">
        <f>('summary-refine'!$H8+'summary-refine'!$I8)/1000</f>
        <v>7.9790000000000001</v>
      </c>
      <c r="C7" s="9">
        <f>('summary-refine'!$K8-'summary-refine'!$J8)/1000</f>
        <v>76.671000000000006</v>
      </c>
      <c r="D7" s="9">
        <f>'summary-refine'!$J8/1000</f>
        <v>0.56599999999999995</v>
      </c>
      <c r="E7" s="8">
        <f>'summary-refine'!$G8</f>
        <v>221691</v>
      </c>
      <c r="F7" s="24">
        <f t="shared" si="2"/>
        <v>221.691</v>
      </c>
      <c r="G7" s="8">
        <f>'summary-refine'!$P8/1000</f>
        <v>74.406000000000006</v>
      </c>
      <c r="H7" s="8">
        <f>'summary-refine'!$P8/J7</f>
        <v>49.903420523138834</v>
      </c>
      <c r="I7" s="8">
        <f>'summary-refine'!$L8</f>
        <v>1360</v>
      </c>
      <c r="J7" s="8">
        <f>'summary-refine'!$M8</f>
        <v>1491</v>
      </c>
      <c r="K7" s="9">
        <f>('summary-no-refine'!$K8-'summary-no-refine'!$J8)/1000</f>
        <v>61.354999999999997</v>
      </c>
      <c r="L7" s="7">
        <f t="shared" si="0"/>
        <v>1.2496292070735884</v>
      </c>
      <c r="M7" s="8">
        <f>'summary-no-refine'!$G8</f>
        <v>199024</v>
      </c>
      <c r="N7" s="24">
        <f t="shared" si="3"/>
        <v>199.024</v>
      </c>
      <c r="O7" s="7">
        <f t="shared" si="1"/>
        <v>1.1138907870407588</v>
      </c>
      <c r="Q7" s="74"/>
      <c r="R7" s="72"/>
      <c r="S7" s="72"/>
      <c r="T7" s="13">
        <v>1000</v>
      </c>
      <c r="U7" s="13">
        <f>R6*T7</f>
        <v>1987.4587069372342</v>
      </c>
      <c r="W7" s="74"/>
      <c r="X7" s="72"/>
      <c r="Y7" s="72"/>
      <c r="Z7" s="13">
        <v>1000</v>
      </c>
      <c r="AA7" s="13">
        <f>X6*Z7</f>
        <v>1363.2488998232789</v>
      </c>
    </row>
    <row r="8" spans="1:27" x14ac:dyDescent="0.2">
      <c r="A8" s="1">
        <v>7</v>
      </c>
      <c r="B8" s="9">
        <f>('summary-refine'!$H9+'summary-refine'!$I9)/1000</f>
        <v>7.5869999999999997</v>
      </c>
      <c r="C8" s="9">
        <f>('summary-refine'!$K9-'summary-refine'!$J9)/1000</f>
        <v>74.847999999999999</v>
      </c>
      <c r="D8" s="9">
        <f>'summary-refine'!$J9/1000</f>
        <v>0.55200000000000005</v>
      </c>
      <c r="E8" s="8">
        <f>'summary-refine'!$G9</f>
        <v>225975</v>
      </c>
      <c r="F8" s="24">
        <f t="shared" si="2"/>
        <v>225.97499999999999</v>
      </c>
      <c r="G8" s="8">
        <f>'summary-refine'!$P9/1000</f>
        <v>74.858000000000004</v>
      </c>
      <c r="H8" s="8">
        <f>'summary-refine'!$P9/J8</f>
        <v>50.206572769953048</v>
      </c>
      <c r="I8" s="8">
        <f>'summary-refine'!$L9</f>
        <v>1360</v>
      </c>
      <c r="J8" s="8">
        <f>'summary-refine'!$M9</f>
        <v>1491</v>
      </c>
      <c r="K8" s="9">
        <f>('summary-no-refine'!$K9-'summary-no-refine'!$J9)/1000</f>
        <v>60.091000000000001</v>
      </c>
      <c r="L8" s="7">
        <f t="shared" si="0"/>
        <v>1.245577540729893</v>
      </c>
      <c r="M8" s="8">
        <f>'summary-no-refine'!$G9</f>
        <v>202412</v>
      </c>
      <c r="N8" s="24">
        <f t="shared" si="3"/>
        <v>202.41200000000001</v>
      </c>
      <c r="O8" s="7">
        <f t="shared" si="1"/>
        <v>1.1164110823468965</v>
      </c>
    </row>
    <row r="9" spans="1:27" x14ac:dyDescent="0.2">
      <c r="A9" s="1">
        <v>8</v>
      </c>
      <c r="B9" s="9">
        <f>('summary-refine'!$H10+'summary-refine'!$I10)/1000</f>
        <v>7.6050000000000004</v>
      </c>
      <c r="C9" s="9">
        <f>('summary-refine'!$K10-'summary-refine'!$J10)/1000</f>
        <v>76.771000000000001</v>
      </c>
      <c r="D9" s="9">
        <f>'summary-refine'!$J10/1000</f>
        <v>0.61099999999999999</v>
      </c>
      <c r="E9" s="8">
        <f>'summary-refine'!$G10</f>
        <v>225975</v>
      </c>
      <c r="F9" s="24">
        <f t="shared" si="2"/>
        <v>225.97499999999999</v>
      </c>
      <c r="G9" s="8">
        <f>'summary-refine'!$P10/1000</f>
        <v>74.858000000000004</v>
      </c>
      <c r="H9" s="8">
        <f>'summary-refine'!$P10/J9</f>
        <v>50.206572769953048</v>
      </c>
      <c r="I9" s="8">
        <f>'summary-refine'!$L10</f>
        <v>1360</v>
      </c>
      <c r="J9" s="8">
        <f>'summary-refine'!$M10</f>
        <v>1491</v>
      </c>
      <c r="K9" s="9">
        <f>('summary-no-refine'!$K10-'summary-no-refine'!$J10)/1000</f>
        <v>61.201000000000001</v>
      </c>
      <c r="L9" s="7">
        <f t="shared" si="0"/>
        <v>1.2544076077188282</v>
      </c>
      <c r="M9" s="8">
        <f>'summary-no-refine'!$G10</f>
        <v>202412</v>
      </c>
      <c r="N9" s="24">
        <f t="shared" si="3"/>
        <v>202.41200000000001</v>
      </c>
      <c r="O9" s="7">
        <f t="shared" si="1"/>
        <v>1.1164110823468965</v>
      </c>
    </row>
    <row r="10" spans="1:27" x14ac:dyDescent="0.2">
      <c r="A10" s="1">
        <v>9</v>
      </c>
      <c r="B10" s="9">
        <f>('summary-refine'!$H11+'summary-refine'!$I11)/1000</f>
        <v>7.2869999999999999</v>
      </c>
      <c r="C10" s="9">
        <f>('summary-refine'!$K11-'summary-refine'!$J11)/1000</f>
        <v>74.695999999999998</v>
      </c>
      <c r="D10" s="9">
        <f>'summary-refine'!$J11/1000</f>
        <v>0.56999999999999995</v>
      </c>
      <c r="E10" s="8">
        <f>'summary-refine'!$G11</f>
        <v>225975</v>
      </c>
      <c r="F10" s="24">
        <f t="shared" si="2"/>
        <v>225.97499999999999</v>
      </c>
      <c r="G10" s="8">
        <f>'summary-refine'!$P11/1000</f>
        <v>74.858000000000004</v>
      </c>
      <c r="H10" s="8">
        <f>'summary-refine'!$P11/J10</f>
        <v>50.206572769953048</v>
      </c>
      <c r="I10" s="8">
        <f>'summary-refine'!$L11</f>
        <v>1360</v>
      </c>
      <c r="J10" s="8">
        <f>'summary-refine'!$M11</f>
        <v>1491</v>
      </c>
      <c r="K10" s="9">
        <f>('summary-no-refine'!$K11-'summary-no-refine'!$J11)/1000</f>
        <v>58.386000000000003</v>
      </c>
      <c r="L10" s="7">
        <f t="shared" si="0"/>
        <v>1.2793477888534921</v>
      </c>
      <c r="M10" s="8">
        <f>'summary-no-refine'!$G11</f>
        <v>202412</v>
      </c>
      <c r="N10" s="24">
        <f t="shared" si="3"/>
        <v>202.41200000000001</v>
      </c>
      <c r="O10" s="7">
        <f t="shared" si="1"/>
        <v>1.1164110823468965</v>
      </c>
    </row>
    <row r="11" spans="1:27" x14ac:dyDescent="0.2">
      <c r="A11" s="1">
        <v>10</v>
      </c>
      <c r="B11" s="9">
        <f>('summary-refine'!$H12+'summary-refine'!$I12)/1000</f>
        <v>7.6989999999999998</v>
      </c>
      <c r="C11" s="9">
        <f>('summary-refine'!$K12-'summary-refine'!$J12)/1000</f>
        <v>86.301000000000002</v>
      </c>
      <c r="D11" s="9">
        <f>'summary-refine'!$J12/1000</f>
        <v>0.61299999999999999</v>
      </c>
      <c r="E11" s="8">
        <f>'summary-refine'!$G12</f>
        <v>242339</v>
      </c>
      <c r="F11" s="24">
        <f t="shared" si="2"/>
        <v>242.339</v>
      </c>
      <c r="G11" s="8">
        <f>'summary-refine'!$P12/1000</f>
        <v>77.182000000000002</v>
      </c>
      <c r="H11" s="8">
        <f>'summary-refine'!$P12/J11</f>
        <v>50.677609980302037</v>
      </c>
      <c r="I11" s="8">
        <f>'summary-refine'!$L12</f>
        <v>1404</v>
      </c>
      <c r="J11" s="8">
        <f>'summary-refine'!$M12</f>
        <v>1523</v>
      </c>
      <c r="K11" s="9">
        <f>('summary-no-refine'!$K12-'summary-no-refine'!$J12)/1000</f>
        <v>68.394000000000005</v>
      </c>
      <c r="L11" s="7">
        <f t="shared" si="0"/>
        <v>1.2618212123870514</v>
      </c>
      <c r="M11" s="8">
        <f>'summary-no-refine'!$G12</f>
        <v>215266</v>
      </c>
      <c r="N11" s="24">
        <f t="shared" si="3"/>
        <v>215.26599999999999</v>
      </c>
      <c r="O11" s="7">
        <f t="shared" si="1"/>
        <v>1.125765332193658</v>
      </c>
    </row>
    <row r="12" spans="1:27" x14ac:dyDescent="0.2">
      <c r="A12" s="1">
        <v>11</v>
      </c>
      <c r="B12" s="9">
        <f>('summary-refine'!$H13+'summary-refine'!$I13)/1000</f>
        <v>7.8819999999999997</v>
      </c>
      <c r="C12" s="9">
        <f>('summary-refine'!$K13-'summary-refine'!$J13)/1000</f>
        <v>87.796999999999997</v>
      </c>
      <c r="D12" s="9">
        <f>'summary-refine'!$J13/1000</f>
        <v>0.59499999999999997</v>
      </c>
      <c r="E12" s="8">
        <f>'summary-refine'!$G13</f>
        <v>242339</v>
      </c>
      <c r="F12" s="24">
        <f t="shared" si="2"/>
        <v>242.339</v>
      </c>
      <c r="G12" s="8">
        <f>'summary-refine'!$P13/1000</f>
        <v>77.182000000000002</v>
      </c>
      <c r="H12" s="8">
        <f>'summary-refine'!$P13/J12</f>
        <v>50.677609980302037</v>
      </c>
      <c r="I12" s="8">
        <f>'summary-refine'!$L13</f>
        <v>1404</v>
      </c>
      <c r="J12" s="8">
        <f>'summary-refine'!$M13</f>
        <v>1523</v>
      </c>
      <c r="K12" s="9">
        <f>('summary-no-refine'!$K13-'summary-no-refine'!$J13)/1000</f>
        <v>69.236999999999995</v>
      </c>
      <c r="L12" s="7">
        <f t="shared" si="0"/>
        <v>1.2680647630602135</v>
      </c>
      <c r="M12" s="8">
        <f>'summary-no-refine'!$G13</f>
        <v>215266</v>
      </c>
      <c r="N12" s="24">
        <f t="shared" si="3"/>
        <v>215.26599999999999</v>
      </c>
      <c r="O12" s="7">
        <f t="shared" si="1"/>
        <v>1.125765332193658</v>
      </c>
    </row>
    <row r="13" spans="1:27" x14ac:dyDescent="0.2">
      <c r="A13" s="1">
        <v>12</v>
      </c>
      <c r="B13" s="9">
        <f>('summary-refine'!$H14+'summary-refine'!$I14)/1000</f>
        <v>7.7510000000000003</v>
      </c>
      <c r="C13" s="9">
        <f>('summary-refine'!$K14-'summary-refine'!$J14)/1000</f>
        <v>88.39</v>
      </c>
      <c r="D13" s="9">
        <f>'summary-refine'!$J14/1000</f>
        <v>0.56299999999999994</v>
      </c>
      <c r="E13" s="8">
        <f>'summary-refine'!$G14</f>
        <v>242339</v>
      </c>
      <c r="F13" s="24">
        <f t="shared" si="2"/>
        <v>242.339</v>
      </c>
      <c r="G13" s="8">
        <f>'summary-refine'!$P14/1000</f>
        <v>77.182000000000002</v>
      </c>
      <c r="H13" s="8">
        <f>'summary-refine'!$P14/J13</f>
        <v>50.677609980302037</v>
      </c>
      <c r="I13" s="8">
        <f>'summary-refine'!$L14</f>
        <v>1404</v>
      </c>
      <c r="J13" s="8">
        <f>'summary-refine'!$M14</f>
        <v>1523</v>
      </c>
      <c r="K13" s="9">
        <f>('summary-no-refine'!$K14-'summary-no-refine'!$J14)/1000</f>
        <v>67.566999999999993</v>
      </c>
      <c r="L13" s="7">
        <f t="shared" si="0"/>
        <v>1.3081829887371055</v>
      </c>
      <c r="M13" s="8">
        <f>'summary-no-refine'!$G14</f>
        <v>215266</v>
      </c>
      <c r="N13" s="24">
        <f t="shared" si="3"/>
        <v>215.26599999999999</v>
      </c>
      <c r="O13" s="7">
        <f t="shared" si="1"/>
        <v>1.125765332193658</v>
      </c>
    </row>
    <row r="14" spans="1:27" x14ac:dyDescent="0.2">
      <c r="A14" s="1">
        <v>13</v>
      </c>
      <c r="B14" s="9">
        <f>('summary-refine'!$H15+'summary-refine'!$I15)/1000</f>
        <v>7.6820000000000004</v>
      </c>
      <c r="C14" s="9">
        <f>('summary-refine'!$K15-'summary-refine'!$J15)/1000</f>
        <v>86.239000000000004</v>
      </c>
      <c r="D14" s="9">
        <f>'summary-refine'!$J15/1000</f>
        <v>0.60599999999999998</v>
      </c>
      <c r="E14" s="8">
        <f>'summary-refine'!$G15</f>
        <v>242339</v>
      </c>
      <c r="F14" s="24">
        <f t="shared" si="2"/>
        <v>242.339</v>
      </c>
      <c r="G14" s="8">
        <f>'summary-refine'!$P15/1000</f>
        <v>77.182000000000002</v>
      </c>
      <c r="H14" s="8">
        <f>'summary-refine'!$P15/J14</f>
        <v>50.677609980302037</v>
      </c>
      <c r="I14" s="8">
        <f>'summary-refine'!$L15</f>
        <v>1404</v>
      </c>
      <c r="J14" s="8">
        <f>'summary-refine'!$M15</f>
        <v>1523</v>
      </c>
      <c r="K14" s="9">
        <f>('summary-no-refine'!$K15-'summary-no-refine'!$J15)/1000</f>
        <v>68.569999999999993</v>
      </c>
      <c r="L14" s="7">
        <f t="shared" si="0"/>
        <v>1.2576782849642703</v>
      </c>
      <c r="M14" s="8">
        <f>'summary-no-refine'!$G15</f>
        <v>215266</v>
      </c>
      <c r="N14" s="24">
        <f t="shared" si="3"/>
        <v>215.26599999999999</v>
      </c>
      <c r="O14" s="7">
        <f t="shared" si="1"/>
        <v>1.125765332193658</v>
      </c>
    </row>
    <row r="15" spans="1:27" x14ac:dyDescent="0.2">
      <c r="A15" s="1">
        <v>14</v>
      </c>
      <c r="B15" s="9">
        <f>('summary-refine'!$H16+'summary-refine'!$I16)/1000</f>
        <v>7.4589999999999996</v>
      </c>
      <c r="C15" s="9">
        <f>('summary-refine'!$K16-'summary-refine'!$J16)/1000</f>
        <v>83.995999999999995</v>
      </c>
      <c r="D15" s="9">
        <f>'summary-refine'!$J16/1000</f>
        <v>0.59</v>
      </c>
      <c r="E15" s="8">
        <f>'summary-refine'!$G16</f>
        <v>242339</v>
      </c>
      <c r="F15" s="24">
        <f t="shared" si="2"/>
        <v>242.339</v>
      </c>
      <c r="G15" s="8">
        <f>'summary-refine'!$P16/1000</f>
        <v>77.182000000000002</v>
      </c>
      <c r="H15" s="8">
        <f>'summary-refine'!$P16/J15</f>
        <v>50.677609980302037</v>
      </c>
      <c r="I15" s="8">
        <f>'summary-refine'!$L16</f>
        <v>1404</v>
      </c>
      <c r="J15" s="8">
        <f>'summary-refine'!$M16</f>
        <v>1523</v>
      </c>
      <c r="K15" s="9">
        <f>('summary-no-refine'!$K16-'summary-no-refine'!$J16)/1000</f>
        <v>66.825000000000003</v>
      </c>
      <c r="L15" s="7">
        <f t="shared" si="0"/>
        <v>1.2569547325102879</v>
      </c>
      <c r="M15" s="8">
        <f>'summary-no-refine'!$G16</f>
        <v>215266</v>
      </c>
      <c r="N15" s="24">
        <f t="shared" si="3"/>
        <v>215.26599999999999</v>
      </c>
      <c r="O15" s="7">
        <f t="shared" si="1"/>
        <v>1.125765332193658</v>
      </c>
    </row>
    <row r="16" spans="1:27" x14ac:dyDescent="0.2">
      <c r="A16" s="1">
        <v>15</v>
      </c>
      <c r="B16" s="9">
        <f>('summary-refine'!$H17+'summary-refine'!$I17)/1000</f>
        <v>7.4370000000000003</v>
      </c>
      <c r="C16" s="9">
        <f>('summary-refine'!$K17-'summary-refine'!$J17)/1000</f>
        <v>87.37</v>
      </c>
      <c r="D16" s="9">
        <f>'summary-refine'!$J17/1000</f>
        <v>0.53900000000000003</v>
      </c>
      <c r="E16" s="8">
        <f>'summary-refine'!$G17</f>
        <v>243521</v>
      </c>
      <c r="F16" s="24">
        <f t="shared" si="2"/>
        <v>243.52099999999999</v>
      </c>
      <c r="G16" s="8">
        <f>'summary-refine'!$P17/1000</f>
        <v>77.201999999999998</v>
      </c>
      <c r="H16" s="8">
        <f>'summary-refine'!$P17/J16</f>
        <v>50.690741956664475</v>
      </c>
      <c r="I16" s="8">
        <f>'summary-refine'!$L17</f>
        <v>1404</v>
      </c>
      <c r="J16" s="8">
        <f>'summary-refine'!$M17</f>
        <v>1523</v>
      </c>
      <c r="K16" s="9">
        <f>('summary-no-refine'!$K17-'summary-no-refine'!$J17)/1000</f>
        <v>68.805000000000007</v>
      </c>
      <c r="L16" s="7">
        <f t="shared" si="0"/>
        <v>1.269820507230579</v>
      </c>
      <c r="M16" s="8">
        <f>'summary-no-refine'!$G17</f>
        <v>216297</v>
      </c>
      <c r="N16" s="24">
        <f t="shared" si="3"/>
        <v>216.297</v>
      </c>
      <c r="O16" s="7">
        <f t="shared" si="1"/>
        <v>1.125863974072687</v>
      </c>
    </row>
    <row r="17" spans="1:26" x14ac:dyDescent="0.2">
      <c r="A17" s="1">
        <v>16</v>
      </c>
      <c r="B17" s="9">
        <f>('summary-refine'!$H18+'summary-refine'!$I18)/1000</f>
        <v>7.87</v>
      </c>
      <c r="C17" s="9">
        <f>('summary-refine'!$K18-'summary-refine'!$J18)/1000</f>
        <v>87.594999999999999</v>
      </c>
      <c r="D17" s="9">
        <f>'summary-refine'!$J18/1000</f>
        <v>0.58599999999999997</v>
      </c>
      <c r="E17" s="8">
        <f>'summary-refine'!$G18</f>
        <v>243521</v>
      </c>
      <c r="F17" s="24">
        <f t="shared" si="2"/>
        <v>243.52099999999999</v>
      </c>
      <c r="G17" s="8">
        <f>'summary-refine'!$P18/1000</f>
        <v>77.201999999999998</v>
      </c>
      <c r="H17" s="8">
        <f>'summary-refine'!$P18/J17</f>
        <v>50.690741956664475</v>
      </c>
      <c r="I17" s="8">
        <f>'summary-refine'!$L18</f>
        <v>1404</v>
      </c>
      <c r="J17" s="8">
        <f>'summary-refine'!$M18</f>
        <v>1523</v>
      </c>
      <c r="K17" s="9">
        <f>('summary-no-refine'!$K18-'summary-no-refine'!$J18)/1000</f>
        <v>69.331999999999994</v>
      </c>
      <c r="L17" s="7">
        <f t="shared" si="0"/>
        <v>1.2634137194946058</v>
      </c>
      <c r="M17" s="8">
        <f>'summary-no-refine'!$G18</f>
        <v>216297</v>
      </c>
      <c r="N17" s="24">
        <f t="shared" si="3"/>
        <v>216.297</v>
      </c>
      <c r="O17" s="7">
        <f t="shared" si="1"/>
        <v>1.125863974072687</v>
      </c>
    </row>
    <row r="18" spans="1:26" x14ac:dyDescent="0.2">
      <c r="A18" s="1">
        <v>17</v>
      </c>
      <c r="B18" s="9">
        <f>('summary-refine'!$H19+'summary-refine'!$I19)/1000</f>
        <v>7.5049999999999999</v>
      </c>
      <c r="C18" s="9">
        <f>('summary-refine'!$K19-'summary-refine'!$J19)/1000</f>
        <v>86.715000000000003</v>
      </c>
      <c r="D18" s="9">
        <f>'summary-refine'!$J19/1000</f>
        <v>0.60599999999999998</v>
      </c>
      <c r="E18" s="8">
        <f>'summary-refine'!$G19</f>
        <v>243521</v>
      </c>
      <c r="F18" s="24">
        <f t="shared" si="2"/>
        <v>243.52099999999999</v>
      </c>
      <c r="G18" s="8">
        <f>'summary-refine'!$P19/1000</f>
        <v>77.201999999999998</v>
      </c>
      <c r="H18" s="8">
        <f>'summary-refine'!$P19/J18</f>
        <v>50.690741956664475</v>
      </c>
      <c r="I18" s="8">
        <f>'summary-refine'!$L19</f>
        <v>1404</v>
      </c>
      <c r="J18" s="8">
        <f>'summary-refine'!$M19</f>
        <v>1523</v>
      </c>
      <c r="K18" s="9">
        <f>('summary-no-refine'!$K19-'summary-no-refine'!$J19)/1000</f>
        <v>68.042000000000002</v>
      </c>
      <c r="L18" s="7">
        <f t="shared" si="0"/>
        <v>1.2744334381705418</v>
      </c>
      <c r="M18" s="8">
        <f>'summary-no-refine'!$G19</f>
        <v>216297</v>
      </c>
      <c r="N18" s="24">
        <f t="shared" si="3"/>
        <v>216.297</v>
      </c>
      <c r="O18" s="7">
        <f t="shared" si="1"/>
        <v>1.125863974072687</v>
      </c>
    </row>
    <row r="19" spans="1:26" x14ac:dyDescent="0.2">
      <c r="A19" s="1">
        <v>18</v>
      </c>
      <c r="B19" s="9">
        <f>('summary-refine'!$H20+'summary-refine'!$I20)/1000</f>
        <v>7.5780000000000003</v>
      </c>
      <c r="C19" s="9">
        <f>('summary-refine'!$K20-'summary-refine'!$J20)/1000</f>
        <v>85.731999999999999</v>
      </c>
      <c r="D19" s="9">
        <f>'summary-refine'!$J20/1000</f>
        <v>0.63200000000000001</v>
      </c>
      <c r="E19" s="8">
        <f>'summary-refine'!$G20</f>
        <v>243521</v>
      </c>
      <c r="F19" s="24">
        <f t="shared" si="2"/>
        <v>243.52099999999999</v>
      </c>
      <c r="G19" s="8">
        <f>'summary-refine'!$P20/1000</f>
        <v>77.201999999999998</v>
      </c>
      <c r="H19" s="8">
        <f>'summary-refine'!$P20/J19</f>
        <v>50.690741956664475</v>
      </c>
      <c r="I19" s="8">
        <f>'summary-refine'!$L20</f>
        <v>1404</v>
      </c>
      <c r="J19" s="8">
        <f>'summary-refine'!$M20</f>
        <v>1523</v>
      </c>
      <c r="K19" s="9">
        <f>('summary-no-refine'!$K20-'summary-no-refine'!$J20)/1000</f>
        <v>68.022000000000006</v>
      </c>
      <c r="L19" s="7">
        <f t="shared" si="0"/>
        <v>1.2603569433418598</v>
      </c>
      <c r="M19" s="8">
        <f>'summary-no-refine'!$G20</f>
        <v>216297</v>
      </c>
      <c r="N19" s="24">
        <f t="shared" si="3"/>
        <v>216.297</v>
      </c>
      <c r="O19" s="7">
        <f t="shared" si="1"/>
        <v>1.125863974072687</v>
      </c>
    </row>
    <row r="20" spans="1:26" x14ac:dyDescent="0.2">
      <c r="A20" s="1">
        <v>19</v>
      </c>
      <c r="B20" s="9">
        <f>('summary-refine'!$H21+'summary-refine'!$I21)/1000</f>
        <v>7.3310000000000004</v>
      </c>
      <c r="C20" s="9">
        <f>('summary-refine'!$K21-'summary-refine'!$J21)/1000</f>
        <v>86.051000000000002</v>
      </c>
      <c r="D20" s="9">
        <f>'summary-refine'!$J21/1000</f>
        <v>0.53900000000000003</v>
      </c>
      <c r="E20" s="8">
        <f>'summary-refine'!$G21</f>
        <v>243521</v>
      </c>
      <c r="F20" s="24">
        <f t="shared" si="2"/>
        <v>243.52099999999999</v>
      </c>
      <c r="G20" s="8">
        <f>'summary-refine'!$P21/1000</f>
        <v>77.201999999999998</v>
      </c>
      <c r="H20" s="8">
        <f>'summary-refine'!$P21/J20</f>
        <v>50.690741956664475</v>
      </c>
      <c r="I20" s="8">
        <f>'summary-refine'!$L21</f>
        <v>1404</v>
      </c>
      <c r="J20" s="8">
        <f>'summary-refine'!$M21</f>
        <v>1523</v>
      </c>
      <c r="K20" s="9">
        <f>('summary-no-refine'!$K21-'summary-no-refine'!$J21)/1000</f>
        <v>66.656999999999996</v>
      </c>
      <c r="L20" s="7">
        <f t="shared" si="0"/>
        <v>1.2909521880672699</v>
      </c>
      <c r="M20" s="8">
        <f>'summary-no-refine'!$G21</f>
        <v>216297</v>
      </c>
      <c r="N20" s="24">
        <f t="shared" si="3"/>
        <v>216.297</v>
      </c>
      <c r="O20" s="7">
        <f t="shared" si="1"/>
        <v>1.125863974072687</v>
      </c>
      <c r="R20" s="47" t="s">
        <v>1063</v>
      </c>
      <c r="S20" s="9">
        <f>AVERAGE(K2:K865)</f>
        <v>91.893153935185097</v>
      </c>
      <c r="T20" s="9">
        <f>AVERAGE(C2:C865)</f>
        <v>128.50586111111102</v>
      </c>
      <c r="X20" s="47" t="s">
        <v>1063</v>
      </c>
      <c r="Y20" s="58">
        <f>AVERAGE(N2:N865)</f>
        <v>261.47196296296272</v>
      </c>
      <c r="Z20" s="58">
        <f>AVERAGE(F2:F865)</f>
        <v>301.5988819444442</v>
      </c>
    </row>
    <row r="21" spans="1:26" x14ac:dyDescent="0.2">
      <c r="A21" s="1">
        <v>20</v>
      </c>
      <c r="B21" s="9">
        <f>('summary-refine'!$H22+'summary-refine'!$I22)/1000</f>
        <v>7.5819999999999999</v>
      </c>
      <c r="C21" s="9">
        <f>('summary-refine'!$K22-'summary-refine'!$J22)/1000</f>
        <v>85.611000000000004</v>
      </c>
      <c r="D21" s="9">
        <f>'summary-refine'!$J22/1000</f>
        <v>0.51800000000000002</v>
      </c>
      <c r="E21" s="8">
        <f>'summary-refine'!$G22</f>
        <v>243521</v>
      </c>
      <c r="F21" s="24">
        <f t="shared" si="2"/>
        <v>243.52099999999999</v>
      </c>
      <c r="G21" s="8">
        <f>'summary-refine'!$P22/1000</f>
        <v>77.201999999999998</v>
      </c>
      <c r="H21" s="8">
        <f>'summary-refine'!$P22/J21</f>
        <v>50.690741956664475</v>
      </c>
      <c r="I21" s="8">
        <f>'summary-refine'!$L22</f>
        <v>1404</v>
      </c>
      <c r="J21" s="8">
        <f>'summary-refine'!$M22</f>
        <v>1523</v>
      </c>
      <c r="K21" s="9">
        <f>('summary-no-refine'!$K22-'summary-no-refine'!$J22)/1000</f>
        <v>67.209999999999994</v>
      </c>
      <c r="L21" s="7">
        <f t="shared" si="0"/>
        <v>1.2737836631453654</v>
      </c>
      <c r="M21" s="8">
        <f>'summary-no-refine'!$G22</f>
        <v>216297</v>
      </c>
      <c r="N21" s="24">
        <f t="shared" si="3"/>
        <v>216.297</v>
      </c>
      <c r="O21" s="7">
        <f t="shared" si="1"/>
        <v>1.125863974072687</v>
      </c>
      <c r="S21" s="75" t="s">
        <v>1071</v>
      </c>
      <c r="T21" s="75"/>
      <c r="Y21" s="75" t="s">
        <v>1054</v>
      </c>
      <c r="Z21" s="75"/>
    </row>
    <row r="22" spans="1:26" x14ac:dyDescent="0.2">
      <c r="A22" s="1">
        <v>21</v>
      </c>
      <c r="B22" s="9">
        <f>('summary-refine'!$H23+'summary-refine'!$I23)/1000</f>
        <v>7.718</v>
      </c>
      <c r="C22" s="9">
        <f>('summary-refine'!$K23-'summary-refine'!$J23)/1000</f>
        <v>86.68</v>
      </c>
      <c r="D22" s="9">
        <f>'summary-refine'!$J23/1000</f>
        <v>0.56299999999999994</v>
      </c>
      <c r="E22" s="8">
        <f>'summary-refine'!$G23</f>
        <v>243521</v>
      </c>
      <c r="F22" s="24">
        <f t="shared" si="2"/>
        <v>243.52099999999999</v>
      </c>
      <c r="G22" s="8">
        <f>'summary-refine'!$P23/1000</f>
        <v>77.201999999999998</v>
      </c>
      <c r="H22" s="8">
        <f>'summary-refine'!$P23/J22</f>
        <v>50.690741956664475</v>
      </c>
      <c r="I22" s="8">
        <f>'summary-refine'!$L23</f>
        <v>1404</v>
      </c>
      <c r="J22" s="8">
        <f>'summary-refine'!$M23</f>
        <v>1523</v>
      </c>
      <c r="K22" s="9">
        <f>('summary-no-refine'!$K23-'summary-no-refine'!$J23)/1000</f>
        <v>69.322999999999993</v>
      </c>
      <c r="L22" s="7">
        <f t="shared" si="0"/>
        <v>1.2503786622044635</v>
      </c>
      <c r="M22" s="8">
        <f>'summary-no-refine'!$G23</f>
        <v>216297</v>
      </c>
      <c r="N22" s="24">
        <f t="shared" si="3"/>
        <v>216.297</v>
      </c>
      <c r="O22" s="7">
        <f t="shared" si="1"/>
        <v>1.125863974072687</v>
      </c>
      <c r="Q22" s="47" t="s">
        <v>1066</v>
      </c>
      <c r="R22" s="47" t="s">
        <v>1067</v>
      </c>
      <c r="S22" s="47" t="s">
        <v>1068</v>
      </c>
      <c r="T22" s="46" t="s">
        <v>1069</v>
      </c>
      <c r="V22" s="47" t="s">
        <v>1066</v>
      </c>
      <c r="W22" s="47" t="s">
        <v>1067</v>
      </c>
      <c r="X22" s="47" t="s">
        <v>1072</v>
      </c>
      <c r="Y22" s="47" t="s">
        <v>1068</v>
      </c>
      <c r="Z22" s="46" t="s">
        <v>1069</v>
      </c>
    </row>
    <row r="23" spans="1:26" x14ac:dyDescent="0.2">
      <c r="A23" s="1">
        <v>22</v>
      </c>
      <c r="B23" s="9">
        <f>('summary-refine'!$H24+'summary-refine'!$I24)/1000</f>
        <v>7.3440000000000003</v>
      </c>
      <c r="C23" s="9">
        <f>('summary-refine'!$K24-'summary-refine'!$J24)/1000</f>
        <v>85.171000000000006</v>
      </c>
      <c r="D23" s="9">
        <f>'summary-refine'!$J24/1000</f>
        <v>0.61699999999999999</v>
      </c>
      <c r="E23" s="8">
        <f>'summary-refine'!$G24</f>
        <v>243521</v>
      </c>
      <c r="F23" s="24">
        <f t="shared" si="2"/>
        <v>243.52099999999999</v>
      </c>
      <c r="G23" s="8">
        <f>'summary-refine'!$P24/1000</f>
        <v>77.201999999999998</v>
      </c>
      <c r="H23" s="8">
        <f>'summary-refine'!$P24/J23</f>
        <v>50.690741956664475</v>
      </c>
      <c r="I23" s="8">
        <f>'summary-refine'!$L24</f>
        <v>1404</v>
      </c>
      <c r="J23" s="8">
        <f>'summary-refine'!$M24</f>
        <v>1523</v>
      </c>
      <c r="K23" s="9">
        <f>('summary-no-refine'!$K24-'summary-no-refine'!$J24)/1000</f>
        <v>68.225999999999999</v>
      </c>
      <c r="L23" s="7">
        <f t="shared" si="0"/>
        <v>1.2483657256764285</v>
      </c>
      <c r="M23" s="8">
        <f>'summary-no-refine'!$G24</f>
        <v>216297</v>
      </c>
      <c r="N23" s="24">
        <f t="shared" si="3"/>
        <v>216.297</v>
      </c>
      <c r="O23" s="7">
        <f t="shared" si="1"/>
        <v>1.125863974072687</v>
      </c>
      <c r="Q23" s="9">
        <v>0</v>
      </c>
      <c r="R23" s="9">
        <v>10</v>
      </c>
      <c r="S23" s="1">
        <f t="shared" ref="S23:S47" si="8">COUNTIFS($K$2:$K$865, "&gt;="&amp;$Q23,$K$2:$K$865, "&lt;"&amp;$R23)</f>
        <v>0</v>
      </c>
      <c r="T23" s="1">
        <f>COUNTIFS($C$2:$C$865, "&gt;="&amp;$Q23,$C$2:$C$865, "&lt;"&amp;$R23)</f>
        <v>0</v>
      </c>
      <c r="V23" s="8">
        <v>150000</v>
      </c>
      <c r="W23" s="8">
        <f>V23+10000</f>
        <v>160000</v>
      </c>
      <c r="X23" s="1" t="str">
        <f t="shared" ref="X23:X53" si="9">V23/1000&amp;"K"</f>
        <v>150K</v>
      </c>
      <c r="Y23" s="1">
        <f t="shared" ref="Y23:Y53" si="10">COUNTIFS($M$2:$M$865, "&gt;="&amp;$V23,$M$2:$M$865, "&lt;"&amp;$W23)</f>
        <v>0</v>
      </c>
      <c r="Z23" s="1">
        <f t="shared" ref="Z23:Z53" si="11">COUNTIFS($E$2:$E$865, "&gt;="&amp;$V23,$E$2:$E$865, "&lt;"&amp;$W23)</f>
        <v>0</v>
      </c>
    </row>
    <row r="24" spans="1:26" x14ac:dyDescent="0.2">
      <c r="A24" s="1">
        <v>23</v>
      </c>
      <c r="B24" s="9">
        <f>('summary-refine'!$H25+'summary-refine'!$I25)/1000</f>
        <v>7.6749999999999998</v>
      </c>
      <c r="C24" s="9">
        <f>('summary-refine'!$K25-'summary-refine'!$J25)/1000</f>
        <v>86.923000000000002</v>
      </c>
      <c r="D24" s="9">
        <f>'summary-refine'!$J25/1000</f>
        <v>0.58599999999999997</v>
      </c>
      <c r="E24" s="8">
        <f>'summary-refine'!$G25</f>
        <v>243649</v>
      </c>
      <c r="F24" s="24">
        <f t="shared" si="2"/>
        <v>243.649</v>
      </c>
      <c r="G24" s="8">
        <f>'summary-refine'!$P25/1000</f>
        <v>77.575000000000003</v>
      </c>
      <c r="H24" s="8">
        <f>'summary-refine'!$P25/J24</f>
        <v>50.935653315824034</v>
      </c>
      <c r="I24" s="8">
        <f>'summary-refine'!$L25</f>
        <v>1404</v>
      </c>
      <c r="J24" s="8">
        <f>'summary-refine'!$M25</f>
        <v>1523</v>
      </c>
      <c r="K24" s="9">
        <f>('summary-no-refine'!$K25-'summary-no-refine'!$J25)/1000</f>
        <v>67.116</v>
      </c>
      <c r="L24" s="7">
        <f t="shared" si="0"/>
        <v>1.2951159187079087</v>
      </c>
      <c r="M24" s="8">
        <f>'summary-no-refine'!$G25</f>
        <v>217128</v>
      </c>
      <c r="N24" s="24">
        <f t="shared" si="3"/>
        <v>217.12799999999999</v>
      </c>
      <c r="O24" s="7">
        <f t="shared" si="1"/>
        <v>1.1221445414686269</v>
      </c>
      <c r="Q24" s="9">
        <v>10</v>
      </c>
      <c r="R24" s="9">
        <v>20</v>
      </c>
      <c r="S24" s="1">
        <f t="shared" si="8"/>
        <v>0</v>
      </c>
      <c r="T24" s="1">
        <f>COUNTIFS($C$2:$C$865, "&gt;="&amp;$Q24,$C$2:$C$865, "&lt;"&amp;$R24)</f>
        <v>0</v>
      </c>
      <c r="V24" s="8">
        <v>160000</v>
      </c>
      <c r="W24" s="8">
        <f>V24+10000</f>
        <v>170000</v>
      </c>
      <c r="X24" s="1" t="str">
        <f t="shared" si="9"/>
        <v>160K</v>
      </c>
      <c r="Y24" s="1">
        <f t="shared" si="10"/>
        <v>0</v>
      </c>
      <c r="Z24" s="1">
        <f t="shared" si="11"/>
        <v>0</v>
      </c>
    </row>
    <row r="25" spans="1:26" x14ac:dyDescent="0.2">
      <c r="A25" s="1">
        <v>24</v>
      </c>
      <c r="B25" s="9">
        <f>('summary-refine'!$H26+'summary-refine'!$I26)/1000</f>
        <v>7.4720000000000004</v>
      </c>
      <c r="C25" s="9">
        <f>('summary-refine'!$K26-'summary-refine'!$J26)/1000</f>
        <v>84.320999999999998</v>
      </c>
      <c r="D25" s="9">
        <f>'summary-refine'!$J26/1000</f>
        <v>0.59399999999999997</v>
      </c>
      <c r="E25" s="8">
        <f>'summary-refine'!$G26</f>
        <v>243649</v>
      </c>
      <c r="F25" s="24">
        <f t="shared" si="2"/>
        <v>243.649</v>
      </c>
      <c r="G25" s="8">
        <f>'summary-refine'!$P26/1000</f>
        <v>77.575000000000003</v>
      </c>
      <c r="H25" s="8">
        <f>'summary-refine'!$P26/J25</f>
        <v>50.935653315824034</v>
      </c>
      <c r="I25" s="8">
        <f>'summary-refine'!$L26</f>
        <v>1404</v>
      </c>
      <c r="J25" s="8">
        <f>'summary-refine'!$M26</f>
        <v>1523</v>
      </c>
      <c r="K25" s="9">
        <f>('summary-no-refine'!$K26-'summary-no-refine'!$J26)/1000</f>
        <v>66.266000000000005</v>
      </c>
      <c r="L25" s="7">
        <f t="shared" si="0"/>
        <v>1.2724624996227325</v>
      </c>
      <c r="M25" s="8">
        <f>'summary-no-refine'!$G26</f>
        <v>217128</v>
      </c>
      <c r="N25" s="24">
        <f t="shared" si="3"/>
        <v>217.12799999999999</v>
      </c>
      <c r="O25" s="7">
        <f t="shared" si="1"/>
        <v>1.1221445414686269</v>
      </c>
      <c r="Q25" s="9">
        <v>20</v>
      </c>
      <c r="R25" s="9">
        <v>30</v>
      </c>
      <c r="S25" s="1">
        <f t="shared" si="8"/>
        <v>0</v>
      </c>
      <c r="T25" s="1">
        <f>COUNTIFS($C$2:$C$865, "&gt;="&amp;$Q25,$C$2:$C$865, "&lt;"&amp;$R25)</f>
        <v>0</v>
      </c>
      <c r="V25" s="8">
        <v>170000</v>
      </c>
      <c r="W25" s="8">
        <f t="shared" ref="W25:W53" si="12">V25+10000</f>
        <v>180000</v>
      </c>
      <c r="X25" s="1" t="str">
        <f t="shared" si="9"/>
        <v>170K</v>
      </c>
      <c r="Y25" s="1">
        <f t="shared" si="10"/>
        <v>0</v>
      </c>
      <c r="Z25" s="1">
        <f t="shared" si="11"/>
        <v>0</v>
      </c>
    </row>
    <row r="26" spans="1:26" x14ac:dyDescent="0.2">
      <c r="A26" s="1">
        <v>25</v>
      </c>
      <c r="B26" s="9">
        <f>('summary-refine'!$H27+'summary-refine'!$I27)/1000</f>
        <v>7.367</v>
      </c>
      <c r="C26" s="9">
        <f>('summary-refine'!$K27-'summary-refine'!$J27)/1000</f>
        <v>86.888000000000005</v>
      </c>
      <c r="D26" s="9">
        <f>'summary-refine'!$J27/1000</f>
        <v>0.56899999999999995</v>
      </c>
      <c r="E26" s="8">
        <f>'summary-refine'!$G27</f>
        <v>243649</v>
      </c>
      <c r="F26" s="24">
        <f t="shared" si="2"/>
        <v>243.649</v>
      </c>
      <c r="G26" s="8">
        <f>'summary-refine'!$P27/1000</f>
        <v>77.575000000000003</v>
      </c>
      <c r="H26" s="8">
        <f>'summary-refine'!$P27/J26</f>
        <v>50.935653315824034</v>
      </c>
      <c r="I26" s="8">
        <f>'summary-refine'!$L27</f>
        <v>1404</v>
      </c>
      <c r="J26" s="8">
        <f>'summary-refine'!$M27</f>
        <v>1523</v>
      </c>
      <c r="K26" s="9">
        <f>('summary-no-refine'!$K27-'summary-no-refine'!$J27)/1000</f>
        <v>67.103999999999999</v>
      </c>
      <c r="L26" s="7">
        <f t="shared" si="0"/>
        <v>1.2948259418216501</v>
      </c>
      <c r="M26" s="8">
        <f>'summary-no-refine'!$G27</f>
        <v>217128</v>
      </c>
      <c r="N26" s="24">
        <f t="shared" si="3"/>
        <v>217.12799999999999</v>
      </c>
      <c r="O26" s="7">
        <f t="shared" si="1"/>
        <v>1.1221445414686269</v>
      </c>
      <c r="Q26" s="9">
        <v>30</v>
      </c>
      <c r="R26" s="9">
        <v>40</v>
      </c>
      <c r="S26" s="1">
        <f t="shared" si="8"/>
        <v>0</v>
      </c>
      <c r="T26" s="1">
        <v>0</v>
      </c>
      <c r="V26" s="8">
        <v>180000</v>
      </c>
      <c r="W26" s="8">
        <f t="shared" si="12"/>
        <v>190000</v>
      </c>
      <c r="X26" s="1" t="str">
        <f t="shared" si="9"/>
        <v>180K</v>
      </c>
      <c r="Y26" s="1">
        <f t="shared" si="10"/>
        <v>0</v>
      </c>
      <c r="Z26" s="1">
        <f t="shared" si="11"/>
        <v>0</v>
      </c>
    </row>
    <row r="27" spans="1:26" x14ac:dyDescent="0.2">
      <c r="A27" s="1">
        <v>26</v>
      </c>
      <c r="B27" s="9">
        <f>('summary-refine'!$H28+'summary-refine'!$I28)/1000</f>
        <v>7.8609999999999998</v>
      </c>
      <c r="C27" s="9">
        <f>('summary-refine'!$K28-'summary-refine'!$J28)/1000</f>
        <v>87.34</v>
      </c>
      <c r="D27" s="9">
        <f>'summary-refine'!$J28/1000</f>
        <v>0.57299999999999995</v>
      </c>
      <c r="E27" s="8">
        <f>'summary-refine'!$G28</f>
        <v>243649</v>
      </c>
      <c r="F27" s="24">
        <f t="shared" si="2"/>
        <v>243.649</v>
      </c>
      <c r="G27" s="8">
        <f>'summary-refine'!$P28/1000</f>
        <v>77.575000000000003</v>
      </c>
      <c r="H27" s="8">
        <f>'summary-refine'!$P28/J27</f>
        <v>50.935653315824034</v>
      </c>
      <c r="I27" s="8">
        <f>'summary-refine'!$L28</f>
        <v>1404</v>
      </c>
      <c r="J27" s="8">
        <f>'summary-refine'!$M28</f>
        <v>1523</v>
      </c>
      <c r="K27" s="9">
        <f>('summary-no-refine'!$K28-'summary-no-refine'!$J28)/1000</f>
        <v>69.242000000000004</v>
      </c>
      <c r="L27" s="7">
        <f t="shared" si="0"/>
        <v>1.2613731550215188</v>
      </c>
      <c r="M27" s="8">
        <f>'summary-no-refine'!$G28</f>
        <v>217128</v>
      </c>
      <c r="N27" s="24">
        <f t="shared" si="3"/>
        <v>217.12799999999999</v>
      </c>
      <c r="O27" s="7">
        <f t="shared" si="1"/>
        <v>1.1221445414686269</v>
      </c>
      <c r="Q27" s="9">
        <v>40</v>
      </c>
      <c r="R27" s="9">
        <v>50</v>
      </c>
      <c r="S27" s="1">
        <f t="shared" si="8"/>
        <v>0</v>
      </c>
      <c r="T27" s="1">
        <f t="shared" ref="T27:T47" si="13">COUNTIFS($C$2:$C$865, "&gt;="&amp;$Q27,$C$2:$C$865, "&lt;"&amp;$R27)</f>
        <v>0</v>
      </c>
      <c r="V27" s="8">
        <v>190000</v>
      </c>
      <c r="W27" s="8">
        <f t="shared" si="12"/>
        <v>200000</v>
      </c>
      <c r="X27" s="1" t="str">
        <f t="shared" si="9"/>
        <v>190K</v>
      </c>
      <c r="Y27" s="1">
        <f t="shared" si="10"/>
        <v>2</v>
      </c>
      <c r="Z27" s="1">
        <f t="shared" si="11"/>
        <v>0</v>
      </c>
    </row>
    <row r="28" spans="1:26" x14ac:dyDescent="0.2">
      <c r="A28" s="1">
        <v>27</v>
      </c>
      <c r="B28" s="9">
        <f>('summary-refine'!$H29+'summary-refine'!$I29)/1000</f>
        <v>7.3810000000000002</v>
      </c>
      <c r="C28" s="9">
        <f>('summary-refine'!$K29-'summary-refine'!$J29)/1000</f>
        <v>86.63</v>
      </c>
      <c r="D28" s="9">
        <f>'summary-refine'!$J29/1000</f>
        <v>0.58799999999999997</v>
      </c>
      <c r="E28" s="8">
        <f>'summary-refine'!$G29</f>
        <v>243649</v>
      </c>
      <c r="F28" s="24">
        <f t="shared" si="2"/>
        <v>243.649</v>
      </c>
      <c r="G28" s="8">
        <f>'summary-refine'!$P29/1000</f>
        <v>77.575000000000003</v>
      </c>
      <c r="H28" s="8">
        <f>'summary-refine'!$P29/J28</f>
        <v>50.935653315824034</v>
      </c>
      <c r="I28" s="8">
        <f>'summary-refine'!$L29</f>
        <v>1404</v>
      </c>
      <c r="J28" s="8">
        <f>'summary-refine'!$M29</f>
        <v>1523</v>
      </c>
      <c r="K28" s="9">
        <f>('summary-no-refine'!$K29-'summary-no-refine'!$J29)/1000</f>
        <v>67.926000000000002</v>
      </c>
      <c r="L28" s="7">
        <f t="shared" si="0"/>
        <v>1.2753584783440801</v>
      </c>
      <c r="M28" s="8">
        <f>'summary-no-refine'!$G29</f>
        <v>217128</v>
      </c>
      <c r="N28" s="24">
        <f t="shared" si="3"/>
        <v>217.12799999999999</v>
      </c>
      <c r="O28" s="7">
        <f t="shared" si="1"/>
        <v>1.1221445414686269</v>
      </c>
      <c r="Q28" s="9">
        <v>50</v>
      </c>
      <c r="R28" s="9">
        <v>60</v>
      </c>
      <c r="S28" s="1">
        <f t="shared" si="8"/>
        <v>2</v>
      </c>
      <c r="T28" s="1">
        <f t="shared" si="13"/>
        <v>0</v>
      </c>
      <c r="V28" s="8">
        <v>200000</v>
      </c>
      <c r="W28" s="8">
        <f t="shared" si="12"/>
        <v>210000</v>
      </c>
      <c r="X28" s="1" t="str">
        <f t="shared" si="9"/>
        <v>200K</v>
      </c>
      <c r="Y28" s="1">
        <f t="shared" si="10"/>
        <v>7</v>
      </c>
      <c r="Z28" s="1">
        <f t="shared" si="11"/>
        <v>0</v>
      </c>
    </row>
    <row r="29" spans="1:26" x14ac:dyDescent="0.2">
      <c r="A29" s="1">
        <v>28</v>
      </c>
      <c r="B29" s="9">
        <f>('summary-refine'!$H30+'summary-refine'!$I30)/1000</f>
        <v>7.5510000000000002</v>
      </c>
      <c r="C29" s="9">
        <f>('summary-refine'!$K30-'summary-refine'!$J30)/1000</f>
        <v>85.953000000000003</v>
      </c>
      <c r="D29" s="9">
        <f>'summary-refine'!$J30/1000</f>
        <v>0.59799999999999998</v>
      </c>
      <c r="E29" s="8">
        <f>'summary-refine'!$G30</f>
        <v>243649</v>
      </c>
      <c r="F29" s="24">
        <f t="shared" si="2"/>
        <v>243.649</v>
      </c>
      <c r="G29" s="8">
        <f>'summary-refine'!$P30/1000</f>
        <v>77.575000000000003</v>
      </c>
      <c r="H29" s="8">
        <f>'summary-refine'!$P30/J29</f>
        <v>50.935653315824034</v>
      </c>
      <c r="I29" s="8">
        <f>'summary-refine'!$L30</f>
        <v>1404</v>
      </c>
      <c r="J29" s="8">
        <f>'summary-refine'!$M30</f>
        <v>1523</v>
      </c>
      <c r="K29" s="9">
        <f>('summary-no-refine'!$K30-'summary-no-refine'!$J30)/1000</f>
        <v>67.284999999999997</v>
      </c>
      <c r="L29" s="7">
        <f t="shared" si="0"/>
        <v>1.2774466820242254</v>
      </c>
      <c r="M29" s="8">
        <f>'summary-no-refine'!$G30</f>
        <v>217128</v>
      </c>
      <c r="N29" s="24">
        <f t="shared" si="3"/>
        <v>217.12799999999999</v>
      </c>
      <c r="O29" s="7">
        <f t="shared" si="1"/>
        <v>1.1221445414686269</v>
      </c>
      <c r="Q29" s="9">
        <v>60</v>
      </c>
      <c r="R29" s="9">
        <v>70</v>
      </c>
      <c r="S29" s="1">
        <f t="shared" si="8"/>
        <v>135</v>
      </c>
      <c r="T29" s="1">
        <f t="shared" si="13"/>
        <v>0</v>
      </c>
      <c r="V29" s="8">
        <v>210000</v>
      </c>
      <c r="W29" s="8">
        <f t="shared" si="12"/>
        <v>220000</v>
      </c>
      <c r="X29" s="1" t="str">
        <f t="shared" si="9"/>
        <v>210K</v>
      </c>
      <c r="Y29" s="1">
        <f t="shared" si="10"/>
        <v>129</v>
      </c>
      <c r="Z29" s="1">
        <f t="shared" si="11"/>
        <v>0</v>
      </c>
    </row>
    <row r="30" spans="1:26" x14ac:dyDescent="0.2">
      <c r="A30" s="1">
        <v>29</v>
      </c>
      <c r="B30" s="9">
        <f>('summary-refine'!$H31+'summary-refine'!$I31)/1000</f>
        <v>7.7220000000000004</v>
      </c>
      <c r="C30" s="9">
        <f>('summary-refine'!$K31-'summary-refine'!$J31)/1000</f>
        <v>84.484999999999999</v>
      </c>
      <c r="D30" s="9">
        <f>'summary-refine'!$J31/1000</f>
        <v>0.57599999999999996</v>
      </c>
      <c r="E30" s="8">
        <f>'summary-refine'!$G31</f>
        <v>243649</v>
      </c>
      <c r="F30" s="24">
        <f t="shared" si="2"/>
        <v>243.649</v>
      </c>
      <c r="G30" s="8">
        <f>'summary-refine'!$P31/1000</f>
        <v>77.575000000000003</v>
      </c>
      <c r="H30" s="8">
        <f>'summary-refine'!$P31/J30</f>
        <v>50.935653315824034</v>
      </c>
      <c r="I30" s="8">
        <f>'summary-refine'!$L31</f>
        <v>1404</v>
      </c>
      <c r="J30" s="8">
        <f>'summary-refine'!$M31</f>
        <v>1523</v>
      </c>
      <c r="K30" s="9">
        <f>('summary-no-refine'!$K31-'summary-no-refine'!$J31)/1000</f>
        <v>66.733000000000004</v>
      </c>
      <c r="L30" s="7">
        <f t="shared" si="0"/>
        <v>1.2660153147618118</v>
      </c>
      <c r="M30" s="8">
        <f>'summary-no-refine'!$G31</f>
        <v>217128</v>
      </c>
      <c r="N30" s="24">
        <f t="shared" si="3"/>
        <v>217.12799999999999</v>
      </c>
      <c r="O30" s="7">
        <f t="shared" si="1"/>
        <v>1.1221445414686269</v>
      </c>
      <c r="Q30" s="9">
        <v>70</v>
      </c>
      <c r="R30" s="9">
        <v>80</v>
      </c>
      <c r="S30" s="1">
        <f t="shared" si="8"/>
        <v>157</v>
      </c>
      <c r="T30" s="1">
        <f t="shared" si="13"/>
        <v>9</v>
      </c>
      <c r="V30" s="8">
        <v>220000</v>
      </c>
      <c r="W30" s="8">
        <f t="shared" si="12"/>
        <v>230000</v>
      </c>
      <c r="X30" s="1" t="str">
        <f t="shared" si="9"/>
        <v>220K</v>
      </c>
      <c r="Y30" s="1">
        <f t="shared" si="10"/>
        <v>53</v>
      </c>
      <c r="Z30" s="1">
        <f t="shared" si="11"/>
        <v>9</v>
      </c>
    </row>
    <row r="31" spans="1:26" x14ac:dyDescent="0.2">
      <c r="A31" s="1">
        <v>30</v>
      </c>
      <c r="B31" s="9">
        <f>('summary-refine'!$H32+'summary-refine'!$I32)/1000</f>
        <v>7.4710000000000001</v>
      </c>
      <c r="C31" s="9">
        <f>('summary-refine'!$K32-'summary-refine'!$J32)/1000</f>
        <v>87.622</v>
      </c>
      <c r="D31" s="9">
        <f>'summary-refine'!$J32/1000</f>
        <v>0.53700000000000003</v>
      </c>
      <c r="E31" s="8">
        <f>'summary-refine'!$G32</f>
        <v>243649</v>
      </c>
      <c r="F31" s="24">
        <f t="shared" si="2"/>
        <v>243.649</v>
      </c>
      <c r="G31" s="8">
        <f>'summary-refine'!$P32/1000</f>
        <v>77.575000000000003</v>
      </c>
      <c r="H31" s="8">
        <f>'summary-refine'!$P32/J31</f>
        <v>50.935653315824034</v>
      </c>
      <c r="I31" s="8">
        <f>'summary-refine'!$L32</f>
        <v>1404</v>
      </c>
      <c r="J31" s="8">
        <f>'summary-refine'!$M32</f>
        <v>1523</v>
      </c>
      <c r="K31" s="9">
        <f>('summary-no-refine'!$K32-'summary-no-refine'!$J32)/1000</f>
        <v>67.820999999999998</v>
      </c>
      <c r="L31" s="7">
        <f t="shared" si="0"/>
        <v>1.2919597174916324</v>
      </c>
      <c r="M31" s="8">
        <f>'summary-no-refine'!$G32</f>
        <v>217128</v>
      </c>
      <c r="N31" s="24">
        <f t="shared" si="3"/>
        <v>217.12799999999999</v>
      </c>
      <c r="O31" s="7">
        <f t="shared" si="1"/>
        <v>1.1221445414686269</v>
      </c>
      <c r="Q31" s="9">
        <v>80</v>
      </c>
      <c r="R31" s="9">
        <v>90</v>
      </c>
      <c r="S31" s="1">
        <f t="shared" si="8"/>
        <v>161</v>
      </c>
      <c r="T31" s="1">
        <f t="shared" si="13"/>
        <v>105</v>
      </c>
      <c r="V31" s="8">
        <v>230000</v>
      </c>
      <c r="W31" s="8">
        <f t="shared" si="12"/>
        <v>240000</v>
      </c>
      <c r="X31" s="1" t="str">
        <f t="shared" si="9"/>
        <v>230K</v>
      </c>
      <c r="Y31" s="1">
        <f t="shared" si="10"/>
        <v>102</v>
      </c>
      <c r="Z31" s="1">
        <f t="shared" si="11"/>
        <v>0</v>
      </c>
    </row>
    <row r="32" spans="1:26" x14ac:dyDescent="0.2">
      <c r="A32" s="1">
        <v>31</v>
      </c>
      <c r="B32" s="9">
        <f>('summary-refine'!$H33+'summary-refine'!$I33)/1000</f>
        <v>7.7249999999999996</v>
      </c>
      <c r="C32" s="9">
        <f>('summary-refine'!$K33-'summary-refine'!$J33)/1000</f>
        <v>87.769000000000005</v>
      </c>
      <c r="D32" s="9">
        <f>'summary-refine'!$J33/1000</f>
        <v>0.59699999999999998</v>
      </c>
      <c r="E32" s="8">
        <f>'summary-refine'!$G33</f>
        <v>243649</v>
      </c>
      <c r="F32" s="24">
        <f t="shared" si="2"/>
        <v>243.649</v>
      </c>
      <c r="G32" s="8">
        <f>'summary-refine'!$P33/1000</f>
        <v>77.575000000000003</v>
      </c>
      <c r="H32" s="8">
        <f>'summary-refine'!$P33/J32</f>
        <v>50.935653315824034</v>
      </c>
      <c r="I32" s="8">
        <f>'summary-refine'!$L33</f>
        <v>1404</v>
      </c>
      <c r="J32" s="8">
        <f>'summary-refine'!$M33</f>
        <v>1523</v>
      </c>
      <c r="K32" s="9">
        <f>('summary-no-refine'!$K33-'summary-no-refine'!$J33)/1000</f>
        <v>69.873999999999995</v>
      </c>
      <c r="L32" s="7">
        <f t="shared" si="0"/>
        <v>1.2561038440621692</v>
      </c>
      <c r="M32" s="8">
        <f>'summary-no-refine'!$G33</f>
        <v>217128</v>
      </c>
      <c r="N32" s="24">
        <f t="shared" si="3"/>
        <v>217.12799999999999</v>
      </c>
      <c r="O32" s="7">
        <f t="shared" si="1"/>
        <v>1.1221445414686269</v>
      </c>
      <c r="Q32" s="9">
        <v>90</v>
      </c>
      <c r="R32" s="9">
        <v>100</v>
      </c>
      <c r="S32" s="1">
        <f t="shared" si="8"/>
        <v>130</v>
      </c>
      <c r="T32" s="1">
        <f t="shared" si="13"/>
        <v>27</v>
      </c>
      <c r="V32" s="8">
        <v>240000</v>
      </c>
      <c r="W32" s="8">
        <f t="shared" si="12"/>
        <v>250000</v>
      </c>
      <c r="X32" s="1" t="str">
        <f t="shared" si="9"/>
        <v>240K</v>
      </c>
      <c r="Y32" s="1">
        <f t="shared" si="10"/>
        <v>29</v>
      </c>
      <c r="Z32" s="1">
        <f t="shared" si="11"/>
        <v>125</v>
      </c>
    </row>
    <row r="33" spans="1:26" x14ac:dyDescent="0.2">
      <c r="A33" s="1">
        <v>32</v>
      </c>
      <c r="B33" s="9">
        <f>('summary-refine'!$H34+'summary-refine'!$I34)/1000</f>
        <v>7.3330000000000002</v>
      </c>
      <c r="C33" s="9">
        <f>('summary-refine'!$K34-'summary-refine'!$J34)/1000</f>
        <v>87.94</v>
      </c>
      <c r="D33" s="9">
        <f>'summary-refine'!$J34/1000</f>
        <v>0.58599999999999997</v>
      </c>
      <c r="E33" s="8">
        <f>'summary-refine'!$G34</f>
        <v>243649</v>
      </c>
      <c r="F33" s="24">
        <f t="shared" si="2"/>
        <v>243.649</v>
      </c>
      <c r="G33" s="8">
        <f>'summary-refine'!$P34/1000</f>
        <v>77.575000000000003</v>
      </c>
      <c r="H33" s="8">
        <f>'summary-refine'!$P34/J33</f>
        <v>50.935653315824034</v>
      </c>
      <c r="I33" s="8">
        <f>'summary-refine'!$L34</f>
        <v>1404</v>
      </c>
      <c r="J33" s="8">
        <f>'summary-refine'!$M34</f>
        <v>1523</v>
      </c>
      <c r="K33" s="9">
        <f>('summary-no-refine'!$K34-'summary-no-refine'!$J34)/1000</f>
        <v>67.198999999999998</v>
      </c>
      <c r="L33" s="7">
        <f t="shared" si="0"/>
        <v>1.3086504263456302</v>
      </c>
      <c r="M33" s="8">
        <f>'summary-no-refine'!$G34</f>
        <v>217128</v>
      </c>
      <c r="N33" s="24">
        <f t="shared" si="3"/>
        <v>217.12799999999999</v>
      </c>
      <c r="O33" s="7">
        <f t="shared" si="1"/>
        <v>1.1221445414686269</v>
      </c>
      <c r="Q33" s="9">
        <v>100</v>
      </c>
      <c r="R33" s="9">
        <v>110</v>
      </c>
      <c r="S33" s="1">
        <f t="shared" si="8"/>
        <v>133</v>
      </c>
      <c r="T33" s="1">
        <f t="shared" si="13"/>
        <v>112</v>
      </c>
      <c r="V33" s="8">
        <v>250000</v>
      </c>
      <c r="W33" s="8">
        <f t="shared" si="12"/>
        <v>260000</v>
      </c>
      <c r="X33" s="1" t="str">
        <f t="shared" si="9"/>
        <v>250K</v>
      </c>
      <c r="Y33" s="1">
        <f t="shared" si="10"/>
        <v>101</v>
      </c>
      <c r="Z33" s="1">
        <f t="shared" si="11"/>
        <v>11</v>
      </c>
    </row>
    <row r="34" spans="1:26" x14ac:dyDescent="0.2">
      <c r="A34" s="1">
        <v>33</v>
      </c>
      <c r="B34" s="9">
        <f>('summary-refine'!$H35+'summary-refine'!$I35)/1000</f>
        <v>7.3529999999999998</v>
      </c>
      <c r="C34" s="9">
        <f>('summary-refine'!$K35-'summary-refine'!$J35)/1000</f>
        <v>86.897000000000006</v>
      </c>
      <c r="D34" s="9">
        <f>'summary-refine'!$J35/1000</f>
        <v>0.58699999999999997</v>
      </c>
      <c r="E34" s="8">
        <f>'summary-refine'!$G35</f>
        <v>243649</v>
      </c>
      <c r="F34" s="24">
        <f t="shared" si="2"/>
        <v>243.649</v>
      </c>
      <c r="G34" s="8">
        <f>'summary-refine'!$P35/1000</f>
        <v>77.575000000000003</v>
      </c>
      <c r="H34" s="8">
        <f>'summary-refine'!$P35/J34</f>
        <v>50.935653315824034</v>
      </c>
      <c r="I34" s="8">
        <f>'summary-refine'!$L35</f>
        <v>1404</v>
      </c>
      <c r="J34" s="8">
        <f>'summary-refine'!$M35</f>
        <v>1523</v>
      </c>
      <c r="K34" s="9">
        <f>('summary-no-refine'!$K35-'summary-no-refine'!$J35)/1000</f>
        <v>69.781000000000006</v>
      </c>
      <c r="L34" s="7">
        <f t="shared" si="0"/>
        <v>1.2452816669293933</v>
      </c>
      <c r="M34" s="8">
        <f>'summary-no-refine'!$G35</f>
        <v>217128</v>
      </c>
      <c r="N34" s="24">
        <f t="shared" si="3"/>
        <v>217.12799999999999</v>
      </c>
      <c r="O34" s="7">
        <f t="shared" si="1"/>
        <v>1.1221445414686269</v>
      </c>
      <c r="Q34" s="9">
        <v>110</v>
      </c>
      <c r="R34" s="9">
        <v>120</v>
      </c>
      <c r="S34" s="1">
        <f t="shared" si="8"/>
        <v>45</v>
      </c>
      <c r="T34" s="1">
        <f t="shared" si="13"/>
        <v>154</v>
      </c>
      <c r="V34" s="8">
        <v>260000</v>
      </c>
      <c r="W34" s="8">
        <f t="shared" si="12"/>
        <v>270000</v>
      </c>
      <c r="X34" s="1" t="str">
        <f t="shared" si="9"/>
        <v>260K</v>
      </c>
      <c r="Y34" s="1">
        <f t="shared" si="10"/>
        <v>143</v>
      </c>
      <c r="Z34" s="1">
        <f t="shared" si="11"/>
        <v>77</v>
      </c>
    </row>
    <row r="35" spans="1:26" x14ac:dyDescent="0.2">
      <c r="A35" s="1">
        <v>34</v>
      </c>
      <c r="B35" s="9">
        <f>('summary-refine'!$H36+'summary-refine'!$I36)/1000</f>
        <v>7.4119999999999999</v>
      </c>
      <c r="C35" s="9">
        <f>('summary-refine'!$K36-'summary-refine'!$J36)/1000</f>
        <v>84.822000000000003</v>
      </c>
      <c r="D35" s="9">
        <f>'summary-refine'!$J36/1000</f>
        <v>0.51200000000000001</v>
      </c>
      <c r="E35" s="8">
        <f>'summary-refine'!$G36</f>
        <v>243649</v>
      </c>
      <c r="F35" s="24">
        <f t="shared" si="2"/>
        <v>243.649</v>
      </c>
      <c r="G35" s="8">
        <f>'summary-refine'!$P36/1000</f>
        <v>77.575000000000003</v>
      </c>
      <c r="H35" s="8">
        <f>'summary-refine'!$P36/J35</f>
        <v>50.935653315824034</v>
      </c>
      <c r="I35" s="8">
        <f>'summary-refine'!$L36</f>
        <v>1404</v>
      </c>
      <c r="J35" s="8">
        <f>'summary-refine'!$M36</f>
        <v>1523</v>
      </c>
      <c r="K35" s="9">
        <f>('summary-no-refine'!$K36-'summary-no-refine'!$J36)/1000</f>
        <v>66.831000000000003</v>
      </c>
      <c r="L35" s="7">
        <f t="shared" si="0"/>
        <v>1.2692014185033891</v>
      </c>
      <c r="M35" s="8">
        <f>'summary-no-refine'!$G36</f>
        <v>217128</v>
      </c>
      <c r="N35" s="24">
        <f t="shared" si="3"/>
        <v>217.12799999999999</v>
      </c>
      <c r="O35" s="7">
        <f t="shared" si="1"/>
        <v>1.1221445414686269</v>
      </c>
      <c r="Q35" s="9">
        <v>120</v>
      </c>
      <c r="R35" s="9">
        <v>130</v>
      </c>
      <c r="S35" s="1">
        <f t="shared" si="8"/>
        <v>60</v>
      </c>
      <c r="T35" s="1">
        <f t="shared" si="13"/>
        <v>89</v>
      </c>
      <c r="V35" s="8">
        <v>270000</v>
      </c>
      <c r="W35" s="8">
        <f t="shared" si="12"/>
        <v>280000</v>
      </c>
      <c r="X35" s="1" t="str">
        <f t="shared" si="9"/>
        <v>270K</v>
      </c>
      <c r="Y35" s="1">
        <f t="shared" si="10"/>
        <v>64</v>
      </c>
      <c r="Z35" s="1">
        <f t="shared" si="11"/>
        <v>75</v>
      </c>
    </row>
    <row r="36" spans="1:26" x14ac:dyDescent="0.2">
      <c r="A36" s="1">
        <v>35</v>
      </c>
      <c r="B36" s="9">
        <f>('summary-refine'!$H37+'summary-refine'!$I37)/1000</f>
        <v>7.468</v>
      </c>
      <c r="C36" s="9">
        <f>('summary-refine'!$K37-'summary-refine'!$J37)/1000</f>
        <v>87.281000000000006</v>
      </c>
      <c r="D36" s="9">
        <f>'summary-refine'!$J37/1000</f>
        <v>0.55900000000000005</v>
      </c>
      <c r="E36" s="8">
        <f>'summary-refine'!$G37</f>
        <v>243649</v>
      </c>
      <c r="F36" s="24">
        <f t="shared" si="2"/>
        <v>243.649</v>
      </c>
      <c r="G36" s="8">
        <f>'summary-refine'!$P37/1000</f>
        <v>77.575000000000003</v>
      </c>
      <c r="H36" s="8">
        <f>'summary-refine'!$P37/J36</f>
        <v>50.935653315824034</v>
      </c>
      <c r="I36" s="8">
        <f>'summary-refine'!$L37</f>
        <v>1404</v>
      </c>
      <c r="J36" s="8">
        <f>'summary-refine'!$M37</f>
        <v>1523</v>
      </c>
      <c r="K36" s="9">
        <f>('summary-no-refine'!$K37-'summary-no-refine'!$J37)/1000</f>
        <v>67.524000000000001</v>
      </c>
      <c r="L36" s="7">
        <f t="shared" si="0"/>
        <v>1.2925922634914995</v>
      </c>
      <c r="M36" s="8">
        <f>'summary-no-refine'!$G37</f>
        <v>217128</v>
      </c>
      <c r="N36" s="24">
        <f t="shared" si="3"/>
        <v>217.12799999999999</v>
      </c>
      <c r="O36" s="7">
        <f t="shared" si="1"/>
        <v>1.1221445414686269</v>
      </c>
      <c r="Q36" s="9">
        <v>130</v>
      </c>
      <c r="R36" s="9">
        <v>140</v>
      </c>
      <c r="S36" s="1">
        <f t="shared" si="8"/>
        <v>16</v>
      </c>
      <c r="T36" s="1">
        <f t="shared" si="13"/>
        <v>77</v>
      </c>
      <c r="V36" s="8">
        <v>280000</v>
      </c>
      <c r="W36" s="8">
        <f t="shared" si="12"/>
        <v>290000</v>
      </c>
      <c r="X36" s="1" t="str">
        <f t="shared" si="9"/>
        <v>280K</v>
      </c>
      <c r="Y36" s="1">
        <f t="shared" si="10"/>
        <v>56</v>
      </c>
      <c r="Z36" s="1">
        <f t="shared" si="11"/>
        <v>62</v>
      </c>
    </row>
    <row r="37" spans="1:26" x14ac:dyDescent="0.2">
      <c r="A37" s="1">
        <v>36</v>
      </c>
      <c r="B37" s="9">
        <f>('summary-refine'!$H38+'summary-refine'!$I38)/1000</f>
        <v>7.681</v>
      </c>
      <c r="C37" s="9">
        <f>('summary-refine'!$K38-'summary-refine'!$J38)/1000</f>
        <v>86.897000000000006</v>
      </c>
      <c r="D37" s="9">
        <f>'summary-refine'!$J38/1000</f>
        <v>0.57199999999999995</v>
      </c>
      <c r="E37" s="8">
        <f>'summary-refine'!$G38</f>
        <v>243649</v>
      </c>
      <c r="F37" s="24">
        <f t="shared" si="2"/>
        <v>243.649</v>
      </c>
      <c r="G37" s="8">
        <f>'summary-refine'!$P38/1000</f>
        <v>77.575000000000003</v>
      </c>
      <c r="H37" s="8">
        <f>'summary-refine'!$P38/J37</f>
        <v>50.935653315824034</v>
      </c>
      <c r="I37" s="8">
        <f>'summary-refine'!$L38</f>
        <v>1404</v>
      </c>
      <c r="J37" s="8">
        <f>'summary-refine'!$M38</f>
        <v>1523</v>
      </c>
      <c r="K37" s="9">
        <f>('summary-no-refine'!$K38-'summary-no-refine'!$J38)/1000</f>
        <v>68.506</v>
      </c>
      <c r="L37" s="7">
        <f t="shared" si="0"/>
        <v>1.2684582372346949</v>
      </c>
      <c r="M37" s="8">
        <f>'summary-no-refine'!$G38</f>
        <v>217128</v>
      </c>
      <c r="N37" s="24">
        <f t="shared" si="3"/>
        <v>217.12799999999999</v>
      </c>
      <c r="O37" s="7">
        <f t="shared" si="1"/>
        <v>1.1221445414686269</v>
      </c>
      <c r="Q37" s="9">
        <v>140</v>
      </c>
      <c r="R37" s="9">
        <v>150</v>
      </c>
      <c r="S37" s="1">
        <f t="shared" si="8"/>
        <v>16</v>
      </c>
      <c r="T37" s="1">
        <f t="shared" si="13"/>
        <v>49</v>
      </c>
      <c r="V37" s="8">
        <v>290000</v>
      </c>
      <c r="W37" s="8">
        <f t="shared" si="12"/>
        <v>300000</v>
      </c>
      <c r="X37" s="1" t="str">
        <f t="shared" si="9"/>
        <v>290K</v>
      </c>
      <c r="Y37" s="1">
        <f t="shared" si="10"/>
        <v>12</v>
      </c>
      <c r="Z37" s="1">
        <f t="shared" si="11"/>
        <v>59</v>
      </c>
    </row>
    <row r="38" spans="1:26" x14ac:dyDescent="0.2">
      <c r="A38" s="1">
        <v>37</v>
      </c>
      <c r="B38" s="9">
        <f>('summary-refine'!$H39+'summary-refine'!$I39)/1000</f>
        <v>7.476</v>
      </c>
      <c r="C38" s="9">
        <f>('summary-refine'!$K39-'summary-refine'!$J39)/1000</f>
        <v>84.07</v>
      </c>
      <c r="D38" s="9">
        <f>'summary-refine'!$J39/1000</f>
        <v>0.61</v>
      </c>
      <c r="E38" s="8">
        <f>'summary-refine'!$G39</f>
        <v>243649</v>
      </c>
      <c r="F38" s="24">
        <f t="shared" si="2"/>
        <v>243.649</v>
      </c>
      <c r="G38" s="8">
        <f>'summary-refine'!$P39/1000</f>
        <v>77.575000000000003</v>
      </c>
      <c r="H38" s="8">
        <f>'summary-refine'!$P39/J38</f>
        <v>50.935653315824034</v>
      </c>
      <c r="I38" s="8">
        <f>'summary-refine'!$L39</f>
        <v>1404</v>
      </c>
      <c r="J38" s="8">
        <f>'summary-refine'!$M39</f>
        <v>1523</v>
      </c>
      <c r="K38" s="9">
        <f>('summary-no-refine'!$K39-'summary-no-refine'!$J39)/1000</f>
        <v>68.099000000000004</v>
      </c>
      <c r="L38" s="7">
        <f t="shared" si="0"/>
        <v>1.2345262044963947</v>
      </c>
      <c r="M38" s="8">
        <f>'summary-no-refine'!$G39</f>
        <v>217128</v>
      </c>
      <c r="N38" s="24">
        <f t="shared" si="3"/>
        <v>217.12799999999999</v>
      </c>
      <c r="O38" s="7">
        <f t="shared" si="1"/>
        <v>1.1221445414686269</v>
      </c>
      <c r="Q38" s="9">
        <v>150</v>
      </c>
      <c r="R38" s="9">
        <v>160</v>
      </c>
      <c r="S38" s="1">
        <f t="shared" si="8"/>
        <v>5</v>
      </c>
      <c r="T38" s="1">
        <f t="shared" si="13"/>
        <v>78</v>
      </c>
      <c r="V38" s="8">
        <v>300000</v>
      </c>
      <c r="W38" s="8">
        <f t="shared" si="12"/>
        <v>310000</v>
      </c>
      <c r="X38" s="1" t="str">
        <f t="shared" si="9"/>
        <v>300K</v>
      </c>
      <c r="Y38" s="1">
        <f t="shared" si="10"/>
        <v>82</v>
      </c>
      <c r="Z38" s="1">
        <f t="shared" si="11"/>
        <v>69</v>
      </c>
    </row>
    <row r="39" spans="1:26" x14ac:dyDescent="0.2">
      <c r="A39" s="1">
        <v>38</v>
      </c>
      <c r="B39" s="9">
        <f>('summary-refine'!$H40+'summary-refine'!$I40)/1000</f>
        <v>7.569</v>
      </c>
      <c r="C39" s="9">
        <f>('summary-refine'!$K40-'summary-refine'!$J40)/1000</f>
        <v>86.665999999999997</v>
      </c>
      <c r="D39" s="9">
        <f>'summary-refine'!$J40/1000</f>
        <v>0.58499999999999996</v>
      </c>
      <c r="E39" s="8">
        <f>'summary-refine'!$G40</f>
        <v>242582</v>
      </c>
      <c r="F39" s="24">
        <f t="shared" si="2"/>
        <v>242.58199999999999</v>
      </c>
      <c r="G39" s="8">
        <f>'summary-refine'!$P40/1000</f>
        <v>77.430000000000007</v>
      </c>
      <c r="H39" s="8">
        <f>'summary-refine'!$P40/J39</f>
        <v>50.773770491803276</v>
      </c>
      <c r="I39" s="8">
        <f>'summary-refine'!$L40</f>
        <v>1405</v>
      </c>
      <c r="J39" s="8">
        <f>'summary-refine'!$M40</f>
        <v>1525</v>
      </c>
      <c r="K39" s="9">
        <f>('summary-no-refine'!$K40-'summary-no-refine'!$J40)/1000</f>
        <v>67.146000000000001</v>
      </c>
      <c r="L39" s="7">
        <f t="shared" si="0"/>
        <v>1.2907097965627141</v>
      </c>
      <c r="M39" s="8">
        <f>'summary-no-refine'!$G40</f>
        <v>216384</v>
      </c>
      <c r="N39" s="24">
        <f t="shared" si="3"/>
        <v>216.38399999999999</v>
      </c>
      <c r="O39" s="7">
        <f t="shared" si="1"/>
        <v>1.1210717982845313</v>
      </c>
      <c r="Q39" s="9">
        <v>160</v>
      </c>
      <c r="R39" s="9">
        <v>170</v>
      </c>
      <c r="S39" s="1">
        <f t="shared" si="8"/>
        <v>4</v>
      </c>
      <c r="T39" s="1">
        <f t="shared" si="13"/>
        <v>67</v>
      </c>
      <c r="V39" s="8">
        <v>310000</v>
      </c>
      <c r="W39" s="8">
        <f t="shared" si="12"/>
        <v>320000</v>
      </c>
      <c r="X39" s="1" t="str">
        <f t="shared" si="9"/>
        <v>310K</v>
      </c>
      <c r="Y39" s="1">
        <f t="shared" si="10"/>
        <v>33</v>
      </c>
      <c r="Z39" s="1">
        <f t="shared" si="11"/>
        <v>58</v>
      </c>
    </row>
    <row r="40" spans="1:26" x14ac:dyDescent="0.2">
      <c r="A40" s="1">
        <v>39</v>
      </c>
      <c r="B40" s="9">
        <f>('summary-refine'!$H41+'summary-refine'!$I41)/1000</f>
        <v>7.4450000000000003</v>
      </c>
      <c r="C40" s="9">
        <f>('summary-refine'!$K41-'summary-refine'!$J41)/1000</f>
        <v>84.914000000000001</v>
      </c>
      <c r="D40" s="9">
        <f>'summary-refine'!$J41/1000</f>
        <v>0.54200000000000004</v>
      </c>
      <c r="E40" s="8">
        <f>'summary-refine'!$G41</f>
        <v>242582</v>
      </c>
      <c r="F40" s="24">
        <f t="shared" si="2"/>
        <v>242.58199999999999</v>
      </c>
      <c r="G40" s="8">
        <f>'summary-refine'!$P41/1000</f>
        <v>77.430000000000007</v>
      </c>
      <c r="H40" s="8">
        <f>'summary-refine'!$P41/J40</f>
        <v>50.773770491803276</v>
      </c>
      <c r="I40" s="8">
        <f>'summary-refine'!$L41</f>
        <v>1405</v>
      </c>
      <c r="J40" s="8">
        <f>'summary-refine'!$M41</f>
        <v>1525</v>
      </c>
      <c r="K40" s="9">
        <f>('summary-no-refine'!$K41-'summary-no-refine'!$J41)/1000</f>
        <v>66.430999999999997</v>
      </c>
      <c r="L40" s="7">
        <f t="shared" si="0"/>
        <v>1.2782285378814109</v>
      </c>
      <c r="M40" s="8">
        <f>'summary-no-refine'!$G41</f>
        <v>216384</v>
      </c>
      <c r="N40" s="24">
        <f t="shared" si="3"/>
        <v>216.38399999999999</v>
      </c>
      <c r="O40" s="7">
        <f t="shared" si="1"/>
        <v>1.1210717982845313</v>
      </c>
      <c r="Q40" s="9">
        <v>170</v>
      </c>
      <c r="R40" s="9">
        <v>180</v>
      </c>
      <c r="S40" s="1">
        <f t="shared" si="8"/>
        <v>0</v>
      </c>
      <c r="T40" s="1">
        <f t="shared" si="13"/>
        <v>68</v>
      </c>
      <c r="V40" s="8">
        <v>320000</v>
      </c>
      <c r="W40" s="8">
        <f t="shared" si="12"/>
        <v>330000</v>
      </c>
      <c r="X40" s="1" t="str">
        <f t="shared" si="9"/>
        <v>320K</v>
      </c>
      <c r="Y40" s="1">
        <f t="shared" si="10"/>
        <v>16</v>
      </c>
      <c r="Z40" s="1">
        <f t="shared" si="11"/>
        <v>59</v>
      </c>
    </row>
    <row r="41" spans="1:26" x14ac:dyDescent="0.2">
      <c r="A41" s="1">
        <v>40</v>
      </c>
      <c r="B41" s="9">
        <f>('summary-refine'!$H42+'summary-refine'!$I42)/1000</f>
        <v>7.42</v>
      </c>
      <c r="C41" s="9">
        <f>('summary-refine'!$K42-'summary-refine'!$J42)/1000</f>
        <v>86.093999999999994</v>
      </c>
      <c r="D41" s="9">
        <f>'summary-refine'!$J42/1000</f>
        <v>0.52600000000000002</v>
      </c>
      <c r="E41" s="8">
        <f>'summary-refine'!$G42</f>
        <v>242582</v>
      </c>
      <c r="F41" s="24">
        <f t="shared" si="2"/>
        <v>242.58199999999999</v>
      </c>
      <c r="G41" s="8">
        <f>'summary-refine'!$P42/1000</f>
        <v>77.430000000000007</v>
      </c>
      <c r="H41" s="8">
        <f>'summary-refine'!$P42/J41</f>
        <v>50.773770491803276</v>
      </c>
      <c r="I41" s="8">
        <f>'summary-refine'!$L42</f>
        <v>1405</v>
      </c>
      <c r="J41" s="8">
        <f>'summary-refine'!$M42</f>
        <v>1525</v>
      </c>
      <c r="K41" s="9">
        <f>('summary-no-refine'!$K42-'summary-no-refine'!$J42)/1000</f>
        <v>67.935000000000002</v>
      </c>
      <c r="L41" s="7">
        <f t="shared" si="0"/>
        <v>1.2672996246412009</v>
      </c>
      <c r="M41" s="8">
        <f>'summary-no-refine'!$G42</f>
        <v>216384</v>
      </c>
      <c r="N41" s="24">
        <f t="shared" si="3"/>
        <v>216.38399999999999</v>
      </c>
      <c r="O41" s="7">
        <f t="shared" si="1"/>
        <v>1.1210717982845313</v>
      </c>
      <c r="Q41" s="9">
        <v>180</v>
      </c>
      <c r="R41" s="9">
        <v>190</v>
      </c>
      <c r="S41" s="1">
        <f t="shared" si="8"/>
        <v>0</v>
      </c>
      <c r="T41" s="1">
        <f t="shared" si="13"/>
        <v>20</v>
      </c>
      <c r="V41" s="8">
        <v>330000</v>
      </c>
      <c r="W41" s="8">
        <f t="shared" si="12"/>
        <v>340000</v>
      </c>
      <c r="X41" s="1" t="str">
        <f t="shared" si="9"/>
        <v>330K</v>
      </c>
      <c r="Y41" s="1">
        <f t="shared" si="10"/>
        <v>22</v>
      </c>
      <c r="Z41" s="1">
        <f t="shared" si="11"/>
        <v>116</v>
      </c>
    </row>
    <row r="42" spans="1:26" x14ac:dyDescent="0.2">
      <c r="A42" s="1">
        <v>41</v>
      </c>
      <c r="B42" s="9">
        <f>('summary-refine'!$H43+'summary-refine'!$I43)/1000</f>
        <v>7.649</v>
      </c>
      <c r="C42" s="9">
        <f>('summary-refine'!$K43-'summary-refine'!$J43)/1000</f>
        <v>86.453999999999994</v>
      </c>
      <c r="D42" s="9">
        <f>'summary-refine'!$J43/1000</f>
        <v>0.53400000000000003</v>
      </c>
      <c r="E42" s="8">
        <f>'summary-refine'!$G43</f>
        <v>242582</v>
      </c>
      <c r="F42" s="24">
        <f t="shared" si="2"/>
        <v>242.58199999999999</v>
      </c>
      <c r="G42" s="8">
        <f>'summary-refine'!$P43/1000</f>
        <v>77.430000000000007</v>
      </c>
      <c r="H42" s="8">
        <f>'summary-refine'!$P43/J42</f>
        <v>50.773770491803276</v>
      </c>
      <c r="I42" s="8">
        <f>'summary-refine'!$L43</f>
        <v>1405</v>
      </c>
      <c r="J42" s="8">
        <f>'summary-refine'!$M43</f>
        <v>1525</v>
      </c>
      <c r="K42" s="9">
        <f>('summary-no-refine'!$K43-'summary-no-refine'!$J43)/1000</f>
        <v>68.986999999999995</v>
      </c>
      <c r="L42" s="7">
        <f t="shared" si="0"/>
        <v>1.2531926304956007</v>
      </c>
      <c r="M42" s="8">
        <f>'summary-no-refine'!$G43</f>
        <v>216384</v>
      </c>
      <c r="N42" s="24">
        <f t="shared" si="3"/>
        <v>216.38399999999999</v>
      </c>
      <c r="O42" s="7">
        <f t="shared" si="1"/>
        <v>1.1210717982845313</v>
      </c>
      <c r="Q42" s="9">
        <v>190</v>
      </c>
      <c r="R42" s="9">
        <v>200</v>
      </c>
      <c r="S42" s="1">
        <f t="shared" si="8"/>
        <v>0</v>
      </c>
      <c r="T42" s="1">
        <f t="shared" si="13"/>
        <v>0</v>
      </c>
      <c r="V42" s="8">
        <v>340000</v>
      </c>
      <c r="W42" s="8">
        <f t="shared" si="12"/>
        <v>350000</v>
      </c>
      <c r="X42" s="1" t="str">
        <f t="shared" si="9"/>
        <v>340K</v>
      </c>
      <c r="Y42" s="1">
        <f t="shared" si="10"/>
        <v>3</v>
      </c>
      <c r="Z42" s="1">
        <f t="shared" si="11"/>
        <v>61</v>
      </c>
    </row>
    <row r="43" spans="1:26" x14ac:dyDescent="0.2">
      <c r="A43" s="1">
        <v>42</v>
      </c>
      <c r="B43" s="9">
        <f>('summary-refine'!$H44+'summary-refine'!$I44)/1000</f>
        <v>7.4690000000000003</v>
      </c>
      <c r="C43" s="9">
        <f>('summary-refine'!$K44-'summary-refine'!$J44)/1000</f>
        <v>85.53</v>
      </c>
      <c r="D43" s="9">
        <f>'summary-refine'!$J44/1000</f>
        <v>0.56999999999999995</v>
      </c>
      <c r="E43" s="8">
        <f>'summary-refine'!$G44</f>
        <v>242582</v>
      </c>
      <c r="F43" s="24">
        <f t="shared" si="2"/>
        <v>242.58199999999999</v>
      </c>
      <c r="G43" s="8">
        <f>'summary-refine'!$P44/1000</f>
        <v>77.430000000000007</v>
      </c>
      <c r="H43" s="8">
        <f>'summary-refine'!$P44/J43</f>
        <v>50.773770491803276</v>
      </c>
      <c r="I43" s="8">
        <f>'summary-refine'!$L44</f>
        <v>1405</v>
      </c>
      <c r="J43" s="8">
        <f>'summary-refine'!$M44</f>
        <v>1525</v>
      </c>
      <c r="K43" s="9">
        <f>('summary-no-refine'!$K44-'summary-no-refine'!$J44)/1000</f>
        <v>67.126000000000005</v>
      </c>
      <c r="L43" s="7">
        <f t="shared" si="0"/>
        <v>1.2741709620713284</v>
      </c>
      <c r="M43" s="8">
        <f>'summary-no-refine'!$G44</f>
        <v>216384</v>
      </c>
      <c r="N43" s="24">
        <f t="shared" si="3"/>
        <v>216.38399999999999</v>
      </c>
      <c r="O43" s="7">
        <f t="shared" si="1"/>
        <v>1.1210717982845313</v>
      </c>
      <c r="Q43" s="9">
        <v>200</v>
      </c>
      <c r="R43" s="9">
        <v>210</v>
      </c>
      <c r="S43" s="1">
        <f t="shared" si="8"/>
        <v>0</v>
      </c>
      <c r="T43" s="1">
        <f t="shared" si="13"/>
        <v>9</v>
      </c>
      <c r="V43" s="8">
        <v>350000</v>
      </c>
      <c r="W43" s="8">
        <f t="shared" si="12"/>
        <v>360000</v>
      </c>
      <c r="X43" s="1" t="str">
        <f t="shared" si="9"/>
        <v>350K</v>
      </c>
      <c r="Y43" s="1">
        <f t="shared" si="10"/>
        <v>4</v>
      </c>
      <c r="Z43" s="1">
        <f t="shared" si="11"/>
        <v>37</v>
      </c>
    </row>
    <row r="44" spans="1:26" x14ac:dyDescent="0.2">
      <c r="A44" s="1">
        <v>43</v>
      </c>
      <c r="B44" s="9">
        <f>('summary-refine'!$H45+'summary-refine'!$I45)/1000</f>
        <v>7.3890000000000002</v>
      </c>
      <c r="C44" s="9">
        <f>('summary-refine'!$K45-'summary-refine'!$J45)/1000</f>
        <v>85.808000000000007</v>
      </c>
      <c r="D44" s="9">
        <f>'summary-refine'!$J45/1000</f>
        <v>0.57299999999999995</v>
      </c>
      <c r="E44" s="8">
        <f>'summary-refine'!$G45</f>
        <v>242582</v>
      </c>
      <c r="F44" s="24">
        <f t="shared" si="2"/>
        <v>242.58199999999999</v>
      </c>
      <c r="G44" s="8">
        <f>'summary-refine'!$P45/1000</f>
        <v>77.430000000000007</v>
      </c>
      <c r="H44" s="8">
        <f>'summary-refine'!$P45/J44</f>
        <v>50.773770491803276</v>
      </c>
      <c r="I44" s="8">
        <f>'summary-refine'!$L45</f>
        <v>1405</v>
      </c>
      <c r="J44" s="8">
        <f>'summary-refine'!$M45</f>
        <v>1525</v>
      </c>
      <c r="K44" s="9">
        <f>('summary-no-refine'!$K45-'summary-no-refine'!$J45)/1000</f>
        <v>69.772000000000006</v>
      </c>
      <c r="L44" s="7">
        <f t="shared" si="0"/>
        <v>1.2298343174912572</v>
      </c>
      <c r="M44" s="8">
        <f>'summary-no-refine'!$G45</f>
        <v>216384</v>
      </c>
      <c r="N44" s="24">
        <f t="shared" si="3"/>
        <v>216.38399999999999</v>
      </c>
      <c r="O44" s="7">
        <f t="shared" si="1"/>
        <v>1.1210717982845313</v>
      </c>
      <c r="Q44" s="9">
        <v>210</v>
      </c>
      <c r="R44" s="9">
        <v>220</v>
      </c>
      <c r="S44" s="1">
        <f t="shared" si="8"/>
        <v>0</v>
      </c>
      <c r="T44" s="1">
        <f t="shared" si="13"/>
        <v>0</v>
      </c>
      <c r="V44" s="8">
        <v>360000</v>
      </c>
      <c r="W44" s="8">
        <f t="shared" si="12"/>
        <v>370000</v>
      </c>
      <c r="X44" s="1" t="str">
        <f t="shared" si="9"/>
        <v>360K</v>
      </c>
      <c r="Y44" s="1">
        <f t="shared" si="10"/>
        <v>6</v>
      </c>
      <c r="Z44" s="1">
        <f t="shared" si="11"/>
        <v>21</v>
      </c>
    </row>
    <row r="45" spans="1:26" x14ac:dyDescent="0.2">
      <c r="A45" s="1">
        <v>44</v>
      </c>
      <c r="B45" s="9">
        <f>('summary-refine'!$H46+'summary-refine'!$I46)/1000</f>
        <v>7.36</v>
      </c>
      <c r="C45" s="9">
        <f>('summary-refine'!$K46-'summary-refine'!$J46)/1000</f>
        <v>84.981999999999999</v>
      </c>
      <c r="D45" s="9">
        <f>'summary-refine'!$J46/1000</f>
        <v>0.60099999999999998</v>
      </c>
      <c r="E45" s="8">
        <f>'summary-refine'!$G46</f>
        <v>242582</v>
      </c>
      <c r="F45" s="24">
        <f t="shared" si="2"/>
        <v>242.58199999999999</v>
      </c>
      <c r="G45" s="8">
        <f>'summary-refine'!$P46/1000</f>
        <v>77.430000000000007</v>
      </c>
      <c r="H45" s="8">
        <f>'summary-refine'!$P46/J45</f>
        <v>50.773770491803276</v>
      </c>
      <c r="I45" s="8">
        <f>'summary-refine'!$L46</f>
        <v>1405</v>
      </c>
      <c r="J45" s="8">
        <f>'summary-refine'!$M46</f>
        <v>1525</v>
      </c>
      <c r="K45" s="9">
        <f>('summary-no-refine'!$K46-'summary-no-refine'!$J46)/1000</f>
        <v>66.454999999999998</v>
      </c>
      <c r="L45" s="7">
        <f t="shared" si="0"/>
        <v>1.278790158754044</v>
      </c>
      <c r="M45" s="8">
        <f>'summary-no-refine'!$G46</f>
        <v>216384</v>
      </c>
      <c r="N45" s="24">
        <f t="shared" si="3"/>
        <v>216.38399999999999</v>
      </c>
      <c r="O45" s="7">
        <f t="shared" si="1"/>
        <v>1.1210717982845313</v>
      </c>
      <c r="Q45" s="9">
        <v>220</v>
      </c>
      <c r="R45" s="9">
        <v>230</v>
      </c>
      <c r="S45" s="1">
        <f t="shared" si="8"/>
        <v>0</v>
      </c>
      <c r="T45" s="1">
        <f t="shared" si="13"/>
        <v>0</v>
      </c>
      <c r="V45" s="8">
        <v>370000</v>
      </c>
      <c r="W45" s="8">
        <f t="shared" si="12"/>
        <v>380000</v>
      </c>
      <c r="X45" s="1" t="str">
        <f t="shared" si="9"/>
        <v>370K</v>
      </c>
      <c r="Y45" s="1">
        <f t="shared" si="10"/>
        <v>0</v>
      </c>
      <c r="Z45" s="1">
        <f t="shared" si="11"/>
        <v>12</v>
      </c>
    </row>
    <row r="46" spans="1:26" x14ac:dyDescent="0.2">
      <c r="A46" s="1">
        <v>45</v>
      </c>
      <c r="B46" s="9">
        <f>('summary-refine'!$H47+'summary-refine'!$I47)/1000</f>
        <v>7.5730000000000004</v>
      </c>
      <c r="C46" s="9">
        <f>('summary-refine'!$K47-'summary-refine'!$J47)/1000</f>
        <v>86.238</v>
      </c>
      <c r="D46" s="9">
        <f>'summary-refine'!$J47/1000</f>
        <v>0.54200000000000004</v>
      </c>
      <c r="E46" s="8">
        <f>'summary-refine'!$G47</f>
        <v>242582</v>
      </c>
      <c r="F46" s="24">
        <f t="shared" si="2"/>
        <v>242.58199999999999</v>
      </c>
      <c r="G46" s="8">
        <f>'summary-refine'!$P47/1000</f>
        <v>77.430000000000007</v>
      </c>
      <c r="H46" s="8">
        <f>'summary-refine'!$P47/J46</f>
        <v>50.773770491803276</v>
      </c>
      <c r="I46" s="8">
        <f>'summary-refine'!$L47</f>
        <v>1405</v>
      </c>
      <c r="J46" s="8">
        <f>'summary-refine'!$M47</f>
        <v>1525</v>
      </c>
      <c r="K46" s="9">
        <f>('summary-no-refine'!$K47-'summary-no-refine'!$J47)/1000</f>
        <v>67.346999999999994</v>
      </c>
      <c r="L46" s="7">
        <f t="shared" si="0"/>
        <v>1.2805024722704799</v>
      </c>
      <c r="M46" s="8">
        <f>'summary-no-refine'!$G47</f>
        <v>216384</v>
      </c>
      <c r="N46" s="24">
        <f t="shared" si="3"/>
        <v>216.38399999999999</v>
      </c>
      <c r="O46" s="7">
        <f t="shared" si="1"/>
        <v>1.1210717982845313</v>
      </c>
      <c r="Q46" s="9">
        <v>230</v>
      </c>
      <c r="R46" s="9">
        <v>240</v>
      </c>
      <c r="S46" s="1">
        <f t="shared" si="8"/>
        <v>0</v>
      </c>
      <c r="T46" s="1">
        <f t="shared" si="13"/>
        <v>0</v>
      </c>
      <c r="V46" s="8">
        <v>380000</v>
      </c>
      <c r="W46" s="8">
        <f t="shared" si="12"/>
        <v>390000</v>
      </c>
      <c r="X46" s="1" t="str">
        <f t="shared" si="9"/>
        <v>380K</v>
      </c>
      <c r="Y46" s="1">
        <f t="shared" si="10"/>
        <v>0</v>
      </c>
      <c r="Z46" s="1">
        <f t="shared" si="11"/>
        <v>2</v>
      </c>
    </row>
    <row r="47" spans="1:26" x14ac:dyDescent="0.2">
      <c r="A47" s="1">
        <v>46</v>
      </c>
      <c r="B47" s="9">
        <f>('summary-refine'!$H48+'summary-refine'!$I48)/1000</f>
        <v>7.9219999999999997</v>
      </c>
      <c r="C47" s="9">
        <f>('summary-refine'!$K48-'summary-refine'!$J48)/1000</f>
        <v>87.525999999999996</v>
      </c>
      <c r="D47" s="9">
        <f>'summary-refine'!$J48/1000</f>
        <v>0.623</v>
      </c>
      <c r="E47" s="8">
        <f>'summary-refine'!$G48</f>
        <v>242582</v>
      </c>
      <c r="F47" s="24">
        <f t="shared" si="2"/>
        <v>242.58199999999999</v>
      </c>
      <c r="G47" s="8">
        <f>'summary-refine'!$P48/1000</f>
        <v>77.430000000000007</v>
      </c>
      <c r="H47" s="8">
        <f>'summary-refine'!$P48/J47</f>
        <v>50.773770491803276</v>
      </c>
      <c r="I47" s="8">
        <f>'summary-refine'!$L48</f>
        <v>1405</v>
      </c>
      <c r="J47" s="8">
        <f>'summary-refine'!$M48</f>
        <v>1525</v>
      </c>
      <c r="K47" s="9">
        <f>('summary-no-refine'!$K48-'summary-no-refine'!$J48)/1000</f>
        <v>68.846000000000004</v>
      </c>
      <c r="L47" s="7">
        <f t="shared" si="0"/>
        <v>1.2713302152630508</v>
      </c>
      <c r="M47" s="8">
        <f>'summary-no-refine'!$G48</f>
        <v>216384</v>
      </c>
      <c r="N47" s="24">
        <f t="shared" si="3"/>
        <v>216.38399999999999</v>
      </c>
      <c r="O47" s="7">
        <f t="shared" si="1"/>
        <v>1.1210717982845313</v>
      </c>
      <c r="Q47" s="9">
        <v>240</v>
      </c>
      <c r="R47" s="9">
        <v>250</v>
      </c>
      <c r="S47" s="1">
        <f t="shared" si="8"/>
        <v>0</v>
      </c>
      <c r="T47" s="1">
        <f t="shared" si="13"/>
        <v>0</v>
      </c>
      <c r="V47" s="8">
        <v>390000</v>
      </c>
      <c r="W47" s="8">
        <f t="shared" si="12"/>
        <v>400000</v>
      </c>
      <c r="X47" s="1" t="str">
        <f t="shared" si="9"/>
        <v>390K</v>
      </c>
      <c r="Y47" s="1">
        <f t="shared" si="10"/>
        <v>0</v>
      </c>
      <c r="Z47" s="1">
        <f t="shared" si="11"/>
        <v>11</v>
      </c>
    </row>
    <row r="48" spans="1:26" x14ac:dyDescent="0.2">
      <c r="A48" s="1">
        <v>47</v>
      </c>
      <c r="B48" s="9">
        <f>('summary-refine'!$H49+'summary-refine'!$I49)/1000</f>
        <v>7.625</v>
      </c>
      <c r="C48" s="9">
        <f>('summary-refine'!$K49-'summary-refine'!$J49)/1000</f>
        <v>86.637</v>
      </c>
      <c r="D48" s="9">
        <f>'summary-refine'!$J49/1000</f>
        <v>0.54400000000000004</v>
      </c>
      <c r="E48" s="8">
        <f>'summary-refine'!$G49</f>
        <v>242582</v>
      </c>
      <c r="F48" s="24">
        <f t="shared" si="2"/>
        <v>242.58199999999999</v>
      </c>
      <c r="G48" s="8">
        <f>'summary-refine'!$P49/1000</f>
        <v>77.430000000000007</v>
      </c>
      <c r="H48" s="8">
        <f>'summary-refine'!$P49/J48</f>
        <v>50.773770491803276</v>
      </c>
      <c r="I48" s="8">
        <f>'summary-refine'!$L49</f>
        <v>1405</v>
      </c>
      <c r="J48" s="8">
        <f>'summary-refine'!$M49</f>
        <v>1525</v>
      </c>
      <c r="K48" s="9">
        <f>('summary-no-refine'!$K49-'summary-no-refine'!$J49)/1000</f>
        <v>69.129000000000005</v>
      </c>
      <c r="L48" s="7">
        <f t="shared" si="0"/>
        <v>1.2532656338150414</v>
      </c>
      <c r="M48" s="8">
        <f>'summary-no-refine'!$G49</f>
        <v>216384</v>
      </c>
      <c r="N48" s="24">
        <f t="shared" si="3"/>
        <v>216.38399999999999</v>
      </c>
      <c r="O48" s="7">
        <f t="shared" si="1"/>
        <v>1.1210717982845313</v>
      </c>
      <c r="Q48" s="9"/>
      <c r="R48" s="9"/>
      <c r="V48" s="8">
        <v>400000</v>
      </c>
      <c r="W48" s="8">
        <f t="shared" si="12"/>
        <v>410000</v>
      </c>
      <c r="X48" s="1" t="str">
        <f t="shared" si="9"/>
        <v>400K</v>
      </c>
      <c r="Y48" s="1">
        <f t="shared" si="10"/>
        <v>0</v>
      </c>
      <c r="Z48" s="1">
        <f t="shared" si="11"/>
        <v>0</v>
      </c>
    </row>
    <row r="49" spans="1:26" x14ac:dyDescent="0.2">
      <c r="A49" s="1">
        <v>48</v>
      </c>
      <c r="B49" s="9">
        <f>('summary-refine'!$H50+'summary-refine'!$I50)/1000</f>
        <v>7.6840000000000002</v>
      </c>
      <c r="C49" s="9">
        <f>('summary-refine'!$K50-'summary-refine'!$J50)/1000</f>
        <v>88.418999999999997</v>
      </c>
      <c r="D49" s="9">
        <f>'summary-refine'!$J50/1000</f>
        <v>0.51700000000000002</v>
      </c>
      <c r="E49" s="8">
        <f>'summary-refine'!$G50</f>
        <v>242582</v>
      </c>
      <c r="F49" s="24">
        <f t="shared" si="2"/>
        <v>242.58199999999999</v>
      </c>
      <c r="G49" s="8">
        <f>'summary-refine'!$P50/1000</f>
        <v>77.430000000000007</v>
      </c>
      <c r="H49" s="8">
        <f>'summary-refine'!$P50/J49</f>
        <v>50.773770491803276</v>
      </c>
      <c r="I49" s="8">
        <f>'summary-refine'!$L50</f>
        <v>1405</v>
      </c>
      <c r="J49" s="8">
        <f>'summary-refine'!$M50</f>
        <v>1525</v>
      </c>
      <c r="K49" s="9">
        <f>('summary-no-refine'!$K50-'summary-no-refine'!$J50)/1000</f>
        <v>67.489999999999995</v>
      </c>
      <c r="L49" s="7">
        <f t="shared" si="0"/>
        <v>1.3101052007704845</v>
      </c>
      <c r="M49" s="8">
        <f>'summary-no-refine'!$G50</f>
        <v>216384</v>
      </c>
      <c r="N49" s="24">
        <f t="shared" si="3"/>
        <v>216.38399999999999</v>
      </c>
      <c r="O49" s="7">
        <f t="shared" si="1"/>
        <v>1.1210717982845313</v>
      </c>
      <c r="Q49" s="9"/>
      <c r="R49" s="9"/>
      <c r="V49" s="8">
        <v>410000</v>
      </c>
      <c r="W49" s="8">
        <f t="shared" si="12"/>
        <v>420000</v>
      </c>
      <c r="X49" s="1" t="str">
        <f t="shared" si="9"/>
        <v>410K</v>
      </c>
      <c r="Y49" s="1">
        <f t="shared" si="10"/>
        <v>0</v>
      </c>
      <c r="Z49" s="1">
        <f t="shared" si="11"/>
        <v>0</v>
      </c>
    </row>
    <row r="50" spans="1:26" x14ac:dyDescent="0.2">
      <c r="A50" s="1">
        <v>49</v>
      </c>
      <c r="B50" s="9">
        <f>('summary-refine'!$H51+'summary-refine'!$I51)/1000</f>
        <v>7.407</v>
      </c>
      <c r="C50" s="9">
        <f>('summary-refine'!$K51-'summary-refine'!$J51)/1000</f>
        <v>84.33</v>
      </c>
      <c r="D50" s="9">
        <f>'summary-refine'!$J51/1000</f>
        <v>0.56200000000000006</v>
      </c>
      <c r="E50" s="8">
        <f>'summary-refine'!$G51</f>
        <v>242582</v>
      </c>
      <c r="F50" s="24">
        <f t="shared" si="2"/>
        <v>242.58199999999999</v>
      </c>
      <c r="G50" s="8">
        <f>'summary-refine'!$P51/1000</f>
        <v>77.430000000000007</v>
      </c>
      <c r="H50" s="8">
        <f>'summary-refine'!$P51/J50</f>
        <v>50.773770491803276</v>
      </c>
      <c r="I50" s="8">
        <f>'summary-refine'!$L51</f>
        <v>1405</v>
      </c>
      <c r="J50" s="8">
        <f>'summary-refine'!$M51</f>
        <v>1525</v>
      </c>
      <c r="K50" s="9">
        <f>('summary-no-refine'!$K51-'summary-no-refine'!$J51)/1000</f>
        <v>66.436000000000007</v>
      </c>
      <c r="L50" s="7">
        <f t="shared" si="0"/>
        <v>1.2693419230537659</v>
      </c>
      <c r="M50" s="8">
        <f>'summary-no-refine'!$G51</f>
        <v>216384</v>
      </c>
      <c r="N50" s="24">
        <f t="shared" si="3"/>
        <v>216.38399999999999</v>
      </c>
      <c r="O50" s="7">
        <f t="shared" si="1"/>
        <v>1.1210717982845313</v>
      </c>
      <c r="Q50" s="9"/>
      <c r="R50" s="9"/>
      <c r="V50" s="8">
        <v>420000</v>
      </c>
      <c r="W50" s="8">
        <f t="shared" si="12"/>
        <v>430000</v>
      </c>
      <c r="X50" s="1" t="str">
        <f t="shared" si="9"/>
        <v>420K</v>
      </c>
      <c r="Y50" s="1">
        <f t="shared" si="10"/>
        <v>0</v>
      </c>
      <c r="Z50" s="1">
        <f t="shared" si="11"/>
        <v>0</v>
      </c>
    </row>
    <row r="51" spans="1:26" x14ac:dyDescent="0.2">
      <c r="A51" s="1">
        <v>50</v>
      </c>
      <c r="B51" s="9">
        <f>('summary-refine'!$H52+'summary-refine'!$I52)/1000</f>
        <v>7.7640000000000002</v>
      </c>
      <c r="C51" s="9">
        <f>('summary-refine'!$K52-'summary-refine'!$J52)/1000</f>
        <v>86.167000000000002</v>
      </c>
      <c r="D51" s="9">
        <f>'summary-refine'!$J52/1000</f>
        <v>0.58699999999999997</v>
      </c>
      <c r="E51" s="8">
        <f>'summary-refine'!$G52</f>
        <v>242582</v>
      </c>
      <c r="F51" s="24">
        <f t="shared" si="2"/>
        <v>242.58199999999999</v>
      </c>
      <c r="G51" s="8">
        <f>'summary-refine'!$P52/1000</f>
        <v>77.430000000000007</v>
      </c>
      <c r="H51" s="8">
        <f>'summary-refine'!$P52/J51</f>
        <v>50.773770491803276</v>
      </c>
      <c r="I51" s="8">
        <f>'summary-refine'!$L52</f>
        <v>1405</v>
      </c>
      <c r="J51" s="8">
        <f>'summary-refine'!$M52</f>
        <v>1525</v>
      </c>
      <c r="K51" s="9">
        <f>('summary-no-refine'!$K52-'summary-no-refine'!$J52)/1000</f>
        <v>67.902000000000001</v>
      </c>
      <c r="L51" s="7">
        <f t="shared" si="0"/>
        <v>1.2689906041059174</v>
      </c>
      <c r="M51" s="8">
        <f>'summary-no-refine'!$G52</f>
        <v>216384</v>
      </c>
      <c r="N51" s="24">
        <f t="shared" si="3"/>
        <v>216.38399999999999</v>
      </c>
      <c r="O51" s="7">
        <f t="shared" si="1"/>
        <v>1.1210717982845313</v>
      </c>
      <c r="Q51" s="9"/>
      <c r="R51" s="9"/>
      <c r="V51" s="8">
        <v>430000</v>
      </c>
      <c r="W51" s="8">
        <f t="shared" si="12"/>
        <v>440000</v>
      </c>
      <c r="X51" s="1" t="str">
        <f t="shared" si="9"/>
        <v>430K</v>
      </c>
      <c r="Y51" s="1">
        <f t="shared" si="10"/>
        <v>0</v>
      </c>
      <c r="Z51" s="1">
        <f t="shared" si="11"/>
        <v>0</v>
      </c>
    </row>
    <row r="52" spans="1:26" x14ac:dyDescent="0.2">
      <c r="A52" s="1">
        <v>51</v>
      </c>
      <c r="B52" s="9">
        <f>('summary-refine'!$H53+'summary-refine'!$I53)/1000</f>
        <v>7.8710000000000004</v>
      </c>
      <c r="C52" s="9">
        <f>('summary-refine'!$K53-'summary-refine'!$J53)/1000</f>
        <v>87.63</v>
      </c>
      <c r="D52" s="9">
        <f>'summary-refine'!$J53/1000</f>
        <v>0.61599999999999999</v>
      </c>
      <c r="E52" s="8">
        <f>'summary-refine'!$G53</f>
        <v>242582</v>
      </c>
      <c r="F52" s="24">
        <f t="shared" si="2"/>
        <v>242.58199999999999</v>
      </c>
      <c r="G52" s="8">
        <f>'summary-refine'!$P53/1000</f>
        <v>77.430000000000007</v>
      </c>
      <c r="H52" s="8">
        <f>'summary-refine'!$P53/J52</f>
        <v>50.773770491803276</v>
      </c>
      <c r="I52" s="8">
        <f>'summary-refine'!$L53</f>
        <v>1405</v>
      </c>
      <c r="J52" s="8">
        <f>'summary-refine'!$M53</f>
        <v>1525</v>
      </c>
      <c r="K52" s="9">
        <f>('summary-no-refine'!$K53-'summary-no-refine'!$J53)/1000</f>
        <v>68.552999999999997</v>
      </c>
      <c r="L52" s="7">
        <f t="shared" si="0"/>
        <v>1.2782810380289702</v>
      </c>
      <c r="M52" s="8">
        <f>'summary-no-refine'!$G53</f>
        <v>216384</v>
      </c>
      <c r="N52" s="24">
        <f t="shared" si="3"/>
        <v>216.38399999999999</v>
      </c>
      <c r="O52" s="7">
        <f t="shared" si="1"/>
        <v>1.1210717982845313</v>
      </c>
      <c r="Q52" s="9"/>
      <c r="R52" s="9"/>
      <c r="V52" s="8">
        <v>440000</v>
      </c>
      <c r="W52" s="8">
        <f t="shared" si="12"/>
        <v>450000</v>
      </c>
      <c r="X52" s="1" t="str">
        <f t="shared" si="9"/>
        <v>440K</v>
      </c>
      <c r="Y52" s="1">
        <f t="shared" si="10"/>
        <v>0</v>
      </c>
      <c r="Z52" s="1">
        <f t="shared" si="11"/>
        <v>0</v>
      </c>
    </row>
    <row r="53" spans="1:26" x14ac:dyDescent="0.2">
      <c r="A53" s="1">
        <v>52</v>
      </c>
      <c r="B53" s="9">
        <f>('summary-refine'!$H54+'summary-refine'!$I54)/1000</f>
        <v>7.4610000000000003</v>
      </c>
      <c r="C53" s="9">
        <f>('summary-refine'!$K54-'summary-refine'!$J54)/1000</f>
        <v>86.388999999999996</v>
      </c>
      <c r="D53" s="9">
        <f>'summary-refine'!$J54/1000</f>
        <v>0.54700000000000004</v>
      </c>
      <c r="E53" s="8">
        <f>'summary-refine'!$G54</f>
        <v>244124</v>
      </c>
      <c r="F53" s="24">
        <f t="shared" si="2"/>
        <v>244.124</v>
      </c>
      <c r="G53" s="8">
        <f>'summary-refine'!$P54/1000</f>
        <v>77.936999999999998</v>
      </c>
      <c r="H53" s="8">
        <f>'summary-refine'!$P54/J53</f>
        <v>51.106229508196719</v>
      </c>
      <c r="I53" s="8">
        <f>'summary-refine'!$L54</f>
        <v>1405</v>
      </c>
      <c r="J53" s="8">
        <f>'summary-refine'!$M54</f>
        <v>1525</v>
      </c>
      <c r="K53" s="9">
        <f>('summary-no-refine'!$K54-'summary-no-refine'!$J54)/1000</f>
        <v>67.906999999999996</v>
      </c>
      <c r="L53" s="7">
        <f t="shared" si="0"/>
        <v>1.2721663451485119</v>
      </c>
      <c r="M53" s="8">
        <f>'summary-no-refine'!$G54</f>
        <v>217694</v>
      </c>
      <c r="N53" s="24">
        <f t="shared" si="3"/>
        <v>217.69399999999999</v>
      </c>
      <c r="O53" s="7">
        <f t="shared" si="1"/>
        <v>1.1214089501777724</v>
      </c>
      <c r="Q53" s="9"/>
      <c r="R53" s="9"/>
      <c r="V53" s="8">
        <v>450000</v>
      </c>
      <c r="W53" s="8">
        <f t="shared" si="12"/>
        <v>460000</v>
      </c>
      <c r="X53" s="1" t="str">
        <f t="shared" si="9"/>
        <v>450K</v>
      </c>
      <c r="Y53" s="1">
        <f t="shared" si="10"/>
        <v>0</v>
      </c>
      <c r="Z53" s="1">
        <f t="shared" si="11"/>
        <v>0</v>
      </c>
    </row>
    <row r="54" spans="1:26" x14ac:dyDescent="0.2">
      <c r="A54" s="1">
        <v>53</v>
      </c>
      <c r="B54" s="9">
        <f>('summary-refine'!$H55+'summary-refine'!$I55)/1000</f>
        <v>7.5179999999999998</v>
      </c>
      <c r="C54" s="9">
        <f>('summary-refine'!$K55-'summary-refine'!$J55)/1000</f>
        <v>84.99</v>
      </c>
      <c r="D54" s="9">
        <f>'summary-refine'!$J55/1000</f>
        <v>0.59</v>
      </c>
      <c r="E54" s="8">
        <f>'summary-refine'!$G55</f>
        <v>244124</v>
      </c>
      <c r="F54" s="24">
        <f t="shared" si="2"/>
        <v>244.124</v>
      </c>
      <c r="G54" s="8">
        <f>'summary-refine'!$P55/1000</f>
        <v>77.936999999999998</v>
      </c>
      <c r="H54" s="8">
        <f>'summary-refine'!$P55/J54</f>
        <v>51.106229508196719</v>
      </c>
      <c r="I54" s="8">
        <f>'summary-refine'!$L55</f>
        <v>1405</v>
      </c>
      <c r="J54" s="8">
        <f>'summary-refine'!$M55</f>
        <v>1525</v>
      </c>
      <c r="K54" s="9">
        <f>('summary-no-refine'!$K55-'summary-no-refine'!$J55)/1000</f>
        <v>66.873000000000005</v>
      </c>
      <c r="L54" s="7">
        <f t="shared" si="0"/>
        <v>1.2709165133910545</v>
      </c>
      <c r="M54" s="8">
        <f>'summary-no-refine'!$G55</f>
        <v>217694</v>
      </c>
      <c r="N54" s="24">
        <f t="shared" si="3"/>
        <v>217.69399999999999</v>
      </c>
      <c r="O54" s="7">
        <f t="shared" si="1"/>
        <v>1.1214089501777724</v>
      </c>
      <c r="Q54" s="9"/>
      <c r="R54" s="9"/>
      <c r="V54" s="8"/>
      <c r="W54" s="8"/>
    </row>
    <row r="55" spans="1:26" x14ac:dyDescent="0.2">
      <c r="A55" s="1">
        <v>54</v>
      </c>
      <c r="B55" s="9">
        <f>('summary-refine'!$H56+'summary-refine'!$I56)/1000</f>
        <v>7.1120000000000001</v>
      </c>
      <c r="C55" s="9">
        <f>('summary-refine'!$K56-'summary-refine'!$J56)/1000</f>
        <v>82.941000000000003</v>
      </c>
      <c r="D55" s="9">
        <f>'summary-refine'!$J56/1000</f>
        <v>0.60499999999999998</v>
      </c>
      <c r="E55" s="8">
        <f>'summary-refine'!$G56</f>
        <v>244124</v>
      </c>
      <c r="F55" s="24">
        <f t="shared" si="2"/>
        <v>244.124</v>
      </c>
      <c r="G55" s="8">
        <f>'summary-refine'!$P56/1000</f>
        <v>77.936999999999998</v>
      </c>
      <c r="H55" s="8">
        <f>'summary-refine'!$P56/J55</f>
        <v>51.106229508196719</v>
      </c>
      <c r="I55" s="8">
        <f>'summary-refine'!$L56</f>
        <v>1405</v>
      </c>
      <c r="J55" s="8">
        <f>'summary-refine'!$M56</f>
        <v>1525</v>
      </c>
      <c r="K55" s="9">
        <f>('summary-no-refine'!$K56-'summary-no-refine'!$J56)/1000</f>
        <v>66.515000000000001</v>
      </c>
      <c r="L55" s="7">
        <f t="shared" si="0"/>
        <v>1.2469518153799894</v>
      </c>
      <c r="M55" s="8">
        <f>'summary-no-refine'!$G56</f>
        <v>217694</v>
      </c>
      <c r="N55" s="24">
        <f t="shared" si="3"/>
        <v>217.69399999999999</v>
      </c>
      <c r="O55" s="7">
        <f t="shared" si="1"/>
        <v>1.1214089501777724</v>
      </c>
      <c r="Q55" s="9"/>
      <c r="R55" s="9"/>
      <c r="V55" s="8"/>
      <c r="W55" s="8"/>
    </row>
    <row r="56" spans="1:26" x14ac:dyDescent="0.2">
      <c r="A56" s="1">
        <v>55</v>
      </c>
      <c r="B56" s="9">
        <f>('summary-refine'!$H57+'summary-refine'!$I57)/1000</f>
        <v>7.5359999999999996</v>
      </c>
      <c r="C56" s="9">
        <f>('summary-refine'!$K57-'summary-refine'!$J57)/1000</f>
        <v>87.983000000000004</v>
      </c>
      <c r="D56" s="9">
        <f>'summary-refine'!$J57/1000</f>
        <v>0.55700000000000005</v>
      </c>
      <c r="E56" s="8">
        <f>'summary-refine'!$G57</f>
        <v>244124</v>
      </c>
      <c r="F56" s="24">
        <f t="shared" si="2"/>
        <v>244.124</v>
      </c>
      <c r="G56" s="8">
        <f>'summary-refine'!$P57/1000</f>
        <v>77.936999999999998</v>
      </c>
      <c r="H56" s="8">
        <f>'summary-refine'!$P57/J56</f>
        <v>51.106229508196719</v>
      </c>
      <c r="I56" s="8">
        <f>'summary-refine'!$L57</f>
        <v>1405</v>
      </c>
      <c r="J56" s="8">
        <f>'summary-refine'!$M57</f>
        <v>1525</v>
      </c>
      <c r="K56" s="9">
        <f>('summary-no-refine'!$K57-'summary-no-refine'!$J57)/1000</f>
        <v>68.156000000000006</v>
      </c>
      <c r="L56" s="7">
        <f t="shared" si="0"/>
        <v>1.2909061564645812</v>
      </c>
      <c r="M56" s="8">
        <f>'summary-no-refine'!$G57</f>
        <v>217694</v>
      </c>
      <c r="N56" s="24">
        <f t="shared" si="3"/>
        <v>217.69399999999999</v>
      </c>
      <c r="O56" s="7">
        <f t="shared" si="1"/>
        <v>1.1214089501777724</v>
      </c>
      <c r="Q56" s="9"/>
      <c r="R56" s="9"/>
      <c r="V56" s="8"/>
      <c r="W56" s="8"/>
    </row>
    <row r="57" spans="1:26" x14ac:dyDescent="0.2">
      <c r="A57" s="1">
        <v>56</v>
      </c>
      <c r="B57" s="9">
        <f>('summary-refine'!$H58+'summary-refine'!$I58)/1000</f>
        <v>7.9409999999999998</v>
      </c>
      <c r="C57" s="9">
        <f>('summary-refine'!$K58-'summary-refine'!$J58)/1000</f>
        <v>86.495999999999995</v>
      </c>
      <c r="D57" s="9">
        <f>'summary-refine'!$J58/1000</f>
        <v>0.57699999999999996</v>
      </c>
      <c r="E57" s="8">
        <f>'summary-refine'!$G58</f>
        <v>244124</v>
      </c>
      <c r="F57" s="24">
        <f t="shared" si="2"/>
        <v>244.124</v>
      </c>
      <c r="G57" s="8">
        <f>'summary-refine'!$P58/1000</f>
        <v>77.936999999999998</v>
      </c>
      <c r="H57" s="8">
        <f>'summary-refine'!$P58/J57</f>
        <v>51.106229508196719</v>
      </c>
      <c r="I57" s="8">
        <f>'summary-refine'!$L58</f>
        <v>1405</v>
      </c>
      <c r="J57" s="8">
        <f>'summary-refine'!$M58</f>
        <v>1525</v>
      </c>
      <c r="K57" s="9">
        <f>('summary-no-refine'!$K58-'summary-no-refine'!$J58)/1000</f>
        <v>68.847999999999999</v>
      </c>
      <c r="L57" s="7">
        <f t="shared" si="0"/>
        <v>1.2563327910759934</v>
      </c>
      <c r="M57" s="8">
        <f>'summary-no-refine'!$G58</f>
        <v>217694</v>
      </c>
      <c r="N57" s="24">
        <f t="shared" si="3"/>
        <v>217.69399999999999</v>
      </c>
      <c r="O57" s="7">
        <f t="shared" si="1"/>
        <v>1.1214089501777724</v>
      </c>
      <c r="Q57" s="9"/>
      <c r="R57" s="9"/>
      <c r="V57" s="8"/>
      <c r="W57" s="8"/>
    </row>
    <row r="58" spans="1:26" x14ac:dyDescent="0.2">
      <c r="A58" s="1">
        <v>57</v>
      </c>
      <c r="B58" s="9">
        <f>('summary-refine'!$H59+'summary-refine'!$I59)/1000</f>
        <v>7.6189999999999998</v>
      </c>
      <c r="C58" s="9">
        <f>('summary-refine'!$K59-'summary-refine'!$J59)/1000</f>
        <v>86.134</v>
      </c>
      <c r="D58" s="9">
        <f>'summary-refine'!$J59/1000</f>
        <v>0.56799999999999995</v>
      </c>
      <c r="E58" s="8">
        <f>'summary-refine'!$G59</f>
        <v>244124</v>
      </c>
      <c r="F58" s="24">
        <f t="shared" si="2"/>
        <v>244.124</v>
      </c>
      <c r="G58" s="8">
        <f>'summary-refine'!$P59/1000</f>
        <v>77.936999999999998</v>
      </c>
      <c r="H58" s="8">
        <f>'summary-refine'!$P59/J58</f>
        <v>51.106229508196719</v>
      </c>
      <c r="I58" s="8">
        <f>'summary-refine'!$L59</f>
        <v>1405</v>
      </c>
      <c r="J58" s="8">
        <f>'summary-refine'!$M59</f>
        <v>1525</v>
      </c>
      <c r="K58" s="9">
        <f>('summary-no-refine'!$K59-'summary-no-refine'!$J59)/1000</f>
        <v>66.715999999999994</v>
      </c>
      <c r="L58" s="7">
        <f t="shared" si="0"/>
        <v>1.2910546195815098</v>
      </c>
      <c r="M58" s="8">
        <f>'summary-no-refine'!$G59</f>
        <v>217694</v>
      </c>
      <c r="N58" s="24">
        <f t="shared" si="3"/>
        <v>217.69399999999999</v>
      </c>
      <c r="O58" s="7">
        <f t="shared" si="1"/>
        <v>1.1214089501777724</v>
      </c>
      <c r="Q58" s="9"/>
      <c r="R58" s="9"/>
      <c r="V58" s="8"/>
      <c r="W58" s="8"/>
    </row>
    <row r="59" spans="1:26" x14ac:dyDescent="0.2">
      <c r="A59" s="1">
        <v>58</v>
      </c>
      <c r="B59" s="9">
        <f>('summary-refine'!$H60+'summary-refine'!$I60)/1000</f>
        <v>7.5419999999999998</v>
      </c>
      <c r="C59" s="9">
        <f>('summary-refine'!$K60-'summary-refine'!$J60)/1000</f>
        <v>86.227000000000004</v>
      </c>
      <c r="D59" s="9">
        <f>'summary-refine'!$J60/1000</f>
        <v>0.52500000000000002</v>
      </c>
      <c r="E59" s="8">
        <f>'summary-refine'!$G60</f>
        <v>244124</v>
      </c>
      <c r="F59" s="24">
        <f t="shared" si="2"/>
        <v>244.124</v>
      </c>
      <c r="G59" s="8">
        <f>'summary-refine'!$P60/1000</f>
        <v>77.936999999999998</v>
      </c>
      <c r="H59" s="8">
        <f>'summary-refine'!$P60/J59</f>
        <v>51.106229508196719</v>
      </c>
      <c r="I59" s="8">
        <f>'summary-refine'!$L60</f>
        <v>1405</v>
      </c>
      <c r="J59" s="8">
        <f>'summary-refine'!$M60</f>
        <v>1525</v>
      </c>
      <c r="K59" s="9">
        <f>('summary-no-refine'!$K60-'summary-no-refine'!$J60)/1000</f>
        <v>67.938999999999993</v>
      </c>
      <c r="L59" s="7">
        <f t="shared" si="0"/>
        <v>1.2691826491411415</v>
      </c>
      <c r="M59" s="8">
        <f>'summary-no-refine'!$G60</f>
        <v>217694</v>
      </c>
      <c r="N59" s="24">
        <f t="shared" si="3"/>
        <v>217.69399999999999</v>
      </c>
      <c r="O59" s="7">
        <f t="shared" si="1"/>
        <v>1.1214089501777724</v>
      </c>
      <c r="Q59" s="9"/>
      <c r="R59" s="9"/>
      <c r="V59" s="8"/>
      <c r="W59" s="8"/>
    </row>
    <row r="60" spans="1:26" x14ac:dyDescent="0.2">
      <c r="A60" s="1">
        <v>59</v>
      </c>
      <c r="B60" s="9">
        <f>('summary-refine'!$H61+'summary-refine'!$I61)/1000</f>
        <v>7.5460000000000003</v>
      </c>
      <c r="C60" s="9">
        <f>('summary-refine'!$K61-'summary-refine'!$J61)/1000</f>
        <v>89.659000000000006</v>
      </c>
      <c r="D60" s="9">
        <f>'summary-refine'!$J61/1000</f>
        <v>0.621</v>
      </c>
      <c r="E60" s="8">
        <f>'summary-refine'!$G61</f>
        <v>246809</v>
      </c>
      <c r="F60" s="24">
        <f t="shared" si="2"/>
        <v>246.809</v>
      </c>
      <c r="G60" s="8">
        <f>'summary-refine'!$P61/1000</f>
        <v>79.201999999999998</v>
      </c>
      <c r="H60" s="8">
        <f>'summary-refine'!$P61/J60</f>
        <v>51.530253741054004</v>
      </c>
      <c r="I60" s="8">
        <f>'summary-refine'!$L61</f>
        <v>1416</v>
      </c>
      <c r="J60" s="8">
        <f>'summary-refine'!$M61</f>
        <v>1537</v>
      </c>
      <c r="K60" s="9">
        <f>('summary-no-refine'!$K61-'summary-no-refine'!$J61)/1000</f>
        <v>69.432000000000002</v>
      </c>
      <c r="L60" s="7">
        <f t="shared" si="0"/>
        <v>1.2913210047240467</v>
      </c>
      <c r="M60" s="8">
        <f>'summary-no-refine'!$G61</f>
        <v>219897</v>
      </c>
      <c r="N60" s="24">
        <f t="shared" si="3"/>
        <v>219.89699999999999</v>
      </c>
      <c r="O60" s="7">
        <f t="shared" si="1"/>
        <v>1.1223845709582214</v>
      </c>
    </row>
    <row r="61" spans="1:26" x14ac:dyDescent="0.2">
      <c r="A61" s="1">
        <v>60</v>
      </c>
      <c r="B61" s="9">
        <f>('summary-refine'!$H62+'summary-refine'!$I62)/1000</f>
        <v>7.5490000000000004</v>
      </c>
      <c r="C61" s="9">
        <f>('summary-refine'!$K62-'summary-refine'!$J62)/1000</f>
        <v>94.13</v>
      </c>
      <c r="D61" s="9">
        <f>'summary-refine'!$J62/1000</f>
        <v>0.57899999999999996</v>
      </c>
      <c r="E61" s="8">
        <f>'summary-refine'!$G62</f>
        <v>251262</v>
      </c>
      <c r="F61" s="24">
        <f t="shared" si="2"/>
        <v>251.262</v>
      </c>
      <c r="G61" s="8">
        <f>'summary-refine'!$P62/1000</f>
        <v>78.543000000000006</v>
      </c>
      <c r="H61" s="8">
        <f>'summary-refine'!$P62/J61</f>
        <v>51.101496421600523</v>
      </c>
      <c r="I61" s="8">
        <f>'summary-refine'!$L62</f>
        <v>1417</v>
      </c>
      <c r="J61" s="8">
        <f>'summary-refine'!$M62</f>
        <v>1537</v>
      </c>
      <c r="K61" s="9">
        <f>('summary-no-refine'!$K62-'summary-no-refine'!$J62)/1000</f>
        <v>79.614999999999995</v>
      </c>
      <c r="L61" s="7">
        <f t="shared" si="0"/>
        <v>1.1823148904100986</v>
      </c>
      <c r="M61" s="8">
        <f>'summary-no-refine'!$G62</f>
        <v>233698</v>
      </c>
      <c r="N61" s="24">
        <f t="shared" si="3"/>
        <v>233.69800000000001</v>
      </c>
      <c r="O61" s="7">
        <f t="shared" si="1"/>
        <v>1.0751568263314193</v>
      </c>
    </row>
    <row r="62" spans="1:26" x14ac:dyDescent="0.2">
      <c r="A62" s="1">
        <v>61</v>
      </c>
      <c r="B62" s="9">
        <f>('summary-refine'!$H63+'summary-refine'!$I63)/1000</f>
        <v>8.0139999999999993</v>
      </c>
      <c r="C62" s="9">
        <f>('summary-refine'!$K63-'summary-refine'!$J63)/1000</f>
        <v>87.725999999999999</v>
      </c>
      <c r="D62" s="9">
        <f>'summary-refine'!$J63/1000</f>
        <v>0.61299999999999999</v>
      </c>
      <c r="E62" s="8">
        <f>'summary-refine'!$G63</f>
        <v>245728</v>
      </c>
      <c r="F62" s="24">
        <f t="shared" si="2"/>
        <v>245.72800000000001</v>
      </c>
      <c r="G62" s="8">
        <f>'summary-refine'!$P63/1000</f>
        <v>79.263999999999996</v>
      </c>
      <c r="H62" s="8">
        <f>'summary-refine'!$P63/J62</f>
        <v>51.570592062459333</v>
      </c>
      <c r="I62" s="8">
        <f>'summary-refine'!$L63</f>
        <v>1417</v>
      </c>
      <c r="J62" s="8">
        <f>'summary-refine'!$M63</f>
        <v>1537</v>
      </c>
      <c r="K62" s="9">
        <f>('summary-no-refine'!$K63-'summary-no-refine'!$J63)/1000</f>
        <v>65.876999999999995</v>
      </c>
      <c r="L62" s="7">
        <f t="shared" si="0"/>
        <v>1.3316635548066853</v>
      </c>
      <c r="M62" s="8">
        <f>'summary-no-refine'!$G63</f>
        <v>211453</v>
      </c>
      <c r="N62" s="24">
        <f t="shared" si="3"/>
        <v>211.453</v>
      </c>
      <c r="O62" s="7">
        <f t="shared" si="1"/>
        <v>1.1620927582015861</v>
      </c>
    </row>
    <row r="63" spans="1:26" x14ac:dyDescent="0.2">
      <c r="A63" s="1">
        <v>62</v>
      </c>
      <c r="B63" s="9">
        <f>('summary-refine'!$H64+'summary-refine'!$I64)/1000</f>
        <v>7.7190000000000003</v>
      </c>
      <c r="C63" s="9">
        <f>('summary-refine'!$K64-'summary-refine'!$J64)/1000</f>
        <v>84.600999999999999</v>
      </c>
      <c r="D63" s="9">
        <f>'summary-refine'!$J64/1000</f>
        <v>0.55500000000000005</v>
      </c>
      <c r="E63" s="8">
        <f>'summary-refine'!$G64</f>
        <v>245728</v>
      </c>
      <c r="F63" s="24">
        <f t="shared" si="2"/>
        <v>245.72800000000001</v>
      </c>
      <c r="G63" s="8">
        <f>'summary-refine'!$P64/1000</f>
        <v>79.263999999999996</v>
      </c>
      <c r="H63" s="8">
        <f>'summary-refine'!$P64/J63</f>
        <v>51.570592062459333</v>
      </c>
      <c r="I63" s="8">
        <f>'summary-refine'!$L64</f>
        <v>1417</v>
      </c>
      <c r="J63" s="8">
        <f>'summary-refine'!$M64</f>
        <v>1537</v>
      </c>
      <c r="K63" s="9">
        <f>('summary-no-refine'!$K64-'summary-no-refine'!$J64)/1000</f>
        <v>64.489999999999995</v>
      </c>
      <c r="L63" s="7">
        <f t="shared" si="0"/>
        <v>1.3118467979531712</v>
      </c>
      <c r="M63" s="8">
        <f>'summary-no-refine'!$G64</f>
        <v>211453</v>
      </c>
      <c r="N63" s="24">
        <f t="shared" si="3"/>
        <v>211.453</v>
      </c>
      <c r="O63" s="7">
        <f t="shared" si="1"/>
        <v>1.1620927582015861</v>
      </c>
    </row>
    <row r="64" spans="1:26" x14ac:dyDescent="0.2">
      <c r="A64" s="1">
        <v>63</v>
      </c>
      <c r="B64" s="9">
        <f>('summary-refine'!$H65+'summary-refine'!$I65)/1000</f>
        <v>7.8170000000000002</v>
      </c>
      <c r="C64" s="9">
        <f>('summary-refine'!$K65-'summary-refine'!$J65)/1000</f>
        <v>98.141000000000005</v>
      </c>
      <c r="D64" s="9">
        <f>'summary-refine'!$J65/1000</f>
        <v>0.63900000000000001</v>
      </c>
      <c r="E64" s="8">
        <f>'summary-refine'!$G65</f>
        <v>253724</v>
      </c>
      <c r="F64" s="24">
        <f t="shared" si="2"/>
        <v>253.72399999999999</v>
      </c>
      <c r="G64" s="8">
        <f>'summary-refine'!$P65/1000</f>
        <v>85.402000000000001</v>
      </c>
      <c r="H64" s="8">
        <f>'summary-refine'!$P65/J64</f>
        <v>54.120405576679339</v>
      </c>
      <c r="I64" s="8">
        <f>'summary-refine'!$L65</f>
        <v>1455</v>
      </c>
      <c r="J64" s="8">
        <f>'summary-refine'!$M65</f>
        <v>1578</v>
      </c>
      <c r="K64" s="9">
        <f>('summary-no-refine'!$K65-'summary-no-refine'!$J65)/1000</f>
        <v>75.334000000000003</v>
      </c>
      <c r="L64" s="7">
        <f t="shared" si="0"/>
        <v>1.3027451084503676</v>
      </c>
      <c r="M64" s="8">
        <f>'summary-no-refine'!$G65</f>
        <v>230140</v>
      </c>
      <c r="N64" s="24">
        <f t="shared" si="3"/>
        <v>230.14</v>
      </c>
      <c r="O64" s="7">
        <f t="shared" si="1"/>
        <v>1.1024767532806119</v>
      </c>
    </row>
    <row r="65" spans="1:15" x14ac:dyDescent="0.2">
      <c r="A65" s="1">
        <v>64</v>
      </c>
      <c r="B65" s="9">
        <f>('summary-refine'!$H66+'summary-refine'!$I66)/1000</f>
        <v>7.2149999999999999</v>
      </c>
      <c r="C65" s="9">
        <f>('summary-refine'!$K66-'summary-refine'!$J66)/1000</f>
        <v>158.541</v>
      </c>
      <c r="D65" s="9">
        <f>'summary-refine'!$J66/1000</f>
        <v>0.876</v>
      </c>
      <c r="E65" s="8">
        <f>'summary-refine'!$G66</f>
        <v>340274</v>
      </c>
      <c r="F65" s="24">
        <f t="shared" si="2"/>
        <v>340.274</v>
      </c>
      <c r="G65" s="8">
        <f>'summary-refine'!$P66/1000</f>
        <v>90.498999999999995</v>
      </c>
      <c r="H65" s="8">
        <f>'summary-refine'!$P66/J65</f>
        <v>57.350443599493026</v>
      </c>
      <c r="I65" s="8">
        <f>'summary-refine'!$L66</f>
        <v>1455</v>
      </c>
      <c r="J65" s="8">
        <f>'summary-refine'!$M66</f>
        <v>1578</v>
      </c>
      <c r="K65" s="9">
        <f>('summary-no-refine'!$K66-'summary-no-refine'!$J66)/1000</f>
        <v>99.325999999999993</v>
      </c>
      <c r="L65" s="7">
        <f t="shared" si="0"/>
        <v>1.5961681734893181</v>
      </c>
      <c r="M65" s="8">
        <f>'summary-no-refine'!$G66</f>
        <v>271901</v>
      </c>
      <c r="N65" s="24">
        <f t="shared" si="3"/>
        <v>271.90100000000001</v>
      </c>
      <c r="O65" s="7">
        <f t="shared" si="1"/>
        <v>1.2514628486103399</v>
      </c>
    </row>
    <row r="66" spans="1:15" x14ac:dyDescent="0.2">
      <c r="A66" s="1">
        <v>65</v>
      </c>
      <c r="B66" s="9">
        <f>('summary-refine'!$H67+'summary-refine'!$I67)/1000</f>
        <v>7.8890000000000002</v>
      </c>
      <c r="C66" s="9">
        <f>('summary-refine'!$K67-'summary-refine'!$J67)/1000</f>
        <v>160.441</v>
      </c>
      <c r="D66" s="9">
        <f>'summary-refine'!$J67/1000</f>
        <v>0.88300000000000001</v>
      </c>
      <c r="E66" s="8">
        <f>'summary-refine'!$G67</f>
        <v>340274</v>
      </c>
      <c r="F66" s="24">
        <f t="shared" si="2"/>
        <v>340.274</v>
      </c>
      <c r="G66" s="8">
        <f>'summary-refine'!$P67/1000</f>
        <v>90.498999999999995</v>
      </c>
      <c r="H66" s="8">
        <f>'summary-refine'!$P67/J66</f>
        <v>57.350443599493026</v>
      </c>
      <c r="I66" s="8">
        <f>'summary-refine'!$L67</f>
        <v>1455</v>
      </c>
      <c r="J66" s="8">
        <f>'summary-refine'!$M67</f>
        <v>1578</v>
      </c>
      <c r="K66" s="9">
        <f>('summary-no-refine'!$K67-'summary-no-refine'!$J67)/1000</f>
        <v>102.43899999999999</v>
      </c>
      <c r="L66" s="7">
        <f t="shared" ref="L66:L129" si="14">C66/K66</f>
        <v>1.566210134811937</v>
      </c>
      <c r="M66" s="8">
        <f>'summary-no-refine'!$G67</f>
        <v>271901</v>
      </c>
      <c r="N66" s="24">
        <f t="shared" si="3"/>
        <v>271.90100000000001</v>
      </c>
      <c r="O66" s="7">
        <f t="shared" ref="O66:O129" si="15">E66/M66</f>
        <v>1.2514628486103399</v>
      </c>
    </row>
    <row r="67" spans="1:15" x14ac:dyDescent="0.2">
      <c r="A67" s="1">
        <v>66</v>
      </c>
      <c r="B67" s="9">
        <f>('summary-refine'!$H68+'summary-refine'!$I68)/1000</f>
        <v>8.1159999999999997</v>
      </c>
      <c r="C67" s="9">
        <f>('summary-refine'!$K68-'summary-refine'!$J68)/1000</f>
        <v>159.53700000000001</v>
      </c>
      <c r="D67" s="9">
        <f>'summary-refine'!$J68/1000</f>
        <v>0.91100000000000003</v>
      </c>
      <c r="E67" s="8">
        <f>'summary-refine'!$G68</f>
        <v>340274</v>
      </c>
      <c r="F67" s="24">
        <f t="shared" ref="F67:F130" si="16">E67/1000</f>
        <v>340.274</v>
      </c>
      <c r="G67" s="8">
        <f>'summary-refine'!$P68/1000</f>
        <v>90.498999999999995</v>
      </c>
      <c r="H67" s="8">
        <f>'summary-refine'!$P68/J67</f>
        <v>57.350443599493026</v>
      </c>
      <c r="I67" s="8">
        <f>'summary-refine'!$L68</f>
        <v>1455</v>
      </c>
      <c r="J67" s="8">
        <f>'summary-refine'!$M68</f>
        <v>1578</v>
      </c>
      <c r="K67" s="9">
        <f>('summary-no-refine'!$K68-'summary-no-refine'!$J68)/1000</f>
        <v>102.914</v>
      </c>
      <c r="L67" s="7">
        <f t="shared" si="14"/>
        <v>1.5501972520745477</v>
      </c>
      <c r="M67" s="8">
        <f>'summary-no-refine'!$G68</f>
        <v>271901</v>
      </c>
      <c r="N67" s="24">
        <f t="shared" ref="N67:N130" si="17">M67/1000</f>
        <v>271.90100000000001</v>
      </c>
      <c r="O67" s="7">
        <f t="shared" si="15"/>
        <v>1.2514628486103399</v>
      </c>
    </row>
    <row r="68" spans="1:15" x14ac:dyDescent="0.2">
      <c r="A68" s="1">
        <v>67</v>
      </c>
      <c r="B68" s="9">
        <f>('summary-refine'!$H69+'summary-refine'!$I69)/1000</f>
        <v>7.609</v>
      </c>
      <c r="C68" s="9">
        <f>('summary-refine'!$K69-'summary-refine'!$J69)/1000</f>
        <v>161.13</v>
      </c>
      <c r="D68" s="9">
        <f>'summary-refine'!$J69/1000</f>
        <v>0.91800000000000004</v>
      </c>
      <c r="E68" s="8">
        <f>'summary-refine'!$G69</f>
        <v>340274</v>
      </c>
      <c r="F68" s="24">
        <f t="shared" si="16"/>
        <v>340.274</v>
      </c>
      <c r="G68" s="8">
        <f>'summary-refine'!$P69/1000</f>
        <v>90.498999999999995</v>
      </c>
      <c r="H68" s="8">
        <f>'summary-refine'!$P69/J68</f>
        <v>57.350443599493026</v>
      </c>
      <c r="I68" s="8">
        <f>'summary-refine'!$L69</f>
        <v>1455</v>
      </c>
      <c r="J68" s="8">
        <f>'summary-refine'!$M69</f>
        <v>1578</v>
      </c>
      <c r="K68" s="9">
        <f>('summary-no-refine'!$K69-'summary-no-refine'!$J69)/1000</f>
        <v>100.679</v>
      </c>
      <c r="L68" s="7">
        <f t="shared" si="14"/>
        <v>1.6004330595258196</v>
      </c>
      <c r="M68" s="8">
        <f>'summary-no-refine'!$G69</f>
        <v>271901</v>
      </c>
      <c r="N68" s="24">
        <f t="shared" si="17"/>
        <v>271.90100000000001</v>
      </c>
      <c r="O68" s="7">
        <f t="shared" si="15"/>
        <v>1.2514628486103399</v>
      </c>
    </row>
    <row r="69" spans="1:15" x14ac:dyDescent="0.2">
      <c r="A69" s="1">
        <v>68</v>
      </c>
      <c r="B69" s="9">
        <f>('summary-refine'!$H70+'summary-refine'!$I70)/1000</f>
        <v>7.5359999999999996</v>
      </c>
      <c r="C69" s="9">
        <f>('summary-refine'!$K70-'summary-refine'!$J70)/1000</f>
        <v>158.786</v>
      </c>
      <c r="D69" s="9">
        <f>'summary-refine'!$J70/1000</f>
        <v>0.91700000000000004</v>
      </c>
      <c r="E69" s="8">
        <f>'summary-refine'!$G70</f>
        <v>340274</v>
      </c>
      <c r="F69" s="24">
        <f t="shared" si="16"/>
        <v>340.274</v>
      </c>
      <c r="G69" s="8">
        <f>'summary-refine'!$P70/1000</f>
        <v>90.498999999999995</v>
      </c>
      <c r="H69" s="8">
        <f>'summary-refine'!$P70/J69</f>
        <v>57.350443599493026</v>
      </c>
      <c r="I69" s="8">
        <f>'summary-refine'!$L70</f>
        <v>1455</v>
      </c>
      <c r="J69" s="8">
        <f>'summary-refine'!$M70</f>
        <v>1578</v>
      </c>
      <c r="K69" s="9">
        <f>('summary-no-refine'!$K70-'summary-no-refine'!$J70)/1000</f>
        <v>103.258</v>
      </c>
      <c r="L69" s="7">
        <f t="shared" si="14"/>
        <v>1.5377597861666894</v>
      </c>
      <c r="M69" s="8">
        <f>'summary-no-refine'!$G70</f>
        <v>271901</v>
      </c>
      <c r="N69" s="24">
        <f t="shared" si="17"/>
        <v>271.90100000000001</v>
      </c>
      <c r="O69" s="7">
        <f t="shared" si="15"/>
        <v>1.2514628486103399</v>
      </c>
    </row>
    <row r="70" spans="1:15" x14ac:dyDescent="0.2">
      <c r="A70" s="1">
        <v>69</v>
      </c>
      <c r="B70" s="9">
        <f>('summary-refine'!$H71+'summary-refine'!$I71)/1000</f>
        <v>7.1509999999999998</v>
      </c>
      <c r="C70" s="9">
        <f>('summary-refine'!$K71-'summary-refine'!$J71)/1000</f>
        <v>154.517</v>
      </c>
      <c r="D70" s="9">
        <f>'summary-refine'!$J71/1000</f>
        <v>0.88500000000000001</v>
      </c>
      <c r="E70" s="8">
        <f>'summary-refine'!$G71</f>
        <v>340274</v>
      </c>
      <c r="F70" s="24">
        <f t="shared" si="16"/>
        <v>340.274</v>
      </c>
      <c r="G70" s="8">
        <f>'summary-refine'!$P71/1000</f>
        <v>90.498999999999995</v>
      </c>
      <c r="H70" s="8">
        <f>'summary-refine'!$P71/J70</f>
        <v>57.350443599493026</v>
      </c>
      <c r="I70" s="8">
        <f>'summary-refine'!$L71</f>
        <v>1455</v>
      </c>
      <c r="J70" s="8">
        <f>'summary-refine'!$M71</f>
        <v>1578</v>
      </c>
      <c r="K70" s="9">
        <f>('summary-no-refine'!$K71-'summary-no-refine'!$J71)/1000</f>
        <v>97.846999999999994</v>
      </c>
      <c r="L70" s="7">
        <f t="shared" si="14"/>
        <v>1.5791695197604423</v>
      </c>
      <c r="M70" s="8">
        <f>'summary-no-refine'!$G71</f>
        <v>271901</v>
      </c>
      <c r="N70" s="24">
        <f t="shared" si="17"/>
        <v>271.90100000000001</v>
      </c>
      <c r="O70" s="7">
        <f t="shared" si="15"/>
        <v>1.2514628486103399</v>
      </c>
    </row>
    <row r="71" spans="1:15" x14ac:dyDescent="0.2">
      <c r="A71" s="1">
        <v>70</v>
      </c>
      <c r="B71" s="9">
        <f>('summary-refine'!$H72+'summary-refine'!$I72)/1000</f>
        <v>7.9210000000000003</v>
      </c>
      <c r="C71" s="9">
        <f>('summary-refine'!$K72-'summary-refine'!$J72)/1000</f>
        <v>163.60400000000001</v>
      </c>
      <c r="D71" s="9">
        <f>'summary-refine'!$J72/1000</f>
        <v>1.101</v>
      </c>
      <c r="E71" s="8">
        <f>'summary-refine'!$G72</f>
        <v>340274</v>
      </c>
      <c r="F71" s="24">
        <f t="shared" si="16"/>
        <v>340.274</v>
      </c>
      <c r="G71" s="8">
        <f>'summary-refine'!$P72/1000</f>
        <v>90.498999999999995</v>
      </c>
      <c r="H71" s="8">
        <f>'summary-refine'!$P72/J71</f>
        <v>57.350443599493026</v>
      </c>
      <c r="I71" s="8">
        <f>'summary-refine'!$L72</f>
        <v>1455</v>
      </c>
      <c r="J71" s="8">
        <f>'summary-refine'!$M72</f>
        <v>1578</v>
      </c>
      <c r="K71" s="9">
        <f>('summary-no-refine'!$K72-'summary-no-refine'!$J72)/1000</f>
        <v>100.506</v>
      </c>
      <c r="L71" s="7">
        <f t="shared" si="14"/>
        <v>1.6278033152249618</v>
      </c>
      <c r="M71" s="8">
        <f>'summary-no-refine'!$G72</f>
        <v>271901</v>
      </c>
      <c r="N71" s="24">
        <f t="shared" si="17"/>
        <v>271.90100000000001</v>
      </c>
      <c r="O71" s="7">
        <f t="shared" si="15"/>
        <v>1.2514628486103399</v>
      </c>
    </row>
    <row r="72" spans="1:15" x14ac:dyDescent="0.2">
      <c r="A72" s="1">
        <v>71</v>
      </c>
      <c r="B72" s="9">
        <f>('summary-refine'!$H73+'summary-refine'!$I73)/1000</f>
        <v>8.1039999999999992</v>
      </c>
      <c r="C72" s="9">
        <f>('summary-refine'!$K73-'summary-refine'!$J73)/1000</f>
        <v>146.327</v>
      </c>
      <c r="D72" s="9">
        <f>'summary-refine'!$J73/1000</f>
        <v>0.83499999999999996</v>
      </c>
      <c r="E72" s="8">
        <f>'summary-refine'!$G73</f>
        <v>331379</v>
      </c>
      <c r="F72" s="24">
        <f t="shared" si="16"/>
        <v>331.37900000000002</v>
      </c>
      <c r="G72" s="8">
        <f>'summary-refine'!$P73/1000</f>
        <v>90.241</v>
      </c>
      <c r="H72" s="8">
        <f>'summary-refine'!$P73/J72</f>
        <v>57.186945500633712</v>
      </c>
      <c r="I72" s="8">
        <f>'summary-refine'!$L73</f>
        <v>1455</v>
      </c>
      <c r="J72" s="8">
        <f>'summary-refine'!$M73</f>
        <v>1578</v>
      </c>
      <c r="K72" s="9">
        <f>('summary-no-refine'!$K73-'summary-no-refine'!$J73)/1000</f>
        <v>104.828</v>
      </c>
      <c r="L72" s="7">
        <f t="shared" si="14"/>
        <v>1.3958770557484641</v>
      </c>
      <c r="M72" s="8">
        <f>'summary-no-refine'!$G73</f>
        <v>279256</v>
      </c>
      <c r="N72" s="24">
        <f t="shared" si="17"/>
        <v>279.25599999999997</v>
      </c>
      <c r="O72" s="7">
        <f t="shared" si="15"/>
        <v>1.1866495258830607</v>
      </c>
    </row>
    <row r="73" spans="1:15" x14ac:dyDescent="0.2">
      <c r="A73" s="1">
        <v>72</v>
      </c>
      <c r="B73" s="9">
        <f>('summary-refine'!$H74+'summary-refine'!$I74)/1000</f>
        <v>7.8019999999999996</v>
      </c>
      <c r="C73" s="9">
        <f>('summary-refine'!$K74-'summary-refine'!$J74)/1000</f>
        <v>143.78</v>
      </c>
      <c r="D73" s="9">
        <f>'summary-refine'!$J74/1000</f>
        <v>0.84399999999999997</v>
      </c>
      <c r="E73" s="8">
        <f>'summary-refine'!$G74</f>
        <v>331379</v>
      </c>
      <c r="F73" s="24">
        <f t="shared" si="16"/>
        <v>331.37900000000002</v>
      </c>
      <c r="G73" s="8">
        <f>'summary-refine'!$P74/1000</f>
        <v>90.241</v>
      </c>
      <c r="H73" s="8">
        <f>'summary-refine'!$P74/J73</f>
        <v>57.186945500633712</v>
      </c>
      <c r="I73" s="8">
        <f>'summary-refine'!$L74</f>
        <v>1455</v>
      </c>
      <c r="J73" s="8">
        <f>'summary-refine'!$M74</f>
        <v>1578</v>
      </c>
      <c r="K73" s="9">
        <f>('summary-no-refine'!$K74-'summary-no-refine'!$J74)/1000</f>
        <v>104.486</v>
      </c>
      <c r="L73" s="7">
        <f t="shared" si="14"/>
        <v>1.3760695212755776</v>
      </c>
      <c r="M73" s="8">
        <f>'summary-no-refine'!$G74</f>
        <v>279256</v>
      </c>
      <c r="N73" s="24">
        <f t="shared" si="17"/>
        <v>279.25599999999997</v>
      </c>
      <c r="O73" s="7">
        <f t="shared" si="15"/>
        <v>1.1866495258830607</v>
      </c>
    </row>
    <row r="74" spans="1:15" x14ac:dyDescent="0.2">
      <c r="A74" s="1">
        <v>73</v>
      </c>
      <c r="B74" s="9">
        <f>('summary-refine'!$H75+'summary-refine'!$I75)/1000</f>
        <v>7.9820000000000002</v>
      </c>
      <c r="C74" s="9">
        <f>('summary-refine'!$K75-'summary-refine'!$J75)/1000</f>
        <v>146.447</v>
      </c>
      <c r="D74" s="9">
        <f>'summary-refine'!$J75/1000</f>
        <v>0.83299999999999996</v>
      </c>
      <c r="E74" s="8">
        <f>'summary-refine'!$G75</f>
        <v>331379</v>
      </c>
      <c r="F74" s="24">
        <f t="shared" si="16"/>
        <v>331.37900000000002</v>
      </c>
      <c r="G74" s="8">
        <f>'summary-refine'!$P75/1000</f>
        <v>90.241</v>
      </c>
      <c r="H74" s="8">
        <f>'summary-refine'!$P75/J74</f>
        <v>57.186945500633712</v>
      </c>
      <c r="I74" s="8">
        <f>'summary-refine'!$L75</f>
        <v>1455</v>
      </c>
      <c r="J74" s="8">
        <f>'summary-refine'!$M75</f>
        <v>1578</v>
      </c>
      <c r="K74" s="9">
        <f>('summary-no-refine'!$K75-'summary-no-refine'!$J75)/1000</f>
        <v>101.736</v>
      </c>
      <c r="L74" s="7">
        <f t="shared" si="14"/>
        <v>1.4394806164976015</v>
      </c>
      <c r="M74" s="8">
        <f>'summary-no-refine'!$G75</f>
        <v>279256</v>
      </c>
      <c r="N74" s="24">
        <f t="shared" si="17"/>
        <v>279.25599999999997</v>
      </c>
      <c r="O74" s="7">
        <f t="shared" si="15"/>
        <v>1.1866495258830607</v>
      </c>
    </row>
    <row r="75" spans="1:15" x14ac:dyDescent="0.2">
      <c r="A75" s="1">
        <v>74</v>
      </c>
      <c r="B75" s="9">
        <f>('summary-refine'!$H76+'summary-refine'!$I76)/1000</f>
        <v>7.2969999999999997</v>
      </c>
      <c r="C75" s="9">
        <f>('summary-refine'!$K76-'summary-refine'!$J76)/1000</f>
        <v>163.863</v>
      </c>
      <c r="D75" s="9">
        <f>'summary-refine'!$J76/1000</f>
        <v>0.872</v>
      </c>
      <c r="E75" s="8">
        <f>'summary-refine'!$G76</f>
        <v>337640</v>
      </c>
      <c r="F75" s="24">
        <f t="shared" si="16"/>
        <v>337.64</v>
      </c>
      <c r="G75" s="8">
        <f>'summary-refine'!$P76/1000</f>
        <v>88.921999999999997</v>
      </c>
      <c r="H75" s="8">
        <f>'summary-refine'!$P76/J75</f>
        <v>56.351077313054496</v>
      </c>
      <c r="I75" s="8">
        <f>'summary-refine'!$L76</f>
        <v>1455</v>
      </c>
      <c r="J75" s="8">
        <f>'summary-refine'!$M76</f>
        <v>1578</v>
      </c>
      <c r="K75" s="9">
        <f>('summary-no-refine'!$K76-'summary-no-refine'!$J76)/1000</f>
        <v>108.712</v>
      </c>
      <c r="L75" s="7">
        <f t="shared" si="14"/>
        <v>1.5073129001398189</v>
      </c>
      <c r="M75" s="8">
        <f>'summary-no-refine'!$G76</f>
        <v>301884</v>
      </c>
      <c r="N75" s="24">
        <f t="shared" si="17"/>
        <v>301.88400000000001</v>
      </c>
      <c r="O75" s="7">
        <f t="shared" si="15"/>
        <v>1.1184428455963218</v>
      </c>
    </row>
    <row r="76" spans="1:15" x14ac:dyDescent="0.2">
      <c r="A76" s="1">
        <v>75</v>
      </c>
      <c r="B76" s="9">
        <f>('summary-refine'!$H77+'summary-refine'!$I77)/1000</f>
        <v>7.77</v>
      </c>
      <c r="C76" s="9">
        <f>('summary-refine'!$K77-'summary-refine'!$J77)/1000</f>
        <v>167.761</v>
      </c>
      <c r="D76" s="9">
        <f>'summary-refine'!$J77/1000</f>
        <v>0.84699999999999998</v>
      </c>
      <c r="E76" s="8">
        <f>'summary-refine'!$G77</f>
        <v>337640</v>
      </c>
      <c r="F76" s="24">
        <f t="shared" si="16"/>
        <v>337.64</v>
      </c>
      <c r="G76" s="8">
        <f>'summary-refine'!$P77/1000</f>
        <v>88.921999999999997</v>
      </c>
      <c r="H76" s="8">
        <f>'summary-refine'!$P77/J76</f>
        <v>56.351077313054496</v>
      </c>
      <c r="I76" s="8">
        <f>'summary-refine'!$L77</f>
        <v>1455</v>
      </c>
      <c r="J76" s="8">
        <f>'summary-refine'!$M77</f>
        <v>1578</v>
      </c>
      <c r="K76" s="9">
        <f>('summary-no-refine'!$K77-'summary-no-refine'!$J77)/1000</f>
        <v>111.867</v>
      </c>
      <c r="L76" s="7">
        <f t="shared" si="14"/>
        <v>1.4996469021248446</v>
      </c>
      <c r="M76" s="8">
        <f>'summary-no-refine'!$G77</f>
        <v>301884</v>
      </c>
      <c r="N76" s="24">
        <f t="shared" si="17"/>
        <v>301.88400000000001</v>
      </c>
      <c r="O76" s="7">
        <f t="shared" si="15"/>
        <v>1.1184428455963218</v>
      </c>
    </row>
    <row r="77" spans="1:15" x14ac:dyDescent="0.2">
      <c r="A77" s="1">
        <v>76</v>
      </c>
      <c r="B77" s="9">
        <f>('summary-refine'!$H78+'summary-refine'!$I78)/1000</f>
        <v>8.2200000000000006</v>
      </c>
      <c r="C77" s="9">
        <f>('summary-refine'!$K78-'summary-refine'!$J78)/1000</f>
        <v>162.84700000000001</v>
      </c>
      <c r="D77" s="9">
        <f>'summary-refine'!$J78/1000</f>
        <v>0.85899999999999999</v>
      </c>
      <c r="E77" s="8">
        <f>'summary-refine'!$G78</f>
        <v>337640</v>
      </c>
      <c r="F77" s="24">
        <f t="shared" si="16"/>
        <v>337.64</v>
      </c>
      <c r="G77" s="8">
        <f>'summary-refine'!$P78/1000</f>
        <v>88.921999999999997</v>
      </c>
      <c r="H77" s="8">
        <f>'summary-refine'!$P78/J77</f>
        <v>56.351077313054496</v>
      </c>
      <c r="I77" s="8">
        <f>'summary-refine'!$L78</f>
        <v>1455</v>
      </c>
      <c r="J77" s="8">
        <f>'summary-refine'!$M78</f>
        <v>1578</v>
      </c>
      <c r="K77" s="9">
        <f>('summary-no-refine'!$K78-'summary-no-refine'!$J78)/1000</f>
        <v>114.901</v>
      </c>
      <c r="L77" s="7">
        <f t="shared" si="14"/>
        <v>1.4172809636121533</v>
      </c>
      <c r="M77" s="8">
        <f>'summary-no-refine'!$G78</f>
        <v>301884</v>
      </c>
      <c r="N77" s="24">
        <f t="shared" si="17"/>
        <v>301.88400000000001</v>
      </c>
      <c r="O77" s="7">
        <f t="shared" si="15"/>
        <v>1.1184428455963218</v>
      </c>
    </row>
    <row r="78" spans="1:15" x14ac:dyDescent="0.2">
      <c r="A78" s="1">
        <v>77</v>
      </c>
      <c r="B78" s="9">
        <f>('summary-refine'!$H79+'summary-refine'!$I79)/1000</f>
        <v>7.5780000000000003</v>
      </c>
      <c r="C78" s="9">
        <f>('summary-refine'!$K79-'summary-refine'!$J79)/1000</f>
        <v>85.912000000000006</v>
      </c>
      <c r="D78" s="9">
        <f>'summary-refine'!$J79/1000</f>
        <v>0.53100000000000003</v>
      </c>
      <c r="E78" s="8">
        <f>'summary-refine'!$G79</f>
        <v>244717</v>
      </c>
      <c r="F78" s="24">
        <f t="shared" si="16"/>
        <v>244.71700000000001</v>
      </c>
      <c r="G78" s="8">
        <f>'summary-refine'!$P79/1000</f>
        <v>81.096000000000004</v>
      </c>
      <c r="H78" s="8">
        <f>'summary-refine'!$P79/J78</f>
        <v>51.359088030398986</v>
      </c>
      <c r="I78" s="8">
        <f>'summary-refine'!$L79</f>
        <v>1456</v>
      </c>
      <c r="J78" s="8">
        <f>'summary-refine'!$M79</f>
        <v>1579</v>
      </c>
      <c r="K78" s="9">
        <f>('summary-no-refine'!$K79-'summary-no-refine'!$J79)/1000</f>
        <v>63.551000000000002</v>
      </c>
      <c r="L78" s="7">
        <f t="shared" si="14"/>
        <v>1.351859136756306</v>
      </c>
      <c r="M78" s="8">
        <f>'summary-no-refine'!$G79</f>
        <v>217547</v>
      </c>
      <c r="N78" s="24">
        <f t="shared" si="17"/>
        <v>217.547</v>
      </c>
      <c r="O78" s="7">
        <f t="shared" si="15"/>
        <v>1.1248925519542903</v>
      </c>
    </row>
    <row r="79" spans="1:15" x14ac:dyDescent="0.2">
      <c r="A79" s="1">
        <v>78</v>
      </c>
      <c r="B79" s="9">
        <f>('summary-refine'!$H80+'summary-refine'!$I80)/1000</f>
        <v>7.8170000000000002</v>
      </c>
      <c r="C79" s="9">
        <f>('summary-refine'!$K80-'summary-refine'!$J80)/1000</f>
        <v>90.843000000000004</v>
      </c>
      <c r="D79" s="9">
        <f>'summary-refine'!$J80/1000</f>
        <v>0.58699999999999997</v>
      </c>
      <c r="E79" s="8">
        <f>'summary-refine'!$G80</f>
        <v>244717</v>
      </c>
      <c r="F79" s="24">
        <f t="shared" si="16"/>
        <v>244.71700000000001</v>
      </c>
      <c r="G79" s="8">
        <f>'summary-refine'!$P80/1000</f>
        <v>81.096000000000004</v>
      </c>
      <c r="H79" s="8">
        <f>'summary-refine'!$P80/J79</f>
        <v>51.359088030398986</v>
      </c>
      <c r="I79" s="8">
        <f>'summary-refine'!$L80</f>
        <v>1456</v>
      </c>
      <c r="J79" s="8">
        <f>'summary-refine'!$M80</f>
        <v>1579</v>
      </c>
      <c r="K79" s="9">
        <f>('summary-no-refine'!$K80-'summary-no-refine'!$J80)/1000</f>
        <v>66.760000000000005</v>
      </c>
      <c r="L79" s="7">
        <f t="shared" si="14"/>
        <v>1.3607399640503295</v>
      </c>
      <c r="M79" s="8">
        <f>'summary-no-refine'!$G80</f>
        <v>217547</v>
      </c>
      <c r="N79" s="24">
        <f t="shared" si="17"/>
        <v>217.547</v>
      </c>
      <c r="O79" s="7">
        <f t="shared" si="15"/>
        <v>1.1248925519542903</v>
      </c>
    </row>
    <row r="80" spans="1:15" x14ac:dyDescent="0.2">
      <c r="A80" s="1">
        <v>79</v>
      </c>
      <c r="B80" s="9">
        <f>('summary-refine'!$H81+'summary-refine'!$I81)/1000</f>
        <v>7.4649999999999999</v>
      </c>
      <c r="C80" s="9">
        <f>('summary-refine'!$K81-'summary-refine'!$J81)/1000</f>
        <v>85.923000000000002</v>
      </c>
      <c r="D80" s="9">
        <f>'summary-refine'!$J81/1000</f>
        <v>0.57799999999999996</v>
      </c>
      <c r="E80" s="8">
        <f>'summary-refine'!$G81</f>
        <v>244717</v>
      </c>
      <c r="F80" s="24">
        <f t="shared" si="16"/>
        <v>244.71700000000001</v>
      </c>
      <c r="G80" s="8">
        <f>'summary-refine'!$P81/1000</f>
        <v>81.096000000000004</v>
      </c>
      <c r="H80" s="8">
        <f>'summary-refine'!$P81/J80</f>
        <v>51.359088030398986</v>
      </c>
      <c r="I80" s="8">
        <f>'summary-refine'!$L81</f>
        <v>1456</v>
      </c>
      <c r="J80" s="8">
        <f>'summary-refine'!$M81</f>
        <v>1579</v>
      </c>
      <c r="K80" s="9">
        <f>('summary-no-refine'!$K81-'summary-no-refine'!$J81)/1000</f>
        <v>65.378</v>
      </c>
      <c r="L80" s="7">
        <f t="shared" si="14"/>
        <v>1.31424944170822</v>
      </c>
      <c r="M80" s="8">
        <f>'summary-no-refine'!$G81</f>
        <v>217547</v>
      </c>
      <c r="N80" s="24">
        <f t="shared" si="17"/>
        <v>217.547</v>
      </c>
      <c r="O80" s="7">
        <f t="shared" si="15"/>
        <v>1.1248925519542903</v>
      </c>
    </row>
    <row r="81" spans="1:15" x14ac:dyDescent="0.2">
      <c r="A81" s="1">
        <v>80</v>
      </c>
      <c r="B81" s="9">
        <f>('summary-refine'!$H82+'summary-refine'!$I82)/1000</f>
        <v>7.6760000000000002</v>
      </c>
      <c r="C81" s="9">
        <f>('summary-refine'!$K82-'summary-refine'!$J82)/1000</f>
        <v>88.212000000000003</v>
      </c>
      <c r="D81" s="9">
        <f>'summary-refine'!$J82/1000</f>
        <v>0.55200000000000005</v>
      </c>
      <c r="E81" s="8">
        <f>'summary-refine'!$G82</f>
        <v>245404</v>
      </c>
      <c r="F81" s="24">
        <f t="shared" si="16"/>
        <v>245.404</v>
      </c>
      <c r="G81" s="8">
        <f>'summary-refine'!$P82/1000</f>
        <v>81.171999999999997</v>
      </c>
      <c r="H81" s="8">
        <f>'summary-refine'!$P82/J81</f>
        <v>51.407219759341352</v>
      </c>
      <c r="I81" s="8">
        <f>'summary-refine'!$L82</f>
        <v>1456</v>
      </c>
      <c r="J81" s="8">
        <f>'summary-refine'!$M82</f>
        <v>1579</v>
      </c>
      <c r="K81" s="9">
        <f>('summary-no-refine'!$K82-'summary-no-refine'!$J82)/1000</f>
        <v>66.715999999999994</v>
      </c>
      <c r="L81" s="7">
        <f t="shared" si="14"/>
        <v>1.3222015708375803</v>
      </c>
      <c r="M81" s="8">
        <f>'summary-no-refine'!$G82</f>
        <v>219420</v>
      </c>
      <c r="N81" s="24">
        <f t="shared" si="17"/>
        <v>219.42</v>
      </c>
      <c r="O81" s="7">
        <f t="shared" si="15"/>
        <v>1.1184212924984049</v>
      </c>
    </row>
    <row r="82" spans="1:15" x14ac:dyDescent="0.2">
      <c r="A82" s="1">
        <v>81</v>
      </c>
      <c r="B82" s="9">
        <f>('summary-refine'!$H83+'summary-refine'!$I83)/1000</f>
        <v>7.9950000000000001</v>
      </c>
      <c r="C82" s="9">
        <f>('summary-refine'!$K83-'summary-refine'!$J83)/1000</f>
        <v>88.042000000000002</v>
      </c>
      <c r="D82" s="9">
        <f>'summary-refine'!$J83/1000</f>
        <v>0.58099999999999996</v>
      </c>
      <c r="E82" s="8">
        <f>'summary-refine'!$G83</f>
        <v>245404</v>
      </c>
      <c r="F82" s="24">
        <f t="shared" si="16"/>
        <v>245.404</v>
      </c>
      <c r="G82" s="8">
        <f>'summary-refine'!$P83/1000</f>
        <v>81.171999999999997</v>
      </c>
      <c r="H82" s="8">
        <f>'summary-refine'!$P83/J82</f>
        <v>51.407219759341352</v>
      </c>
      <c r="I82" s="8">
        <f>'summary-refine'!$L83</f>
        <v>1456</v>
      </c>
      <c r="J82" s="8">
        <f>'summary-refine'!$M83</f>
        <v>1579</v>
      </c>
      <c r="K82" s="9">
        <f>('summary-no-refine'!$K83-'summary-no-refine'!$J83)/1000</f>
        <v>67.081000000000003</v>
      </c>
      <c r="L82" s="7">
        <f t="shared" si="14"/>
        <v>1.3124729804266484</v>
      </c>
      <c r="M82" s="8">
        <f>'summary-no-refine'!$G83</f>
        <v>219420</v>
      </c>
      <c r="N82" s="24">
        <f t="shared" si="17"/>
        <v>219.42</v>
      </c>
      <c r="O82" s="7">
        <f t="shared" si="15"/>
        <v>1.1184212924984049</v>
      </c>
    </row>
    <row r="83" spans="1:15" x14ac:dyDescent="0.2">
      <c r="A83" s="1">
        <v>82</v>
      </c>
      <c r="B83" s="9">
        <f>('summary-refine'!$H84+'summary-refine'!$I84)/1000</f>
        <v>7.702</v>
      </c>
      <c r="C83" s="9">
        <f>('summary-refine'!$K84-'summary-refine'!$J84)/1000</f>
        <v>88.706999999999994</v>
      </c>
      <c r="D83" s="9">
        <f>'summary-refine'!$J84/1000</f>
        <v>0.58099999999999996</v>
      </c>
      <c r="E83" s="8">
        <f>'summary-refine'!$G84</f>
        <v>245404</v>
      </c>
      <c r="F83" s="24">
        <f t="shared" si="16"/>
        <v>245.404</v>
      </c>
      <c r="G83" s="8">
        <f>'summary-refine'!$P84/1000</f>
        <v>81.171999999999997</v>
      </c>
      <c r="H83" s="8">
        <f>'summary-refine'!$P84/J83</f>
        <v>51.407219759341352</v>
      </c>
      <c r="I83" s="8">
        <f>'summary-refine'!$L84</f>
        <v>1456</v>
      </c>
      <c r="J83" s="8">
        <f>'summary-refine'!$M84</f>
        <v>1579</v>
      </c>
      <c r="K83" s="9">
        <f>('summary-no-refine'!$K84-'summary-no-refine'!$J84)/1000</f>
        <v>66.742999999999995</v>
      </c>
      <c r="L83" s="7">
        <f t="shared" si="14"/>
        <v>1.329083199736302</v>
      </c>
      <c r="M83" s="8">
        <f>'summary-no-refine'!$G84</f>
        <v>219420</v>
      </c>
      <c r="N83" s="24">
        <f t="shared" si="17"/>
        <v>219.42</v>
      </c>
      <c r="O83" s="7">
        <f t="shared" si="15"/>
        <v>1.1184212924984049</v>
      </c>
    </row>
    <row r="84" spans="1:15" x14ac:dyDescent="0.2">
      <c r="A84" s="1">
        <v>83</v>
      </c>
      <c r="B84" s="9">
        <f>('summary-refine'!$H85+'summary-refine'!$I85)/1000</f>
        <v>7.6669999999999998</v>
      </c>
      <c r="C84" s="9">
        <f>('summary-refine'!$K85-'summary-refine'!$J85)/1000</f>
        <v>88.289000000000001</v>
      </c>
      <c r="D84" s="9">
        <f>'summary-refine'!$J85/1000</f>
        <v>0.55100000000000005</v>
      </c>
      <c r="E84" s="8">
        <f>'summary-refine'!$G85</f>
        <v>245404</v>
      </c>
      <c r="F84" s="24">
        <f t="shared" si="16"/>
        <v>245.404</v>
      </c>
      <c r="G84" s="8">
        <f>'summary-refine'!$P85/1000</f>
        <v>81.171999999999997</v>
      </c>
      <c r="H84" s="8">
        <f>'summary-refine'!$P85/J84</f>
        <v>51.407219759341352</v>
      </c>
      <c r="I84" s="8">
        <f>'summary-refine'!$L85</f>
        <v>1456</v>
      </c>
      <c r="J84" s="8">
        <f>'summary-refine'!$M85</f>
        <v>1579</v>
      </c>
      <c r="K84" s="9">
        <f>('summary-no-refine'!$K85-'summary-no-refine'!$J85)/1000</f>
        <v>65.863</v>
      </c>
      <c r="L84" s="7">
        <f t="shared" si="14"/>
        <v>1.3404946631644474</v>
      </c>
      <c r="M84" s="8">
        <f>'summary-no-refine'!$G85</f>
        <v>219420</v>
      </c>
      <c r="N84" s="24">
        <f t="shared" si="17"/>
        <v>219.42</v>
      </c>
      <c r="O84" s="7">
        <f t="shared" si="15"/>
        <v>1.1184212924984049</v>
      </c>
    </row>
    <row r="85" spans="1:15" x14ac:dyDescent="0.2">
      <c r="A85" s="1">
        <v>84</v>
      </c>
      <c r="B85" s="9">
        <f>('summary-refine'!$H86+'summary-refine'!$I86)/1000</f>
        <v>7.3769999999999998</v>
      </c>
      <c r="C85" s="9">
        <f>('summary-refine'!$K86-'summary-refine'!$J86)/1000</f>
        <v>86.027000000000001</v>
      </c>
      <c r="D85" s="9">
        <f>'summary-refine'!$J86/1000</f>
        <v>0.58099999999999996</v>
      </c>
      <c r="E85" s="8">
        <f>'summary-refine'!$G86</f>
        <v>245404</v>
      </c>
      <c r="F85" s="24">
        <f t="shared" si="16"/>
        <v>245.404</v>
      </c>
      <c r="G85" s="8">
        <f>'summary-refine'!$P86/1000</f>
        <v>81.171999999999997</v>
      </c>
      <c r="H85" s="8">
        <f>'summary-refine'!$P86/J85</f>
        <v>51.407219759341352</v>
      </c>
      <c r="I85" s="8">
        <f>'summary-refine'!$L86</f>
        <v>1456</v>
      </c>
      <c r="J85" s="8">
        <f>'summary-refine'!$M86</f>
        <v>1579</v>
      </c>
      <c r="K85" s="9">
        <f>('summary-no-refine'!$K86-'summary-no-refine'!$J86)/1000</f>
        <v>67.061999999999998</v>
      </c>
      <c r="L85" s="7">
        <f t="shared" si="14"/>
        <v>1.2827980078136649</v>
      </c>
      <c r="M85" s="8">
        <f>'summary-no-refine'!$G86</f>
        <v>219420</v>
      </c>
      <c r="N85" s="24">
        <f t="shared" si="17"/>
        <v>219.42</v>
      </c>
      <c r="O85" s="7">
        <f t="shared" si="15"/>
        <v>1.1184212924984049</v>
      </c>
    </row>
    <row r="86" spans="1:15" x14ac:dyDescent="0.2">
      <c r="A86" s="1">
        <v>85</v>
      </c>
      <c r="B86" s="9">
        <f>('summary-refine'!$H87+'summary-refine'!$I87)/1000</f>
        <v>7.6950000000000003</v>
      </c>
      <c r="C86" s="9">
        <f>('summary-refine'!$K87-'summary-refine'!$J87)/1000</f>
        <v>88.203999999999994</v>
      </c>
      <c r="D86" s="9">
        <f>'summary-refine'!$J87/1000</f>
        <v>0.54400000000000004</v>
      </c>
      <c r="E86" s="8">
        <f>'summary-refine'!$G87</f>
        <v>245404</v>
      </c>
      <c r="F86" s="24">
        <f t="shared" si="16"/>
        <v>245.404</v>
      </c>
      <c r="G86" s="8">
        <f>'summary-refine'!$P87/1000</f>
        <v>81.171999999999997</v>
      </c>
      <c r="H86" s="8">
        <f>'summary-refine'!$P87/J86</f>
        <v>51.407219759341352</v>
      </c>
      <c r="I86" s="8">
        <f>'summary-refine'!$L87</f>
        <v>1456</v>
      </c>
      <c r="J86" s="8">
        <f>'summary-refine'!$M87</f>
        <v>1579</v>
      </c>
      <c r="K86" s="9">
        <f>('summary-no-refine'!$K87-'summary-no-refine'!$J87)/1000</f>
        <v>67.864000000000004</v>
      </c>
      <c r="L86" s="7">
        <f t="shared" si="14"/>
        <v>1.2997170812212659</v>
      </c>
      <c r="M86" s="8">
        <f>'summary-no-refine'!$G87</f>
        <v>219420</v>
      </c>
      <c r="N86" s="24">
        <f t="shared" si="17"/>
        <v>219.42</v>
      </c>
      <c r="O86" s="7">
        <f t="shared" si="15"/>
        <v>1.1184212924984049</v>
      </c>
    </row>
    <row r="87" spans="1:15" x14ac:dyDescent="0.2">
      <c r="A87" s="1">
        <v>86</v>
      </c>
      <c r="B87" s="9">
        <f>('summary-refine'!$H88+'summary-refine'!$I88)/1000</f>
        <v>8.0269999999999992</v>
      </c>
      <c r="C87" s="9">
        <f>('summary-refine'!$K88-'summary-refine'!$J88)/1000</f>
        <v>88.61</v>
      </c>
      <c r="D87" s="9">
        <f>'summary-refine'!$J88/1000</f>
        <v>0.54600000000000004</v>
      </c>
      <c r="E87" s="8">
        <f>'summary-refine'!$G88</f>
        <v>245404</v>
      </c>
      <c r="F87" s="24">
        <f t="shared" si="16"/>
        <v>245.404</v>
      </c>
      <c r="G87" s="8">
        <f>'summary-refine'!$P88/1000</f>
        <v>81.171999999999997</v>
      </c>
      <c r="H87" s="8">
        <f>'summary-refine'!$P88/J87</f>
        <v>51.407219759341352</v>
      </c>
      <c r="I87" s="8">
        <f>'summary-refine'!$L88</f>
        <v>1456</v>
      </c>
      <c r="J87" s="8">
        <f>'summary-refine'!$M88</f>
        <v>1579</v>
      </c>
      <c r="K87" s="9">
        <f>('summary-no-refine'!$K88-'summary-no-refine'!$J88)/1000</f>
        <v>67.858000000000004</v>
      </c>
      <c r="L87" s="7">
        <f t="shared" si="14"/>
        <v>1.3058150844410386</v>
      </c>
      <c r="M87" s="8">
        <f>'summary-no-refine'!$G88</f>
        <v>219420</v>
      </c>
      <c r="N87" s="24">
        <f t="shared" si="17"/>
        <v>219.42</v>
      </c>
      <c r="O87" s="7">
        <f t="shared" si="15"/>
        <v>1.1184212924984049</v>
      </c>
    </row>
    <row r="88" spans="1:15" x14ac:dyDescent="0.2">
      <c r="A88" s="1">
        <v>87</v>
      </c>
      <c r="B88" s="9">
        <f>('summary-refine'!$H89+'summary-refine'!$I89)/1000</f>
        <v>7.5119999999999996</v>
      </c>
      <c r="C88" s="9">
        <f>('summary-refine'!$K89-'summary-refine'!$J89)/1000</f>
        <v>87.587000000000003</v>
      </c>
      <c r="D88" s="9">
        <f>'summary-refine'!$J89/1000</f>
        <v>0.56599999999999995</v>
      </c>
      <c r="E88" s="8">
        <f>'summary-refine'!$G89</f>
        <v>245404</v>
      </c>
      <c r="F88" s="24">
        <f t="shared" si="16"/>
        <v>245.404</v>
      </c>
      <c r="G88" s="8">
        <f>'summary-refine'!$P89/1000</f>
        <v>81.171999999999997</v>
      </c>
      <c r="H88" s="8">
        <f>'summary-refine'!$P89/J88</f>
        <v>51.407219759341352</v>
      </c>
      <c r="I88" s="8">
        <f>'summary-refine'!$L89</f>
        <v>1456</v>
      </c>
      <c r="J88" s="8">
        <f>'summary-refine'!$M89</f>
        <v>1579</v>
      </c>
      <c r="K88" s="9">
        <f>('summary-no-refine'!$K89-'summary-no-refine'!$J89)/1000</f>
        <v>64.84</v>
      </c>
      <c r="L88" s="7">
        <f t="shared" si="14"/>
        <v>1.3508173966687229</v>
      </c>
      <c r="M88" s="8">
        <f>'summary-no-refine'!$G89</f>
        <v>219420</v>
      </c>
      <c r="N88" s="24">
        <f t="shared" si="17"/>
        <v>219.42</v>
      </c>
      <c r="O88" s="7">
        <f t="shared" si="15"/>
        <v>1.1184212924984049</v>
      </c>
    </row>
    <row r="89" spans="1:15" x14ac:dyDescent="0.2">
      <c r="A89" s="1">
        <v>88</v>
      </c>
      <c r="B89" s="9">
        <f>('summary-refine'!$H90+'summary-refine'!$I90)/1000</f>
        <v>7.48</v>
      </c>
      <c r="C89" s="9">
        <f>('summary-refine'!$K90-'summary-refine'!$J90)/1000</f>
        <v>87.37</v>
      </c>
      <c r="D89" s="9">
        <f>'summary-refine'!$J90/1000</f>
        <v>0.61</v>
      </c>
      <c r="E89" s="8">
        <f>'summary-refine'!$G90</f>
        <v>245404</v>
      </c>
      <c r="F89" s="24">
        <f t="shared" si="16"/>
        <v>245.404</v>
      </c>
      <c r="G89" s="8">
        <f>'summary-refine'!$P90/1000</f>
        <v>81.171999999999997</v>
      </c>
      <c r="H89" s="8">
        <f>'summary-refine'!$P90/J89</f>
        <v>51.407219759341352</v>
      </c>
      <c r="I89" s="8">
        <f>'summary-refine'!$L90</f>
        <v>1456</v>
      </c>
      <c r="J89" s="8">
        <f>'summary-refine'!$M90</f>
        <v>1579</v>
      </c>
      <c r="K89" s="9">
        <f>('summary-no-refine'!$K90-'summary-no-refine'!$J90)/1000</f>
        <v>68.183000000000007</v>
      </c>
      <c r="L89" s="7">
        <f t="shared" si="14"/>
        <v>1.2814044556561019</v>
      </c>
      <c r="M89" s="8">
        <f>'summary-no-refine'!$G90</f>
        <v>219420</v>
      </c>
      <c r="N89" s="24">
        <f t="shared" si="17"/>
        <v>219.42</v>
      </c>
      <c r="O89" s="7">
        <f t="shared" si="15"/>
        <v>1.1184212924984049</v>
      </c>
    </row>
    <row r="90" spans="1:15" x14ac:dyDescent="0.2">
      <c r="A90" s="1">
        <v>89</v>
      </c>
      <c r="B90" s="9">
        <f>('summary-refine'!$H91+'summary-refine'!$I91)/1000</f>
        <v>7.6449999999999996</v>
      </c>
      <c r="C90" s="9">
        <f>('summary-refine'!$K91-'summary-refine'!$J91)/1000</f>
        <v>87.171000000000006</v>
      </c>
      <c r="D90" s="9">
        <f>'summary-refine'!$J91/1000</f>
        <v>0.57299999999999995</v>
      </c>
      <c r="E90" s="8">
        <f>'summary-refine'!$G91</f>
        <v>245404</v>
      </c>
      <c r="F90" s="24">
        <f t="shared" si="16"/>
        <v>245.404</v>
      </c>
      <c r="G90" s="8">
        <f>'summary-refine'!$P91/1000</f>
        <v>81.171999999999997</v>
      </c>
      <c r="H90" s="8">
        <f>'summary-refine'!$P91/J90</f>
        <v>51.407219759341352</v>
      </c>
      <c r="I90" s="8">
        <f>'summary-refine'!$L91</f>
        <v>1456</v>
      </c>
      <c r="J90" s="8">
        <f>'summary-refine'!$M91</f>
        <v>1579</v>
      </c>
      <c r="K90" s="9">
        <f>('summary-no-refine'!$K91-'summary-no-refine'!$J91)/1000</f>
        <v>66.337000000000003</v>
      </c>
      <c r="L90" s="7">
        <f t="shared" si="14"/>
        <v>1.3140630417414114</v>
      </c>
      <c r="M90" s="8">
        <f>'summary-no-refine'!$G91</f>
        <v>219420</v>
      </c>
      <c r="N90" s="24">
        <f t="shared" si="17"/>
        <v>219.42</v>
      </c>
      <c r="O90" s="7">
        <f t="shared" si="15"/>
        <v>1.1184212924984049</v>
      </c>
    </row>
    <row r="91" spans="1:15" x14ac:dyDescent="0.2">
      <c r="A91" s="1">
        <v>90</v>
      </c>
      <c r="B91" s="9">
        <f>('summary-refine'!$H92+'summary-refine'!$I92)/1000</f>
        <v>7.7190000000000003</v>
      </c>
      <c r="C91" s="9">
        <f>('summary-refine'!$K92-'summary-refine'!$J92)/1000</f>
        <v>88.53</v>
      </c>
      <c r="D91" s="9">
        <f>'summary-refine'!$J92/1000</f>
        <v>0.57199999999999995</v>
      </c>
      <c r="E91" s="8">
        <f>'summary-refine'!$G92</f>
        <v>245404</v>
      </c>
      <c r="F91" s="24">
        <f t="shared" si="16"/>
        <v>245.404</v>
      </c>
      <c r="G91" s="8">
        <f>'summary-refine'!$P92/1000</f>
        <v>81.171999999999997</v>
      </c>
      <c r="H91" s="8">
        <f>'summary-refine'!$P92/J91</f>
        <v>51.407219759341352</v>
      </c>
      <c r="I91" s="8">
        <f>'summary-refine'!$L92</f>
        <v>1456</v>
      </c>
      <c r="J91" s="8">
        <f>'summary-refine'!$M92</f>
        <v>1579</v>
      </c>
      <c r="K91" s="9">
        <f>('summary-no-refine'!$K92-'summary-no-refine'!$J92)/1000</f>
        <v>65.643000000000001</v>
      </c>
      <c r="L91" s="7">
        <f t="shared" si="14"/>
        <v>1.348658653626434</v>
      </c>
      <c r="M91" s="8">
        <f>'summary-no-refine'!$G92</f>
        <v>219420</v>
      </c>
      <c r="N91" s="24">
        <f t="shared" si="17"/>
        <v>219.42</v>
      </c>
      <c r="O91" s="7">
        <f t="shared" si="15"/>
        <v>1.1184212924984049</v>
      </c>
    </row>
    <row r="92" spans="1:15" x14ac:dyDescent="0.2">
      <c r="A92" s="1">
        <v>91</v>
      </c>
      <c r="B92" s="9">
        <f>('summary-refine'!$H93+'summary-refine'!$I93)/1000</f>
        <v>8.34</v>
      </c>
      <c r="C92" s="9">
        <f>('summary-refine'!$K93-'summary-refine'!$J93)/1000</f>
        <v>88.62</v>
      </c>
      <c r="D92" s="9">
        <f>'summary-refine'!$J93/1000</f>
        <v>0.57199999999999995</v>
      </c>
      <c r="E92" s="8">
        <f>'summary-refine'!$G93</f>
        <v>245404</v>
      </c>
      <c r="F92" s="24">
        <f t="shared" si="16"/>
        <v>245.404</v>
      </c>
      <c r="G92" s="8">
        <f>'summary-refine'!$P93/1000</f>
        <v>81.171999999999997</v>
      </c>
      <c r="H92" s="8">
        <f>'summary-refine'!$P93/J92</f>
        <v>51.407219759341352</v>
      </c>
      <c r="I92" s="8">
        <f>'summary-refine'!$L93</f>
        <v>1456</v>
      </c>
      <c r="J92" s="8">
        <f>'summary-refine'!$M93</f>
        <v>1579</v>
      </c>
      <c r="K92" s="9">
        <f>('summary-no-refine'!$K93-'summary-no-refine'!$J93)/1000</f>
        <v>65.804000000000002</v>
      </c>
      <c r="L92" s="7">
        <f t="shared" si="14"/>
        <v>1.3467266427572793</v>
      </c>
      <c r="M92" s="8">
        <f>'summary-no-refine'!$G93</f>
        <v>219420</v>
      </c>
      <c r="N92" s="24">
        <f t="shared" si="17"/>
        <v>219.42</v>
      </c>
      <c r="O92" s="7">
        <f t="shared" si="15"/>
        <v>1.1184212924984049</v>
      </c>
    </row>
    <row r="93" spans="1:15" x14ac:dyDescent="0.2">
      <c r="A93" s="1">
        <v>92</v>
      </c>
      <c r="B93" s="9">
        <f>('summary-refine'!$H94+'summary-refine'!$I94)/1000</f>
        <v>7.8040000000000003</v>
      </c>
      <c r="C93" s="9">
        <f>('summary-refine'!$K94-'summary-refine'!$J94)/1000</f>
        <v>88.087000000000003</v>
      </c>
      <c r="D93" s="9">
        <f>'summary-refine'!$J94/1000</f>
        <v>0.60499999999999998</v>
      </c>
      <c r="E93" s="8">
        <f>'summary-refine'!$G94</f>
        <v>245404</v>
      </c>
      <c r="F93" s="24">
        <f t="shared" si="16"/>
        <v>245.404</v>
      </c>
      <c r="G93" s="8">
        <f>'summary-refine'!$P94/1000</f>
        <v>81.171999999999997</v>
      </c>
      <c r="H93" s="8">
        <f>'summary-refine'!$P94/J93</f>
        <v>51.407219759341352</v>
      </c>
      <c r="I93" s="8">
        <f>'summary-refine'!$L94</f>
        <v>1456</v>
      </c>
      <c r="J93" s="8">
        <f>'summary-refine'!$M94</f>
        <v>1579</v>
      </c>
      <c r="K93" s="9">
        <f>('summary-no-refine'!$K94-'summary-no-refine'!$J94)/1000</f>
        <v>67.08</v>
      </c>
      <c r="L93" s="7">
        <f t="shared" si="14"/>
        <v>1.3131633870005963</v>
      </c>
      <c r="M93" s="8">
        <f>'summary-no-refine'!$G94</f>
        <v>219420</v>
      </c>
      <c r="N93" s="24">
        <f t="shared" si="17"/>
        <v>219.42</v>
      </c>
      <c r="O93" s="7">
        <f t="shared" si="15"/>
        <v>1.1184212924984049</v>
      </c>
    </row>
    <row r="94" spans="1:15" x14ac:dyDescent="0.2">
      <c r="A94" s="1">
        <v>93</v>
      </c>
      <c r="B94" s="9">
        <f>('summary-refine'!$H95+'summary-refine'!$I95)/1000</f>
        <v>7.6509999999999998</v>
      </c>
      <c r="C94" s="9">
        <f>('summary-refine'!$K95-'summary-refine'!$J95)/1000</f>
        <v>88.634</v>
      </c>
      <c r="D94" s="9">
        <f>'summary-refine'!$J95/1000</f>
        <v>0.53200000000000003</v>
      </c>
      <c r="E94" s="8">
        <f>'summary-refine'!$G95</f>
        <v>245404</v>
      </c>
      <c r="F94" s="24">
        <f t="shared" si="16"/>
        <v>245.404</v>
      </c>
      <c r="G94" s="8">
        <f>'summary-refine'!$P95/1000</f>
        <v>81.171999999999997</v>
      </c>
      <c r="H94" s="8">
        <f>'summary-refine'!$P95/J94</f>
        <v>51.407219759341352</v>
      </c>
      <c r="I94" s="8">
        <f>'summary-refine'!$L95</f>
        <v>1456</v>
      </c>
      <c r="J94" s="8">
        <f>'summary-refine'!$M95</f>
        <v>1579</v>
      </c>
      <c r="K94" s="9">
        <f>('summary-no-refine'!$K95-'summary-no-refine'!$J95)/1000</f>
        <v>67.988</v>
      </c>
      <c r="L94" s="7">
        <f t="shared" si="14"/>
        <v>1.3036712361004883</v>
      </c>
      <c r="M94" s="8">
        <f>'summary-no-refine'!$G95</f>
        <v>219420</v>
      </c>
      <c r="N94" s="24">
        <f t="shared" si="17"/>
        <v>219.42</v>
      </c>
      <c r="O94" s="7">
        <f t="shared" si="15"/>
        <v>1.1184212924984049</v>
      </c>
    </row>
    <row r="95" spans="1:15" x14ac:dyDescent="0.2">
      <c r="A95" s="1">
        <v>94</v>
      </c>
      <c r="B95" s="9">
        <f>('summary-refine'!$H96+'summary-refine'!$I96)/1000</f>
        <v>7.4009999999999998</v>
      </c>
      <c r="C95" s="9">
        <f>('summary-refine'!$K96-'summary-refine'!$J96)/1000</f>
        <v>86.603999999999999</v>
      </c>
      <c r="D95" s="9">
        <f>'summary-refine'!$J96/1000</f>
        <v>0.57799999999999996</v>
      </c>
      <c r="E95" s="8">
        <f>'summary-refine'!$G96</f>
        <v>245404</v>
      </c>
      <c r="F95" s="24">
        <f t="shared" si="16"/>
        <v>245.404</v>
      </c>
      <c r="G95" s="8">
        <f>'summary-refine'!$P96/1000</f>
        <v>81.171999999999997</v>
      </c>
      <c r="H95" s="8">
        <f>'summary-refine'!$P96/J95</f>
        <v>51.407219759341352</v>
      </c>
      <c r="I95" s="8">
        <f>'summary-refine'!$L96</f>
        <v>1456</v>
      </c>
      <c r="J95" s="8">
        <f>'summary-refine'!$M96</f>
        <v>1579</v>
      </c>
      <c r="K95" s="9">
        <f>('summary-no-refine'!$K96-'summary-no-refine'!$J96)/1000</f>
        <v>66.673000000000002</v>
      </c>
      <c r="L95" s="7">
        <f t="shared" si="14"/>
        <v>1.2989366010229029</v>
      </c>
      <c r="M95" s="8">
        <f>'summary-no-refine'!$G96</f>
        <v>219420</v>
      </c>
      <c r="N95" s="24">
        <f t="shared" si="17"/>
        <v>219.42</v>
      </c>
      <c r="O95" s="7">
        <f t="shared" si="15"/>
        <v>1.1184212924984049</v>
      </c>
    </row>
    <row r="96" spans="1:15" x14ac:dyDescent="0.2">
      <c r="A96" s="1">
        <v>95</v>
      </c>
      <c r="B96" s="9">
        <f>('summary-refine'!$H97+'summary-refine'!$I97)/1000</f>
        <v>7.8550000000000004</v>
      </c>
      <c r="C96" s="9">
        <f>('summary-refine'!$K97-'summary-refine'!$J97)/1000</f>
        <v>88.441000000000003</v>
      </c>
      <c r="D96" s="9">
        <f>'summary-refine'!$J97/1000</f>
        <v>0.57499999999999996</v>
      </c>
      <c r="E96" s="8">
        <f>'summary-refine'!$G97</f>
        <v>245404</v>
      </c>
      <c r="F96" s="24">
        <f t="shared" si="16"/>
        <v>245.404</v>
      </c>
      <c r="G96" s="8">
        <f>'summary-refine'!$P97/1000</f>
        <v>81.171999999999997</v>
      </c>
      <c r="H96" s="8">
        <f>'summary-refine'!$P97/J96</f>
        <v>51.407219759341352</v>
      </c>
      <c r="I96" s="8">
        <f>'summary-refine'!$L97</f>
        <v>1456</v>
      </c>
      <c r="J96" s="8">
        <f>'summary-refine'!$M97</f>
        <v>1579</v>
      </c>
      <c r="K96" s="9">
        <f>('summary-no-refine'!$K97-'summary-no-refine'!$J97)/1000</f>
        <v>66.507000000000005</v>
      </c>
      <c r="L96" s="7">
        <f t="shared" si="14"/>
        <v>1.3297998706903031</v>
      </c>
      <c r="M96" s="8">
        <f>'summary-no-refine'!$G97</f>
        <v>219420</v>
      </c>
      <c r="N96" s="24">
        <f t="shared" si="17"/>
        <v>219.42</v>
      </c>
      <c r="O96" s="7">
        <f t="shared" si="15"/>
        <v>1.1184212924984049</v>
      </c>
    </row>
    <row r="97" spans="1:15" x14ac:dyDescent="0.2">
      <c r="A97" s="1">
        <v>96</v>
      </c>
      <c r="B97" s="9">
        <f>('summary-refine'!$H98+'summary-refine'!$I98)/1000</f>
        <v>7.9829999999999997</v>
      </c>
      <c r="C97" s="9">
        <f>('summary-refine'!$K98-'summary-refine'!$J98)/1000</f>
        <v>89.975999999999999</v>
      </c>
      <c r="D97" s="9">
        <f>'summary-refine'!$J98/1000</f>
        <v>0.60799999999999998</v>
      </c>
      <c r="E97" s="8">
        <f>'summary-refine'!$G98</f>
        <v>245404</v>
      </c>
      <c r="F97" s="24">
        <f t="shared" si="16"/>
        <v>245.404</v>
      </c>
      <c r="G97" s="8">
        <f>'summary-refine'!$P98/1000</f>
        <v>81.171999999999997</v>
      </c>
      <c r="H97" s="8">
        <f>'summary-refine'!$P98/J97</f>
        <v>51.407219759341352</v>
      </c>
      <c r="I97" s="8">
        <f>'summary-refine'!$L98</f>
        <v>1456</v>
      </c>
      <c r="J97" s="8">
        <f>'summary-refine'!$M98</f>
        <v>1579</v>
      </c>
      <c r="K97" s="9">
        <f>('summary-no-refine'!$K98-'summary-no-refine'!$J98)/1000</f>
        <v>66.483000000000004</v>
      </c>
      <c r="L97" s="7">
        <f t="shared" si="14"/>
        <v>1.353368530300979</v>
      </c>
      <c r="M97" s="8">
        <f>'summary-no-refine'!$G98</f>
        <v>219420</v>
      </c>
      <c r="N97" s="24">
        <f t="shared" si="17"/>
        <v>219.42</v>
      </c>
      <c r="O97" s="7">
        <f t="shared" si="15"/>
        <v>1.1184212924984049</v>
      </c>
    </row>
    <row r="98" spans="1:15" x14ac:dyDescent="0.2">
      <c r="A98" s="1">
        <v>97</v>
      </c>
      <c r="B98" s="9">
        <f>('summary-refine'!$H99+'summary-refine'!$I99)/1000</f>
        <v>7.6</v>
      </c>
      <c r="C98" s="9">
        <f>('summary-refine'!$K99-'summary-refine'!$J99)/1000</f>
        <v>87.602999999999994</v>
      </c>
      <c r="D98" s="9">
        <f>'summary-refine'!$J99/1000</f>
        <v>0.58099999999999996</v>
      </c>
      <c r="E98" s="8">
        <f>'summary-refine'!$G99</f>
        <v>245404</v>
      </c>
      <c r="F98" s="24">
        <f t="shared" si="16"/>
        <v>245.404</v>
      </c>
      <c r="G98" s="8">
        <f>'summary-refine'!$P99/1000</f>
        <v>81.171999999999997</v>
      </c>
      <c r="H98" s="8">
        <f>'summary-refine'!$P99/J98</f>
        <v>51.407219759341352</v>
      </c>
      <c r="I98" s="8">
        <f>'summary-refine'!$L99</f>
        <v>1456</v>
      </c>
      <c r="J98" s="8">
        <f>'summary-refine'!$M99</f>
        <v>1579</v>
      </c>
      <c r="K98" s="9">
        <f>('summary-no-refine'!$K99-'summary-no-refine'!$J99)/1000</f>
        <v>67.262</v>
      </c>
      <c r="L98" s="7">
        <f t="shared" si="14"/>
        <v>1.3024144390592012</v>
      </c>
      <c r="M98" s="8">
        <f>'summary-no-refine'!$G99</f>
        <v>219420</v>
      </c>
      <c r="N98" s="24">
        <f t="shared" si="17"/>
        <v>219.42</v>
      </c>
      <c r="O98" s="7">
        <f t="shared" si="15"/>
        <v>1.1184212924984049</v>
      </c>
    </row>
    <row r="99" spans="1:15" x14ac:dyDescent="0.2">
      <c r="A99" s="1">
        <v>98</v>
      </c>
      <c r="B99" s="9">
        <f>('summary-refine'!$H100+'summary-refine'!$I100)/1000</f>
        <v>7.6440000000000001</v>
      </c>
      <c r="C99" s="9">
        <f>('summary-refine'!$K100-'summary-refine'!$J100)/1000</f>
        <v>89.18</v>
      </c>
      <c r="D99" s="9">
        <f>'summary-refine'!$J100/1000</f>
        <v>0.53100000000000003</v>
      </c>
      <c r="E99" s="8">
        <f>'summary-refine'!$G100</f>
        <v>245404</v>
      </c>
      <c r="F99" s="24">
        <f t="shared" si="16"/>
        <v>245.404</v>
      </c>
      <c r="G99" s="8">
        <f>'summary-refine'!$P100/1000</f>
        <v>81.171999999999997</v>
      </c>
      <c r="H99" s="8">
        <f>'summary-refine'!$P100/J99</f>
        <v>51.407219759341352</v>
      </c>
      <c r="I99" s="8">
        <f>'summary-refine'!$L100</f>
        <v>1456</v>
      </c>
      <c r="J99" s="8">
        <f>'summary-refine'!$M100</f>
        <v>1579</v>
      </c>
      <c r="K99" s="9">
        <f>('summary-no-refine'!$K100-'summary-no-refine'!$J100)/1000</f>
        <v>65.876999999999995</v>
      </c>
      <c r="L99" s="7">
        <f t="shared" si="14"/>
        <v>1.3537349909680163</v>
      </c>
      <c r="M99" s="8">
        <f>'summary-no-refine'!$G100</f>
        <v>219420</v>
      </c>
      <c r="N99" s="24">
        <f t="shared" si="17"/>
        <v>219.42</v>
      </c>
      <c r="O99" s="7">
        <f t="shared" si="15"/>
        <v>1.1184212924984049</v>
      </c>
    </row>
    <row r="100" spans="1:15" x14ac:dyDescent="0.2">
      <c r="A100" s="1">
        <v>99</v>
      </c>
      <c r="B100" s="9">
        <f>('summary-refine'!$H101+'summary-refine'!$I101)/1000</f>
        <v>7.3109999999999999</v>
      </c>
      <c r="C100" s="9">
        <f>('summary-refine'!$K101-'summary-refine'!$J101)/1000</f>
        <v>85.766999999999996</v>
      </c>
      <c r="D100" s="9">
        <f>'summary-refine'!$J101/1000</f>
        <v>0.60199999999999998</v>
      </c>
      <c r="E100" s="8">
        <f>'summary-refine'!$G101</f>
        <v>245404</v>
      </c>
      <c r="F100" s="24">
        <f t="shared" si="16"/>
        <v>245.404</v>
      </c>
      <c r="G100" s="8">
        <f>'summary-refine'!$P101/1000</f>
        <v>81.171999999999997</v>
      </c>
      <c r="H100" s="8">
        <f>'summary-refine'!$P101/J100</f>
        <v>51.407219759341352</v>
      </c>
      <c r="I100" s="8">
        <f>'summary-refine'!$L101</f>
        <v>1456</v>
      </c>
      <c r="J100" s="8">
        <f>'summary-refine'!$M101</f>
        <v>1579</v>
      </c>
      <c r="K100" s="9">
        <f>('summary-no-refine'!$K101-'summary-no-refine'!$J101)/1000</f>
        <v>65.007000000000005</v>
      </c>
      <c r="L100" s="7">
        <f t="shared" si="14"/>
        <v>1.3193502238220498</v>
      </c>
      <c r="M100" s="8">
        <f>'summary-no-refine'!$G101</f>
        <v>219420</v>
      </c>
      <c r="N100" s="24">
        <f t="shared" si="17"/>
        <v>219.42</v>
      </c>
      <c r="O100" s="7">
        <f t="shared" si="15"/>
        <v>1.1184212924984049</v>
      </c>
    </row>
    <row r="101" spans="1:15" x14ac:dyDescent="0.2">
      <c r="A101" s="1">
        <v>100</v>
      </c>
      <c r="B101" s="9">
        <f>('summary-refine'!$H102+'summary-refine'!$I102)/1000</f>
        <v>7.5780000000000003</v>
      </c>
      <c r="C101" s="9">
        <f>('summary-refine'!$K102-'summary-refine'!$J102)/1000</f>
        <v>86.792000000000002</v>
      </c>
      <c r="D101" s="9">
        <f>'summary-refine'!$J102/1000</f>
        <v>0.60499999999999998</v>
      </c>
      <c r="E101" s="8">
        <f>'summary-refine'!$G102</f>
        <v>245404</v>
      </c>
      <c r="F101" s="24">
        <f t="shared" si="16"/>
        <v>245.404</v>
      </c>
      <c r="G101" s="8">
        <f>'summary-refine'!$P102/1000</f>
        <v>81.171999999999997</v>
      </c>
      <c r="H101" s="8">
        <f>'summary-refine'!$P102/J101</f>
        <v>51.407219759341352</v>
      </c>
      <c r="I101" s="8">
        <f>'summary-refine'!$L102</f>
        <v>1456</v>
      </c>
      <c r="J101" s="8">
        <f>'summary-refine'!$M102</f>
        <v>1579</v>
      </c>
      <c r="K101" s="9">
        <f>('summary-no-refine'!$K102-'summary-no-refine'!$J102)/1000</f>
        <v>68.275999999999996</v>
      </c>
      <c r="L101" s="7">
        <f t="shared" si="14"/>
        <v>1.2711933915285021</v>
      </c>
      <c r="M101" s="8">
        <f>'summary-no-refine'!$G102</f>
        <v>219420</v>
      </c>
      <c r="N101" s="24">
        <f t="shared" si="17"/>
        <v>219.42</v>
      </c>
      <c r="O101" s="7">
        <f t="shared" si="15"/>
        <v>1.1184212924984049</v>
      </c>
    </row>
    <row r="102" spans="1:15" x14ac:dyDescent="0.2">
      <c r="A102" s="1">
        <v>101</v>
      </c>
      <c r="B102" s="9">
        <f>('summary-refine'!$H103+'summary-refine'!$I103)/1000</f>
        <v>7.9260000000000002</v>
      </c>
      <c r="C102" s="9">
        <f>('summary-refine'!$K103-'summary-refine'!$J103)/1000</f>
        <v>88.745999999999995</v>
      </c>
      <c r="D102" s="9">
        <f>'summary-refine'!$J103/1000</f>
        <v>0.59199999999999997</v>
      </c>
      <c r="E102" s="8">
        <f>'summary-refine'!$G103</f>
        <v>245404</v>
      </c>
      <c r="F102" s="24">
        <f t="shared" si="16"/>
        <v>245.404</v>
      </c>
      <c r="G102" s="8">
        <f>'summary-refine'!$P103/1000</f>
        <v>81.171999999999997</v>
      </c>
      <c r="H102" s="8">
        <f>'summary-refine'!$P103/J102</f>
        <v>51.407219759341352</v>
      </c>
      <c r="I102" s="8">
        <f>'summary-refine'!$L103</f>
        <v>1456</v>
      </c>
      <c r="J102" s="8">
        <f>'summary-refine'!$M103</f>
        <v>1579</v>
      </c>
      <c r="K102" s="9">
        <f>('summary-no-refine'!$K103-'summary-no-refine'!$J103)/1000</f>
        <v>67.266000000000005</v>
      </c>
      <c r="L102" s="7">
        <f t="shared" si="14"/>
        <v>1.3193292302203192</v>
      </c>
      <c r="M102" s="8">
        <f>'summary-no-refine'!$G103</f>
        <v>219420</v>
      </c>
      <c r="N102" s="24">
        <f t="shared" si="17"/>
        <v>219.42</v>
      </c>
      <c r="O102" s="7">
        <f t="shared" si="15"/>
        <v>1.1184212924984049</v>
      </c>
    </row>
    <row r="103" spans="1:15" x14ac:dyDescent="0.2">
      <c r="A103" s="1">
        <v>102</v>
      </c>
      <c r="B103" s="9">
        <f>('summary-refine'!$H104+'summary-refine'!$I104)/1000</f>
        <v>7.6109999999999998</v>
      </c>
      <c r="C103" s="9">
        <f>('summary-refine'!$K104-'summary-refine'!$J104)/1000</f>
        <v>87.730999999999995</v>
      </c>
      <c r="D103" s="9">
        <f>'summary-refine'!$J104/1000</f>
        <v>0.60799999999999998</v>
      </c>
      <c r="E103" s="8">
        <f>'summary-refine'!$G104</f>
        <v>245404</v>
      </c>
      <c r="F103" s="24">
        <f t="shared" si="16"/>
        <v>245.404</v>
      </c>
      <c r="G103" s="8">
        <f>'summary-refine'!$P104/1000</f>
        <v>81.171999999999997</v>
      </c>
      <c r="H103" s="8">
        <f>'summary-refine'!$P104/J103</f>
        <v>51.407219759341352</v>
      </c>
      <c r="I103" s="8">
        <f>'summary-refine'!$L104</f>
        <v>1456</v>
      </c>
      <c r="J103" s="8">
        <f>'summary-refine'!$M104</f>
        <v>1579</v>
      </c>
      <c r="K103" s="9">
        <f>('summary-no-refine'!$K104-'summary-no-refine'!$J104)/1000</f>
        <v>66.433000000000007</v>
      </c>
      <c r="L103" s="7">
        <f t="shared" si="14"/>
        <v>1.3205936808513838</v>
      </c>
      <c r="M103" s="8">
        <f>'summary-no-refine'!$G104</f>
        <v>219420</v>
      </c>
      <c r="N103" s="24">
        <f t="shared" si="17"/>
        <v>219.42</v>
      </c>
      <c r="O103" s="7">
        <f t="shared" si="15"/>
        <v>1.1184212924984049</v>
      </c>
    </row>
    <row r="104" spans="1:15" x14ac:dyDescent="0.2">
      <c r="A104" s="1">
        <v>103</v>
      </c>
      <c r="B104" s="9">
        <f>('summary-refine'!$H105+'summary-refine'!$I105)/1000</f>
        <v>7.6269999999999998</v>
      </c>
      <c r="C104" s="9">
        <f>('summary-refine'!$K105-'summary-refine'!$J105)/1000</f>
        <v>84.262</v>
      </c>
      <c r="D104" s="9">
        <f>'summary-refine'!$J105/1000</f>
        <v>0.57699999999999996</v>
      </c>
      <c r="E104" s="8">
        <f>'summary-refine'!$G105</f>
        <v>245533</v>
      </c>
      <c r="F104" s="24">
        <f t="shared" si="16"/>
        <v>245.53299999999999</v>
      </c>
      <c r="G104" s="8">
        <f>'summary-refine'!$P105/1000</f>
        <v>81.147000000000006</v>
      </c>
      <c r="H104" s="8">
        <f>'summary-refine'!$P105/J104</f>
        <v>51.391386953768205</v>
      </c>
      <c r="I104" s="8">
        <f>'summary-refine'!$L105</f>
        <v>1456</v>
      </c>
      <c r="J104" s="8">
        <f>'summary-refine'!$M105</f>
        <v>1579</v>
      </c>
      <c r="K104" s="9">
        <f>('summary-no-refine'!$K105-'summary-no-refine'!$J105)/1000</f>
        <v>65.748000000000005</v>
      </c>
      <c r="L104" s="7">
        <f t="shared" si="14"/>
        <v>1.2815903145342824</v>
      </c>
      <c r="M104" s="8">
        <f>'summary-no-refine'!$G105</f>
        <v>220265</v>
      </c>
      <c r="N104" s="24">
        <f t="shared" si="17"/>
        <v>220.26499999999999</v>
      </c>
      <c r="O104" s="7">
        <f t="shared" si="15"/>
        <v>1.1147163643792704</v>
      </c>
    </row>
    <row r="105" spans="1:15" x14ac:dyDescent="0.2">
      <c r="A105" s="1">
        <v>104</v>
      </c>
      <c r="B105" s="9">
        <f>('summary-refine'!$H106+'summary-refine'!$I106)/1000</f>
        <v>7.4349999999999996</v>
      </c>
      <c r="C105" s="9">
        <f>('summary-refine'!$K106-'summary-refine'!$J106)/1000</f>
        <v>86.256</v>
      </c>
      <c r="D105" s="9">
        <f>'summary-refine'!$J106/1000</f>
        <v>0.59899999999999998</v>
      </c>
      <c r="E105" s="8">
        <f>'summary-refine'!$G106</f>
        <v>245533</v>
      </c>
      <c r="F105" s="24">
        <f t="shared" si="16"/>
        <v>245.53299999999999</v>
      </c>
      <c r="G105" s="8">
        <f>'summary-refine'!$P106/1000</f>
        <v>81.147000000000006</v>
      </c>
      <c r="H105" s="8">
        <f>'summary-refine'!$P106/J105</f>
        <v>51.391386953768205</v>
      </c>
      <c r="I105" s="8">
        <f>'summary-refine'!$L106</f>
        <v>1456</v>
      </c>
      <c r="J105" s="8">
        <f>'summary-refine'!$M106</f>
        <v>1579</v>
      </c>
      <c r="K105" s="9">
        <f>('summary-no-refine'!$K106-'summary-no-refine'!$J106)/1000</f>
        <v>65.602999999999994</v>
      </c>
      <c r="L105" s="7">
        <f t="shared" si="14"/>
        <v>1.3148179199121992</v>
      </c>
      <c r="M105" s="8">
        <f>'summary-no-refine'!$G106</f>
        <v>220265</v>
      </c>
      <c r="N105" s="24">
        <f t="shared" si="17"/>
        <v>220.26499999999999</v>
      </c>
      <c r="O105" s="7">
        <f t="shared" si="15"/>
        <v>1.1147163643792704</v>
      </c>
    </row>
    <row r="106" spans="1:15" x14ac:dyDescent="0.2">
      <c r="A106" s="1">
        <v>105</v>
      </c>
      <c r="B106" s="9">
        <f>('summary-refine'!$H107+'summary-refine'!$I107)/1000</f>
        <v>7.5949999999999998</v>
      </c>
      <c r="C106" s="9">
        <f>('summary-refine'!$K107-'summary-refine'!$J107)/1000</f>
        <v>87.994</v>
      </c>
      <c r="D106" s="9">
        <f>'summary-refine'!$J107/1000</f>
        <v>0.60499999999999998</v>
      </c>
      <c r="E106" s="8">
        <f>'summary-refine'!$G107</f>
        <v>245533</v>
      </c>
      <c r="F106" s="24">
        <f t="shared" si="16"/>
        <v>245.53299999999999</v>
      </c>
      <c r="G106" s="8">
        <f>'summary-refine'!$P107/1000</f>
        <v>81.147000000000006</v>
      </c>
      <c r="H106" s="8">
        <f>'summary-refine'!$P107/J106</f>
        <v>51.391386953768205</v>
      </c>
      <c r="I106" s="8">
        <f>'summary-refine'!$L107</f>
        <v>1456</v>
      </c>
      <c r="J106" s="8">
        <f>'summary-refine'!$M107</f>
        <v>1579</v>
      </c>
      <c r="K106" s="9">
        <f>('summary-no-refine'!$K107-'summary-no-refine'!$J107)/1000</f>
        <v>67.781999999999996</v>
      </c>
      <c r="L106" s="7">
        <f t="shared" si="14"/>
        <v>1.2981912602165768</v>
      </c>
      <c r="M106" s="8">
        <f>'summary-no-refine'!$G107</f>
        <v>220265</v>
      </c>
      <c r="N106" s="24">
        <f t="shared" si="17"/>
        <v>220.26499999999999</v>
      </c>
      <c r="O106" s="7">
        <f t="shared" si="15"/>
        <v>1.1147163643792704</v>
      </c>
    </row>
    <row r="107" spans="1:15" x14ac:dyDescent="0.2">
      <c r="A107" s="1">
        <v>106</v>
      </c>
      <c r="B107" s="9">
        <f>('summary-refine'!$H108+'summary-refine'!$I108)/1000</f>
        <v>7.8780000000000001</v>
      </c>
      <c r="C107" s="9">
        <f>('summary-refine'!$K108-'summary-refine'!$J108)/1000</f>
        <v>86.177000000000007</v>
      </c>
      <c r="D107" s="9">
        <f>'summary-refine'!$J108/1000</f>
        <v>0.61299999999999999</v>
      </c>
      <c r="E107" s="8">
        <f>'summary-refine'!$G108</f>
        <v>245533</v>
      </c>
      <c r="F107" s="24">
        <f t="shared" si="16"/>
        <v>245.53299999999999</v>
      </c>
      <c r="G107" s="8">
        <f>'summary-refine'!$P108/1000</f>
        <v>81.147000000000006</v>
      </c>
      <c r="H107" s="8">
        <f>'summary-refine'!$P108/J107</f>
        <v>51.391386953768205</v>
      </c>
      <c r="I107" s="8">
        <f>'summary-refine'!$L108</f>
        <v>1456</v>
      </c>
      <c r="J107" s="8">
        <f>'summary-refine'!$M108</f>
        <v>1579</v>
      </c>
      <c r="K107" s="9">
        <f>('summary-no-refine'!$K108-'summary-no-refine'!$J108)/1000</f>
        <v>69.753</v>
      </c>
      <c r="L107" s="7">
        <f t="shared" si="14"/>
        <v>1.2354594067638669</v>
      </c>
      <c r="M107" s="8">
        <f>'summary-no-refine'!$G108</f>
        <v>220265</v>
      </c>
      <c r="N107" s="24">
        <f t="shared" si="17"/>
        <v>220.26499999999999</v>
      </c>
      <c r="O107" s="7">
        <f t="shared" si="15"/>
        <v>1.1147163643792704</v>
      </c>
    </row>
    <row r="108" spans="1:15" x14ac:dyDescent="0.2">
      <c r="A108" s="1">
        <v>107</v>
      </c>
      <c r="B108" s="9">
        <f>('summary-refine'!$H109+'summary-refine'!$I109)/1000</f>
        <v>7.5490000000000004</v>
      </c>
      <c r="C108" s="9">
        <f>('summary-refine'!$K109-'summary-refine'!$J109)/1000</f>
        <v>86.641999999999996</v>
      </c>
      <c r="D108" s="9">
        <f>'summary-refine'!$J109/1000</f>
        <v>0.628</v>
      </c>
      <c r="E108" s="8">
        <f>'summary-refine'!$G109</f>
        <v>245533</v>
      </c>
      <c r="F108" s="24">
        <f t="shared" si="16"/>
        <v>245.53299999999999</v>
      </c>
      <c r="G108" s="8">
        <f>'summary-refine'!$P109/1000</f>
        <v>81.147000000000006</v>
      </c>
      <c r="H108" s="8">
        <f>'summary-refine'!$P109/J108</f>
        <v>51.391386953768205</v>
      </c>
      <c r="I108" s="8">
        <f>'summary-refine'!$L109</f>
        <v>1456</v>
      </c>
      <c r="J108" s="8">
        <f>'summary-refine'!$M109</f>
        <v>1579</v>
      </c>
      <c r="K108" s="9">
        <f>('summary-no-refine'!$K109-'summary-no-refine'!$J109)/1000</f>
        <v>67.165000000000006</v>
      </c>
      <c r="L108" s="7">
        <f t="shared" si="14"/>
        <v>1.2899873445991215</v>
      </c>
      <c r="M108" s="8">
        <f>'summary-no-refine'!$G109</f>
        <v>220265</v>
      </c>
      <c r="N108" s="24">
        <f t="shared" si="17"/>
        <v>220.26499999999999</v>
      </c>
      <c r="O108" s="7">
        <f t="shared" si="15"/>
        <v>1.1147163643792704</v>
      </c>
    </row>
    <row r="109" spans="1:15" x14ac:dyDescent="0.2">
      <c r="A109" s="1">
        <v>108</v>
      </c>
      <c r="B109" s="9">
        <f>('summary-refine'!$H110+'summary-refine'!$I110)/1000</f>
        <v>7.6159999999999997</v>
      </c>
      <c r="C109" s="9">
        <f>('summary-refine'!$K110-'summary-refine'!$J110)/1000</f>
        <v>84.033000000000001</v>
      </c>
      <c r="D109" s="9">
        <f>'summary-refine'!$J110/1000</f>
        <v>0.56399999999999995</v>
      </c>
      <c r="E109" s="8">
        <f>'summary-refine'!$G110</f>
        <v>245533</v>
      </c>
      <c r="F109" s="24">
        <f t="shared" si="16"/>
        <v>245.53299999999999</v>
      </c>
      <c r="G109" s="8">
        <f>'summary-refine'!$P110/1000</f>
        <v>81.147000000000006</v>
      </c>
      <c r="H109" s="8">
        <f>'summary-refine'!$P110/J109</f>
        <v>51.391386953768205</v>
      </c>
      <c r="I109" s="8">
        <f>'summary-refine'!$L110</f>
        <v>1456</v>
      </c>
      <c r="J109" s="8">
        <f>'summary-refine'!$M110</f>
        <v>1579</v>
      </c>
      <c r="K109" s="9">
        <f>('summary-no-refine'!$K110-'summary-no-refine'!$J110)/1000</f>
        <v>65.605999999999995</v>
      </c>
      <c r="L109" s="7">
        <f t="shared" si="14"/>
        <v>1.280873700576167</v>
      </c>
      <c r="M109" s="8">
        <f>'summary-no-refine'!$G110</f>
        <v>220265</v>
      </c>
      <c r="N109" s="24">
        <f t="shared" si="17"/>
        <v>220.26499999999999</v>
      </c>
      <c r="O109" s="7">
        <f t="shared" si="15"/>
        <v>1.1147163643792704</v>
      </c>
    </row>
    <row r="110" spans="1:15" x14ac:dyDescent="0.2">
      <c r="A110" s="1">
        <v>109</v>
      </c>
      <c r="B110" s="9">
        <f>('summary-refine'!$H111+'summary-refine'!$I111)/1000</f>
        <v>7.3239999999999998</v>
      </c>
      <c r="C110" s="9">
        <f>('summary-refine'!$K111-'summary-refine'!$J111)/1000</f>
        <v>83.650999999999996</v>
      </c>
      <c r="D110" s="9">
        <f>'summary-refine'!$J111/1000</f>
        <v>0.59399999999999997</v>
      </c>
      <c r="E110" s="8">
        <f>'summary-refine'!$G111</f>
        <v>245533</v>
      </c>
      <c r="F110" s="24">
        <f t="shared" si="16"/>
        <v>245.53299999999999</v>
      </c>
      <c r="G110" s="8">
        <f>'summary-refine'!$P111/1000</f>
        <v>81.147000000000006</v>
      </c>
      <c r="H110" s="8">
        <f>'summary-refine'!$P111/J110</f>
        <v>51.391386953768205</v>
      </c>
      <c r="I110" s="8">
        <f>'summary-refine'!$L111</f>
        <v>1456</v>
      </c>
      <c r="J110" s="8">
        <f>'summary-refine'!$M111</f>
        <v>1579</v>
      </c>
      <c r="K110" s="9">
        <f>('summary-no-refine'!$K111-'summary-no-refine'!$J111)/1000</f>
        <v>66.331999999999994</v>
      </c>
      <c r="L110" s="7">
        <f t="shared" si="14"/>
        <v>1.2610957004160888</v>
      </c>
      <c r="M110" s="8">
        <f>'summary-no-refine'!$G111</f>
        <v>220265</v>
      </c>
      <c r="N110" s="24">
        <f t="shared" si="17"/>
        <v>220.26499999999999</v>
      </c>
      <c r="O110" s="7">
        <f t="shared" si="15"/>
        <v>1.1147163643792704</v>
      </c>
    </row>
    <row r="111" spans="1:15" x14ac:dyDescent="0.2">
      <c r="A111" s="1">
        <v>110</v>
      </c>
      <c r="B111" s="9">
        <f>('summary-refine'!$H112+'summary-refine'!$I112)/1000</f>
        <v>7.585</v>
      </c>
      <c r="C111" s="9">
        <f>('summary-refine'!$K112-'summary-refine'!$J112)/1000</f>
        <v>86.731999999999999</v>
      </c>
      <c r="D111" s="9">
        <f>'summary-refine'!$J112/1000</f>
        <v>0.55200000000000005</v>
      </c>
      <c r="E111" s="8">
        <f>'summary-refine'!$G112</f>
        <v>245533</v>
      </c>
      <c r="F111" s="24">
        <f t="shared" si="16"/>
        <v>245.53299999999999</v>
      </c>
      <c r="G111" s="8">
        <f>'summary-refine'!$P112/1000</f>
        <v>81.147000000000006</v>
      </c>
      <c r="H111" s="8">
        <f>'summary-refine'!$P112/J111</f>
        <v>51.391386953768205</v>
      </c>
      <c r="I111" s="8">
        <f>'summary-refine'!$L112</f>
        <v>1456</v>
      </c>
      <c r="J111" s="8">
        <f>'summary-refine'!$M112</f>
        <v>1579</v>
      </c>
      <c r="K111" s="9">
        <f>('summary-no-refine'!$K112-'summary-no-refine'!$J112)/1000</f>
        <v>68.323999999999998</v>
      </c>
      <c r="L111" s="7">
        <f t="shared" si="14"/>
        <v>1.2694221649786313</v>
      </c>
      <c r="M111" s="8">
        <f>'summary-no-refine'!$G112</f>
        <v>220265</v>
      </c>
      <c r="N111" s="24">
        <f t="shared" si="17"/>
        <v>220.26499999999999</v>
      </c>
      <c r="O111" s="7">
        <f t="shared" si="15"/>
        <v>1.1147163643792704</v>
      </c>
    </row>
    <row r="112" spans="1:15" x14ac:dyDescent="0.2">
      <c r="A112" s="1">
        <v>111</v>
      </c>
      <c r="B112" s="9">
        <f>('summary-refine'!$H113+'summary-refine'!$I113)/1000</f>
        <v>7.99</v>
      </c>
      <c r="C112" s="9">
        <f>('summary-refine'!$K113-'summary-refine'!$J113)/1000</f>
        <v>87.054000000000002</v>
      </c>
      <c r="D112" s="9">
        <f>'summary-refine'!$J113/1000</f>
        <v>0.60199999999999998</v>
      </c>
      <c r="E112" s="8">
        <f>'summary-refine'!$G113</f>
        <v>245533</v>
      </c>
      <c r="F112" s="24">
        <f t="shared" si="16"/>
        <v>245.53299999999999</v>
      </c>
      <c r="G112" s="8">
        <f>'summary-refine'!$P113/1000</f>
        <v>81.147000000000006</v>
      </c>
      <c r="H112" s="8">
        <f>'summary-refine'!$P113/J112</f>
        <v>51.391386953768205</v>
      </c>
      <c r="I112" s="8">
        <f>'summary-refine'!$L113</f>
        <v>1456</v>
      </c>
      <c r="J112" s="8">
        <f>'summary-refine'!$M113</f>
        <v>1579</v>
      </c>
      <c r="K112" s="9">
        <f>('summary-no-refine'!$K113-'summary-no-refine'!$J113)/1000</f>
        <v>67.816000000000003</v>
      </c>
      <c r="L112" s="7">
        <f t="shared" si="14"/>
        <v>1.2836793677008376</v>
      </c>
      <c r="M112" s="8">
        <f>'summary-no-refine'!$G113</f>
        <v>220265</v>
      </c>
      <c r="N112" s="24">
        <f t="shared" si="17"/>
        <v>220.26499999999999</v>
      </c>
      <c r="O112" s="7">
        <f t="shared" si="15"/>
        <v>1.1147163643792704</v>
      </c>
    </row>
    <row r="113" spans="1:15" x14ac:dyDescent="0.2">
      <c r="A113" s="1">
        <v>112</v>
      </c>
      <c r="B113" s="9">
        <f>('summary-refine'!$H114+'summary-refine'!$I114)/1000</f>
        <v>7.5750000000000002</v>
      </c>
      <c r="C113" s="9">
        <f>('summary-refine'!$K114-'summary-refine'!$J114)/1000</f>
        <v>86.588999999999999</v>
      </c>
      <c r="D113" s="9">
        <f>'summary-refine'!$J114/1000</f>
        <v>0.61899999999999999</v>
      </c>
      <c r="E113" s="8">
        <f>'summary-refine'!$G114</f>
        <v>245533</v>
      </c>
      <c r="F113" s="24">
        <f t="shared" si="16"/>
        <v>245.53299999999999</v>
      </c>
      <c r="G113" s="8">
        <f>'summary-refine'!$P114/1000</f>
        <v>81.147000000000006</v>
      </c>
      <c r="H113" s="8">
        <f>'summary-refine'!$P114/J113</f>
        <v>51.391386953768205</v>
      </c>
      <c r="I113" s="8">
        <f>'summary-refine'!$L114</f>
        <v>1456</v>
      </c>
      <c r="J113" s="8">
        <f>'summary-refine'!$M114</f>
        <v>1579</v>
      </c>
      <c r="K113" s="9">
        <f>('summary-no-refine'!$K114-'summary-no-refine'!$J114)/1000</f>
        <v>66.61</v>
      </c>
      <c r="L113" s="7">
        <f t="shared" si="14"/>
        <v>1.299939948956613</v>
      </c>
      <c r="M113" s="8">
        <f>'summary-no-refine'!$G114</f>
        <v>220265</v>
      </c>
      <c r="N113" s="24">
        <f t="shared" si="17"/>
        <v>220.26499999999999</v>
      </c>
      <c r="O113" s="7">
        <f t="shared" si="15"/>
        <v>1.1147163643792704</v>
      </c>
    </row>
    <row r="114" spans="1:15" x14ac:dyDescent="0.2">
      <c r="A114" s="1">
        <v>113</v>
      </c>
      <c r="B114" s="9">
        <f>('summary-refine'!$H115+'summary-refine'!$I115)/1000</f>
        <v>8.0079999999999991</v>
      </c>
      <c r="C114" s="9">
        <f>('summary-refine'!$K115-'summary-refine'!$J115)/1000</f>
        <v>87.986999999999995</v>
      </c>
      <c r="D114" s="9">
        <f>'summary-refine'!$J115/1000</f>
        <v>0.57199999999999995</v>
      </c>
      <c r="E114" s="8">
        <f>'summary-refine'!$G115</f>
        <v>245533</v>
      </c>
      <c r="F114" s="24">
        <f t="shared" si="16"/>
        <v>245.53299999999999</v>
      </c>
      <c r="G114" s="8">
        <f>'summary-refine'!$P115/1000</f>
        <v>81.147000000000006</v>
      </c>
      <c r="H114" s="8">
        <f>'summary-refine'!$P115/J114</f>
        <v>51.391386953768205</v>
      </c>
      <c r="I114" s="8">
        <f>'summary-refine'!$L115</f>
        <v>1456</v>
      </c>
      <c r="J114" s="8">
        <f>'summary-refine'!$M115</f>
        <v>1579</v>
      </c>
      <c r="K114" s="9">
        <f>('summary-no-refine'!$K115-'summary-no-refine'!$J115)/1000</f>
        <v>65.688000000000002</v>
      </c>
      <c r="L114" s="7">
        <f t="shared" si="14"/>
        <v>1.3394683960540736</v>
      </c>
      <c r="M114" s="8">
        <f>'summary-no-refine'!$G115</f>
        <v>220265</v>
      </c>
      <c r="N114" s="24">
        <f t="shared" si="17"/>
        <v>220.26499999999999</v>
      </c>
      <c r="O114" s="7">
        <f t="shared" si="15"/>
        <v>1.1147163643792704</v>
      </c>
    </row>
    <row r="115" spans="1:15" x14ac:dyDescent="0.2">
      <c r="A115" s="1">
        <v>114</v>
      </c>
      <c r="B115" s="9">
        <f>('summary-refine'!$H116+'summary-refine'!$I116)/1000</f>
        <v>7.4349999999999996</v>
      </c>
      <c r="C115" s="9">
        <f>('summary-refine'!$K116-'summary-refine'!$J116)/1000</f>
        <v>85.8</v>
      </c>
      <c r="D115" s="9">
        <f>'summary-refine'!$J116/1000</f>
        <v>0.57699999999999996</v>
      </c>
      <c r="E115" s="8">
        <f>'summary-refine'!$G116</f>
        <v>245533</v>
      </c>
      <c r="F115" s="24">
        <f t="shared" si="16"/>
        <v>245.53299999999999</v>
      </c>
      <c r="G115" s="8">
        <f>'summary-refine'!$P116/1000</f>
        <v>81.147000000000006</v>
      </c>
      <c r="H115" s="8">
        <f>'summary-refine'!$P116/J115</f>
        <v>51.391386953768205</v>
      </c>
      <c r="I115" s="8">
        <f>'summary-refine'!$L116</f>
        <v>1456</v>
      </c>
      <c r="J115" s="8">
        <f>'summary-refine'!$M116</f>
        <v>1579</v>
      </c>
      <c r="K115" s="9">
        <f>('summary-no-refine'!$K116-'summary-no-refine'!$J116)/1000</f>
        <v>63.573999999999998</v>
      </c>
      <c r="L115" s="7">
        <f t="shared" si="14"/>
        <v>1.3496083304495547</v>
      </c>
      <c r="M115" s="8">
        <f>'summary-no-refine'!$G116</f>
        <v>220265</v>
      </c>
      <c r="N115" s="24">
        <f t="shared" si="17"/>
        <v>220.26499999999999</v>
      </c>
      <c r="O115" s="7">
        <f t="shared" si="15"/>
        <v>1.1147163643792704</v>
      </c>
    </row>
    <row r="116" spans="1:15" x14ac:dyDescent="0.2">
      <c r="A116" s="1">
        <v>115</v>
      </c>
      <c r="B116" s="9">
        <f>('summary-refine'!$H117+'summary-refine'!$I117)/1000</f>
        <v>7.7949999999999999</v>
      </c>
      <c r="C116" s="9">
        <f>('summary-refine'!$K117-'summary-refine'!$J117)/1000</f>
        <v>87.16</v>
      </c>
      <c r="D116" s="9">
        <f>'summary-refine'!$J117/1000</f>
        <v>0.53300000000000003</v>
      </c>
      <c r="E116" s="8">
        <f>'summary-refine'!$G117</f>
        <v>245226</v>
      </c>
      <c r="F116" s="24">
        <f t="shared" si="16"/>
        <v>245.226</v>
      </c>
      <c r="G116" s="8">
        <f>'summary-refine'!$P117/1000</f>
        <v>81.171999999999997</v>
      </c>
      <c r="H116" s="8">
        <f>'summary-refine'!$P117/J116</f>
        <v>51.407219759341352</v>
      </c>
      <c r="I116" s="8">
        <f>'summary-refine'!$L117</f>
        <v>1456</v>
      </c>
      <c r="J116" s="8">
        <f>'summary-refine'!$M117</f>
        <v>1579</v>
      </c>
      <c r="K116" s="9">
        <f>('summary-no-refine'!$K117-'summary-no-refine'!$J117)/1000</f>
        <v>67.233000000000004</v>
      </c>
      <c r="L116" s="7">
        <f t="shared" si="14"/>
        <v>1.2963871908140348</v>
      </c>
      <c r="M116" s="8">
        <f>'summary-no-refine'!$G117</f>
        <v>219546</v>
      </c>
      <c r="N116" s="24">
        <f t="shared" si="17"/>
        <v>219.54599999999999</v>
      </c>
      <c r="O116" s="7">
        <f t="shared" si="15"/>
        <v>1.1169686534940286</v>
      </c>
    </row>
    <row r="117" spans="1:15" x14ac:dyDescent="0.2">
      <c r="A117" s="1">
        <v>116</v>
      </c>
      <c r="B117" s="9">
        <f>('summary-refine'!$H118+'summary-refine'!$I118)/1000</f>
        <v>8.0779999999999994</v>
      </c>
      <c r="C117" s="9">
        <f>('summary-refine'!$K118-'summary-refine'!$J118)/1000</f>
        <v>88.846999999999994</v>
      </c>
      <c r="D117" s="9">
        <f>'summary-refine'!$J118/1000</f>
        <v>0.57999999999999996</v>
      </c>
      <c r="E117" s="8">
        <f>'summary-refine'!$G118</f>
        <v>245226</v>
      </c>
      <c r="F117" s="24">
        <f t="shared" si="16"/>
        <v>245.226</v>
      </c>
      <c r="G117" s="8">
        <f>'summary-refine'!$P118/1000</f>
        <v>81.171999999999997</v>
      </c>
      <c r="H117" s="8">
        <f>'summary-refine'!$P118/J117</f>
        <v>51.407219759341352</v>
      </c>
      <c r="I117" s="8">
        <f>'summary-refine'!$L118</f>
        <v>1456</v>
      </c>
      <c r="J117" s="8">
        <f>'summary-refine'!$M118</f>
        <v>1579</v>
      </c>
      <c r="K117" s="9">
        <f>('summary-no-refine'!$K118-'summary-no-refine'!$J118)/1000</f>
        <v>68.173000000000002</v>
      </c>
      <c r="L117" s="7">
        <f t="shared" si="14"/>
        <v>1.3032578880201837</v>
      </c>
      <c r="M117" s="8">
        <f>'summary-no-refine'!$G118</f>
        <v>219546</v>
      </c>
      <c r="N117" s="24">
        <f t="shared" si="17"/>
        <v>219.54599999999999</v>
      </c>
      <c r="O117" s="7">
        <f t="shared" si="15"/>
        <v>1.1169686534940286</v>
      </c>
    </row>
    <row r="118" spans="1:15" x14ac:dyDescent="0.2">
      <c r="A118" s="1">
        <v>117</v>
      </c>
      <c r="B118" s="9">
        <f>('summary-refine'!$H119+'summary-refine'!$I119)/1000</f>
        <v>7.5119999999999996</v>
      </c>
      <c r="C118" s="9">
        <f>('summary-refine'!$K119-'summary-refine'!$J119)/1000</f>
        <v>130.691</v>
      </c>
      <c r="D118" s="9">
        <f>'summary-refine'!$J119/1000</f>
        <v>0.71499999999999997</v>
      </c>
      <c r="E118" s="8">
        <f>'summary-refine'!$G119</f>
        <v>282401</v>
      </c>
      <c r="F118" s="24">
        <f t="shared" si="16"/>
        <v>282.40100000000001</v>
      </c>
      <c r="G118" s="8">
        <f>'summary-refine'!$P119/1000</f>
        <v>82.757999999999996</v>
      </c>
      <c r="H118" s="8">
        <f>'summary-refine'!$P119/J118</f>
        <v>52.411652944901839</v>
      </c>
      <c r="I118" s="8">
        <f>'summary-refine'!$L119</f>
        <v>1456</v>
      </c>
      <c r="J118" s="8">
        <f>'summary-refine'!$M119</f>
        <v>1579</v>
      </c>
      <c r="K118" s="9">
        <f>('summary-no-refine'!$K119-'summary-no-refine'!$J119)/1000</f>
        <v>93.521000000000001</v>
      </c>
      <c r="L118" s="7">
        <f t="shared" si="14"/>
        <v>1.3974508399183072</v>
      </c>
      <c r="M118" s="8">
        <f>'summary-no-refine'!$G119</f>
        <v>255340</v>
      </c>
      <c r="N118" s="24">
        <f t="shared" si="17"/>
        <v>255.34</v>
      </c>
      <c r="O118" s="7">
        <f t="shared" si="15"/>
        <v>1.1059802616119683</v>
      </c>
    </row>
    <row r="119" spans="1:15" x14ac:dyDescent="0.2">
      <c r="A119" s="1">
        <v>118</v>
      </c>
      <c r="B119" s="9">
        <f>('summary-refine'!$H120+'summary-refine'!$I120)/1000</f>
        <v>7.6689999999999996</v>
      </c>
      <c r="C119" s="9">
        <f>('summary-refine'!$K120-'summary-refine'!$J120)/1000</f>
        <v>131.29300000000001</v>
      </c>
      <c r="D119" s="9">
        <f>'summary-refine'!$J120/1000</f>
        <v>0.72499999999999998</v>
      </c>
      <c r="E119" s="8">
        <f>'summary-refine'!$G120</f>
        <v>282401</v>
      </c>
      <c r="F119" s="24">
        <f t="shared" si="16"/>
        <v>282.40100000000001</v>
      </c>
      <c r="G119" s="8">
        <f>'summary-refine'!$P120/1000</f>
        <v>82.757999999999996</v>
      </c>
      <c r="H119" s="8">
        <f>'summary-refine'!$P120/J119</f>
        <v>52.411652944901839</v>
      </c>
      <c r="I119" s="8">
        <f>'summary-refine'!$L120</f>
        <v>1456</v>
      </c>
      <c r="J119" s="8">
        <f>'summary-refine'!$M120</f>
        <v>1579</v>
      </c>
      <c r="K119" s="9">
        <f>('summary-no-refine'!$K120-'summary-no-refine'!$J120)/1000</f>
        <v>91.992999999999995</v>
      </c>
      <c r="L119" s="7">
        <f t="shared" si="14"/>
        <v>1.4272064178796213</v>
      </c>
      <c r="M119" s="8">
        <f>'summary-no-refine'!$G120</f>
        <v>255340</v>
      </c>
      <c r="N119" s="24">
        <f t="shared" si="17"/>
        <v>255.34</v>
      </c>
      <c r="O119" s="7">
        <f t="shared" si="15"/>
        <v>1.1059802616119683</v>
      </c>
    </row>
    <row r="120" spans="1:15" x14ac:dyDescent="0.2">
      <c r="A120" s="1">
        <v>119</v>
      </c>
      <c r="B120" s="9">
        <f>('summary-refine'!$H121+'summary-refine'!$I121)/1000</f>
        <v>7.4459999999999997</v>
      </c>
      <c r="C120" s="9">
        <f>('summary-refine'!$K121-'summary-refine'!$J121)/1000</f>
        <v>129.214</v>
      </c>
      <c r="D120" s="9">
        <f>'summary-refine'!$J121/1000</f>
        <v>0.72</v>
      </c>
      <c r="E120" s="8">
        <f>'summary-refine'!$G121</f>
        <v>282401</v>
      </c>
      <c r="F120" s="24">
        <f t="shared" si="16"/>
        <v>282.40100000000001</v>
      </c>
      <c r="G120" s="8">
        <f>'summary-refine'!$P121/1000</f>
        <v>82.757999999999996</v>
      </c>
      <c r="H120" s="8">
        <f>'summary-refine'!$P121/J120</f>
        <v>52.411652944901839</v>
      </c>
      <c r="I120" s="8">
        <f>'summary-refine'!$L121</f>
        <v>1456</v>
      </c>
      <c r="J120" s="8">
        <f>'summary-refine'!$M121</f>
        <v>1579</v>
      </c>
      <c r="K120" s="9">
        <f>('summary-no-refine'!$K121-'summary-no-refine'!$J121)/1000</f>
        <v>90.834999999999994</v>
      </c>
      <c r="L120" s="7">
        <f t="shared" si="14"/>
        <v>1.422513348378929</v>
      </c>
      <c r="M120" s="8">
        <f>'summary-no-refine'!$G121</f>
        <v>255340</v>
      </c>
      <c r="N120" s="24">
        <f t="shared" si="17"/>
        <v>255.34</v>
      </c>
      <c r="O120" s="7">
        <f t="shared" si="15"/>
        <v>1.1059802616119683</v>
      </c>
    </row>
    <row r="121" spans="1:15" x14ac:dyDescent="0.2">
      <c r="A121" s="1">
        <v>120</v>
      </c>
      <c r="B121" s="9">
        <f>('summary-refine'!$H122+'summary-refine'!$I122)/1000</f>
        <v>7.8719999999999999</v>
      </c>
      <c r="C121" s="9">
        <f>('summary-refine'!$K122-'summary-refine'!$J122)/1000</f>
        <v>132.845</v>
      </c>
      <c r="D121" s="9">
        <f>'summary-refine'!$J122/1000</f>
        <v>0.73199999999999998</v>
      </c>
      <c r="E121" s="8">
        <f>'summary-refine'!$G122</f>
        <v>282806</v>
      </c>
      <c r="F121" s="24">
        <f t="shared" si="16"/>
        <v>282.80599999999998</v>
      </c>
      <c r="G121" s="8">
        <f>'summary-refine'!$P122/1000</f>
        <v>82.783000000000001</v>
      </c>
      <c r="H121" s="8">
        <f>'summary-refine'!$P122/J121</f>
        <v>52.427485750474986</v>
      </c>
      <c r="I121" s="8">
        <f>'summary-refine'!$L122</f>
        <v>1456</v>
      </c>
      <c r="J121" s="8">
        <f>'summary-refine'!$M122</f>
        <v>1579</v>
      </c>
      <c r="K121" s="9">
        <f>('summary-no-refine'!$K122-'summary-no-refine'!$J122)/1000</f>
        <v>94.322999999999993</v>
      </c>
      <c r="L121" s="7">
        <f t="shared" si="14"/>
        <v>1.4084051609893664</v>
      </c>
      <c r="M121" s="8">
        <f>'summary-no-refine'!$G122</f>
        <v>255310</v>
      </c>
      <c r="N121" s="24">
        <f t="shared" si="17"/>
        <v>255.31</v>
      </c>
      <c r="O121" s="7">
        <f t="shared" si="15"/>
        <v>1.1076965257921743</v>
      </c>
    </row>
    <row r="122" spans="1:15" x14ac:dyDescent="0.2">
      <c r="A122" s="1">
        <v>121</v>
      </c>
      <c r="B122" s="9">
        <f>('summary-refine'!$H123+'summary-refine'!$I123)/1000</f>
        <v>8.0340000000000007</v>
      </c>
      <c r="C122" s="9">
        <f>('summary-refine'!$K123-'summary-refine'!$J123)/1000</f>
        <v>99.084999999999994</v>
      </c>
      <c r="D122" s="9">
        <f>'summary-refine'!$J123/1000</f>
        <v>0.69199999999999995</v>
      </c>
      <c r="E122" s="8">
        <f>'summary-refine'!$G123</f>
        <v>255580</v>
      </c>
      <c r="F122" s="24">
        <f t="shared" si="16"/>
        <v>255.58</v>
      </c>
      <c r="G122" s="8">
        <f>'summary-refine'!$P123/1000</f>
        <v>80.153000000000006</v>
      </c>
      <c r="H122" s="8">
        <f>'summary-refine'!$P123/J122</f>
        <v>50.761874604179859</v>
      </c>
      <c r="I122" s="8">
        <f>'summary-refine'!$L123</f>
        <v>1456</v>
      </c>
      <c r="J122" s="8">
        <f>'summary-refine'!$M123</f>
        <v>1579</v>
      </c>
      <c r="K122" s="9">
        <f>('summary-no-refine'!$K123-'summary-no-refine'!$J123)/1000</f>
        <v>68.603999999999999</v>
      </c>
      <c r="L122" s="7">
        <f t="shared" si="14"/>
        <v>1.4443035391522359</v>
      </c>
      <c r="M122" s="8">
        <f>'summary-no-refine'!$G123</f>
        <v>222268</v>
      </c>
      <c r="N122" s="24">
        <f t="shared" si="17"/>
        <v>222.268</v>
      </c>
      <c r="O122" s="7">
        <f t="shared" si="15"/>
        <v>1.149873126136016</v>
      </c>
    </row>
    <row r="123" spans="1:15" x14ac:dyDescent="0.2">
      <c r="A123" s="1">
        <v>122</v>
      </c>
      <c r="B123" s="9">
        <f>('summary-refine'!$H124+'summary-refine'!$I124)/1000</f>
        <v>7.6360000000000001</v>
      </c>
      <c r="C123" s="9">
        <f>('summary-refine'!$K124-'summary-refine'!$J124)/1000</f>
        <v>149.13900000000001</v>
      </c>
      <c r="D123" s="9">
        <f>'summary-refine'!$J124/1000</f>
        <v>0.76400000000000001</v>
      </c>
      <c r="E123" s="8">
        <f>'summary-refine'!$G124</f>
        <v>299736</v>
      </c>
      <c r="F123" s="24">
        <f t="shared" si="16"/>
        <v>299.73599999999999</v>
      </c>
      <c r="G123" s="8">
        <f>'summary-refine'!$P124/1000</f>
        <v>82.375</v>
      </c>
      <c r="H123" s="8">
        <f>'summary-refine'!$P124/J123</f>
        <v>52.13607594936709</v>
      </c>
      <c r="I123" s="8">
        <f>'summary-refine'!$L124</f>
        <v>1457</v>
      </c>
      <c r="J123" s="8">
        <f>'summary-refine'!$M124</f>
        <v>1580</v>
      </c>
      <c r="K123" s="9">
        <f>('summary-no-refine'!$K124-'summary-no-refine'!$J124)/1000</f>
        <v>87.843999999999994</v>
      </c>
      <c r="L123" s="7">
        <f t="shared" si="14"/>
        <v>1.6977710486772006</v>
      </c>
      <c r="M123" s="8">
        <f>'summary-no-refine'!$G124</f>
        <v>250974</v>
      </c>
      <c r="N123" s="24">
        <f t="shared" si="17"/>
        <v>250.97399999999999</v>
      </c>
      <c r="O123" s="7">
        <f t="shared" si="15"/>
        <v>1.1942910420999784</v>
      </c>
    </row>
    <row r="124" spans="1:15" x14ac:dyDescent="0.2">
      <c r="A124" s="1">
        <v>123</v>
      </c>
      <c r="B124" s="9">
        <f>('summary-refine'!$H125+'summary-refine'!$I125)/1000</f>
        <v>7.6790000000000003</v>
      </c>
      <c r="C124" s="9">
        <f>('summary-refine'!$K125-'summary-refine'!$J125)/1000</f>
        <v>148.11199999999999</v>
      </c>
      <c r="D124" s="9">
        <f>'summary-refine'!$J125/1000</f>
        <v>0.77200000000000002</v>
      </c>
      <c r="E124" s="8">
        <f>'summary-refine'!$G125</f>
        <v>299736</v>
      </c>
      <c r="F124" s="24">
        <f t="shared" si="16"/>
        <v>299.73599999999999</v>
      </c>
      <c r="G124" s="8">
        <f>'summary-refine'!$P125/1000</f>
        <v>82.375</v>
      </c>
      <c r="H124" s="8">
        <f>'summary-refine'!$P125/J124</f>
        <v>52.13607594936709</v>
      </c>
      <c r="I124" s="8">
        <f>'summary-refine'!$L125</f>
        <v>1457</v>
      </c>
      <c r="J124" s="8">
        <f>'summary-refine'!$M125</f>
        <v>1580</v>
      </c>
      <c r="K124" s="9">
        <f>('summary-no-refine'!$K125-'summary-no-refine'!$J125)/1000</f>
        <v>89.064999999999998</v>
      </c>
      <c r="L124" s="7">
        <f t="shared" si="14"/>
        <v>1.6629652500982428</v>
      </c>
      <c r="M124" s="8">
        <f>'summary-no-refine'!$G125</f>
        <v>250974</v>
      </c>
      <c r="N124" s="24">
        <f t="shared" si="17"/>
        <v>250.97399999999999</v>
      </c>
      <c r="O124" s="7">
        <f t="shared" si="15"/>
        <v>1.1942910420999784</v>
      </c>
    </row>
    <row r="125" spans="1:15" x14ac:dyDescent="0.2">
      <c r="A125" s="1">
        <v>124</v>
      </c>
      <c r="B125" s="9">
        <f>('summary-refine'!$H126+'summary-refine'!$I126)/1000</f>
        <v>7.5540000000000003</v>
      </c>
      <c r="C125" s="9">
        <f>('summary-refine'!$K126-'summary-refine'!$J126)/1000</f>
        <v>106.753</v>
      </c>
      <c r="D125" s="9">
        <f>'summary-refine'!$J126/1000</f>
        <v>0.624</v>
      </c>
      <c r="E125" s="8">
        <f>'summary-refine'!$G126</f>
        <v>269839</v>
      </c>
      <c r="F125" s="24">
        <f t="shared" si="16"/>
        <v>269.839</v>
      </c>
      <c r="G125" s="8">
        <f>'summary-refine'!$P126/1000</f>
        <v>81.040999999999997</v>
      </c>
      <c r="H125" s="8">
        <f>'summary-refine'!$P126/J125</f>
        <v>51.291772151898734</v>
      </c>
      <c r="I125" s="8">
        <f>'summary-refine'!$L126</f>
        <v>1457</v>
      </c>
      <c r="J125" s="8">
        <f>'summary-refine'!$M126</f>
        <v>1580</v>
      </c>
      <c r="K125" s="9">
        <f>('summary-no-refine'!$K126-'summary-no-refine'!$J126)/1000</f>
        <v>72.105000000000004</v>
      </c>
      <c r="L125" s="7">
        <f t="shared" si="14"/>
        <v>1.4805214617571596</v>
      </c>
      <c r="M125" s="8">
        <f>'summary-no-refine'!$G126</f>
        <v>230905</v>
      </c>
      <c r="N125" s="24">
        <f t="shared" si="17"/>
        <v>230.905</v>
      </c>
      <c r="O125" s="7">
        <f t="shared" si="15"/>
        <v>1.1686147982936705</v>
      </c>
    </row>
    <row r="126" spans="1:15" x14ac:dyDescent="0.2">
      <c r="A126" s="1">
        <v>125</v>
      </c>
      <c r="B126" s="9">
        <f>('summary-refine'!$H127+'summary-refine'!$I127)/1000</f>
        <v>7.6769999999999996</v>
      </c>
      <c r="C126" s="9">
        <f>('summary-refine'!$K127-'summary-refine'!$J127)/1000</f>
        <v>111.52200000000001</v>
      </c>
      <c r="D126" s="9">
        <f>'summary-refine'!$J127/1000</f>
        <v>0.65600000000000003</v>
      </c>
      <c r="E126" s="8">
        <f>'summary-refine'!$G127</f>
        <v>269519</v>
      </c>
      <c r="F126" s="24">
        <f t="shared" si="16"/>
        <v>269.51900000000001</v>
      </c>
      <c r="G126" s="8">
        <f>'summary-refine'!$P127/1000</f>
        <v>81.019000000000005</v>
      </c>
      <c r="H126" s="8">
        <f>'summary-refine'!$P127/J126</f>
        <v>51.277848101265825</v>
      </c>
      <c r="I126" s="8">
        <f>'summary-refine'!$L127</f>
        <v>1457</v>
      </c>
      <c r="J126" s="8">
        <f>'summary-refine'!$M127</f>
        <v>1580</v>
      </c>
      <c r="K126" s="9">
        <f>('summary-no-refine'!$K127-'summary-no-refine'!$J127)/1000</f>
        <v>74.852999999999994</v>
      </c>
      <c r="L126" s="7">
        <f t="shared" si="14"/>
        <v>1.4898801651236426</v>
      </c>
      <c r="M126" s="8">
        <f>'summary-no-refine'!$G127</f>
        <v>230982</v>
      </c>
      <c r="N126" s="24">
        <f t="shared" si="17"/>
        <v>230.982</v>
      </c>
      <c r="O126" s="7">
        <f t="shared" si="15"/>
        <v>1.1668398403338789</v>
      </c>
    </row>
    <row r="127" spans="1:15" x14ac:dyDescent="0.2">
      <c r="A127" s="1">
        <v>126</v>
      </c>
      <c r="B127" s="9">
        <f>('summary-refine'!$H128+'summary-refine'!$I128)/1000</f>
        <v>7.851</v>
      </c>
      <c r="C127" s="9">
        <f>('summary-refine'!$K128-'summary-refine'!$J128)/1000</f>
        <v>111.417</v>
      </c>
      <c r="D127" s="9">
        <f>'summary-refine'!$J128/1000</f>
        <v>0.69599999999999995</v>
      </c>
      <c r="E127" s="8">
        <f>'summary-refine'!$G128</f>
        <v>269532</v>
      </c>
      <c r="F127" s="24">
        <f t="shared" si="16"/>
        <v>269.53199999999998</v>
      </c>
      <c r="G127" s="8">
        <f>'summary-refine'!$P128/1000</f>
        <v>81.02</v>
      </c>
      <c r="H127" s="8">
        <f>'summary-refine'!$P128/J127</f>
        <v>51.278481012658226</v>
      </c>
      <c r="I127" s="8">
        <f>'summary-refine'!$L128</f>
        <v>1457</v>
      </c>
      <c r="J127" s="8">
        <f>'summary-refine'!$M128</f>
        <v>1580</v>
      </c>
      <c r="K127" s="9">
        <f>('summary-no-refine'!$K128-'summary-no-refine'!$J128)/1000</f>
        <v>80.13</v>
      </c>
      <c r="L127" s="7">
        <f t="shared" si="14"/>
        <v>1.3904530138524898</v>
      </c>
      <c r="M127" s="8">
        <f>'summary-no-refine'!$G128</f>
        <v>230995</v>
      </c>
      <c r="N127" s="24">
        <f t="shared" si="17"/>
        <v>230.995</v>
      </c>
      <c r="O127" s="7">
        <f t="shared" si="15"/>
        <v>1.16683045087556</v>
      </c>
    </row>
    <row r="128" spans="1:15" x14ac:dyDescent="0.2">
      <c r="A128" s="1">
        <v>127</v>
      </c>
      <c r="B128" s="9">
        <f>('summary-refine'!$H129+'summary-refine'!$I129)/1000</f>
        <v>7.6109999999999998</v>
      </c>
      <c r="C128" s="9">
        <f>('summary-refine'!$K129-'summary-refine'!$J129)/1000</f>
        <v>109.351</v>
      </c>
      <c r="D128" s="9">
        <f>'summary-refine'!$J129/1000</f>
        <v>0.66200000000000003</v>
      </c>
      <c r="E128" s="8">
        <f>'summary-refine'!$G129</f>
        <v>269541</v>
      </c>
      <c r="F128" s="24">
        <f t="shared" si="16"/>
        <v>269.541</v>
      </c>
      <c r="G128" s="8">
        <f>'summary-refine'!$P129/1000</f>
        <v>81.043999999999997</v>
      </c>
      <c r="H128" s="8">
        <f>'summary-refine'!$P129/J128</f>
        <v>51.293670886075951</v>
      </c>
      <c r="I128" s="8">
        <f>'summary-refine'!$L129</f>
        <v>1459</v>
      </c>
      <c r="J128" s="8">
        <f>'summary-refine'!$M129</f>
        <v>1580</v>
      </c>
      <c r="K128" s="9">
        <f>('summary-no-refine'!$K129-'summary-no-refine'!$J129)/1000</f>
        <v>73.855999999999995</v>
      </c>
      <c r="L128" s="7">
        <f t="shared" si="14"/>
        <v>1.4805973786828424</v>
      </c>
      <c r="M128" s="8">
        <f>'summary-no-refine'!$G129</f>
        <v>230840</v>
      </c>
      <c r="N128" s="24">
        <f t="shared" si="17"/>
        <v>230.84</v>
      </c>
      <c r="O128" s="7">
        <f t="shared" si="15"/>
        <v>1.1676529197712702</v>
      </c>
    </row>
    <row r="129" spans="1:15" x14ac:dyDescent="0.2">
      <c r="A129" s="1">
        <v>128</v>
      </c>
      <c r="B129" s="9">
        <f>('summary-refine'!$H130+'summary-refine'!$I130)/1000</f>
        <v>7.9160000000000004</v>
      </c>
      <c r="C129" s="9">
        <f>('summary-refine'!$K130-'summary-refine'!$J130)/1000</f>
        <v>108.941</v>
      </c>
      <c r="D129" s="9">
        <f>'summary-refine'!$J130/1000</f>
        <v>0.60699999999999998</v>
      </c>
      <c r="E129" s="8">
        <f>'summary-refine'!$G130</f>
        <v>269541</v>
      </c>
      <c r="F129" s="24">
        <f t="shared" si="16"/>
        <v>269.541</v>
      </c>
      <c r="G129" s="8">
        <f>'summary-refine'!$P130/1000</f>
        <v>81.043999999999997</v>
      </c>
      <c r="H129" s="8">
        <f>'summary-refine'!$P130/J129</f>
        <v>51.293670886075951</v>
      </c>
      <c r="I129" s="8">
        <f>'summary-refine'!$L130</f>
        <v>1459</v>
      </c>
      <c r="J129" s="8">
        <f>'summary-refine'!$M130</f>
        <v>1580</v>
      </c>
      <c r="K129" s="9">
        <f>('summary-no-refine'!$K130-'summary-no-refine'!$J130)/1000</f>
        <v>72.457999999999998</v>
      </c>
      <c r="L129" s="7">
        <f t="shared" si="14"/>
        <v>1.5035054790361313</v>
      </c>
      <c r="M129" s="8">
        <f>'summary-no-refine'!$G130</f>
        <v>230840</v>
      </c>
      <c r="N129" s="24">
        <f t="shared" si="17"/>
        <v>230.84</v>
      </c>
      <c r="O129" s="7">
        <f t="shared" si="15"/>
        <v>1.1676529197712702</v>
      </c>
    </row>
    <row r="130" spans="1:15" x14ac:dyDescent="0.2">
      <c r="A130" s="1">
        <v>129</v>
      </c>
      <c r="B130" s="9">
        <f>('summary-refine'!$H131+'summary-refine'!$I131)/1000</f>
        <v>7.5780000000000003</v>
      </c>
      <c r="C130" s="9">
        <f>('summary-refine'!$K131-'summary-refine'!$J131)/1000</f>
        <v>106.23</v>
      </c>
      <c r="D130" s="9">
        <f>'summary-refine'!$J131/1000</f>
        <v>0.66700000000000004</v>
      </c>
      <c r="E130" s="8">
        <f>'summary-refine'!$G131</f>
        <v>269541</v>
      </c>
      <c r="F130" s="24">
        <f t="shared" si="16"/>
        <v>269.541</v>
      </c>
      <c r="G130" s="8">
        <f>'summary-refine'!$P131/1000</f>
        <v>81.043999999999997</v>
      </c>
      <c r="H130" s="8">
        <f>'summary-refine'!$P131/J130</f>
        <v>51.293670886075951</v>
      </c>
      <c r="I130" s="8">
        <f>'summary-refine'!$L131</f>
        <v>1459</v>
      </c>
      <c r="J130" s="8">
        <f>'summary-refine'!$M131</f>
        <v>1580</v>
      </c>
      <c r="K130" s="9">
        <f>('summary-no-refine'!$K131-'summary-no-refine'!$J131)/1000</f>
        <v>72.706999999999994</v>
      </c>
      <c r="L130" s="7">
        <f t="shared" ref="L130:L193" si="18">C130/K130</f>
        <v>1.4610697731992794</v>
      </c>
      <c r="M130" s="8">
        <f>'summary-no-refine'!$G131</f>
        <v>230840</v>
      </c>
      <c r="N130" s="24">
        <f t="shared" si="17"/>
        <v>230.84</v>
      </c>
      <c r="O130" s="7">
        <f t="shared" ref="O130:O193" si="19">E130/M130</f>
        <v>1.1676529197712702</v>
      </c>
    </row>
    <row r="131" spans="1:15" x14ac:dyDescent="0.2">
      <c r="A131" s="1">
        <v>130</v>
      </c>
      <c r="B131" s="9">
        <f>('summary-refine'!$H132+'summary-refine'!$I132)/1000</f>
        <v>7.8319999999999999</v>
      </c>
      <c r="C131" s="9">
        <f>('summary-refine'!$K132-'summary-refine'!$J132)/1000</f>
        <v>110.703</v>
      </c>
      <c r="D131" s="9">
        <f>'summary-refine'!$J132/1000</f>
        <v>0.63600000000000001</v>
      </c>
      <c r="E131" s="8">
        <f>'summary-refine'!$G132</f>
        <v>269541</v>
      </c>
      <c r="F131" s="24">
        <f t="shared" ref="F131:F194" si="20">E131/1000</f>
        <v>269.541</v>
      </c>
      <c r="G131" s="8">
        <f>'summary-refine'!$P132/1000</f>
        <v>81.043999999999997</v>
      </c>
      <c r="H131" s="8">
        <f>'summary-refine'!$P132/J131</f>
        <v>51.293670886075951</v>
      </c>
      <c r="I131" s="8">
        <f>'summary-refine'!$L132</f>
        <v>1459</v>
      </c>
      <c r="J131" s="8">
        <f>'summary-refine'!$M132</f>
        <v>1580</v>
      </c>
      <c r="K131" s="9">
        <f>('summary-no-refine'!$K132-'summary-no-refine'!$J132)/1000</f>
        <v>74.394999999999996</v>
      </c>
      <c r="L131" s="7">
        <f t="shared" si="18"/>
        <v>1.4880435513139325</v>
      </c>
      <c r="M131" s="8">
        <f>'summary-no-refine'!$G132</f>
        <v>230840</v>
      </c>
      <c r="N131" s="24">
        <f t="shared" ref="N131:N194" si="21">M131/1000</f>
        <v>230.84</v>
      </c>
      <c r="O131" s="7">
        <f t="shared" si="19"/>
        <v>1.1676529197712702</v>
      </c>
    </row>
    <row r="132" spans="1:15" x14ac:dyDescent="0.2">
      <c r="A132" s="1">
        <v>131</v>
      </c>
      <c r="B132" s="9">
        <f>('summary-refine'!$H133+'summary-refine'!$I133)/1000</f>
        <v>7.8689999999999998</v>
      </c>
      <c r="C132" s="9">
        <f>('summary-refine'!$K133-'summary-refine'!$J133)/1000</f>
        <v>108.94</v>
      </c>
      <c r="D132" s="9">
        <f>'summary-refine'!$J133/1000</f>
        <v>0.67300000000000004</v>
      </c>
      <c r="E132" s="8">
        <f>'summary-refine'!$G133</f>
        <v>269541</v>
      </c>
      <c r="F132" s="24">
        <f t="shared" si="20"/>
        <v>269.541</v>
      </c>
      <c r="G132" s="8">
        <f>'summary-refine'!$P133/1000</f>
        <v>81.043999999999997</v>
      </c>
      <c r="H132" s="8">
        <f>'summary-refine'!$P133/J132</f>
        <v>51.293670886075951</v>
      </c>
      <c r="I132" s="8">
        <f>'summary-refine'!$L133</f>
        <v>1459</v>
      </c>
      <c r="J132" s="8">
        <f>'summary-refine'!$M133</f>
        <v>1580</v>
      </c>
      <c r="K132" s="9">
        <f>('summary-no-refine'!$K133-'summary-no-refine'!$J133)/1000</f>
        <v>77.024000000000001</v>
      </c>
      <c r="L132" s="7">
        <f t="shared" si="18"/>
        <v>1.4143643539675945</v>
      </c>
      <c r="M132" s="8">
        <f>'summary-no-refine'!$G133</f>
        <v>230840</v>
      </c>
      <c r="N132" s="24">
        <f t="shared" si="21"/>
        <v>230.84</v>
      </c>
      <c r="O132" s="7">
        <f t="shared" si="19"/>
        <v>1.1676529197712702</v>
      </c>
    </row>
    <row r="133" spans="1:15" x14ac:dyDescent="0.2">
      <c r="A133" s="1">
        <v>132</v>
      </c>
      <c r="B133" s="9">
        <f>('summary-refine'!$H134+'summary-refine'!$I134)/1000</f>
        <v>7.7060000000000004</v>
      </c>
      <c r="C133" s="9">
        <f>('summary-refine'!$K134-'summary-refine'!$J134)/1000</f>
        <v>109.283</v>
      </c>
      <c r="D133" s="9">
        <f>'summary-refine'!$J134/1000</f>
        <v>0.63600000000000001</v>
      </c>
      <c r="E133" s="8">
        <f>'summary-refine'!$G134</f>
        <v>269541</v>
      </c>
      <c r="F133" s="24">
        <f t="shared" si="20"/>
        <v>269.541</v>
      </c>
      <c r="G133" s="8">
        <f>'summary-refine'!$P134/1000</f>
        <v>81.043999999999997</v>
      </c>
      <c r="H133" s="8">
        <f>'summary-refine'!$P134/J133</f>
        <v>51.293670886075951</v>
      </c>
      <c r="I133" s="8">
        <f>'summary-refine'!$L134</f>
        <v>1459</v>
      </c>
      <c r="J133" s="8">
        <f>'summary-refine'!$M134</f>
        <v>1580</v>
      </c>
      <c r="K133" s="9">
        <f>('summary-no-refine'!$K134-'summary-no-refine'!$J134)/1000</f>
        <v>73.858999999999995</v>
      </c>
      <c r="L133" s="7">
        <f t="shared" si="18"/>
        <v>1.4796165667014176</v>
      </c>
      <c r="M133" s="8">
        <f>'summary-no-refine'!$G134</f>
        <v>230840</v>
      </c>
      <c r="N133" s="24">
        <f t="shared" si="21"/>
        <v>230.84</v>
      </c>
      <c r="O133" s="7">
        <f t="shared" si="19"/>
        <v>1.1676529197712702</v>
      </c>
    </row>
    <row r="134" spans="1:15" x14ac:dyDescent="0.2">
      <c r="A134" s="1">
        <v>133</v>
      </c>
      <c r="B134" s="9">
        <f>('summary-refine'!$H135+'summary-refine'!$I135)/1000</f>
        <v>7.6109999999999998</v>
      </c>
      <c r="C134" s="9">
        <f>('summary-refine'!$K135-'summary-refine'!$J135)/1000</f>
        <v>108.755</v>
      </c>
      <c r="D134" s="9">
        <f>'summary-refine'!$J135/1000</f>
        <v>0.626</v>
      </c>
      <c r="E134" s="8">
        <f>'summary-refine'!$G135</f>
        <v>269541</v>
      </c>
      <c r="F134" s="24">
        <f t="shared" si="20"/>
        <v>269.541</v>
      </c>
      <c r="G134" s="8">
        <f>'summary-refine'!$P135/1000</f>
        <v>81.043999999999997</v>
      </c>
      <c r="H134" s="8">
        <f>'summary-refine'!$P135/J134</f>
        <v>51.293670886075951</v>
      </c>
      <c r="I134" s="8">
        <f>'summary-refine'!$L135</f>
        <v>1459</v>
      </c>
      <c r="J134" s="8">
        <f>'summary-refine'!$M135</f>
        <v>1580</v>
      </c>
      <c r="K134" s="9">
        <f>('summary-no-refine'!$K135-'summary-no-refine'!$J135)/1000</f>
        <v>72.927000000000007</v>
      </c>
      <c r="L134" s="7">
        <f t="shared" si="18"/>
        <v>1.4912858063542993</v>
      </c>
      <c r="M134" s="8">
        <f>'summary-no-refine'!$G135</f>
        <v>230840</v>
      </c>
      <c r="N134" s="24">
        <f t="shared" si="21"/>
        <v>230.84</v>
      </c>
      <c r="O134" s="7">
        <f t="shared" si="19"/>
        <v>1.1676529197712702</v>
      </c>
    </row>
    <row r="135" spans="1:15" x14ac:dyDescent="0.2">
      <c r="A135" s="1">
        <v>134</v>
      </c>
      <c r="B135" s="9">
        <f>('summary-refine'!$H136+'summary-refine'!$I136)/1000</f>
        <v>7.5069999999999997</v>
      </c>
      <c r="C135" s="9">
        <f>('summary-refine'!$K136-'summary-refine'!$J136)/1000</f>
        <v>106.13500000000001</v>
      </c>
      <c r="D135" s="9">
        <f>'summary-refine'!$J136/1000</f>
        <v>0.63900000000000001</v>
      </c>
      <c r="E135" s="8">
        <f>'summary-refine'!$G136</f>
        <v>269541</v>
      </c>
      <c r="F135" s="24">
        <f t="shared" si="20"/>
        <v>269.541</v>
      </c>
      <c r="G135" s="8">
        <f>'summary-refine'!$P136/1000</f>
        <v>81.043999999999997</v>
      </c>
      <c r="H135" s="8">
        <f>'summary-refine'!$P136/J135</f>
        <v>51.293670886075951</v>
      </c>
      <c r="I135" s="8">
        <f>'summary-refine'!$L136</f>
        <v>1459</v>
      </c>
      <c r="J135" s="8">
        <f>'summary-refine'!$M136</f>
        <v>1580</v>
      </c>
      <c r="K135" s="9">
        <f>('summary-no-refine'!$K136-'summary-no-refine'!$J136)/1000</f>
        <v>71.64</v>
      </c>
      <c r="L135" s="7">
        <f t="shared" si="18"/>
        <v>1.4815047459519821</v>
      </c>
      <c r="M135" s="8">
        <f>'summary-no-refine'!$G136</f>
        <v>230840</v>
      </c>
      <c r="N135" s="24">
        <f t="shared" si="21"/>
        <v>230.84</v>
      </c>
      <c r="O135" s="7">
        <f t="shared" si="19"/>
        <v>1.1676529197712702</v>
      </c>
    </row>
    <row r="136" spans="1:15" x14ac:dyDescent="0.2">
      <c r="A136" s="1">
        <v>135</v>
      </c>
      <c r="B136" s="9">
        <f>('summary-refine'!$H137+'summary-refine'!$I137)/1000</f>
        <v>7.6139999999999999</v>
      </c>
      <c r="C136" s="9">
        <f>('summary-refine'!$K137-'summary-refine'!$J137)/1000</f>
        <v>110.449</v>
      </c>
      <c r="D136" s="9">
        <f>'summary-refine'!$J137/1000</f>
        <v>0.61099999999999999</v>
      </c>
      <c r="E136" s="8">
        <f>'summary-refine'!$G137</f>
        <v>269541</v>
      </c>
      <c r="F136" s="24">
        <f t="shared" si="20"/>
        <v>269.541</v>
      </c>
      <c r="G136" s="8">
        <f>'summary-refine'!$P137/1000</f>
        <v>81.043999999999997</v>
      </c>
      <c r="H136" s="8">
        <f>'summary-refine'!$P137/J136</f>
        <v>51.293670886075951</v>
      </c>
      <c r="I136" s="8">
        <f>'summary-refine'!$L137</f>
        <v>1459</v>
      </c>
      <c r="J136" s="8">
        <f>'summary-refine'!$M137</f>
        <v>1580</v>
      </c>
      <c r="K136" s="9">
        <f>('summary-no-refine'!$K137-'summary-no-refine'!$J137)/1000</f>
        <v>74.856999999999999</v>
      </c>
      <c r="L136" s="7">
        <f t="shared" si="18"/>
        <v>1.475466556233886</v>
      </c>
      <c r="M136" s="8">
        <f>'summary-no-refine'!$G137</f>
        <v>230840</v>
      </c>
      <c r="N136" s="24">
        <f t="shared" si="21"/>
        <v>230.84</v>
      </c>
      <c r="O136" s="7">
        <f t="shared" si="19"/>
        <v>1.1676529197712702</v>
      </c>
    </row>
    <row r="137" spans="1:15" x14ac:dyDescent="0.2">
      <c r="A137" s="1">
        <v>136</v>
      </c>
      <c r="B137" s="9">
        <f>('summary-refine'!$H138+'summary-refine'!$I138)/1000</f>
        <v>8.1579999999999995</v>
      </c>
      <c r="C137" s="9">
        <f>('summary-refine'!$K138-'summary-refine'!$J138)/1000</f>
        <v>110.895</v>
      </c>
      <c r="D137" s="9">
        <f>'summary-refine'!$J138/1000</f>
        <v>0.67900000000000005</v>
      </c>
      <c r="E137" s="8">
        <f>'summary-refine'!$G138</f>
        <v>269541</v>
      </c>
      <c r="F137" s="24">
        <f t="shared" si="20"/>
        <v>269.541</v>
      </c>
      <c r="G137" s="8">
        <f>'summary-refine'!$P138/1000</f>
        <v>81.043999999999997</v>
      </c>
      <c r="H137" s="8">
        <f>'summary-refine'!$P138/J137</f>
        <v>51.293670886075951</v>
      </c>
      <c r="I137" s="8">
        <f>'summary-refine'!$L138</f>
        <v>1459</v>
      </c>
      <c r="J137" s="8">
        <f>'summary-refine'!$M138</f>
        <v>1580</v>
      </c>
      <c r="K137" s="9">
        <f>('summary-no-refine'!$K138-'summary-no-refine'!$J138)/1000</f>
        <v>79.376999999999995</v>
      </c>
      <c r="L137" s="7">
        <f t="shared" si="18"/>
        <v>1.3970671605124911</v>
      </c>
      <c r="M137" s="8">
        <f>'summary-no-refine'!$G138</f>
        <v>230840</v>
      </c>
      <c r="N137" s="24">
        <f t="shared" si="21"/>
        <v>230.84</v>
      </c>
      <c r="O137" s="7">
        <f t="shared" si="19"/>
        <v>1.1676529197712702</v>
      </c>
    </row>
    <row r="138" spans="1:15" x14ac:dyDescent="0.2">
      <c r="A138" s="1">
        <v>137</v>
      </c>
      <c r="B138" s="9">
        <f>('summary-refine'!$H139+'summary-refine'!$I139)/1000</f>
        <v>7.9160000000000004</v>
      </c>
      <c r="C138" s="9">
        <f>('summary-refine'!$K139-'summary-refine'!$J139)/1000</f>
        <v>106.56699999999999</v>
      </c>
      <c r="D138" s="9">
        <f>'summary-refine'!$J139/1000</f>
        <v>0.60499999999999998</v>
      </c>
      <c r="E138" s="8">
        <f>'summary-refine'!$G139</f>
        <v>269541</v>
      </c>
      <c r="F138" s="24">
        <f t="shared" si="20"/>
        <v>269.541</v>
      </c>
      <c r="G138" s="8">
        <f>'summary-refine'!$P139/1000</f>
        <v>81.043999999999997</v>
      </c>
      <c r="H138" s="8">
        <f>'summary-refine'!$P139/J138</f>
        <v>51.293670886075951</v>
      </c>
      <c r="I138" s="8">
        <f>'summary-refine'!$L139</f>
        <v>1459</v>
      </c>
      <c r="J138" s="8">
        <f>'summary-refine'!$M139</f>
        <v>1580</v>
      </c>
      <c r="K138" s="9">
        <f>('summary-no-refine'!$K139-'summary-no-refine'!$J139)/1000</f>
        <v>72.081000000000003</v>
      </c>
      <c r="L138" s="7">
        <f t="shared" si="18"/>
        <v>1.478433983990233</v>
      </c>
      <c r="M138" s="8">
        <f>'summary-no-refine'!$G139</f>
        <v>230840</v>
      </c>
      <c r="N138" s="24">
        <f t="shared" si="21"/>
        <v>230.84</v>
      </c>
      <c r="O138" s="7">
        <f t="shared" si="19"/>
        <v>1.1676529197712702</v>
      </c>
    </row>
    <row r="139" spans="1:15" x14ac:dyDescent="0.2">
      <c r="A139" s="1">
        <v>138</v>
      </c>
      <c r="B139" s="9">
        <f>('summary-refine'!$H140+'summary-refine'!$I140)/1000</f>
        <v>7.718</v>
      </c>
      <c r="C139" s="9">
        <f>('summary-refine'!$K140-'summary-refine'!$J140)/1000</f>
        <v>108.303</v>
      </c>
      <c r="D139" s="9">
        <f>'summary-refine'!$J140/1000</f>
        <v>0.63300000000000001</v>
      </c>
      <c r="E139" s="8">
        <f>'summary-refine'!$G140</f>
        <v>269541</v>
      </c>
      <c r="F139" s="24">
        <f t="shared" si="20"/>
        <v>269.541</v>
      </c>
      <c r="G139" s="8">
        <f>'summary-refine'!$P140/1000</f>
        <v>81.043999999999997</v>
      </c>
      <c r="H139" s="8">
        <f>'summary-refine'!$P140/J139</f>
        <v>51.293670886075951</v>
      </c>
      <c r="I139" s="8">
        <f>'summary-refine'!$L140</f>
        <v>1459</v>
      </c>
      <c r="J139" s="8">
        <f>'summary-refine'!$M140</f>
        <v>1580</v>
      </c>
      <c r="K139" s="9">
        <f>('summary-no-refine'!$K140-'summary-no-refine'!$J140)/1000</f>
        <v>73.144999999999996</v>
      </c>
      <c r="L139" s="7">
        <f t="shared" si="18"/>
        <v>1.4806616993642765</v>
      </c>
      <c r="M139" s="8">
        <f>'summary-no-refine'!$G140</f>
        <v>230840</v>
      </c>
      <c r="N139" s="24">
        <f t="shared" si="21"/>
        <v>230.84</v>
      </c>
      <c r="O139" s="7">
        <f t="shared" si="19"/>
        <v>1.1676529197712702</v>
      </c>
    </row>
    <row r="140" spans="1:15" x14ac:dyDescent="0.2">
      <c r="A140" s="1">
        <v>139</v>
      </c>
      <c r="B140" s="9">
        <f>('summary-refine'!$H141+'summary-refine'!$I141)/1000</f>
        <v>7.3410000000000002</v>
      </c>
      <c r="C140" s="9">
        <f>('summary-refine'!$K141-'summary-refine'!$J141)/1000</f>
        <v>107.18</v>
      </c>
      <c r="D140" s="9">
        <f>'summary-refine'!$J141/1000</f>
        <v>0.71699999999999997</v>
      </c>
      <c r="E140" s="8">
        <f>'summary-refine'!$G141</f>
        <v>265656</v>
      </c>
      <c r="F140" s="24">
        <f t="shared" si="20"/>
        <v>265.65600000000001</v>
      </c>
      <c r="G140" s="8">
        <f>'summary-refine'!$P141/1000</f>
        <v>81.168999999999997</v>
      </c>
      <c r="H140" s="8">
        <f>'summary-refine'!$P141/J140</f>
        <v>51.372784810126582</v>
      </c>
      <c r="I140" s="8">
        <f>'summary-refine'!$L141</f>
        <v>1459</v>
      </c>
      <c r="J140" s="8">
        <f>'summary-refine'!$M141</f>
        <v>1580</v>
      </c>
      <c r="K140" s="9">
        <f>('summary-no-refine'!$K141-'summary-no-refine'!$J141)/1000</f>
        <v>94.606999999999999</v>
      </c>
      <c r="L140" s="7">
        <f t="shared" si="18"/>
        <v>1.1328971429175432</v>
      </c>
      <c r="M140" s="8">
        <f>'summary-no-refine'!$G141</f>
        <v>262472</v>
      </c>
      <c r="N140" s="24">
        <f t="shared" si="21"/>
        <v>262.47199999999998</v>
      </c>
      <c r="O140" s="7">
        <f t="shared" si="19"/>
        <v>1.0121308177634185</v>
      </c>
    </row>
    <row r="141" spans="1:15" x14ac:dyDescent="0.2">
      <c r="A141" s="1">
        <v>140</v>
      </c>
      <c r="B141" s="9">
        <f>('summary-refine'!$H142+'summary-refine'!$I142)/1000</f>
        <v>7.7140000000000004</v>
      </c>
      <c r="C141" s="9">
        <f>('summary-refine'!$K142-'summary-refine'!$J142)/1000</f>
        <v>110.20699999999999</v>
      </c>
      <c r="D141" s="9">
        <f>'summary-refine'!$J142/1000</f>
        <v>0.73099999999999998</v>
      </c>
      <c r="E141" s="8">
        <f>'summary-refine'!$G142</f>
        <v>265656</v>
      </c>
      <c r="F141" s="24">
        <f t="shared" si="20"/>
        <v>265.65600000000001</v>
      </c>
      <c r="G141" s="8">
        <f>'summary-refine'!$P142/1000</f>
        <v>81.168999999999997</v>
      </c>
      <c r="H141" s="8">
        <f>'summary-refine'!$P142/J141</f>
        <v>51.372784810126582</v>
      </c>
      <c r="I141" s="8">
        <f>'summary-refine'!$L142</f>
        <v>1459</v>
      </c>
      <c r="J141" s="8">
        <f>'summary-refine'!$M142</f>
        <v>1580</v>
      </c>
      <c r="K141" s="9">
        <f>('summary-no-refine'!$K142-'summary-no-refine'!$J142)/1000</f>
        <v>95.89</v>
      </c>
      <c r="L141" s="7">
        <f t="shared" si="18"/>
        <v>1.1493064970278444</v>
      </c>
      <c r="M141" s="8">
        <f>'summary-no-refine'!$G142</f>
        <v>262472</v>
      </c>
      <c r="N141" s="24">
        <f t="shared" si="21"/>
        <v>262.47199999999998</v>
      </c>
      <c r="O141" s="7">
        <f t="shared" si="19"/>
        <v>1.0121308177634185</v>
      </c>
    </row>
    <row r="142" spans="1:15" x14ac:dyDescent="0.2">
      <c r="A142" s="1">
        <v>141</v>
      </c>
      <c r="B142" s="9">
        <f>('summary-refine'!$H143+'summary-refine'!$I143)/1000</f>
        <v>8.0609999999999999</v>
      </c>
      <c r="C142" s="9">
        <f>('summary-refine'!$K143-'summary-refine'!$J143)/1000</f>
        <v>110.244</v>
      </c>
      <c r="D142" s="9">
        <f>'summary-refine'!$J143/1000</f>
        <v>0.67500000000000004</v>
      </c>
      <c r="E142" s="8">
        <f>'summary-refine'!$G143</f>
        <v>265656</v>
      </c>
      <c r="F142" s="24">
        <f t="shared" si="20"/>
        <v>265.65600000000001</v>
      </c>
      <c r="G142" s="8">
        <f>'summary-refine'!$P143/1000</f>
        <v>81.168999999999997</v>
      </c>
      <c r="H142" s="8">
        <f>'summary-refine'!$P143/J142</f>
        <v>51.372784810126582</v>
      </c>
      <c r="I142" s="8">
        <f>'summary-refine'!$L143</f>
        <v>1459</v>
      </c>
      <c r="J142" s="8">
        <f>'summary-refine'!$M143</f>
        <v>1580</v>
      </c>
      <c r="K142" s="9">
        <f>('summary-no-refine'!$K143-'summary-no-refine'!$J143)/1000</f>
        <v>95.802000000000007</v>
      </c>
      <c r="L142" s="7">
        <f t="shared" si="18"/>
        <v>1.1507484186133901</v>
      </c>
      <c r="M142" s="8">
        <f>'summary-no-refine'!$G143</f>
        <v>262472</v>
      </c>
      <c r="N142" s="24">
        <f t="shared" si="21"/>
        <v>262.47199999999998</v>
      </c>
      <c r="O142" s="7">
        <f t="shared" si="19"/>
        <v>1.0121308177634185</v>
      </c>
    </row>
    <row r="143" spans="1:15" x14ac:dyDescent="0.2">
      <c r="A143" s="1">
        <v>142</v>
      </c>
      <c r="B143" s="9">
        <f>('summary-refine'!$H144+'summary-refine'!$I144)/1000</f>
        <v>7.8959999999999999</v>
      </c>
      <c r="C143" s="9">
        <f>('summary-refine'!$K144-'summary-refine'!$J144)/1000</f>
        <v>108.569</v>
      </c>
      <c r="D143" s="9">
        <f>'summary-refine'!$J144/1000</f>
        <v>0.66100000000000003</v>
      </c>
      <c r="E143" s="8">
        <f>'summary-refine'!$G144</f>
        <v>265205</v>
      </c>
      <c r="F143" s="24">
        <f t="shared" si="20"/>
        <v>265.20499999999998</v>
      </c>
      <c r="G143" s="8">
        <f>'summary-refine'!$P144/1000</f>
        <v>81.222999999999999</v>
      </c>
      <c r="H143" s="8">
        <f>'summary-refine'!$P144/J143</f>
        <v>51.406962025316453</v>
      </c>
      <c r="I143" s="8">
        <f>'summary-refine'!$L144</f>
        <v>1459</v>
      </c>
      <c r="J143" s="8">
        <f>'summary-refine'!$M144</f>
        <v>1580</v>
      </c>
      <c r="K143" s="9">
        <f>('summary-no-refine'!$K144-'summary-no-refine'!$J144)/1000</f>
        <v>101.84399999999999</v>
      </c>
      <c r="L143" s="7">
        <f t="shared" si="18"/>
        <v>1.0660323632221831</v>
      </c>
      <c r="M143" s="8">
        <f>'summary-no-refine'!$G144</f>
        <v>266714</v>
      </c>
      <c r="N143" s="24">
        <f t="shared" si="21"/>
        <v>266.714</v>
      </c>
      <c r="O143" s="7">
        <f t="shared" si="19"/>
        <v>0.99434225424987066</v>
      </c>
    </row>
    <row r="144" spans="1:15" x14ac:dyDescent="0.2">
      <c r="A144" s="1">
        <v>143</v>
      </c>
      <c r="B144" s="9">
        <f>('summary-refine'!$H145+'summary-refine'!$I145)/1000</f>
        <v>7.8209999999999997</v>
      </c>
      <c r="C144" s="9">
        <f>('summary-refine'!$K145-'summary-refine'!$J145)/1000</f>
        <v>109.575</v>
      </c>
      <c r="D144" s="9">
        <f>'summary-refine'!$J145/1000</f>
        <v>0.65800000000000003</v>
      </c>
      <c r="E144" s="8">
        <f>'summary-refine'!$G145</f>
        <v>265205</v>
      </c>
      <c r="F144" s="24">
        <f t="shared" si="20"/>
        <v>265.20499999999998</v>
      </c>
      <c r="G144" s="8">
        <f>'summary-refine'!$P145/1000</f>
        <v>81.222999999999999</v>
      </c>
      <c r="H144" s="8">
        <f>'summary-refine'!$P145/J144</f>
        <v>51.406962025316453</v>
      </c>
      <c r="I144" s="8">
        <f>'summary-refine'!$L145</f>
        <v>1459</v>
      </c>
      <c r="J144" s="8">
        <f>'summary-refine'!$M145</f>
        <v>1580</v>
      </c>
      <c r="K144" s="9">
        <f>('summary-no-refine'!$K145-'summary-no-refine'!$J145)/1000</f>
        <v>99.537999999999997</v>
      </c>
      <c r="L144" s="7">
        <f t="shared" si="18"/>
        <v>1.1008358616809661</v>
      </c>
      <c r="M144" s="8">
        <f>'summary-no-refine'!$G145</f>
        <v>266714</v>
      </c>
      <c r="N144" s="24">
        <f t="shared" si="21"/>
        <v>266.714</v>
      </c>
      <c r="O144" s="7">
        <f t="shared" si="19"/>
        <v>0.99434225424987066</v>
      </c>
    </row>
    <row r="145" spans="1:15" x14ac:dyDescent="0.2">
      <c r="A145" s="1">
        <v>144</v>
      </c>
      <c r="B145" s="9">
        <f>('summary-refine'!$H146+'summary-refine'!$I146)/1000</f>
        <v>7.2169999999999996</v>
      </c>
      <c r="C145" s="9">
        <f>('summary-refine'!$K146-'summary-refine'!$J146)/1000</f>
        <v>106.438</v>
      </c>
      <c r="D145" s="9">
        <f>'summary-refine'!$J146/1000</f>
        <v>0.68200000000000005</v>
      </c>
      <c r="E145" s="8">
        <f>'summary-refine'!$G146</f>
        <v>266164</v>
      </c>
      <c r="F145" s="24">
        <f t="shared" si="20"/>
        <v>266.16399999999999</v>
      </c>
      <c r="G145" s="8">
        <f>'summary-refine'!$P146/1000</f>
        <v>81.222999999999999</v>
      </c>
      <c r="H145" s="8">
        <f>'summary-refine'!$P146/J145</f>
        <v>51.406962025316453</v>
      </c>
      <c r="I145" s="8">
        <f>'summary-refine'!$L146</f>
        <v>1459</v>
      </c>
      <c r="J145" s="8">
        <f>'summary-refine'!$M146</f>
        <v>1580</v>
      </c>
      <c r="K145" s="9">
        <f>('summary-no-refine'!$K146-'summary-no-refine'!$J146)/1000</f>
        <v>95.718999999999994</v>
      </c>
      <c r="L145" s="7">
        <f t="shared" si="18"/>
        <v>1.1119840366071523</v>
      </c>
      <c r="M145" s="8">
        <f>'summary-no-refine'!$G146</f>
        <v>267904</v>
      </c>
      <c r="N145" s="24">
        <f t="shared" si="21"/>
        <v>267.904</v>
      </c>
      <c r="O145" s="7">
        <f t="shared" si="19"/>
        <v>0.99350513616817959</v>
      </c>
    </row>
    <row r="146" spans="1:15" x14ac:dyDescent="0.2">
      <c r="A146" s="1">
        <v>145</v>
      </c>
      <c r="B146" s="9">
        <f>('summary-refine'!$H147+'summary-refine'!$I147)/1000</f>
        <v>7.65</v>
      </c>
      <c r="C146" s="9">
        <f>('summary-refine'!$K147-'summary-refine'!$J147)/1000</f>
        <v>107.18600000000001</v>
      </c>
      <c r="D146" s="9">
        <f>'summary-refine'!$J147/1000</f>
        <v>0.63600000000000001</v>
      </c>
      <c r="E146" s="8">
        <f>'summary-refine'!$G147</f>
        <v>265705</v>
      </c>
      <c r="F146" s="24">
        <f t="shared" si="20"/>
        <v>265.70499999999998</v>
      </c>
      <c r="G146" s="8">
        <f>'summary-refine'!$P147/1000</f>
        <v>81.198999999999998</v>
      </c>
      <c r="H146" s="8">
        <f>'summary-refine'!$P147/J146</f>
        <v>51.359266287160025</v>
      </c>
      <c r="I146" s="8">
        <f>'summary-refine'!$L147</f>
        <v>1459</v>
      </c>
      <c r="J146" s="8">
        <f>'summary-refine'!$M147</f>
        <v>1581</v>
      </c>
      <c r="K146" s="9">
        <f>('summary-no-refine'!$K147-'summary-no-refine'!$J147)/1000</f>
        <v>100.121</v>
      </c>
      <c r="L146" s="7">
        <f t="shared" si="18"/>
        <v>1.0705646168136556</v>
      </c>
      <c r="M146" s="8">
        <f>'summary-no-refine'!$G147</f>
        <v>267751</v>
      </c>
      <c r="N146" s="24">
        <f t="shared" si="21"/>
        <v>267.75099999999998</v>
      </c>
      <c r="O146" s="7">
        <f t="shared" si="19"/>
        <v>0.99235857195678079</v>
      </c>
    </row>
    <row r="147" spans="1:15" x14ac:dyDescent="0.2">
      <c r="A147" s="1">
        <v>146</v>
      </c>
      <c r="B147" s="9">
        <f>('summary-refine'!$H148+'summary-refine'!$I148)/1000</f>
        <v>8.0470000000000006</v>
      </c>
      <c r="C147" s="9">
        <f>('summary-refine'!$K148-'summary-refine'!$J148)/1000</f>
        <v>110.696</v>
      </c>
      <c r="D147" s="9">
        <f>'summary-refine'!$J148/1000</f>
        <v>0.68899999999999995</v>
      </c>
      <c r="E147" s="8">
        <f>'summary-refine'!$G148</f>
        <v>265705</v>
      </c>
      <c r="F147" s="24">
        <f t="shared" si="20"/>
        <v>265.70499999999998</v>
      </c>
      <c r="G147" s="8">
        <f>'summary-refine'!$P148/1000</f>
        <v>81.198999999999998</v>
      </c>
      <c r="H147" s="8">
        <f>'summary-refine'!$P148/J147</f>
        <v>51.359266287160025</v>
      </c>
      <c r="I147" s="8">
        <f>'summary-refine'!$L148</f>
        <v>1459</v>
      </c>
      <c r="J147" s="8">
        <f>'summary-refine'!$M148</f>
        <v>1581</v>
      </c>
      <c r="K147" s="9">
        <f>('summary-no-refine'!$K148-'summary-no-refine'!$J148)/1000</f>
        <v>101.312</v>
      </c>
      <c r="L147" s="7">
        <f t="shared" si="18"/>
        <v>1.0926247631080228</v>
      </c>
      <c r="M147" s="8">
        <f>'summary-no-refine'!$G148</f>
        <v>267751</v>
      </c>
      <c r="N147" s="24">
        <f t="shared" si="21"/>
        <v>267.75099999999998</v>
      </c>
      <c r="O147" s="7">
        <f t="shared" si="19"/>
        <v>0.99235857195678079</v>
      </c>
    </row>
    <row r="148" spans="1:15" x14ac:dyDescent="0.2">
      <c r="A148" s="1">
        <v>147</v>
      </c>
      <c r="B148" s="9">
        <f>('summary-refine'!$H149+'summary-refine'!$I149)/1000</f>
        <v>7.6749999999999998</v>
      </c>
      <c r="C148" s="9">
        <f>('summary-refine'!$K149-'summary-refine'!$J149)/1000</f>
        <v>108.81699999999999</v>
      </c>
      <c r="D148" s="9">
        <f>'summary-refine'!$J149/1000</f>
        <v>0.61099999999999999</v>
      </c>
      <c r="E148" s="8">
        <f>'summary-refine'!$G149</f>
        <v>265705</v>
      </c>
      <c r="F148" s="24">
        <f t="shared" si="20"/>
        <v>265.70499999999998</v>
      </c>
      <c r="G148" s="8">
        <f>'summary-refine'!$P149/1000</f>
        <v>81.198999999999998</v>
      </c>
      <c r="H148" s="8">
        <f>'summary-refine'!$P149/J148</f>
        <v>51.359266287160025</v>
      </c>
      <c r="I148" s="8">
        <f>'summary-refine'!$L149</f>
        <v>1459</v>
      </c>
      <c r="J148" s="8">
        <f>'summary-refine'!$M149</f>
        <v>1581</v>
      </c>
      <c r="K148" s="9">
        <f>('summary-no-refine'!$K149-'summary-no-refine'!$J149)/1000</f>
        <v>99.12</v>
      </c>
      <c r="L148" s="7">
        <f t="shared" si="18"/>
        <v>1.0978309120258272</v>
      </c>
      <c r="M148" s="8">
        <f>'summary-no-refine'!$G149</f>
        <v>267751</v>
      </c>
      <c r="N148" s="24">
        <f t="shared" si="21"/>
        <v>267.75099999999998</v>
      </c>
      <c r="O148" s="7">
        <f t="shared" si="19"/>
        <v>0.99235857195678079</v>
      </c>
    </row>
    <row r="149" spans="1:15" x14ac:dyDescent="0.2">
      <c r="A149" s="1">
        <v>148</v>
      </c>
      <c r="B149" s="9">
        <f>('summary-refine'!$H150+'summary-refine'!$I150)/1000</f>
        <v>7.9429999999999996</v>
      </c>
      <c r="C149" s="9">
        <f>('summary-refine'!$K150-'summary-refine'!$J150)/1000</f>
        <v>108.751</v>
      </c>
      <c r="D149" s="9">
        <f>'summary-refine'!$J150/1000</f>
        <v>0.69599999999999995</v>
      </c>
      <c r="E149" s="8">
        <f>'summary-refine'!$G150</f>
        <v>265705</v>
      </c>
      <c r="F149" s="24">
        <f t="shared" si="20"/>
        <v>265.70499999999998</v>
      </c>
      <c r="G149" s="8">
        <f>'summary-refine'!$P150/1000</f>
        <v>81.198999999999998</v>
      </c>
      <c r="H149" s="8">
        <f>'summary-refine'!$P150/J149</f>
        <v>51.359266287160025</v>
      </c>
      <c r="I149" s="8">
        <f>'summary-refine'!$L150</f>
        <v>1459</v>
      </c>
      <c r="J149" s="8">
        <f>'summary-refine'!$M150</f>
        <v>1581</v>
      </c>
      <c r="K149" s="9">
        <f>('summary-no-refine'!$K150-'summary-no-refine'!$J150)/1000</f>
        <v>103.67100000000001</v>
      </c>
      <c r="L149" s="7">
        <f t="shared" si="18"/>
        <v>1.0490011671537844</v>
      </c>
      <c r="M149" s="8">
        <f>'summary-no-refine'!$G150</f>
        <v>267751</v>
      </c>
      <c r="N149" s="24">
        <f t="shared" si="21"/>
        <v>267.75099999999998</v>
      </c>
      <c r="O149" s="7">
        <f t="shared" si="19"/>
        <v>0.99235857195678079</v>
      </c>
    </row>
    <row r="150" spans="1:15" x14ac:dyDescent="0.2">
      <c r="A150" s="1">
        <v>149</v>
      </c>
      <c r="B150" s="9">
        <f>('summary-refine'!$H151+'summary-refine'!$I151)/1000</f>
        <v>7.5410000000000004</v>
      </c>
      <c r="C150" s="9">
        <f>('summary-refine'!$K151-'summary-refine'!$J151)/1000</f>
        <v>107.517</v>
      </c>
      <c r="D150" s="9">
        <f>'summary-refine'!$J151/1000</f>
        <v>0.67400000000000004</v>
      </c>
      <c r="E150" s="8">
        <f>'summary-refine'!$G151</f>
        <v>265705</v>
      </c>
      <c r="F150" s="24">
        <f t="shared" si="20"/>
        <v>265.70499999999998</v>
      </c>
      <c r="G150" s="8">
        <f>'summary-refine'!$P151/1000</f>
        <v>81.198999999999998</v>
      </c>
      <c r="H150" s="8">
        <f>'summary-refine'!$P151/J150</f>
        <v>51.359266287160025</v>
      </c>
      <c r="I150" s="8">
        <f>'summary-refine'!$L151</f>
        <v>1459</v>
      </c>
      <c r="J150" s="8">
        <f>'summary-refine'!$M151</f>
        <v>1581</v>
      </c>
      <c r="K150" s="9">
        <f>('summary-no-refine'!$K151-'summary-no-refine'!$J151)/1000</f>
        <v>97.736000000000004</v>
      </c>
      <c r="L150" s="7">
        <f t="shared" si="18"/>
        <v>1.1000757141687811</v>
      </c>
      <c r="M150" s="8">
        <f>'summary-no-refine'!$G151</f>
        <v>267751</v>
      </c>
      <c r="N150" s="24">
        <f t="shared" si="21"/>
        <v>267.75099999999998</v>
      </c>
      <c r="O150" s="7">
        <f t="shared" si="19"/>
        <v>0.99235857195678079</v>
      </c>
    </row>
    <row r="151" spans="1:15" x14ac:dyDescent="0.2">
      <c r="A151" s="1">
        <v>150</v>
      </c>
      <c r="B151" s="9">
        <f>('summary-refine'!$H152+'summary-refine'!$I152)/1000</f>
        <v>7.78</v>
      </c>
      <c r="C151" s="9">
        <f>('summary-refine'!$K152-'summary-refine'!$J152)/1000</f>
        <v>109.249</v>
      </c>
      <c r="D151" s="9">
        <f>'summary-refine'!$J152/1000</f>
        <v>0.71599999999999997</v>
      </c>
      <c r="E151" s="8">
        <f>'summary-refine'!$G152</f>
        <v>267738</v>
      </c>
      <c r="F151" s="24">
        <f t="shared" si="20"/>
        <v>267.738</v>
      </c>
      <c r="G151" s="8">
        <f>'summary-refine'!$P152/1000</f>
        <v>81.343999999999994</v>
      </c>
      <c r="H151" s="8">
        <f>'summary-refine'!$P152/J151</f>
        <v>51.385975994946307</v>
      </c>
      <c r="I151" s="8">
        <f>'summary-refine'!$L152</f>
        <v>1460</v>
      </c>
      <c r="J151" s="8">
        <f>'summary-refine'!$M152</f>
        <v>1583</v>
      </c>
      <c r="K151" s="9">
        <f>('summary-no-refine'!$K152-'summary-no-refine'!$J152)/1000</f>
        <v>96.97</v>
      </c>
      <c r="L151" s="7">
        <f t="shared" si="18"/>
        <v>1.1266267917912756</v>
      </c>
      <c r="M151" s="8">
        <f>'summary-no-refine'!$G152</f>
        <v>268511</v>
      </c>
      <c r="N151" s="24">
        <f t="shared" si="21"/>
        <v>268.51100000000002</v>
      </c>
      <c r="O151" s="7">
        <f t="shared" si="19"/>
        <v>0.99712116077181201</v>
      </c>
    </row>
    <row r="152" spans="1:15" x14ac:dyDescent="0.2">
      <c r="A152" s="1">
        <v>151</v>
      </c>
      <c r="B152" s="9">
        <f>('summary-refine'!$H153+'summary-refine'!$I153)/1000</f>
        <v>8.1180000000000003</v>
      </c>
      <c r="C152" s="9">
        <f>('summary-refine'!$K153-'summary-refine'!$J153)/1000</f>
        <v>109.19</v>
      </c>
      <c r="D152" s="9">
        <f>'summary-refine'!$J153/1000</f>
        <v>0.72699999999999998</v>
      </c>
      <c r="E152" s="8">
        <f>'summary-refine'!$G153</f>
        <v>267738</v>
      </c>
      <c r="F152" s="24">
        <f t="shared" si="20"/>
        <v>267.738</v>
      </c>
      <c r="G152" s="8">
        <f>'summary-refine'!$P153/1000</f>
        <v>81.343999999999994</v>
      </c>
      <c r="H152" s="8">
        <f>'summary-refine'!$P153/J152</f>
        <v>51.385975994946307</v>
      </c>
      <c r="I152" s="8">
        <f>'summary-refine'!$L153</f>
        <v>1460</v>
      </c>
      <c r="J152" s="8">
        <f>'summary-refine'!$M153</f>
        <v>1583</v>
      </c>
      <c r="K152" s="9">
        <f>('summary-no-refine'!$K153-'summary-no-refine'!$J153)/1000</f>
        <v>102.10299999999999</v>
      </c>
      <c r="L152" s="7">
        <f t="shared" si="18"/>
        <v>1.0694103013623497</v>
      </c>
      <c r="M152" s="8">
        <f>'summary-no-refine'!$G153</f>
        <v>268511</v>
      </c>
      <c r="N152" s="24">
        <f t="shared" si="21"/>
        <v>268.51100000000002</v>
      </c>
      <c r="O152" s="7">
        <f t="shared" si="19"/>
        <v>0.99712116077181201</v>
      </c>
    </row>
    <row r="153" spans="1:15" x14ac:dyDescent="0.2">
      <c r="A153" s="1">
        <v>152</v>
      </c>
      <c r="B153" s="9">
        <f>('summary-refine'!$H154+'summary-refine'!$I154)/1000</f>
        <v>7.7279999999999998</v>
      </c>
      <c r="C153" s="9">
        <f>('summary-refine'!$K154-'summary-refine'!$J154)/1000</f>
        <v>106.93600000000001</v>
      </c>
      <c r="D153" s="9">
        <f>'summary-refine'!$J154/1000</f>
        <v>0.70099999999999996</v>
      </c>
      <c r="E153" s="8">
        <f>'summary-refine'!$G154</f>
        <v>267738</v>
      </c>
      <c r="F153" s="24">
        <f t="shared" si="20"/>
        <v>267.738</v>
      </c>
      <c r="G153" s="8">
        <f>'summary-refine'!$P154/1000</f>
        <v>81.343999999999994</v>
      </c>
      <c r="H153" s="8">
        <f>'summary-refine'!$P154/J153</f>
        <v>51.385975994946307</v>
      </c>
      <c r="I153" s="8">
        <f>'summary-refine'!$L154</f>
        <v>1460</v>
      </c>
      <c r="J153" s="8">
        <f>'summary-refine'!$M154</f>
        <v>1583</v>
      </c>
      <c r="K153" s="9">
        <f>('summary-no-refine'!$K154-'summary-no-refine'!$J154)/1000</f>
        <v>96.781000000000006</v>
      </c>
      <c r="L153" s="7">
        <f t="shared" si="18"/>
        <v>1.1049276200907203</v>
      </c>
      <c r="M153" s="8">
        <f>'summary-no-refine'!$G154</f>
        <v>268511</v>
      </c>
      <c r="N153" s="24">
        <f t="shared" si="21"/>
        <v>268.51100000000002</v>
      </c>
      <c r="O153" s="7">
        <f t="shared" si="19"/>
        <v>0.99712116077181201</v>
      </c>
    </row>
    <row r="154" spans="1:15" x14ac:dyDescent="0.2">
      <c r="A154" s="1">
        <v>153</v>
      </c>
      <c r="B154" s="9">
        <f>('summary-refine'!$H155+'summary-refine'!$I155)/1000</f>
        <v>7.6470000000000002</v>
      </c>
      <c r="C154" s="9">
        <f>('summary-refine'!$K155-'summary-refine'!$J155)/1000</f>
        <v>112.602</v>
      </c>
      <c r="D154" s="9">
        <f>'summary-refine'!$J155/1000</f>
        <v>0.69399999999999995</v>
      </c>
      <c r="E154" s="8">
        <f>'summary-refine'!$G155</f>
        <v>267738</v>
      </c>
      <c r="F154" s="24">
        <f t="shared" si="20"/>
        <v>267.738</v>
      </c>
      <c r="G154" s="8">
        <f>'summary-refine'!$P155/1000</f>
        <v>81.343999999999994</v>
      </c>
      <c r="H154" s="8">
        <f>'summary-refine'!$P155/J154</f>
        <v>51.385975994946307</v>
      </c>
      <c r="I154" s="8">
        <f>'summary-refine'!$L155</f>
        <v>1460</v>
      </c>
      <c r="J154" s="8">
        <f>'summary-refine'!$M155</f>
        <v>1583</v>
      </c>
      <c r="K154" s="9">
        <f>('summary-no-refine'!$K155-'summary-no-refine'!$J155)/1000</f>
        <v>99.319000000000003</v>
      </c>
      <c r="L154" s="7">
        <f t="shared" si="18"/>
        <v>1.1337407746755404</v>
      </c>
      <c r="M154" s="8">
        <f>'summary-no-refine'!$G155</f>
        <v>268511</v>
      </c>
      <c r="N154" s="24">
        <f t="shared" si="21"/>
        <v>268.51100000000002</v>
      </c>
      <c r="O154" s="7">
        <f t="shared" si="19"/>
        <v>0.99712116077181201</v>
      </c>
    </row>
    <row r="155" spans="1:15" x14ac:dyDescent="0.2">
      <c r="A155" s="1">
        <v>154</v>
      </c>
      <c r="B155" s="9">
        <f>('summary-refine'!$H156+'summary-refine'!$I156)/1000</f>
        <v>7.1849999999999996</v>
      </c>
      <c r="C155" s="9">
        <f>('summary-refine'!$K156-'summary-refine'!$J156)/1000</f>
        <v>107.986</v>
      </c>
      <c r="D155" s="9">
        <f>'summary-refine'!$J156/1000</f>
        <v>0.64500000000000002</v>
      </c>
      <c r="E155" s="8">
        <f>'summary-refine'!$G156</f>
        <v>267738</v>
      </c>
      <c r="F155" s="24">
        <f t="shared" si="20"/>
        <v>267.738</v>
      </c>
      <c r="G155" s="8">
        <f>'summary-refine'!$P156/1000</f>
        <v>81.343999999999994</v>
      </c>
      <c r="H155" s="8">
        <f>'summary-refine'!$P156/J155</f>
        <v>51.385975994946307</v>
      </c>
      <c r="I155" s="8">
        <f>'summary-refine'!$L156</f>
        <v>1460</v>
      </c>
      <c r="J155" s="8">
        <f>'summary-refine'!$M156</f>
        <v>1583</v>
      </c>
      <c r="K155" s="9">
        <f>('summary-no-refine'!$K156-'summary-no-refine'!$J156)/1000</f>
        <v>97.078000000000003</v>
      </c>
      <c r="L155" s="7">
        <f t="shared" si="18"/>
        <v>1.1123632542903645</v>
      </c>
      <c r="M155" s="8">
        <f>'summary-no-refine'!$G156</f>
        <v>268511</v>
      </c>
      <c r="N155" s="24">
        <f t="shared" si="21"/>
        <v>268.51100000000002</v>
      </c>
      <c r="O155" s="7">
        <f t="shared" si="19"/>
        <v>0.99712116077181201</v>
      </c>
    </row>
    <row r="156" spans="1:15" x14ac:dyDescent="0.2">
      <c r="A156" s="1">
        <v>155</v>
      </c>
      <c r="B156" s="9">
        <f>('summary-refine'!$H157+'summary-refine'!$I157)/1000</f>
        <v>7.6929999999999996</v>
      </c>
      <c r="C156" s="9">
        <f>('summary-refine'!$K157-'summary-refine'!$J157)/1000</f>
        <v>110.294</v>
      </c>
      <c r="D156" s="9">
        <f>'summary-refine'!$J157/1000</f>
        <v>0.65700000000000003</v>
      </c>
      <c r="E156" s="8">
        <f>'summary-refine'!$G157</f>
        <v>267738</v>
      </c>
      <c r="F156" s="24">
        <f t="shared" si="20"/>
        <v>267.738</v>
      </c>
      <c r="G156" s="8">
        <f>'summary-refine'!$P157/1000</f>
        <v>81.343999999999994</v>
      </c>
      <c r="H156" s="8">
        <f>'summary-refine'!$P157/J156</f>
        <v>51.385975994946307</v>
      </c>
      <c r="I156" s="8">
        <f>'summary-refine'!$L157</f>
        <v>1460</v>
      </c>
      <c r="J156" s="8">
        <f>'summary-refine'!$M157</f>
        <v>1583</v>
      </c>
      <c r="K156" s="9">
        <f>('summary-no-refine'!$K157-'summary-no-refine'!$J157)/1000</f>
        <v>97.311999999999998</v>
      </c>
      <c r="L156" s="7">
        <f t="shared" si="18"/>
        <v>1.1334059519894772</v>
      </c>
      <c r="M156" s="8">
        <f>'summary-no-refine'!$G157</f>
        <v>268511</v>
      </c>
      <c r="N156" s="24">
        <f t="shared" si="21"/>
        <v>268.51100000000002</v>
      </c>
      <c r="O156" s="7">
        <f t="shared" si="19"/>
        <v>0.99712116077181201</v>
      </c>
    </row>
    <row r="157" spans="1:15" x14ac:dyDescent="0.2">
      <c r="A157" s="1">
        <v>156</v>
      </c>
      <c r="B157" s="9">
        <f>('summary-refine'!$H158+'summary-refine'!$I158)/1000</f>
        <v>8.14</v>
      </c>
      <c r="C157" s="9">
        <f>('summary-refine'!$K158-'summary-refine'!$J158)/1000</f>
        <v>113.081</v>
      </c>
      <c r="D157" s="9">
        <f>'summary-refine'!$J158/1000</f>
        <v>0.68700000000000006</v>
      </c>
      <c r="E157" s="8">
        <f>'summary-refine'!$G158</f>
        <v>267738</v>
      </c>
      <c r="F157" s="24">
        <f t="shared" si="20"/>
        <v>267.738</v>
      </c>
      <c r="G157" s="8">
        <f>'summary-refine'!$P158/1000</f>
        <v>81.343999999999994</v>
      </c>
      <c r="H157" s="8">
        <f>'summary-refine'!$P158/J157</f>
        <v>51.385975994946307</v>
      </c>
      <c r="I157" s="8">
        <f>'summary-refine'!$L158</f>
        <v>1460</v>
      </c>
      <c r="J157" s="8">
        <f>'summary-refine'!$M158</f>
        <v>1583</v>
      </c>
      <c r="K157" s="9">
        <f>('summary-no-refine'!$K158-'summary-no-refine'!$J158)/1000</f>
        <v>99.525999999999996</v>
      </c>
      <c r="L157" s="7">
        <f t="shared" si="18"/>
        <v>1.136195566987521</v>
      </c>
      <c r="M157" s="8">
        <f>'summary-no-refine'!$G158</f>
        <v>268511</v>
      </c>
      <c r="N157" s="24">
        <f t="shared" si="21"/>
        <v>268.51100000000002</v>
      </c>
      <c r="O157" s="7">
        <f t="shared" si="19"/>
        <v>0.99712116077181201</v>
      </c>
    </row>
    <row r="158" spans="1:15" x14ac:dyDescent="0.2">
      <c r="A158" s="1">
        <v>157</v>
      </c>
      <c r="B158" s="9">
        <f>('summary-refine'!$H159+'summary-refine'!$I159)/1000</f>
        <v>7.6630000000000003</v>
      </c>
      <c r="C158" s="9">
        <f>('summary-refine'!$K159-'summary-refine'!$J159)/1000</f>
        <v>110.92700000000001</v>
      </c>
      <c r="D158" s="9">
        <f>'summary-refine'!$J159/1000</f>
        <v>0.64300000000000002</v>
      </c>
      <c r="E158" s="8">
        <f>'summary-refine'!$G159</f>
        <v>268059</v>
      </c>
      <c r="F158" s="24">
        <f t="shared" si="20"/>
        <v>268.05900000000003</v>
      </c>
      <c r="G158" s="8">
        <f>'summary-refine'!$P159/1000</f>
        <v>80.742999999999995</v>
      </c>
      <c r="H158" s="8">
        <f>'summary-refine'!$P159/J158</f>
        <v>51.006317119393557</v>
      </c>
      <c r="I158" s="8">
        <f>'summary-refine'!$L159</f>
        <v>1462</v>
      </c>
      <c r="J158" s="8">
        <f>'summary-refine'!$M159</f>
        <v>1583</v>
      </c>
      <c r="K158" s="9">
        <f>('summary-no-refine'!$K159-'summary-no-refine'!$J159)/1000</f>
        <v>74.096000000000004</v>
      </c>
      <c r="L158" s="7">
        <f t="shared" si="18"/>
        <v>1.497071366875405</v>
      </c>
      <c r="M158" s="8">
        <f>'summary-no-refine'!$G159</f>
        <v>228070</v>
      </c>
      <c r="N158" s="24">
        <f t="shared" si="21"/>
        <v>228.07</v>
      </c>
      <c r="O158" s="7">
        <f t="shared" si="19"/>
        <v>1.1753365194896304</v>
      </c>
    </row>
    <row r="159" spans="1:15" x14ac:dyDescent="0.2">
      <c r="A159" s="1">
        <v>158</v>
      </c>
      <c r="B159" s="9">
        <f>('summary-refine'!$H160+'summary-refine'!$I160)/1000</f>
        <v>7.5890000000000004</v>
      </c>
      <c r="C159" s="9">
        <f>('summary-refine'!$K160-'summary-refine'!$J160)/1000</f>
        <v>110.527</v>
      </c>
      <c r="D159" s="9">
        <f>'summary-refine'!$J160/1000</f>
        <v>0.66500000000000004</v>
      </c>
      <c r="E159" s="8">
        <f>'summary-refine'!$G160</f>
        <v>268059</v>
      </c>
      <c r="F159" s="24">
        <f t="shared" si="20"/>
        <v>268.05900000000003</v>
      </c>
      <c r="G159" s="8">
        <f>'summary-refine'!$P160/1000</f>
        <v>80.742999999999995</v>
      </c>
      <c r="H159" s="8">
        <f>'summary-refine'!$P160/J159</f>
        <v>51.006317119393557</v>
      </c>
      <c r="I159" s="8">
        <f>'summary-refine'!$L160</f>
        <v>1462</v>
      </c>
      <c r="J159" s="8">
        <f>'summary-refine'!$M160</f>
        <v>1583</v>
      </c>
      <c r="K159" s="9">
        <f>('summary-no-refine'!$K160-'summary-no-refine'!$J160)/1000</f>
        <v>73.564999999999998</v>
      </c>
      <c r="L159" s="7">
        <f t="shared" si="18"/>
        <v>1.5024400190307892</v>
      </c>
      <c r="M159" s="8">
        <f>'summary-no-refine'!$G160</f>
        <v>228070</v>
      </c>
      <c r="N159" s="24">
        <f t="shared" si="21"/>
        <v>228.07</v>
      </c>
      <c r="O159" s="7">
        <f t="shared" si="19"/>
        <v>1.1753365194896304</v>
      </c>
    </row>
    <row r="160" spans="1:15" x14ac:dyDescent="0.2">
      <c r="A160" s="1">
        <v>159</v>
      </c>
      <c r="B160" s="9">
        <f>('summary-refine'!$H161+'summary-refine'!$I161)/1000</f>
        <v>7.657</v>
      </c>
      <c r="C160" s="9">
        <f>('summary-refine'!$K161-'summary-refine'!$J161)/1000</f>
        <v>110.887</v>
      </c>
      <c r="D160" s="9">
        <f>'summary-refine'!$J161/1000</f>
        <v>0.67500000000000004</v>
      </c>
      <c r="E160" s="8">
        <f>'summary-refine'!$G161</f>
        <v>268059</v>
      </c>
      <c r="F160" s="24">
        <f t="shared" si="20"/>
        <v>268.05900000000003</v>
      </c>
      <c r="G160" s="8">
        <f>'summary-refine'!$P161/1000</f>
        <v>80.742999999999995</v>
      </c>
      <c r="H160" s="8">
        <f>'summary-refine'!$P161/J160</f>
        <v>51.006317119393557</v>
      </c>
      <c r="I160" s="8">
        <f>'summary-refine'!$L161</f>
        <v>1462</v>
      </c>
      <c r="J160" s="8">
        <f>'summary-refine'!$M161</f>
        <v>1583</v>
      </c>
      <c r="K160" s="9">
        <f>('summary-no-refine'!$K161-'summary-no-refine'!$J161)/1000</f>
        <v>72.900999999999996</v>
      </c>
      <c r="L160" s="7">
        <f t="shared" si="18"/>
        <v>1.5210628112097229</v>
      </c>
      <c r="M160" s="8">
        <f>'summary-no-refine'!$G161</f>
        <v>228070</v>
      </c>
      <c r="N160" s="24">
        <f t="shared" si="21"/>
        <v>228.07</v>
      </c>
      <c r="O160" s="7">
        <f t="shared" si="19"/>
        <v>1.1753365194896304</v>
      </c>
    </row>
    <row r="161" spans="1:15" x14ac:dyDescent="0.2">
      <c r="A161" s="1">
        <v>160</v>
      </c>
      <c r="B161" s="9">
        <f>('summary-refine'!$H162+'summary-refine'!$I162)/1000</f>
        <v>7.9729999999999999</v>
      </c>
      <c r="C161" s="9">
        <f>('summary-refine'!$K162-'summary-refine'!$J162)/1000</f>
        <v>107.999</v>
      </c>
      <c r="D161" s="9">
        <f>'summary-refine'!$J162/1000</f>
        <v>0.63200000000000001</v>
      </c>
      <c r="E161" s="8">
        <f>'summary-refine'!$G162</f>
        <v>268059</v>
      </c>
      <c r="F161" s="24">
        <f t="shared" si="20"/>
        <v>268.05900000000003</v>
      </c>
      <c r="G161" s="8">
        <f>'summary-refine'!$P162/1000</f>
        <v>80.742999999999995</v>
      </c>
      <c r="H161" s="8">
        <f>'summary-refine'!$P162/J161</f>
        <v>51.006317119393557</v>
      </c>
      <c r="I161" s="8">
        <f>'summary-refine'!$L162</f>
        <v>1462</v>
      </c>
      <c r="J161" s="8">
        <f>'summary-refine'!$M162</f>
        <v>1583</v>
      </c>
      <c r="K161" s="9">
        <f>('summary-no-refine'!$K162-'summary-no-refine'!$J162)/1000</f>
        <v>73.448999999999998</v>
      </c>
      <c r="L161" s="7">
        <f t="shared" si="18"/>
        <v>1.4703944233413662</v>
      </c>
      <c r="M161" s="8">
        <f>'summary-no-refine'!$G162</f>
        <v>228057</v>
      </c>
      <c r="N161" s="24">
        <f t="shared" si="21"/>
        <v>228.05699999999999</v>
      </c>
      <c r="O161" s="7">
        <f t="shared" si="19"/>
        <v>1.1754035175416673</v>
      </c>
    </row>
    <row r="162" spans="1:15" x14ac:dyDescent="0.2">
      <c r="A162" s="1">
        <v>161</v>
      </c>
      <c r="B162" s="9">
        <f>('summary-refine'!$H163+'summary-refine'!$I163)/1000</f>
        <v>8.0020000000000007</v>
      </c>
      <c r="C162" s="9">
        <f>('summary-refine'!$K163-'summary-refine'!$J163)/1000</f>
        <v>109.95</v>
      </c>
      <c r="D162" s="9">
        <f>'summary-refine'!$J163/1000</f>
        <v>0.70799999999999996</v>
      </c>
      <c r="E162" s="8">
        <f>'summary-refine'!$G163</f>
        <v>270698</v>
      </c>
      <c r="F162" s="24">
        <f t="shared" si="20"/>
        <v>270.69799999999998</v>
      </c>
      <c r="G162" s="8">
        <f>'summary-refine'!$P163/1000</f>
        <v>80.73</v>
      </c>
      <c r="H162" s="8">
        <f>'summary-refine'!$P163/J162</f>
        <v>50.998104864181933</v>
      </c>
      <c r="I162" s="8">
        <f>'summary-refine'!$L163</f>
        <v>1462</v>
      </c>
      <c r="J162" s="8">
        <f>'summary-refine'!$M163</f>
        <v>1583</v>
      </c>
      <c r="K162" s="9">
        <f>('summary-no-refine'!$K163-'summary-no-refine'!$J163)/1000</f>
        <v>76.581000000000003</v>
      </c>
      <c r="L162" s="7">
        <f t="shared" si="18"/>
        <v>1.4357347122654445</v>
      </c>
      <c r="M162" s="8">
        <f>'summary-no-refine'!$G163</f>
        <v>229993</v>
      </c>
      <c r="N162" s="24">
        <f t="shared" si="21"/>
        <v>229.99299999999999</v>
      </c>
      <c r="O162" s="7">
        <f t="shared" si="19"/>
        <v>1.176983647328397</v>
      </c>
    </row>
    <row r="163" spans="1:15" x14ac:dyDescent="0.2">
      <c r="A163" s="1">
        <v>162</v>
      </c>
      <c r="B163" s="9">
        <f>('summary-refine'!$H164+'summary-refine'!$I164)/1000</f>
        <v>7.8070000000000004</v>
      </c>
      <c r="C163" s="9">
        <f>('summary-refine'!$K164-'summary-refine'!$J164)/1000</f>
        <v>118.559</v>
      </c>
      <c r="D163" s="9">
        <f>'summary-refine'!$J164/1000</f>
        <v>0.64200000000000002</v>
      </c>
      <c r="E163" s="8">
        <f>'summary-refine'!$G164</f>
        <v>270689</v>
      </c>
      <c r="F163" s="24">
        <f t="shared" si="20"/>
        <v>270.68900000000002</v>
      </c>
      <c r="G163" s="8">
        <f>'summary-refine'!$P164/1000</f>
        <v>80.73</v>
      </c>
      <c r="H163" s="8">
        <f>'summary-refine'!$P164/J163</f>
        <v>50.998104864181933</v>
      </c>
      <c r="I163" s="8">
        <f>'summary-refine'!$L164</f>
        <v>1462</v>
      </c>
      <c r="J163" s="8">
        <f>'summary-refine'!$M164</f>
        <v>1583</v>
      </c>
      <c r="K163" s="9">
        <f>('summary-no-refine'!$K164-'summary-no-refine'!$J164)/1000</f>
        <v>74.605999999999995</v>
      </c>
      <c r="L163" s="7">
        <f t="shared" si="18"/>
        <v>1.5891349221242259</v>
      </c>
      <c r="M163" s="8">
        <f>'summary-no-refine'!$G164</f>
        <v>229993</v>
      </c>
      <c r="N163" s="24">
        <f t="shared" si="21"/>
        <v>229.99299999999999</v>
      </c>
      <c r="O163" s="7">
        <f t="shared" si="19"/>
        <v>1.1769445157026519</v>
      </c>
    </row>
    <row r="164" spans="1:15" x14ac:dyDescent="0.2">
      <c r="A164" s="1">
        <v>163</v>
      </c>
      <c r="B164" s="9">
        <f>('summary-refine'!$H165+'summary-refine'!$I165)/1000</f>
        <v>8.0050000000000008</v>
      </c>
      <c r="C164" s="9">
        <f>('summary-refine'!$K165-'summary-refine'!$J165)/1000</f>
        <v>109.569</v>
      </c>
      <c r="D164" s="9">
        <f>'summary-refine'!$J165/1000</f>
        <v>0.61799999999999999</v>
      </c>
      <c r="E164" s="8">
        <f>'summary-refine'!$G165</f>
        <v>270689</v>
      </c>
      <c r="F164" s="24">
        <f t="shared" si="20"/>
        <v>270.68900000000002</v>
      </c>
      <c r="G164" s="8">
        <f>'summary-refine'!$P165/1000</f>
        <v>80.73</v>
      </c>
      <c r="H164" s="8">
        <f>'summary-refine'!$P165/J164</f>
        <v>50.998104864181933</v>
      </c>
      <c r="I164" s="8">
        <f>'summary-refine'!$L165</f>
        <v>1462</v>
      </c>
      <c r="J164" s="8">
        <f>'summary-refine'!$M165</f>
        <v>1583</v>
      </c>
      <c r="K164" s="9">
        <f>('summary-no-refine'!$K165-'summary-no-refine'!$J165)/1000</f>
        <v>74.156000000000006</v>
      </c>
      <c r="L164" s="7">
        <f t="shared" si="18"/>
        <v>1.477547332650089</v>
      </c>
      <c r="M164" s="8">
        <f>'summary-no-refine'!$G165</f>
        <v>229993</v>
      </c>
      <c r="N164" s="24">
        <f t="shared" si="21"/>
        <v>229.99299999999999</v>
      </c>
      <c r="O164" s="7">
        <f t="shared" si="19"/>
        <v>1.1769445157026519</v>
      </c>
    </row>
    <row r="165" spans="1:15" x14ac:dyDescent="0.2">
      <c r="A165" s="1">
        <v>164</v>
      </c>
      <c r="B165" s="9">
        <f>('summary-refine'!$H166+'summary-refine'!$I166)/1000</f>
        <v>7.3680000000000003</v>
      </c>
      <c r="C165" s="9">
        <f>('summary-refine'!$K166-'summary-refine'!$J166)/1000</f>
        <v>108.09699999999999</v>
      </c>
      <c r="D165" s="9">
        <f>'summary-refine'!$J166/1000</f>
        <v>0.64700000000000002</v>
      </c>
      <c r="E165" s="8">
        <f>'summary-refine'!$G166</f>
        <v>270689</v>
      </c>
      <c r="F165" s="24">
        <f t="shared" si="20"/>
        <v>270.68900000000002</v>
      </c>
      <c r="G165" s="8">
        <f>'summary-refine'!$P166/1000</f>
        <v>80.73</v>
      </c>
      <c r="H165" s="8">
        <f>'summary-refine'!$P166/J165</f>
        <v>50.998104864181933</v>
      </c>
      <c r="I165" s="8">
        <f>'summary-refine'!$L166</f>
        <v>1462</v>
      </c>
      <c r="J165" s="8">
        <f>'summary-refine'!$M166</f>
        <v>1583</v>
      </c>
      <c r="K165" s="9">
        <f>('summary-no-refine'!$K166-'summary-no-refine'!$J166)/1000</f>
        <v>72.853999999999999</v>
      </c>
      <c r="L165" s="7">
        <f t="shared" si="18"/>
        <v>1.4837483185549181</v>
      </c>
      <c r="M165" s="8">
        <f>'summary-no-refine'!$G166</f>
        <v>229993</v>
      </c>
      <c r="N165" s="24">
        <f t="shared" si="21"/>
        <v>229.99299999999999</v>
      </c>
      <c r="O165" s="7">
        <f t="shared" si="19"/>
        <v>1.1769445157026519</v>
      </c>
    </row>
    <row r="166" spans="1:15" x14ac:dyDescent="0.2">
      <c r="A166" s="1">
        <v>165</v>
      </c>
      <c r="B166" s="9">
        <f>('summary-refine'!$H167+'summary-refine'!$I167)/1000</f>
        <v>7.5119999999999996</v>
      </c>
      <c r="C166" s="9">
        <f>('summary-refine'!$K167-'summary-refine'!$J167)/1000</f>
        <v>112.9</v>
      </c>
      <c r="D166" s="9">
        <f>'summary-refine'!$J167/1000</f>
        <v>0.64900000000000002</v>
      </c>
      <c r="E166" s="8">
        <f>'summary-refine'!$G167</f>
        <v>270689</v>
      </c>
      <c r="F166" s="24">
        <f t="shared" si="20"/>
        <v>270.68900000000002</v>
      </c>
      <c r="G166" s="8">
        <f>'summary-refine'!$P167/1000</f>
        <v>80.73</v>
      </c>
      <c r="H166" s="8">
        <f>'summary-refine'!$P167/J166</f>
        <v>50.998104864181933</v>
      </c>
      <c r="I166" s="8">
        <f>'summary-refine'!$L167</f>
        <v>1462</v>
      </c>
      <c r="J166" s="8">
        <f>'summary-refine'!$M167</f>
        <v>1583</v>
      </c>
      <c r="K166" s="9">
        <f>('summary-no-refine'!$K167-'summary-no-refine'!$J167)/1000</f>
        <v>73.460999999999999</v>
      </c>
      <c r="L166" s="7">
        <f t="shared" si="18"/>
        <v>1.536869903758457</v>
      </c>
      <c r="M166" s="8">
        <f>'summary-no-refine'!$G167</f>
        <v>229993</v>
      </c>
      <c r="N166" s="24">
        <f t="shared" si="21"/>
        <v>229.99299999999999</v>
      </c>
      <c r="O166" s="7">
        <f t="shared" si="19"/>
        <v>1.1769445157026519</v>
      </c>
    </row>
    <row r="167" spans="1:15" x14ac:dyDescent="0.2">
      <c r="A167" s="1">
        <v>166</v>
      </c>
      <c r="B167" s="9">
        <f>('summary-refine'!$H168+'summary-refine'!$I168)/1000</f>
        <v>8.1020000000000003</v>
      </c>
      <c r="C167" s="9">
        <f>('summary-refine'!$K168-'summary-refine'!$J168)/1000</f>
        <v>114.312</v>
      </c>
      <c r="D167" s="9">
        <f>'summary-refine'!$J168/1000</f>
        <v>0.64900000000000002</v>
      </c>
      <c r="E167" s="8">
        <f>'summary-refine'!$G168</f>
        <v>270689</v>
      </c>
      <c r="F167" s="24">
        <f t="shared" si="20"/>
        <v>270.68900000000002</v>
      </c>
      <c r="G167" s="8">
        <f>'summary-refine'!$P168/1000</f>
        <v>80.73</v>
      </c>
      <c r="H167" s="8">
        <f>'summary-refine'!$P168/J167</f>
        <v>50.998104864181933</v>
      </c>
      <c r="I167" s="8">
        <f>'summary-refine'!$L168</f>
        <v>1462</v>
      </c>
      <c r="J167" s="8">
        <f>'summary-refine'!$M168</f>
        <v>1583</v>
      </c>
      <c r="K167" s="9">
        <f>('summary-no-refine'!$K168-'summary-no-refine'!$J168)/1000</f>
        <v>73.766000000000005</v>
      </c>
      <c r="L167" s="7">
        <f t="shared" si="18"/>
        <v>1.5496570235609901</v>
      </c>
      <c r="M167" s="8">
        <f>'summary-no-refine'!$G168</f>
        <v>229993</v>
      </c>
      <c r="N167" s="24">
        <f t="shared" si="21"/>
        <v>229.99299999999999</v>
      </c>
      <c r="O167" s="7">
        <f t="shared" si="19"/>
        <v>1.1769445157026519</v>
      </c>
    </row>
    <row r="168" spans="1:15" x14ac:dyDescent="0.2">
      <c r="A168" s="1">
        <v>167</v>
      </c>
      <c r="B168" s="9">
        <f>('summary-refine'!$H169+'summary-refine'!$I169)/1000</f>
        <v>7.75</v>
      </c>
      <c r="C168" s="9">
        <f>('summary-refine'!$K169-'summary-refine'!$J169)/1000</f>
        <v>112.726</v>
      </c>
      <c r="D168" s="9">
        <f>'summary-refine'!$J169/1000</f>
        <v>0.71499999999999997</v>
      </c>
      <c r="E168" s="8">
        <f>'summary-refine'!$G169</f>
        <v>270689</v>
      </c>
      <c r="F168" s="24">
        <f t="shared" si="20"/>
        <v>270.68900000000002</v>
      </c>
      <c r="G168" s="8">
        <f>'summary-refine'!$P169/1000</f>
        <v>80.73</v>
      </c>
      <c r="H168" s="8">
        <f>'summary-refine'!$P169/J168</f>
        <v>50.998104864181933</v>
      </c>
      <c r="I168" s="8">
        <f>'summary-refine'!$L169</f>
        <v>1462</v>
      </c>
      <c r="J168" s="8">
        <f>'summary-refine'!$M169</f>
        <v>1583</v>
      </c>
      <c r="K168" s="9">
        <f>('summary-no-refine'!$K169-'summary-no-refine'!$J169)/1000</f>
        <v>72.763999999999996</v>
      </c>
      <c r="L168" s="7">
        <f t="shared" si="18"/>
        <v>1.5492001539222693</v>
      </c>
      <c r="M168" s="8">
        <f>'summary-no-refine'!$G169</f>
        <v>229993</v>
      </c>
      <c r="N168" s="24">
        <f t="shared" si="21"/>
        <v>229.99299999999999</v>
      </c>
      <c r="O168" s="7">
        <f t="shared" si="19"/>
        <v>1.1769445157026519</v>
      </c>
    </row>
    <row r="169" spans="1:15" x14ac:dyDescent="0.2">
      <c r="A169" s="1">
        <v>168</v>
      </c>
      <c r="B169" s="9">
        <f>('summary-refine'!$H170+'summary-refine'!$I170)/1000</f>
        <v>7.8170000000000002</v>
      </c>
      <c r="C169" s="9">
        <f>('summary-refine'!$K170-'summary-refine'!$J170)/1000</f>
        <v>110.05500000000001</v>
      </c>
      <c r="D169" s="9">
        <f>'summary-refine'!$J170/1000</f>
        <v>0.63</v>
      </c>
      <c r="E169" s="8">
        <f>'summary-refine'!$G170</f>
        <v>270689</v>
      </c>
      <c r="F169" s="24">
        <f t="shared" si="20"/>
        <v>270.68900000000002</v>
      </c>
      <c r="G169" s="8">
        <f>'summary-refine'!$P170/1000</f>
        <v>80.73</v>
      </c>
      <c r="H169" s="8">
        <f>'summary-refine'!$P170/J169</f>
        <v>50.998104864181933</v>
      </c>
      <c r="I169" s="8">
        <f>'summary-refine'!$L170</f>
        <v>1462</v>
      </c>
      <c r="J169" s="8">
        <f>'summary-refine'!$M170</f>
        <v>1583</v>
      </c>
      <c r="K169" s="9">
        <f>('summary-no-refine'!$K170-'summary-no-refine'!$J170)/1000</f>
        <v>74.983999999999995</v>
      </c>
      <c r="L169" s="7">
        <f t="shared" si="18"/>
        <v>1.467713112130588</v>
      </c>
      <c r="M169" s="8">
        <f>'summary-no-refine'!$G170</f>
        <v>229993</v>
      </c>
      <c r="N169" s="24">
        <f t="shared" si="21"/>
        <v>229.99299999999999</v>
      </c>
      <c r="O169" s="7">
        <f t="shared" si="19"/>
        <v>1.1769445157026519</v>
      </c>
    </row>
    <row r="170" spans="1:15" x14ac:dyDescent="0.2">
      <c r="A170" s="1">
        <v>169</v>
      </c>
      <c r="B170" s="9">
        <f>('summary-refine'!$H171+'summary-refine'!$I171)/1000</f>
        <v>7.431</v>
      </c>
      <c r="C170" s="9">
        <f>('summary-refine'!$K171-'summary-refine'!$J171)/1000</f>
        <v>110.307</v>
      </c>
      <c r="D170" s="9">
        <f>'summary-refine'!$J171/1000</f>
        <v>0.625</v>
      </c>
      <c r="E170" s="8">
        <f>'summary-refine'!$G171</f>
        <v>270689</v>
      </c>
      <c r="F170" s="24">
        <f t="shared" si="20"/>
        <v>270.68900000000002</v>
      </c>
      <c r="G170" s="8">
        <f>'summary-refine'!$P171/1000</f>
        <v>80.73</v>
      </c>
      <c r="H170" s="8">
        <f>'summary-refine'!$P171/J170</f>
        <v>50.998104864181933</v>
      </c>
      <c r="I170" s="8">
        <f>'summary-refine'!$L171</f>
        <v>1462</v>
      </c>
      <c r="J170" s="8">
        <f>'summary-refine'!$M171</f>
        <v>1583</v>
      </c>
      <c r="K170" s="9">
        <f>('summary-no-refine'!$K171-'summary-no-refine'!$J171)/1000</f>
        <v>73.567999999999998</v>
      </c>
      <c r="L170" s="7">
        <f t="shared" si="18"/>
        <v>1.4993883210091346</v>
      </c>
      <c r="M170" s="8">
        <f>'summary-no-refine'!$G171</f>
        <v>229993</v>
      </c>
      <c r="N170" s="24">
        <f t="shared" si="21"/>
        <v>229.99299999999999</v>
      </c>
      <c r="O170" s="7">
        <f t="shared" si="19"/>
        <v>1.1769445157026519</v>
      </c>
    </row>
    <row r="171" spans="1:15" x14ac:dyDescent="0.2">
      <c r="A171" s="1">
        <v>170</v>
      </c>
      <c r="B171" s="9">
        <f>('summary-refine'!$H172+'summary-refine'!$I172)/1000</f>
        <v>8.0289999999999999</v>
      </c>
      <c r="C171" s="9">
        <f>('summary-refine'!$K172-'summary-refine'!$J172)/1000</f>
        <v>109.857</v>
      </c>
      <c r="D171" s="9">
        <f>'summary-refine'!$J172/1000</f>
        <v>0.65700000000000003</v>
      </c>
      <c r="E171" s="8">
        <f>'summary-refine'!$G172</f>
        <v>270689</v>
      </c>
      <c r="F171" s="24">
        <f t="shared" si="20"/>
        <v>270.68900000000002</v>
      </c>
      <c r="G171" s="8">
        <f>'summary-refine'!$P172/1000</f>
        <v>80.73</v>
      </c>
      <c r="H171" s="8">
        <f>'summary-refine'!$P172/J171</f>
        <v>50.998104864181933</v>
      </c>
      <c r="I171" s="8">
        <f>'summary-refine'!$L172</f>
        <v>1462</v>
      </c>
      <c r="J171" s="8">
        <f>'summary-refine'!$M172</f>
        <v>1583</v>
      </c>
      <c r="K171" s="9">
        <f>('summary-no-refine'!$K172-'summary-no-refine'!$J172)/1000</f>
        <v>75.194999999999993</v>
      </c>
      <c r="L171" s="7">
        <f t="shared" si="18"/>
        <v>1.4609615000997409</v>
      </c>
      <c r="M171" s="8">
        <f>'summary-no-refine'!$G172</f>
        <v>229993</v>
      </c>
      <c r="N171" s="24">
        <f t="shared" si="21"/>
        <v>229.99299999999999</v>
      </c>
      <c r="O171" s="7">
        <f t="shared" si="19"/>
        <v>1.1769445157026519</v>
      </c>
    </row>
    <row r="172" spans="1:15" x14ac:dyDescent="0.2">
      <c r="A172" s="1">
        <v>171</v>
      </c>
      <c r="B172" s="9">
        <f>('summary-refine'!$H173+'summary-refine'!$I173)/1000</f>
        <v>8.157</v>
      </c>
      <c r="C172" s="9">
        <f>('summary-refine'!$K173-'summary-refine'!$J173)/1000</f>
        <v>114.136</v>
      </c>
      <c r="D172" s="9">
        <f>'summary-refine'!$J173/1000</f>
        <v>0.70599999999999996</v>
      </c>
      <c r="E172" s="8">
        <f>'summary-refine'!$G173</f>
        <v>270689</v>
      </c>
      <c r="F172" s="24">
        <f t="shared" si="20"/>
        <v>270.68900000000002</v>
      </c>
      <c r="G172" s="8">
        <f>'summary-refine'!$P173/1000</f>
        <v>80.73</v>
      </c>
      <c r="H172" s="8">
        <f>'summary-refine'!$P173/J172</f>
        <v>50.998104864181933</v>
      </c>
      <c r="I172" s="8">
        <f>'summary-refine'!$L173</f>
        <v>1462</v>
      </c>
      <c r="J172" s="8">
        <f>'summary-refine'!$M173</f>
        <v>1583</v>
      </c>
      <c r="K172" s="9">
        <f>('summary-no-refine'!$K173-'summary-no-refine'!$J173)/1000</f>
        <v>75.209000000000003</v>
      </c>
      <c r="L172" s="7">
        <f t="shared" si="18"/>
        <v>1.517584331662434</v>
      </c>
      <c r="M172" s="8">
        <f>'summary-no-refine'!$G173</f>
        <v>229993</v>
      </c>
      <c r="N172" s="24">
        <f t="shared" si="21"/>
        <v>229.99299999999999</v>
      </c>
      <c r="O172" s="7">
        <f t="shared" si="19"/>
        <v>1.1769445157026519</v>
      </c>
    </row>
    <row r="173" spans="1:15" x14ac:dyDescent="0.2">
      <c r="A173" s="1">
        <v>172</v>
      </c>
      <c r="B173" s="9">
        <f>('summary-refine'!$H174+'summary-refine'!$I174)/1000</f>
        <v>7.7290000000000001</v>
      </c>
      <c r="C173" s="9">
        <f>('summary-refine'!$K174-'summary-refine'!$J174)/1000</f>
        <v>115.521</v>
      </c>
      <c r="D173" s="9">
        <f>'summary-refine'!$J174/1000</f>
        <v>0.67300000000000004</v>
      </c>
      <c r="E173" s="8">
        <f>'summary-refine'!$G174</f>
        <v>272261</v>
      </c>
      <c r="F173" s="24">
        <f t="shared" si="20"/>
        <v>272.26100000000002</v>
      </c>
      <c r="G173" s="8">
        <f>'summary-refine'!$P174/1000</f>
        <v>80.94</v>
      </c>
      <c r="H173" s="8">
        <f>'summary-refine'!$P174/J173</f>
        <v>51.066246056782333</v>
      </c>
      <c r="I173" s="8">
        <f>'summary-refine'!$L174</f>
        <v>1464</v>
      </c>
      <c r="J173" s="8">
        <f>'summary-refine'!$M174</f>
        <v>1585</v>
      </c>
      <c r="K173" s="9">
        <f>('summary-no-refine'!$K174-'summary-no-refine'!$J174)/1000</f>
        <v>75.596999999999994</v>
      </c>
      <c r="L173" s="7">
        <f t="shared" si="18"/>
        <v>1.5281161950871067</v>
      </c>
      <c r="M173" s="8">
        <f>'summary-no-refine'!$G174</f>
        <v>231381</v>
      </c>
      <c r="N173" s="24">
        <f t="shared" si="21"/>
        <v>231.381</v>
      </c>
      <c r="O173" s="7">
        <f t="shared" si="19"/>
        <v>1.1766782925132142</v>
      </c>
    </row>
    <row r="174" spans="1:15" x14ac:dyDescent="0.2">
      <c r="A174" s="1">
        <v>173</v>
      </c>
      <c r="B174" s="9">
        <f>('summary-refine'!$H175+'summary-refine'!$I175)/1000</f>
        <v>7.8719999999999999</v>
      </c>
      <c r="C174" s="9">
        <f>('summary-refine'!$K175-'summary-refine'!$J175)/1000</f>
        <v>114.542</v>
      </c>
      <c r="D174" s="9">
        <f>'summary-refine'!$J175/1000</f>
        <v>0.68899999999999995</v>
      </c>
      <c r="E174" s="8">
        <f>'summary-refine'!$G175</f>
        <v>272261</v>
      </c>
      <c r="F174" s="24">
        <f t="shared" si="20"/>
        <v>272.26100000000002</v>
      </c>
      <c r="G174" s="8">
        <f>'summary-refine'!$P175/1000</f>
        <v>80.94</v>
      </c>
      <c r="H174" s="8">
        <f>'summary-refine'!$P175/J174</f>
        <v>51.066246056782333</v>
      </c>
      <c r="I174" s="8">
        <f>'summary-refine'!$L175</f>
        <v>1464</v>
      </c>
      <c r="J174" s="8">
        <f>'summary-refine'!$M175</f>
        <v>1585</v>
      </c>
      <c r="K174" s="9">
        <f>('summary-no-refine'!$K175-'summary-no-refine'!$J175)/1000</f>
        <v>76.953000000000003</v>
      </c>
      <c r="L174" s="7">
        <f t="shared" si="18"/>
        <v>1.4884669863423128</v>
      </c>
      <c r="M174" s="8">
        <f>'summary-no-refine'!$G175</f>
        <v>231381</v>
      </c>
      <c r="N174" s="24">
        <f t="shared" si="21"/>
        <v>231.381</v>
      </c>
      <c r="O174" s="7">
        <f t="shared" si="19"/>
        <v>1.1766782925132142</v>
      </c>
    </row>
    <row r="175" spans="1:15" x14ac:dyDescent="0.2">
      <c r="A175" s="1">
        <v>174</v>
      </c>
      <c r="B175" s="9">
        <f>('summary-refine'!$H176+'summary-refine'!$I176)/1000</f>
        <v>7.6139999999999999</v>
      </c>
      <c r="C175" s="9">
        <f>('summary-refine'!$K176-'summary-refine'!$J176)/1000</f>
        <v>109.04</v>
      </c>
      <c r="D175" s="9">
        <f>'summary-refine'!$J176/1000</f>
        <v>0.66600000000000004</v>
      </c>
      <c r="E175" s="8">
        <f>'summary-refine'!$G176</f>
        <v>272261</v>
      </c>
      <c r="F175" s="24">
        <f t="shared" si="20"/>
        <v>272.26100000000002</v>
      </c>
      <c r="G175" s="8">
        <f>'summary-refine'!$P176/1000</f>
        <v>80.94</v>
      </c>
      <c r="H175" s="8">
        <f>'summary-refine'!$P176/J175</f>
        <v>51.066246056782333</v>
      </c>
      <c r="I175" s="8">
        <f>'summary-refine'!$L176</f>
        <v>1464</v>
      </c>
      <c r="J175" s="8">
        <f>'summary-refine'!$M176</f>
        <v>1585</v>
      </c>
      <c r="K175" s="9">
        <f>('summary-no-refine'!$K176-'summary-no-refine'!$J176)/1000</f>
        <v>72.445999999999998</v>
      </c>
      <c r="L175" s="7">
        <f t="shared" si="18"/>
        <v>1.5051210556828536</v>
      </c>
      <c r="M175" s="8">
        <f>'summary-no-refine'!$G176</f>
        <v>231381</v>
      </c>
      <c r="N175" s="24">
        <f t="shared" si="21"/>
        <v>231.381</v>
      </c>
      <c r="O175" s="7">
        <f t="shared" si="19"/>
        <v>1.1766782925132142</v>
      </c>
    </row>
    <row r="176" spans="1:15" x14ac:dyDescent="0.2">
      <c r="A176" s="1">
        <v>175</v>
      </c>
      <c r="B176" s="9">
        <f>('summary-refine'!$H177+'summary-refine'!$I177)/1000</f>
        <v>7.806</v>
      </c>
      <c r="C176" s="9">
        <f>('summary-refine'!$K177-'summary-refine'!$J177)/1000</f>
        <v>111.80800000000001</v>
      </c>
      <c r="D176" s="9">
        <f>'summary-refine'!$J177/1000</f>
        <v>0.65</v>
      </c>
      <c r="E176" s="8">
        <f>'summary-refine'!$G177</f>
        <v>272261</v>
      </c>
      <c r="F176" s="24">
        <f t="shared" si="20"/>
        <v>272.26100000000002</v>
      </c>
      <c r="G176" s="8">
        <f>'summary-refine'!$P177/1000</f>
        <v>80.94</v>
      </c>
      <c r="H176" s="8">
        <f>'summary-refine'!$P177/J176</f>
        <v>51.066246056782333</v>
      </c>
      <c r="I176" s="8">
        <f>'summary-refine'!$L177</f>
        <v>1464</v>
      </c>
      <c r="J176" s="8">
        <f>'summary-refine'!$M177</f>
        <v>1585</v>
      </c>
      <c r="K176" s="9">
        <f>('summary-no-refine'!$K177-'summary-no-refine'!$J177)/1000</f>
        <v>72.816999999999993</v>
      </c>
      <c r="L176" s="7">
        <f t="shared" si="18"/>
        <v>1.5354656192921985</v>
      </c>
      <c r="M176" s="8">
        <f>'summary-no-refine'!$G177</f>
        <v>231381</v>
      </c>
      <c r="N176" s="24">
        <f t="shared" si="21"/>
        <v>231.381</v>
      </c>
      <c r="O176" s="7">
        <f t="shared" si="19"/>
        <v>1.1766782925132142</v>
      </c>
    </row>
    <row r="177" spans="1:15" x14ac:dyDescent="0.2">
      <c r="A177" s="1">
        <v>176</v>
      </c>
      <c r="B177" s="9">
        <f>('summary-refine'!$H178+'summary-refine'!$I178)/1000</f>
        <v>7.835</v>
      </c>
      <c r="C177" s="9">
        <f>('summary-refine'!$K178-'summary-refine'!$J178)/1000</f>
        <v>113.70099999999999</v>
      </c>
      <c r="D177" s="9">
        <f>'summary-refine'!$J178/1000</f>
        <v>0.67800000000000005</v>
      </c>
      <c r="E177" s="8">
        <f>'summary-refine'!$G178</f>
        <v>272261</v>
      </c>
      <c r="F177" s="24">
        <f t="shared" si="20"/>
        <v>272.26100000000002</v>
      </c>
      <c r="G177" s="8">
        <f>'summary-refine'!$P178/1000</f>
        <v>80.94</v>
      </c>
      <c r="H177" s="8">
        <f>'summary-refine'!$P178/J177</f>
        <v>51.066246056782333</v>
      </c>
      <c r="I177" s="8">
        <f>'summary-refine'!$L178</f>
        <v>1464</v>
      </c>
      <c r="J177" s="8">
        <f>'summary-refine'!$M178</f>
        <v>1585</v>
      </c>
      <c r="K177" s="9">
        <f>('summary-no-refine'!$K178-'summary-no-refine'!$J178)/1000</f>
        <v>75.646000000000001</v>
      </c>
      <c r="L177" s="7">
        <f t="shared" si="18"/>
        <v>1.5030669169552917</v>
      </c>
      <c r="M177" s="8">
        <f>'summary-no-refine'!$G178</f>
        <v>231381</v>
      </c>
      <c r="N177" s="24">
        <f t="shared" si="21"/>
        <v>231.381</v>
      </c>
      <c r="O177" s="7">
        <f t="shared" si="19"/>
        <v>1.1766782925132142</v>
      </c>
    </row>
    <row r="178" spans="1:15" x14ac:dyDescent="0.2">
      <c r="A178" s="1">
        <v>177</v>
      </c>
      <c r="B178" s="9">
        <f>('summary-refine'!$H179+'summary-refine'!$I179)/1000</f>
        <v>7.7229999999999999</v>
      </c>
      <c r="C178" s="9">
        <f>('summary-refine'!$K179-'summary-refine'!$J179)/1000</f>
        <v>112.23399999999999</v>
      </c>
      <c r="D178" s="9">
        <f>'summary-refine'!$J179/1000</f>
        <v>0.64500000000000002</v>
      </c>
      <c r="E178" s="8">
        <f>'summary-refine'!$G179</f>
        <v>272261</v>
      </c>
      <c r="F178" s="24">
        <f t="shared" si="20"/>
        <v>272.26100000000002</v>
      </c>
      <c r="G178" s="8">
        <f>'summary-refine'!$P179/1000</f>
        <v>80.94</v>
      </c>
      <c r="H178" s="8">
        <f>'summary-refine'!$P179/J178</f>
        <v>51.066246056782333</v>
      </c>
      <c r="I178" s="8">
        <f>'summary-refine'!$L179</f>
        <v>1464</v>
      </c>
      <c r="J178" s="8">
        <f>'summary-refine'!$M179</f>
        <v>1585</v>
      </c>
      <c r="K178" s="9">
        <f>('summary-no-refine'!$K179-'summary-no-refine'!$J179)/1000</f>
        <v>75.137</v>
      </c>
      <c r="L178" s="7">
        <f t="shared" si="18"/>
        <v>1.493724796039235</v>
      </c>
      <c r="M178" s="8">
        <f>'summary-no-refine'!$G179</f>
        <v>231381</v>
      </c>
      <c r="N178" s="24">
        <f t="shared" si="21"/>
        <v>231.381</v>
      </c>
      <c r="O178" s="7">
        <f t="shared" si="19"/>
        <v>1.1766782925132142</v>
      </c>
    </row>
    <row r="179" spans="1:15" x14ac:dyDescent="0.2">
      <c r="A179" s="1">
        <v>178</v>
      </c>
      <c r="B179" s="9">
        <f>('summary-refine'!$H180+'summary-refine'!$I180)/1000</f>
        <v>7.9329999999999998</v>
      </c>
      <c r="C179" s="9">
        <f>('summary-refine'!$K180-'summary-refine'!$J180)/1000</f>
        <v>113.108</v>
      </c>
      <c r="D179" s="9">
        <f>'summary-refine'!$J180/1000</f>
        <v>0.66100000000000003</v>
      </c>
      <c r="E179" s="8">
        <f>'summary-refine'!$G180</f>
        <v>272615</v>
      </c>
      <c r="F179" s="24">
        <f t="shared" si="20"/>
        <v>272.61500000000001</v>
      </c>
      <c r="G179" s="8">
        <f>'summary-refine'!$P180/1000</f>
        <v>80.915000000000006</v>
      </c>
      <c r="H179" s="8">
        <f>'summary-refine'!$P180/J179</f>
        <v>51.050473186119874</v>
      </c>
      <c r="I179" s="8">
        <f>'summary-refine'!$L180</f>
        <v>1464</v>
      </c>
      <c r="J179" s="8">
        <f>'summary-refine'!$M180</f>
        <v>1585</v>
      </c>
      <c r="K179" s="9">
        <f>('summary-no-refine'!$K180-'summary-no-refine'!$J180)/1000</f>
        <v>73.748000000000005</v>
      </c>
      <c r="L179" s="7">
        <f t="shared" si="18"/>
        <v>1.5337093887291859</v>
      </c>
      <c r="M179" s="8">
        <f>'summary-no-refine'!$G180</f>
        <v>231830</v>
      </c>
      <c r="N179" s="24">
        <f t="shared" si="21"/>
        <v>231.83</v>
      </c>
      <c r="O179" s="7">
        <f t="shared" si="19"/>
        <v>1.1759263253245913</v>
      </c>
    </row>
    <row r="180" spans="1:15" x14ac:dyDescent="0.2">
      <c r="A180" s="1">
        <v>179</v>
      </c>
      <c r="B180" s="9">
        <f>('summary-refine'!$H181+'summary-refine'!$I181)/1000</f>
        <v>7.3639999999999999</v>
      </c>
      <c r="C180" s="9">
        <f>('summary-refine'!$K181-'summary-refine'!$J181)/1000</f>
        <v>108.932</v>
      </c>
      <c r="D180" s="9">
        <f>'summary-refine'!$J181/1000</f>
        <v>0.64800000000000002</v>
      </c>
      <c r="E180" s="8">
        <f>'summary-refine'!$G181</f>
        <v>270804</v>
      </c>
      <c r="F180" s="24">
        <f t="shared" si="20"/>
        <v>270.80399999999997</v>
      </c>
      <c r="G180" s="8">
        <f>'summary-refine'!$P181/1000</f>
        <v>80.94</v>
      </c>
      <c r="H180" s="8">
        <f>'summary-refine'!$P181/J180</f>
        <v>51.066246056782333</v>
      </c>
      <c r="I180" s="8">
        <f>'summary-refine'!$L181</f>
        <v>1464</v>
      </c>
      <c r="J180" s="8">
        <f>'summary-refine'!$M181</f>
        <v>1585</v>
      </c>
      <c r="K180" s="9">
        <f>('summary-no-refine'!$K181-'summary-no-refine'!$J181)/1000</f>
        <v>70.366</v>
      </c>
      <c r="L180" s="7">
        <f t="shared" si="18"/>
        <v>1.5480771963732485</v>
      </c>
      <c r="M180" s="8">
        <f>'summary-no-refine'!$G181</f>
        <v>229295</v>
      </c>
      <c r="N180" s="24">
        <f t="shared" si="21"/>
        <v>229.29499999999999</v>
      </c>
      <c r="O180" s="7">
        <f t="shared" si="19"/>
        <v>1.1810288056869971</v>
      </c>
    </row>
    <row r="181" spans="1:15" x14ac:dyDescent="0.2">
      <c r="A181" s="1">
        <v>180</v>
      </c>
      <c r="B181" s="9">
        <f>('summary-refine'!$H182+'summary-refine'!$I182)/1000</f>
        <v>7.9180000000000001</v>
      </c>
      <c r="C181" s="9">
        <f>('summary-refine'!$K182-'summary-refine'!$J182)/1000</f>
        <v>137.154</v>
      </c>
      <c r="D181" s="9">
        <f>'summary-refine'!$J182/1000</f>
        <v>0.70199999999999996</v>
      </c>
      <c r="E181" s="8">
        <f>'summary-refine'!$G182</f>
        <v>295082</v>
      </c>
      <c r="F181" s="24">
        <f t="shared" si="20"/>
        <v>295.08199999999999</v>
      </c>
      <c r="G181" s="8">
        <f>'summary-refine'!$P182/1000</f>
        <v>82.561999999999998</v>
      </c>
      <c r="H181" s="8">
        <f>'summary-refine'!$P182/J181</f>
        <v>52.089589905362779</v>
      </c>
      <c r="I181" s="8">
        <f>'summary-refine'!$L182</f>
        <v>1464</v>
      </c>
      <c r="J181" s="8">
        <f>'summary-refine'!$M182</f>
        <v>1585</v>
      </c>
      <c r="K181" s="9">
        <f>('summary-no-refine'!$K182-'summary-no-refine'!$J182)/1000</f>
        <v>104.119</v>
      </c>
      <c r="L181" s="7">
        <f t="shared" si="18"/>
        <v>1.31728118787157</v>
      </c>
      <c r="M181" s="8">
        <f>'summary-no-refine'!$G182</f>
        <v>267349</v>
      </c>
      <c r="N181" s="24">
        <f t="shared" si="21"/>
        <v>267.34899999999999</v>
      </c>
      <c r="O181" s="7">
        <f t="shared" si="19"/>
        <v>1.1037333223614076</v>
      </c>
    </row>
    <row r="182" spans="1:15" x14ac:dyDescent="0.2">
      <c r="A182" s="1">
        <v>181</v>
      </c>
      <c r="B182" s="9">
        <f>('summary-refine'!$H183+'summary-refine'!$I183)/1000</f>
        <v>8.1010000000000009</v>
      </c>
      <c r="C182" s="9">
        <f>('summary-refine'!$K183-'summary-refine'!$J183)/1000</f>
        <v>141.011</v>
      </c>
      <c r="D182" s="9">
        <f>'summary-refine'!$J183/1000</f>
        <v>0.78300000000000003</v>
      </c>
      <c r="E182" s="8">
        <f>'summary-refine'!$G183</f>
        <v>295082</v>
      </c>
      <c r="F182" s="24">
        <f t="shared" si="20"/>
        <v>295.08199999999999</v>
      </c>
      <c r="G182" s="8">
        <f>'summary-refine'!$P183/1000</f>
        <v>82.561999999999998</v>
      </c>
      <c r="H182" s="8">
        <f>'summary-refine'!$P183/J182</f>
        <v>52.089589905362779</v>
      </c>
      <c r="I182" s="8">
        <f>'summary-refine'!$L183</f>
        <v>1464</v>
      </c>
      <c r="J182" s="8">
        <f>'summary-refine'!$M183</f>
        <v>1585</v>
      </c>
      <c r="K182" s="9">
        <f>('summary-no-refine'!$K183-'summary-no-refine'!$J183)/1000</f>
        <v>98.64</v>
      </c>
      <c r="L182" s="7">
        <f t="shared" si="18"/>
        <v>1.4295519059205191</v>
      </c>
      <c r="M182" s="8">
        <f>'summary-no-refine'!$G183</f>
        <v>267349</v>
      </c>
      <c r="N182" s="24">
        <f t="shared" si="21"/>
        <v>267.34899999999999</v>
      </c>
      <c r="O182" s="7">
        <f t="shared" si="19"/>
        <v>1.1037333223614076</v>
      </c>
    </row>
    <row r="183" spans="1:15" x14ac:dyDescent="0.2">
      <c r="A183" s="1">
        <v>182</v>
      </c>
      <c r="B183" s="9">
        <f>('summary-refine'!$H184+'summary-refine'!$I184)/1000</f>
        <v>7.7649999999999997</v>
      </c>
      <c r="C183" s="9">
        <f>('summary-refine'!$K184-'summary-refine'!$J184)/1000</f>
        <v>140.477</v>
      </c>
      <c r="D183" s="9">
        <f>'summary-refine'!$J184/1000</f>
        <v>0.77500000000000002</v>
      </c>
      <c r="E183" s="8">
        <f>'summary-refine'!$G184</f>
        <v>295082</v>
      </c>
      <c r="F183" s="24">
        <f t="shared" si="20"/>
        <v>295.08199999999999</v>
      </c>
      <c r="G183" s="8">
        <f>'summary-refine'!$P184/1000</f>
        <v>82.561999999999998</v>
      </c>
      <c r="H183" s="8">
        <f>'summary-refine'!$P184/J183</f>
        <v>52.089589905362779</v>
      </c>
      <c r="I183" s="8">
        <f>'summary-refine'!$L184</f>
        <v>1464</v>
      </c>
      <c r="J183" s="8">
        <f>'summary-refine'!$M184</f>
        <v>1585</v>
      </c>
      <c r="K183" s="9">
        <f>('summary-no-refine'!$K184-'summary-no-refine'!$J184)/1000</f>
        <v>95.84</v>
      </c>
      <c r="L183" s="7">
        <f t="shared" si="18"/>
        <v>1.4657449916527545</v>
      </c>
      <c r="M183" s="8">
        <f>'summary-no-refine'!$G184</f>
        <v>267349</v>
      </c>
      <c r="N183" s="24">
        <f t="shared" si="21"/>
        <v>267.34899999999999</v>
      </c>
      <c r="O183" s="7">
        <f t="shared" si="19"/>
        <v>1.1037333223614076</v>
      </c>
    </row>
    <row r="184" spans="1:15" x14ac:dyDescent="0.2">
      <c r="A184" s="1">
        <v>183</v>
      </c>
      <c r="B184" s="9">
        <f>('summary-refine'!$H185+'summary-refine'!$I185)/1000</f>
        <v>7.7409999999999997</v>
      </c>
      <c r="C184" s="9">
        <f>('summary-refine'!$K185-'summary-refine'!$J185)/1000</f>
        <v>127.33</v>
      </c>
      <c r="D184" s="9">
        <f>'summary-refine'!$J185/1000</f>
        <v>0.70399999999999996</v>
      </c>
      <c r="E184" s="8">
        <f>'summary-refine'!$G185</f>
        <v>292607</v>
      </c>
      <c r="F184" s="24">
        <f t="shared" si="20"/>
        <v>292.60700000000003</v>
      </c>
      <c r="G184" s="8">
        <f>'summary-refine'!$P185/1000</f>
        <v>82.605000000000004</v>
      </c>
      <c r="H184" s="8">
        <f>'summary-refine'!$P185/J184</f>
        <v>52.116719242902207</v>
      </c>
      <c r="I184" s="8">
        <f>'summary-refine'!$L185</f>
        <v>1464</v>
      </c>
      <c r="J184" s="8">
        <f>'summary-refine'!$M185</f>
        <v>1585</v>
      </c>
      <c r="K184" s="9">
        <f>('summary-no-refine'!$K185-'summary-no-refine'!$J185)/1000</f>
        <v>85.31</v>
      </c>
      <c r="L184" s="7">
        <f t="shared" si="18"/>
        <v>1.4925565584339466</v>
      </c>
      <c r="M184" s="8">
        <f>'summary-no-refine'!$G185</f>
        <v>253094</v>
      </c>
      <c r="N184" s="24">
        <f t="shared" si="21"/>
        <v>253.09399999999999</v>
      </c>
      <c r="O184" s="7">
        <f t="shared" si="19"/>
        <v>1.1561198606051506</v>
      </c>
    </row>
    <row r="185" spans="1:15" x14ac:dyDescent="0.2">
      <c r="A185" s="1">
        <v>184</v>
      </c>
      <c r="B185" s="9">
        <f>('summary-refine'!$H186+'summary-refine'!$I186)/1000</f>
        <v>7.4749999999999996</v>
      </c>
      <c r="C185" s="9">
        <f>('summary-refine'!$K186-'summary-refine'!$J186)/1000</f>
        <v>124.64</v>
      </c>
      <c r="D185" s="9">
        <f>'summary-refine'!$J186/1000</f>
        <v>0.69499999999999995</v>
      </c>
      <c r="E185" s="8">
        <f>'summary-refine'!$G186</f>
        <v>292607</v>
      </c>
      <c r="F185" s="24">
        <f t="shared" si="20"/>
        <v>292.60700000000003</v>
      </c>
      <c r="G185" s="8">
        <f>'summary-refine'!$P186/1000</f>
        <v>82.605000000000004</v>
      </c>
      <c r="H185" s="8">
        <f>'summary-refine'!$P186/J185</f>
        <v>52.116719242902207</v>
      </c>
      <c r="I185" s="8">
        <f>'summary-refine'!$L186</f>
        <v>1464</v>
      </c>
      <c r="J185" s="8">
        <f>'summary-refine'!$M186</f>
        <v>1585</v>
      </c>
      <c r="K185" s="9">
        <f>('summary-no-refine'!$K186-'summary-no-refine'!$J186)/1000</f>
        <v>84.635000000000005</v>
      </c>
      <c r="L185" s="7">
        <f t="shared" si="18"/>
        <v>1.4726767885626513</v>
      </c>
      <c r="M185" s="8">
        <f>'summary-no-refine'!$G186</f>
        <v>253094</v>
      </c>
      <c r="N185" s="24">
        <f t="shared" si="21"/>
        <v>253.09399999999999</v>
      </c>
      <c r="O185" s="7">
        <f t="shared" si="19"/>
        <v>1.1561198606051506</v>
      </c>
    </row>
    <row r="186" spans="1:15" x14ac:dyDescent="0.2">
      <c r="A186" s="1">
        <v>185</v>
      </c>
      <c r="B186" s="9">
        <f>('summary-refine'!$H187+'summary-refine'!$I187)/1000</f>
        <v>7.6749999999999998</v>
      </c>
      <c r="C186" s="9">
        <f>('summary-refine'!$K187-'summary-refine'!$J187)/1000</f>
        <v>126.741</v>
      </c>
      <c r="D186" s="9">
        <f>'summary-refine'!$J187/1000</f>
        <v>0.76500000000000001</v>
      </c>
      <c r="E186" s="8">
        <f>'summary-refine'!$G187</f>
        <v>292607</v>
      </c>
      <c r="F186" s="24">
        <f t="shared" si="20"/>
        <v>292.60700000000003</v>
      </c>
      <c r="G186" s="8">
        <f>'summary-refine'!$P187/1000</f>
        <v>82.605000000000004</v>
      </c>
      <c r="H186" s="8">
        <f>'summary-refine'!$P187/J186</f>
        <v>52.116719242902207</v>
      </c>
      <c r="I186" s="8">
        <f>'summary-refine'!$L187</f>
        <v>1464</v>
      </c>
      <c r="J186" s="8">
        <f>'summary-refine'!$M187</f>
        <v>1585</v>
      </c>
      <c r="K186" s="9">
        <f>('summary-no-refine'!$K187-'summary-no-refine'!$J187)/1000</f>
        <v>87.775000000000006</v>
      </c>
      <c r="L186" s="7">
        <f t="shared" si="18"/>
        <v>1.4439305041298773</v>
      </c>
      <c r="M186" s="8">
        <f>'summary-no-refine'!$G187</f>
        <v>253094</v>
      </c>
      <c r="N186" s="24">
        <f t="shared" si="21"/>
        <v>253.09399999999999</v>
      </c>
      <c r="O186" s="7">
        <f t="shared" si="19"/>
        <v>1.1561198606051506</v>
      </c>
    </row>
    <row r="187" spans="1:15" x14ac:dyDescent="0.2">
      <c r="A187" s="1">
        <v>186</v>
      </c>
      <c r="B187" s="9">
        <f>('summary-refine'!$H188+'summary-refine'!$I188)/1000</f>
        <v>7.9039999999999999</v>
      </c>
      <c r="C187" s="9">
        <f>('summary-refine'!$K188-'summary-refine'!$J188)/1000</f>
        <v>128.16499999999999</v>
      </c>
      <c r="D187" s="9">
        <f>'summary-refine'!$J188/1000</f>
        <v>0.72599999999999998</v>
      </c>
      <c r="E187" s="8">
        <f>'summary-refine'!$G188</f>
        <v>292607</v>
      </c>
      <c r="F187" s="24">
        <f t="shared" si="20"/>
        <v>292.60700000000003</v>
      </c>
      <c r="G187" s="8">
        <f>'summary-refine'!$P188/1000</f>
        <v>82.605000000000004</v>
      </c>
      <c r="H187" s="8">
        <f>'summary-refine'!$P188/J187</f>
        <v>52.116719242902207</v>
      </c>
      <c r="I187" s="8">
        <f>'summary-refine'!$L188</f>
        <v>1464</v>
      </c>
      <c r="J187" s="8">
        <f>'summary-refine'!$M188</f>
        <v>1585</v>
      </c>
      <c r="K187" s="9">
        <f>('summary-no-refine'!$K188-'summary-no-refine'!$J188)/1000</f>
        <v>87.201999999999998</v>
      </c>
      <c r="L187" s="7">
        <f t="shared" si="18"/>
        <v>1.4697484002660488</v>
      </c>
      <c r="M187" s="8">
        <f>'summary-no-refine'!$G188</f>
        <v>253094</v>
      </c>
      <c r="N187" s="24">
        <f t="shared" si="21"/>
        <v>253.09399999999999</v>
      </c>
      <c r="O187" s="7">
        <f t="shared" si="19"/>
        <v>1.1561198606051506</v>
      </c>
    </row>
    <row r="188" spans="1:15" x14ac:dyDescent="0.2">
      <c r="A188" s="1">
        <v>187</v>
      </c>
      <c r="B188" s="9">
        <f>('summary-refine'!$H189+'summary-refine'!$I189)/1000</f>
        <v>7.8</v>
      </c>
      <c r="C188" s="9">
        <f>('summary-refine'!$K189-'summary-refine'!$J189)/1000</f>
        <v>128.27000000000001</v>
      </c>
      <c r="D188" s="9">
        <f>'summary-refine'!$J189/1000</f>
        <v>0.69299999999999995</v>
      </c>
      <c r="E188" s="8">
        <f>'summary-refine'!$G189</f>
        <v>292607</v>
      </c>
      <c r="F188" s="24">
        <f t="shared" si="20"/>
        <v>292.60700000000003</v>
      </c>
      <c r="G188" s="8">
        <f>'summary-refine'!$P189/1000</f>
        <v>82.605000000000004</v>
      </c>
      <c r="H188" s="8">
        <f>'summary-refine'!$P189/J188</f>
        <v>52.116719242902207</v>
      </c>
      <c r="I188" s="8">
        <f>'summary-refine'!$L189</f>
        <v>1464</v>
      </c>
      <c r="J188" s="8">
        <f>'summary-refine'!$M189</f>
        <v>1585</v>
      </c>
      <c r="K188" s="9">
        <f>('summary-no-refine'!$K189-'summary-no-refine'!$J189)/1000</f>
        <v>86.695999999999998</v>
      </c>
      <c r="L188" s="7">
        <f t="shared" si="18"/>
        <v>1.4795376949340224</v>
      </c>
      <c r="M188" s="8">
        <f>'summary-no-refine'!$G189</f>
        <v>253094</v>
      </c>
      <c r="N188" s="24">
        <f t="shared" si="21"/>
        <v>253.09399999999999</v>
      </c>
      <c r="O188" s="7">
        <f t="shared" si="19"/>
        <v>1.1561198606051506</v>
      </c>
    </row>
    <row r="189" spans="1:15" x14ac:dyDescent="0.2">
      <c r="A189" s="1">
        <v>188</v>
      </c>
      <c r="B189" s="9">
        <f>('summary-refine'!$H190+'summary-refine'!$I190)/1000</f>
        <v>7.8929999999999998</v>
      </c>
      <c r="C189" s="9">
        <f>('summary-refine'!$K190-'summary-refine'!$J190)/1000</f>
        <v>124.78</v>
      </c>
      <c r="D189" s="9">
        <f>'summary-refine'!$J190/1000</f>
        <v>0.69199999999999995</v>
      </c>
      <c r="E189" s="8">
        <f>'summary-refine'!$G190</f>
        <v>292607</v>
      </c>
      <c r="F189" s="24">
        <f t="shared" si="20"/>
        <v>292.60700000000003</v>
      </c>
      <c r="G189" s="8">
        <f>'summary-refine'!$P190/1000</f>
        <v>82.605000000000004</v>
      </c>
      <c r="H189" s="8">
        <f>'summary-refine'!$P190/J189</f>
        <v>52.116719242902207</v>
      </c>
      <c r="I189" s="8">
        <f>'summary-refine'!$L190</f>
        <v>1464</v>
      </c>
      <c r="J189" s="8">
        <f>'summary-refine'!$M190</f>
        <v>1585</v>
      </c>
      <c r="K189" s="9">
        <f>('summary-no-refine'!$K190-'summary-no-refine'!$J190)/1000</f>
        <v>88.619</v>
      </c>
      <c r="L189" s="7">
        <f t="shared" si="18"/>
        <v>1.4080501923966644</v>
      </c>
      <c r="M189" s="8">
        <f>'summary-no-refine'!$G190</f>
        <v>253094</v>
      </c>
      <c r="N189" s="24">
        <f t="shared" si="21"/>
        <v>253.09399999999999</v>
      </c>
      <c r="O189" s="7">
        <f t="shared" si="19"/>
        <v>1.1561198606051506</v>
      </c>
    </row>
    <row r="190" spans="1:15" x14ac:dyDescent="0.2">
      <c r="A190" s="1">
        <v>189</v>
      </c>
      <c r="B190" s="9">
        <f>('summary-refine'!$H191+'summary-refine'!$I191)/1000</f>
        <v>7.2690000000000001</v>
      </c>
      <c r="C190" s="9">
        <f>('summary-refine'!$K191-'summary-refine'!$J191)/1000</f>
        <v>121.57899999999999</v>
      </c>
      <c r="D190" s="9">
        <f>'summary-refine'!$J191/1000</f>
        <v>0.69799999999999995</v>
      </c>
      <c r="E190" s="8">
        <f>'summary-refine'!$G191</f>
        <v>292607</v>
      </c>
      <c r="F190" s="24">
        <f t="shared" si="20"/>
        <v>292.60700000000003</v>
      </c>
      <c r="G190" s="8">
        <f>'summary-refine'!$P191/1000</f>
        <v>82.605000000000004</v>
      </c>
      <c r="H190" s="8">
        <f>'summary-refine'!$P191/J190</f>
        <v>52.116719242902207</v>
      </c>
      <c r="I190" s="8">
        <f>'summary-refine'!$L191</f>
        <v>1464</v>
      </c>
      <c r="J190" s="8">
        <f>'summary-refine'!$M191</f>
        <v>1585</v>
      </c>
      <c r="K190" s="9">
        <f>('summary-no-refine'!$K191-'summary-no-refine'!$J191)/1000</f>
        <v>82.501000000000005</v>
      </c>
      <c r="L190" s="7">
        <f t="shared" si="18"/>
        <v>1.4736669858547167</v>
      </c>
      <c r="M190" s="8">
        <f>'summary-no-refine'!$G191</f>
        <v>253094</v>
      </c>
      <c r="N190" s="24">
        <f t="shared" si="21"/>
        <v>253.09399999999999</v>
      </c>
      <c r="O190" s="7">
        <f t="shared" si="19"/>
        <v>1.1561198606051506</v>
      </c>
    </row>
    <row r="191" spans="1:15" x14ac:dyDescent="0.2">
      <c r="A191" s="1">
        <v>190</v>
      </c>
      <c r="B191" s="9">
        <f>('summary-refine'!$H192+'summary-refine'!$I192)/1000</f>
        <v>7.7240000000000002</v>
      </c>
      <c r="C191" s="9">
        <f>('summary-refine'!$K192-'summary-refine'!$J192)/1000</f>
        <v>126.738</v>
      </c>
      <c r="D191" s="9">
        <f>'summary-refine'!$J192/1000</f>
        <v>0.71099999999999997</v>
      </c>
      <c r="E191" s="8">
        <f>'summary-refine'!$G192</f>
        <v>292607</v>
      </c>
      <c r="F191" s="24">
        <f t="shared" si="20"/>
        <v>292.60700000000003</v>
      </c>
      <c r="G191" s="8">
        <f>'summary-refine'!$P192/1000</f>
        <v>82.605000000000004</v>
      </c>
      <c r="H191" s="8">
        <f>'summary-refine'!$P192/J191</f>
        <v>52.116719242902207</v>
      </c>
      <c r="I191" s="8">
        <f>'summary-refine'!$L192</f>
        <v>1464</v>
      </c>
      <c r="J191" s="8">
        <f>'summary-refine'!$M192</f>
        <v>1585</v>
      </c>
      <c r="K191" s="9">
        <f>('summary-no-refine'!$K192-'summary-no-refine'!$J192)/1000</f>
        <v>85.058999999999997</v>
      </c>
      <c r="L191" s="7">
        <f t="shared" si="18"/>
        <v>1.4900010580890912</v>
      </c>
      <c r="M191" s="8">
        <f>'summary-no-refine'!$G192</f>
        <v>253094</v>
      </c>
      <c r="N191" s="24">
        <f t="shared" si="21"/>
        <v>253.09399999999999</v>
      </c>
      <c r="O191" s="7">
        <f t="shared" si="19"/>
        <v>1.1561198606051506</v>
      </c>
    </row>
    <row r="192" spans="1:15" x14ac:dyDescent="0.2">
      <c r="A192" s="1">
        <v>191</v>
      </c>
      <c r="B192" s="9">
        <f>('summary-refine'!$H193+'summary-refine'!$I193)/1000</f>
        <v>7.96</v>
      </c>
      <c r="C192" s="9">
        <f>('summary-refine'!$K193-'summary-refine'!$J193)/1000</f>
        <v>128.375</v>
      </c>
      <c r="D192" s="9">
        <f>'summary-refine'!$J193/1000</f>
        <v>0.73199999999999998</v>
      </c>
      <c r="E192" s="8">
        <f>'summary-refine'!$G193</f>
        <v>292607</v>
      </c>
      <c r="F192" s="24">
        <f t="shared" si="20"/>
        <v>292.60700000000003</v>
      </c>
      <c r="G192" s="8">
        <f>'summary-refine'!$P193/1000</f>
        <v>82.605000000000004</v>
      </c>
      <c r="H192" s="8">
        <f>'summary-refine'!$P193/J192</f>
        <v>52.116719242902207</v>
      </c>
      <c r="I192" s="8">
        <f>'summary-refine'!$L193</f>
        <v>1464</v>
      </c>
      <c r="J192" s="8">
        <f>'summary-refine'!$M193</f>
        <v>1585</v>
      </c>
      <c r="K192" s="9">
        <f>('summary-no-refine'!$K193-'summary-no-refine'!$J193)/1000</f>
        <v>87.988</v>
      </c>
      <c r="L192" s="7">
        <f t="shared" si="18"/>
        <v>1.4590057735145703</v>
      </c>
      <c r="M192" s="8">
        <f>'summary-no-refine'!$G193</f>
        <v>253094</v>
      </c>
      <c r="N192" s="24">
        <f t="shared" si="21"/>
        <v>253.09399999999999</v>
      </c>
      <c r="O192" s="7">
        <f t="shared" si="19"/>
        <v>1.1561198606051506</v>
      </c>
    </row>
    <row r="193" spans="1:15" x14ac:dyDescent="0.2">
      <c r="A193" s="1">
        <v>192</v>
      </c>
      <c r="B193" s="9">
        <f>('summary-refine'!$H194+'summary-refine'!$I194)/1000</f>
        <v>7.7619999999999996</v>
      </c>
      <c r="C193" s="9">
        <f>('summary-refine'!$K194-'summary-refine'!$J194)/1000</f>
        <v>124.944</v>
      </c>
      <c r="D193" s="9">
        <f>'summary-refine'!$J194/1000</f>
        <v>0.70799999999999996</v>
      </c>
      <c r="E193" s="8">
        <f>'summary-refine'!$G194</f>
        <v>289821</v>
      </c>
      <c r="F193" s="24">
        <f t="shared" si="20"/>
        <v>289.82100000000003</v>
      </c>
      <c r="G193" s="8">
        <f>'summary-refine'!$P194/1000</f>
        <v>82.6</v>
      </c>
      <c r="H193" s="8">
        <f>'summary-refine'!$P194/J193</f>
        <v>52.113564668769719</v>
      </c>
      <c r="I193" s="8">
        <f>'summary-refine'!$L194</f>
        <v>1464</v>
      </c>
      <c r="J193" s="8">
        <f>'summary-refine'!$M194</f>
        <v>1585</v>
      </c>
      <c r="K193" s="9">
        <f>('summary-no-refine'!$K194-'summary-no-refine'!$J194)/1000</f>
        <v>86.619</v>
      </c>
      <c r="L193" s="7">
        <f t="shared" si="18"/>
        <v>1.4424548886502961</v>
      </c>
      <c r="M193" s="8">
        <f>'summary-no-refine'!$G194</f>
        <v>252887</v>
      </c>
      <c r="N193" s="24">
        <f t="shared" si="21"/>
        <v>252.887</v>
      </c>
      <c r="O193" s="7">
        <f t="shared" si="19"/>
        <v>1.1460494212830237</v>
      </c>
    </row>
    <row r="194" spans="1:15" x14ac:dyDescent="0.2">
      <c r="A194" s="1">
        <v>193</v>
      </c>
      <c r="B194" s="9">
        <f>('summary-refine'!$H195+'summary-refine'!$I195)/1000</f>
        <v>7.8070000000000004</v>
      </c>
      <c r="C194" s="9">
        <f>('summary-refine'!$K195-'summary-refine'!$J195)/1000</f>
        <v>123.749</v>
      </c>
      <c r="D194" s="9">
        <f>'summary-refine'!$J195/1000</f>
        <v>0.70199999999999996</v>
      </c>
      <c r="E194" s="8">
        <f>'summary-refine'!$G195</f>
        <v>279469</v>
      </c>
      <c r="F194" s="24">
        <f t="shared" si="20"/>
        <v>279.46899999999999</v>
      </c>
      <c r="G194" s="8">
        <f>'summary-refine'!$P195/1000</f>
        <v>82.796999999999997</v>
      </c>
      <c r="H194" s="8">
        <f>'summary-refine'!$P195/J194</f>
        <v>52.237854889589904</v>
      </c>
      <c r="I194" s="8">
        <f>'summary-refine'!$L195</f>
        <v>1464</v>
      </c>
      <c r="J194" s="8">
        <f>'summary-refine'!$M195</f>
        <v>1585</v>
      </c>
      <c r="K194" s="9">
        <f>('summary-no-refine'!$K195-'summary-no-refine'!$J195)/1000</f>
        <v>97.873000000000005</v>
      </c>
      <c r="L194" s="7">
        <f t="shared" ref="L194:L257" si="22">C194/K194</f>
        <v>1.2643834356768464</v>
      </c>
      <c r="M194" s="8">
        <f>'summary-no-refine'!$G195</f>
        <v>261445</v>
      </c>
      <c r="N194" s="24">
        <f t="shared" si="21"/>
        <v>261.44499999999999</v>
      </c>
      <c r="O194" s="7">
        <f t="shared" ref="O194:O257" si="23">E194/M194</f>
        <v>1.0689399300043987</v>
      </c>
    </row>
    <row r="195" spans="1:15" x14ac:dyDescent="0.2">
      <c r="A195" s="1">
        <v>194</v>
      </c>
      <c r="B195" s="9">
        <f>('summary-refine'!$H196+'summary-refine'!$I196)/1000</f>
        <v>7.5410000000000004</v>
      </c>
      <c r="C195" s="9">
        <f>('summary-refine'!$K196-'summary-refine'!$J196)/1000</f>
        <v>123.88500000000001</v>
      </c>
      <c r="D195" s="9">
        <f>'summary-refine'!$J196/1000</f>
        <v>0.71399999999999997</v>
      </c>
      <c r="E195" s="8">
        <f>'summary-refine'!$G196</f>
        <v>289809</v>
      </c>
      <c r="F195" s="24">
        <f t="shared" ref="F195:F258" si="24">E195/1000</f>
        <v>289.80900000000003</v>
      </c>
      <c r="G195" s="8">
        <f>'summary-refine'!$P196/1000</f>
        <v>82.6</v>
      </c>
      <c r="H195" s="8">
        <f>'summary-refine'!$P196/J195</f>
        <v>52.113564668769719</v>
      </c>
      <c r="I195" s="8">
        <f>'summary-refine'!$L196</f>
        <v>1464</v>
      </c>
      <c r="J195" s="8">
        <f>'summary-refine'!$M196</f>
        <v>1585</v>
      </c>
      <c r="K195" s="9">
        <f>('summary-no-refine'!$K196-'summary-no-refine'!$J196)/1000</f>
        <v>85.872</v>
      </c>
      <c r="L195" s="7">
        <f t="shared" si="22"/>
        <v>1.4426704863051985</v>
      </c>
      <c r="M195" s="8">
        <f>'summary-no-refine'!$G196</f>
        <v>252878</v>
      </c>
      <c r="N195" s="24">
        <f t="shared" ref="N195:N258" si="25">M195/1000</f>
        <v>252.87799999999999</v>
      </c>
      <c r="O195" s="7">
        <f t="shared" si="23"/>
        <v>1.1460427557952846</v>
      </c>
    </row>
    <row r="196" spans="1:15" x14ac:dyDescent="0.2">
      <c r="A196" s="1">
        <v>195</v>
      </c>
      <c r="B196" s="9">
        <f>('summary-refine'!$H197+'summary-refine'!$I197)/1000</f>
        <v>7.6849999999999996</v>
      </c>
      <c r="C196" s="9">
        <f>('summary-refine'!$K197-'summary-refine'!$J197)/1000</f>
        <v>125.779</v>
      </c>
      <c r="D196" s="9">
        <f>'summary-refine'!$J197/1000</f>
        <v>0.68700000000000006</v>
      </c>
      <c r="E196" s="8">
        <f>'summary-refine'!$G197</f>
        <v>289809</v>
      </c>
      <c r="F196" s="24">
        <f t="shared" si="24"/>
        <v>289.80900000000003</v>
      </c>
      <c r="G196" s="8">
        <f>'summary-refine'!$P197/1000</f>
        <v>82.6</v>
      </c>
      <c r="H196" s="8">
        <f>'summary-refine'!$P197/J196</f>
        <v>52.113564668769719</v>
      </c>
      <c r="I196" s="8">
        <f>'summary-refine'!$L197</f>
        <v>1464</v>
      </c>
      <c r="J196" s="8">
        <f>'summary-refine'!$M197</f>
        <v>1585</v>
      </c>
      <c r="K196" s="9">
        <f>('summary-no-refine'!$K197-'summary-no-refine'!$J197)/1000</f>
        <v>85.703000000000003</v>
      </c>
      <c r="L196" s="7">
        <f t="shared" si="22"/>
        <v>1.4676149026288461</v>
      </c>
      <c r="M196" s="8">
        <f>'summary-no-refine'!$G197</f>
        <v>252878</v>
      </c>
      <c r="N196" s="24">
        <f t="shared" si="25"/>
        <v>252.87799999999999</v>
      </c>
      <c r="O196" s="7">
        <f t="shared" si="23"/>
        <v>1.1460427557952846</v>
      </c>
    </row>
    <row r="197" spans="1:15" x14ac:dyDescent="0.2">
      <c r="A197" s="1">
        <v>196</v>
      </c>
      <c r="B197" s="9">
        <f>('summary-refine'!$H198+'summary-refine'!$I198)/1000</f>
        <v>7.8780000000000001</v>
      </c>
      <c r="C197" s="9">
        <f>('summary-refine'!$K198-'summary-refine'!$J198)/1000</f>
        <v>134.29599999999999</v>
      </c>
      <c r="D197" s="9">
        <f>'summary-refine'!$J198/1000</f>
        <v>0.68</v>
      </c>
      <c r="E197" s="8">
        <f>'summary-refine'!$G198</f>
        <v>291012</v>
      </c>
      <c r="F197" s="24">
        <f t="shared" si="24"/>
        <v>291.012</v>
      </c>
      <c r="G197" s="8">
        <f>'summary-refine'!$P198/1000</f>
        <v>82.396000000000001</v>
      </c>
      <c r="H197" s="8">
        <f>'summary-refine'!$P198/J197</f>
        <v>51.984858044164035</v>
      </c>
      <c r="I197" s="8">
        <f>'summary-refine'!$L198</f>
        <v>1464</v>
      </c>
      <c r="J197" s="8">
        <f>'summary-refine'!$M198</f>
        <v>1585</v>
      </c>
      <c r="K197" s="9">
        <f>('summary-no-refine'!$K198-'summary-no-refine'!$J198)/1000</f>
        <v>87.35</v>
      </c>
      <c r="L197" s="7">
        <f t="shared" si="22"/>
        <v>1.537447052089296</v>
      </c>
      <c r="M197" s="8">
        <f>'summary-no-refine'!$G198</f>
        <v>251913</v>
      </c>
      <c r="N197" s="24">
        <f t="shared" si="25"/>
        <v>251.91300000000001</v>
      </c>
      <c r="O197" s="7">
        <f t="shared" si="23"/>
        <v>1.1552083457384097</v>
      </c>
    </row>
    <row r="198" spans="1:15" x14ac:dyDescent="0.2">
      <c r="A198" s="1">
        <v>197</v>
      </c>
      <c r="B198" s="9">
        <f>('summary-refine'!$H199+'summary-refine'!$I199)/1000</f>
        <v>7.6859999999999999</v>
      </c>
      <c r="C198" s="9">
        <f>('summary-refine'!$K199-'summary-refine'!$J199)/1000</f>
        <v>126.66800000000001</v>
      </c>
      <c r="D198" s="9">
        <f>'summary-refine'!$J199/1000</f>
        <v>0.73799999999999999</v>
      </c>
      <c r="E198" s="8">
        <f>'summary-refine'!$G199</f>
        <v>291012</v>
      </c>
      <c r="F198" s="24">
        <f t="shared" si="24"/>
        <v>291.012</v>
      </c>
      <c r="G198" s="8">
        <f>'summary-refine'!$P199/1000</f>
        <v>82.396000000000001</v>
      </c>
      <c r="H198" s="8">
        <f>'summary-refine'!$P199/J198</f>
        <v>51.984858044164035</v>
      </c>
      <c r="I198" s="8">
        <f>'summary-refine'!$L199</f>
        <v>1464</v>
      </c>
      <c r="J198" s="8">
        <f>'summary-refine'!$M199</f>
        <v>1585</v>
      </c>
      <c r="K198" s="9">
        <f>('summary-no-refine'!$K199-'summary-no-refine'!$J199)/1000</f>
        <v>84.912999999999997</v>
      </c>
      <c r="L198" s="7">
        <f t="shared" si="22"/>
        <v>1.4917386030407596</v>
      </c>
      <c r="M198" s="8">
        <f>'summary-no-refine'!$G199</f>
        <v>251913</v>
      </c>
      <c r="N198" s="24">
        <f t="shared" si="25"/>
        <v>251.91300000000001</v>
      </c>
      <c r="O198" s="7">
        <f t="shared" si="23"/>
        <v>1.1552083457384097</v>
      </c>
    </row>
    <row r="199" spans="1:15" x14ac:dyDescent="0.2">
      <c r="A199" s="1">
        <v>198</v>
      </c>
      <c r="B199" s="9">
        <f>('summary-refine'!$H200+'summary-refine'!$I200)/1000</f>
        <v>7.6749999999999998</v>
      </c>
      <c r="C199" s="9">
        <f>('summary-refine'!$K200-'summary-refine'!$J200)/1000</f>
        <v>126.858</v>
      </c>
      <c r="D199" s="9">
        <f>'summary-refine'!$J200/1000</f>
        <v>0.69499999999999995</v>
      </c>
      <c r="E199" s="8">
        <f>'summary-refine'!$G200</f>
        <v>291012</v>
      </c>
      <c r="F199" s="24">
        <f t="shared" si="24"/>
        <v>291.012</v>
      </c>
      <c r="G199" s="8">
        <f>'summary-refine'!$P200/1000</f>
        <v>82.396000000000001</v>
      </c>
      <c r="H199" s="8">
        <f>'summary-refine'!$P200/J199</f>
        <v>51.984858044164035</v>
      </c>
      <c r="I199" s="8">
        <f>'summary-refine'!$L200</f>
        <v>1464</v>
      </c>
      <c r="J199" s="8">
        <f>'summary-refine'!$M200</f>
        <v>1585</v>
      </c>
      <c r="K199" s="9">
        <f>('summary-no-refine'!$K200-'summary-no-refine'!$J200)/1000</f>
        <v>85.680999999999997</v>
      </c>
      <c r="L199" s="7">
        <f t="shared" si="22"/>
        <v>1.4805849604929915</v>
      </c>
      <c r="M199" s="8">
        <f>'summary-no-refine'!$G200</f>
        <v>251913</v>
      </c>
      <c r="N199" s="24">
        <f t="shared" si="25"/>
        <v>251.91300000000001</v>
      </c>
      <c r="O199" s="7">
        <f t="shared" si="23"/>
        <v>1.1552083457384097</v>
      </c>
    </row>
    <row r="200" spans="1:15" x14ac:dyDescent="0.2">
      <c r="A200" s="1">
        <v>199</v>
      </c>
      <c r="B200" s="9">
        <f>('summary-refine'!$H201+'summary-refine'!$I201)/1000</f>
        <v>7.3769999999999998</v>
      </c>
      <c r="C200" s="9">
        <f>('summary-refine'!$K201-'summary-refine'!$J201)/1000</f>
        <v>123.988</v>
      </c>
      <c r="D200" s="9">
        <f>'summary-refine'!$J201/1000</f>
        <v>0.73399999999999999</v>
      </c>
      <c r="E200" s="8">
        <f>'summary-refine'!$G201</f>
        <v>291012</v>
      </c>
      <c r="F200" s="24">
        <f t="shared" si="24"/>
        <v>291.012</v>
      </c>
      <c r="G200" s="8">
        <f>'summary-refine'!$P201/1000</f>
        <v>82.396000000000001</v>
      </c>
      <c r="H200" s="8">
        <f>'summary-refine'!$P201/J200</f>
        <v>51.984858044164035</v>
      </c>
      <c r="I200" s="8">
        <f>'summary-refine'!$L201</f>
        <v>1464</v>
      </c>
      <c r="J200" s="8">
        <f>'summary-refine'!$M201</f>
        <v>1585</v>
      </c>
      <c r="K200" s="9">
        <f>('summary-no-refine'!$K201-'summary-no-refine'!$J201)/1000</f>
        <v>86.718000000000004</v>
      </c>
      <c r="L200" s="7">
        <f t="shared" si="22"/>
        <v>1.429783897230102</v>
      </c>
      <c r="M200" s="8">
        <f>'summary-no-refine'!$G201</f>
        <v>251913</v>
      </c>
      <c r="N200" s="24">
        <f t="shared" si="25"/>
        <v>251.91300000000001</v>
      </c>
      <c r="O200" s="7">
        <f t="shared" si="23"/>
        <v>1.1552083457384097</v>
      </c>
    </row>
    <row r="201" spans="1:15" x14ac:dyDescent="0.2">
      <c r="A201" s="1">
        <v>200</v>
      </c>
      <c r="B201" s="9">
        <f>('summary-refine'!$H202+'summary-refine'!$I202)/1000</f>
        <v>7.6029999999999998</v>
      </c>
      <c r="C201" s="9">
        <f>('summary-refine'!$K202-'summary-refine'!$J202)/1000</f>
        <v>124.91200000000001</v>
      </c>
      <c r="D201" s="9">
        <f>'summary-refine'!$J202/1000</f>
        <v>0.745</v>
      </c>
      <c r="E201" s="8">
        <f>'summary-refine'!$G202</f>
        <v>291012</v>
      </c>
      <c r="F201" s="24">
        <f t="shared" si="24"/>
        <v>291.012</v>
      </c>
      <c r="G201" s="8">
        <f>'summary-refine'!$P202/1000</f>
        <v>82.396000000000001</v>
      </c>
      <c r="H201" s="8">
        <f>'summary-refine'!$P202/J201</f>
        <v>51.984858044164035</v>
      </c>
      <c r="I201" s="8">
        <f>'summary-refine'!$L202</f>
        <v>1464</v>
      </c>
      <c r="J201" s="8">
        <f>'summary-refine'!$M202</f>
        <v>1585</v>
      </c>
      <c r="K201" s="9">
        <f>('summary-no-refine'!$K202-'summary-no-refine'!$J202)/1000</f>
        <v>85.022999999999996</v>
      </c>
      <c r="L201" s="7">
        <f t="shared" si="22"/>
        <v>1.4691554050080569</v>
      </c>
      <c r="M201" s="8">
        <f>'summary-no-refine'!$G202</f>
        <v>251913</v>
      </c>
      <c r="N201" s="24">
        <f t="shared" si="25"/>
        <v>251.91300000000001</v>
      </c>
      <c r="O201" s="7">
        <f t="shared" si="23"/>
        <v>1.1552083457384097</v>
      </c>
    </row>
    <row r="202" spans="1:15" x14ac:dyDescent="0.2">
      <c r="A202" s="1">
        <v>201</v>
      </c>
      <c r="B202" s="9">
        <f>('summary-refine'!$H203+'summary-refine'!$I203)/1000</f>
        <v>7.7690000000000001</v>
      </c>
      <c r="C202" s="9">
        <f>('summary-refine'!$K203-'summary-refine'!$J203)/1000</f>
        <v>103.709</v>
      </c>
      <c r="D202" s="9">
        <f>'summary-refine'!$J203/1000</f>
        <v>0.67900000000000005</v>
      </c>
      <c r="E202" s="8">
        <f>'summary-refine'!$G203</f>
        <v>246925</v>
      </c>
      <c r="F202" s="24">
        <f t="shared" si="24"/>
        <v>246.92500000000001</v>
      </c>
      <c r="G202" s="8">
        <f>'summary-refine'!$P203/1000</f>
        <v>80.23</v>
      </c>
      <c r="H202" s="8">
        <f>'summary-refine'!$P203/J202</f>
        <v>50.522670025188916</v>
      </c>
      <c r="I202" s="8">
        <f>'summary-refine'!$L203</f>
        <v>1469</v>
      </c>
      <c r="J202" s="8">
        <f>'summary-refine'!$M203</f>
        <v>1588</v>
      </c>
      <c r="K202" s="9">
        <f>('summary-no-refine'!$K203-'summary-no-refine'!$J203)/1000</f>
        <v>69.721000000000004</v>
      </c>
      <c r="L202" s="7">
        <f t="shared" si="22"/>
        <v>1.4874858364051002</v>
      </c>
      <c r="M202" s="8">
        <f>'summary-no-refine'!$G203</f>
        <v>216009</v>
      </c>
      <c r="N202" s="24">
        <f t="shared" si="25"/>
        <v>216.00899999999999</v>
      </c>
      <c r="O202" s="7">
        <f t="shared" si="23"/>
        <v>1.1431236661435402</v>
      </c>
    </row>
    <row r="203" spans="1:15" x14ac:dyDescent="0.2">
      <c r="A203" s="1">
        <v>202</v>
      </c>
      <c r="B203" s="9">
        <f>('summary-refine'!$H204+'summary-refine'!$I204)/1000</f>
        <v>7.6280000000000001</v>
      </c>
      <c r="C203" s="9">
        <f>('summary-refine'!$K204-'summary-refine'!$J204)/1000</f>
        <v>99.849000000000004</v>
      </c>
      <c r="D203" s="9">
        <f>'summary-refine'!$J204/1000</f>
        <v>0.63800000000000001</v>
      </c>
      <c r="E203" s="8">
        <f>'summary-refine'!$G204</f>
        <v>246925</v>
      </c>
      <c r="F203" s="24">
        <f t="shared" si="24"/>
        <v>246.92500000000001</v>
      </c>
      <c r="G203" s="8">
        <f>'summary-refine'!$P204/1000</f>
        <v>80.23</v>
      </c>
      <c r="H203" s="8">
        <f>'summary-refine'!$P204/J203</f>
        <v>50.522670025188916</v>
      </c>
      <c r="I203" s="8">
        <f>'summary-refine'!$L204</f>
        <v>1469</v>
      </c>
      <c r="J203" s="8">
        <f>'summary-refine'!$M204</f>
        <v>1588</v>
      </c>
      <c r="K203" s="9">
        <f>('summary-no-refine'!$K204-'summary-no-refine'!$J204)/1000</f>
        <v>67.584000000000003</v>
      </c>
      <c r="L203" s="7">
        <f t="shared" si="22"/>
        <v>1.4774058948863635</v>
      </c>
      <c r="M203" s="8">
        <f>'summary-no-refine'!$G204</f>
        <v>216009</v>
      </c>
      <c r="N203" s="24">
        <f t="shared" si="25"/>
        <v>216.00899999999999</v>
      </c>
      <c r="O203" s="7">
        <f t="shared" si="23"/>
        <v>1.1431236661435402</v>
      </c>
    </row>
    <row r="204" spans="1:15" x14ac:dyDescent="0.2">
      <c r="A204" s="1">
        <v>203</v>
      </c>
      <c r="B204" s="9">
        <f>('summary-refine'!$H205+'summary-refine'!$I205)/1000</f>
        <v>7.7169999999999996</v>
      </c>
      <c r="C204" s="9">
        <f>('summary-refine'!$K205-'summary-refine'!$J205)/1000</f>
        <v>99.596999999999994</v>
      </c>
      <c r="D204" s="9">
        <f>'summary-refine'!$J205/1000</f>
        <v>0.61299999999999999</v>
      </c>
      <c r="E204" s="8">
        <f>'summary-refine'!$G205</f>
        <v>246925</v>
      </c>
      <c r="F204" s="24">
        <f t="shared" si="24"/>
        <v>246.92500000000001</v>
      </c>
      <c r="G204" s="8">
        <f>'summary-refine'!$P205/1000</f>
        <v>80.23</v>
      </c>
      <c r="H204" s="8">
        <f>'summary-refine'!$P205/J204</f>
        <v>50.522670025188916</v>
      </c>
      <c r="I204" s="8">
        <f>'summary-refine'!$L205</f>
        <v>1469</v>
      </c>
      <c r="J204" s="8">
        <f>'summary-refine'!$M205</f>
        <v>1588</v>
      </c>
      <c r="K204" s="9">
        <f>('summary-no-refine'!$K205-'summary-no-refine'!$J205)/1000</f>
        <v>69.284000000000006</v>
      </c>
      <c r="L204" s="7">
        <f t="shared" si="22"/>
        <v>1.4375180416835054</v>
      </c>
      <c r="M204" s="8">
        <f>'summary-no-refine'!$G205</f>
        <v>216009</v>
      </c>
      <c r="N204" s="24">
        <f t="shared" si="25"/>
        <v>216.00899999999999</v>
      </c>
      <c r="O204" s="7">
        <f t="shared" si="23"/>
        <v>1.1431236661435402</v>
      </c>
    </row>
    <row r="205" spans="1:15" x14ac:dyDescent="0.2">
      <c r="A205" s="1">
        <v>204</v>
      </c>
      <c r="B205" s="9">
        <f>('summary-refine'!$H206+'summary-refine'!$I206)/1000</f>
        <v>7.508</v>
      </c>
      <c r="C205" s="9">
        <f>('summary-refine'!$K206-'summary-refine'!$J206)/1000</f>
        <v>95.805999999999997</v>
      </c>
      <c r="D205" s="9">
        <f>'summary-refine'!$J206/1000</f>
        <v>0.59899999999999998</v>
      </c>
      <c r="E205" s="8">
        <f>'summary-refine'!$G206</f>
        <v>247455</v>
      </c>
      <c r="F205" s="24">
        <f t="shared" si="24"/>
        <v>247.45500000000001</v>
      </c>
      <c r="G205" s="8">
        <f>'summary-refine'!$P206/1000</f>
        <v>80.525000000000006</v>
      </c>
      <c r="H205" s="8">
        <f>'summary-refine'!$P206/J205</f>
        <v>50.708438287153655</v>
      </c>
      <c r="I205" s="8">
        <f>'summary-refine'!$L206</f>
        <v>1469</v>
      </c>
      <c r="J205" s="8">
        <f>'summary-refine'!$M206</f>
        <v>1588</v>
      </c>
      <c r="K205" s="9">
        <f>('summary-no-refine'!$K206-'summary-no-refine'!$J206)/1000</f>
        <v>68.542000000000002</v>
      </c>
      <c r="L205" s="7">
        <f t="shared" si="22"/>
        <v>1.3977707099296781</v>
      </c>
      <c r="M205" s="8">
        <f>'summary-no-refine'!$G206</f>
        <v>216141</v>
      </c>
      <c r="N205" s="24">
        <f t="shared" si="25"/>
        <v>216.14099999999999</v>
      </c>
      <c r="O205" s="7">
        <f t="shared" si="23"/>
        <v>1.1448776493122546</v>
      </c>
    </row>
    <row r="206" spans="1:15" x14ac:dyDescent="0.2">
      <c r="A206" s="1">
        <v>205</v>
      </c>
      <c r="B206" s="9">
        <f>('summary-refine'!$H207+'summary-refine'!$I207)/1000</f>
        <v>7.5309999999999997</v>
      </c>
      <c r="C206" s="9">
        <f>('summary-refine'!$K207-'summary-refine'!$J207)/1000</f>
        <v>101.538</v>
      </c>
      <c r="D206" s="9">
        <f>'summary-refine'!$J207/1000</f>
        <v>0.621</v>
      </c>
      <c r="E206" s="8">
        <f>'summary-refine'!$G207</f>
        <v>247455</v>
      </c>
      <c r="F206" s="24">
        <f t="shared" si="24"/>
        <v>247.45500000000001</v>
      </c>
      <c r="G206" s="8">
        <f>'summary-refine'!$P207/1000</f>
        <v>80.525000000000006</v>
      </c>
      <c r="H206" s="8">
        <f>'summary-refine'!$P207/J206</f>
        <v>50.708438287153655</v>
      </c>
      <c r="I206" s="8">
        <f>'summary-refine'!$L207</f>
        <v>1469</v>
      </c>
      <c r="J206" s="8">
        <f>'summary-refine'!$M207</f>
        <v>1588</v>
      </c>
      <c r="K206" s="9">
        <f>('summary-no-refine'!$K207-'summary-no-refine'!$J207)/1000</f>
        <v>68.753</v>
      </c>
      <c r="L206" s="7">
        <f t="shared" si="22"/>
        <v>1.4768519191889808</v>
      </c>
      <c r="M206" s="8">
        <f>'summary-no-refine'!$G207</f>
        <v>216141</v>
      </c>
      <c r="N206" s="24">
        <f t="shared" si="25"/>
        <v>216.14099999999999</v>
      </c>
      <c r="O206" s="7">
        <f t="shared" si="23"/>
        <v>1.1448776493122546</v>
      </c>
    </row>
    <row r="207" spans="1:15" x14ac:dyDescent="0.2">
      <c r="A207" s="1">
        <v>206</v>
      </c>
      <c r="B207" s="9">
        <f>('summary-refine'!$H208+'summary-refine'!$I208)/1000</f>
        <v>8.0679999999999996</v>
      </c>
      <c r="C207" s="9">
        <f>('summary-refine'!$K208-'summary-refine'!$J208)/1000</f>
        <v>100.82899999999999</v>
      </c>
      <c r="D207" s="9">
        <f>'summary-refine'!$J208/1000</f>
        <v>0.69899999999999995</v>
      </c>
      <c r="E207" s="8">
        <f>'summary-refine'!$G208</f>
        <v>247522</v>
      </c>
      <c r="F207" s="24">
        <f t="shared" si="24"/>
        <v>247.52199999999999</v>
      </c>
      <c r="G207" s="8">
        <f>'summary-refine'!$P208/1000</f>
        <v>80.495000000000005</v>
      </c>
      <c r="H207" s="8">
        <f>'summary-refine'!$P208/J207</f>
        <v>50.593966059082341</v>
      </c>
      <c r="I207" s="8">
        <f>'summary-refine'!$L208</f>
        <v>1472</v>
      </c>
      <c r="J207" s="8">
        <f>'summary-refine'!$M208</f>
        <v>1591</v>
      </c>
      <c r="K207" s="9">
        <f>('summary-no-refine'!$K208-'summary-no-refine'!$J208)/1000</f>
        <v>71.569000000000003</v>
      </c>
      <c r="L207" s="7">
        <f t="shared" si="22"/>
        <v>1.4088362279757993</v>
      </c>
      <c r="M207" s="8">
        <f>'summary-no-refine'!$G208</f>
        <v>218529</v>
      </c>
      <c r="N207" s="24">
        <f t="shared" si="25"/>
        <v>218.529</v>
      </c>
      <c r="O207" s="7">
        <f t="shared" si="23"/>
        <v>1.1326734666794795</v>
      </c>
    </row>
    <row r="208" spans="1:15" x14ac:dyDescent="0.2">
      <c r="A208" s="1">
        <v>207</v>
      </c>
      <c r="B208" s="9">
        <f>('summary-refine'!$H209+'summary-refine'!$I209)/1000</f>
        <v>7.52</v>
      </c>
      <c r="C208" s="9">
        <f>('summary-refine'!$K209-'summary-refine'!$J209)/1000</f>
        <v>96.981999999999999</v>
      </c>
      <c r="D208" s="9">
        <f>'summary-refine'!$J209/1000</f>
        <v>0.60899999999999999</v>
      </c>
      <c r="E208" s="8">
        <f>'summary-refine'!$G209</f>
        <v>247544</v>
      </c>
      <c r="F208" s="24">
        <f t="shared" si="24"/>
        <v>247.54400000000001</v>
      </c>
      <c r="G208" s="8">
        <f>'summary-refine'!$P209/1000</f>
        <v>80.495000000000005</v>
      </c>
      <c r="H208" s="8">
        <f>'summary-refine'!$P209/J208</f>
        <v>50.593966059082341</v>
      </c>
      <c r="I208" s="8">
        <f>'summary-refine'!$L209</f>
        <v>1472</v>
      </c>
      <c r="J208" s="8">
        <f>'summary-refine'!$M209</f>
        <v>1591</v>
      </c>
      <c r="K208" s="9">
        <f>('summary-no-refine'!$K209-'summary-no-refine'!$J209)/1000</f>
        <v>69.12</v>
      </c>
      <c r="L208" s="7">
        <f t="shared" si="22"/>
        <v>1.4030960648148147</v>
      </c>
      <c r="M208" s="8">
        <f>'summary-no-refine'!$G209</f>
        <v>218551</v>
      </c>
      <c r="N208" s="24">
        <f t="shared" si="25"/>
        <v>218.55099999999999</v>
      </c>
      <c r="O208" s="7">
        <f t="shared" si="23"/>
        <v>1.1326601113698862</v>
      </c>
    </row>
    <row r="209" spans="1:15" x14ac:dyDescent="0.2">
      <c r="A209" s="1">
        <v>208</v>
      </c>
      <c r="B209" s="9">
        <f>('summary-refine'!$H210+'summary-refine'!$I210)/1000</f>
        <v>7.6909999999999998</v>
      </c>
      <c r="C209" s="9">
        <f>('summary-refine'!$K210-'summary-refine'!$J210)/1000</f>
        <v>99.668000000000006</v>
      </c>
      <c r="D209" s="9">
        <f>'summary-refine'!$J210/1000</f>
        <v>0.59199999999999997</v>
      </c>
      <c r="E209" s="8">
        <f>'summary-refine'!$G210</f>
        <v>248524</v>
      </c>
      <c r="F209" s="24">
        <f t="shared" si="24"/>
        <v>248.524</v>
      </c>
      <c r="G209" s="8">
        <f>'summary-refine'!$P210/1000</f>
        <v>80.489999999999995</v>
      </c>
      <c r="H209" s="8">
        <f>'summary-refine'!$P210/J209</f>
        <v>50.590823381521055</v>
      </c>
      <c r="I209" s="8">
        <f>'summary-refine'!$L210</f>
        <v>1472</v>
      </c>
      <c r="J209" s="8">
        <f>'summary-refine'!$M210</f>
        <v>1591</v>
      </c>
      <c r="K209" s="9">
        <f>('summary-no-refine'!$K210-'summary-no-refine'!$J210)/1000</f>
        <v>70.177000000000007</v>
      </c>
      <c r="L209" s="7">
        <f t="shared" si="22"/>
        <v>1.4202373997178563</v>
      </c>
      <c r="M209" s="8">
        <f>'summary-no-refine'!$G210</f>
        <v>218511</v>
      </c>
      <c r="N209" s="24">
        <f t="shared" si="25"/>
        <v>218.511</v>
      </c>
      <c r="O209" s="7">
        <f t="shared" si="23"/>
        <v>1.1373523529707887</v>
      </c>
    </row>
    <row r="210" spans="1:15" x14ac:dyDescent="0.2">
      <c r="A210" s="1">
        <v>209</v>
      </c>
      <c r="B210" s="9">
        <f>('summary-refine'!$H211+'summary-refine'!$I211)/1000</f>
        <v>7.4969999999999999</v>
      </c>
      <c r="C210" s="9">
        <f>('summary-refine'!$K211-'summary-refine'!$J211)/1000</f>
        <v>98.53</v>
      </c>
      <c r="D210" s="9">
        <f>'summary-refine'!$J211/1000</f>
        <v>0.57999999999999996</v>
      </c>
      <c r="E210" s="8">
        <f>'summary-refine'!$G211</f>
        <v>244268</v>
      </c>
      <c r="F210" s="24">
        <f t="shared" si="24"/>
        <v>244.268</v>
      </c>
      <c r="G210" s="8">
        <f>'summary-refine'!$P211/1000</f>
        <v>80.239000000000004</v>
      </c>
      <c r="H210" s="8">
        <f>'summary-refine'!$P211/J210</f>
        <v>50.433060967944691</v>
      </c>
      <c r="I210" s="8">
        <f>'summary-refine'!$L211</f>
        <v>1472</v>
      </c>
      <c r="J210" s="8">
        <f>'summary-refine'!$M211</f>
        <v>1591</v>
      </c>
      <c r="K210" s="9">
        <f>('summary-no-refine'!$K211-'summary-no-refine'!$J211)/1000</f>
        <v>65.668999999999997</v>
      </c>
      <c r="L210" s="7">
        <f t="shared" si="22"/>
        <v>1.5004035389605446</v>
      </c>
      <c r="M210" s="8">
        <f>'summary-no-refine'!$G211</f>
        <v>211612</v>
      </c>
      <c r="N210" s="24">
        <f t="shared" si="25"/>
        <v>211.61199999999999</v>
      </c>
      <c r="O210" s="7">
        <f t="shared" si="23"/>
        <v>1.1543201708787783</v>
      </c>
    </row>
    <row r="211" spans="1:15" x14ac:dyDescent="0.2">
      <c r="A211" s="1">
        <v>210</v>
      </c>
      <c r="B211" s="9">
        <f>('summary-refine'!$H212+'summary-refine'!$I212)/1000</f>
        <v>7.61</v>
      </c>
      <c r="C211" s="9">
        <f>('summary-refine'!$K212-'summary-refine'!$J212)/1000</f>
        <v>99.049000000000007</v>
      </c>
      <c r="D211" s="9">
        <f>'summary-refine'!$J212/1000</f>
        <v>0.628</v>
      </c>
      <c r="E211" s="8">
        <f>'summary-refine'!$G212</f>
        <v>244268</v>
      </c>
      <c r="F211" s="24">
        <f t="shared" si="24"/>
        <v>244.268</v>
      </c>
      <c r="G211" s="8">
        <f>'summary-refine'!$P212/1000</f>
        <v>80.239000000000004</v>
      </c>
      <c r="H211" s="8">
        <f>'summary-refine'!$P212/J211</f>
        <v>50.433060967944691</v>
      </c>
      <c r="I211" s="8">
        <f>'summary-refine'!$L212</f>
        <v>1472</v>
      </c>
      <c r="J211" s="8">
        <f>'summary-refine'!$M212</f>
        <v>1591</v>
      </c>
      <c r="K211" s="9">
        <f>('summary-no-refine'!$K212-'summary-no-refine'!$J212)/1000</f>
        <v>66.314999999999998</v>
      </c>
      <c r="L211" s="7">
        <f t="shared" si="22"/>
        <v>1.4936138128628518</v>
      </c>
      <c r="M211" s="8">
        <f>'summary-no-refine'!$G212</f>
        <v>211612</v>
      </c>
      <c r="N211" s="24">
        <f t="shared" si="25"/>
        <v>211.61199999999999</v>
      </c>
      <c r="O211" s="7">
        <f t="shared" si="23"/>
        <v>1.1543201708787783</v>
      </c>
    </row>
    <row r="212" spans="1:15" x14ac:dyDescent="0.2">
      <c r="A212" s="1">
        <v>211</v>
      </c>
      <c r="B212" s="9">
        <f>('summary-refine'!$H213+'summary-refine'!$I213)/1000</f>
        <v>8.0050000000000008</v>
      </c>
      <c r="C212" s="9">
        <f>('summary-refine'!$K213-'summary-refine'!$J213)/1000</f>
        <v>100.17700000000001</v>
      </c>
      <c r="D212" s="9">
        <f>'summary-refine'!$J213/1000</f>
        <v>0.64400000000000002</v>
      </c>
      <c r="E212" s="8">
        <f>'summary-refine'!$G213</f>
        <v>244268</v>
      </c>
      <c r="F212" s="24">
        <f t="shared" si="24"/>
        <v>244.268</v>
      </c>
      <c r="G212" s="8">
        <f>'summary-refine'!$P213/1000</f>
        <v>80.239000000000004</v>
      </c>
      <c r="H212" s="8">
        <f>'summary-refine'!$P213/J212</f>
        <v>50.433060967944691</v>
      </c>
      <c r="I212" s="8">
        <f>'summary-refine'!$L213</f>
        <v>1472</v>
      </c>
      <c r="J212" s="8">
        <f>'summary-refine'!$M213</f>
        <v>1591</v>
      </c>
      <c r="K212" s="9">
        <f>('summary-no-refine'!$K213-'summary-no-refine'!$J213)/1000</f>
        <v>67.058000000000007</v>
      </c>
      <c r="L212" s="7">
        <f t="shared" si="22"/>
        <v>1.4938858898267171</v>
      </c>
      <c r="M212" s="8">
        <f>'summary-no-refine'!$G213</f>
        <v>211612</v>
      </c>
      <c r="N212" s="24">
        <f t="shared" si="25"/>
        <v>211.61199999999999</v>
      </c>
      <c r="O212" s="7">
        <f t="shared" si="23"/>
        <v>1.1543201708787783</v>
      </c>
    </row>
    <row r="213" spans="1:15" x14ac:dyDescent="0.2">
      <c r="A213" s="1">
        <v>212</v>
      </c>
      <c r="B213" s="9">
        <f>('summary-refine'!$H214+'summary-refine'!$I214)/1000</f>
        <v>7.5940000000000003</v>
      </c>
      <c r="C213" s="9">
        <f>('summary-refine'!$K214-'summary-refine'!$J214)/1000</f>
        <v>98.472999999999999</v>
      </c>
      <c r="D213" s="9">
        <f>'summary-refine'!$J214/1000</f>
        <v>0.57099999999999995</v>
      </c>
      <c r="E213" s="8">
        <f>'summary-refine'!$G214</f>
        <v>244268</v>
      </c>
      <c r="F213" s="24">
        <f t="shared" si="24"/>
        <v>244.268</v>
      </c>
      <c r="G213" s="8">
        <f>'summary-refine'!$P214/1000</f>
        <v>80.239000000000004</v>
      </c>
      <c r="H213" s="8">
        <f>'summary-refine'!$P214/J213</f>
        <v>50.433060967944691</v>
      </c>
      <c r="I213" s="8">
        <f>'summary-refine'!$L214</f>
        <v>1472</v>
      </c>
      <c r="J213" s="8">
        <f>'summary-refine'!$M214</f>
        <v>1591</v>
      </c>
      <c r="K213" s="9">
        <f>('summary-no-refine'!$K214-'summary-no-refine'!$J214)/1000</f>
        <v>65.981999999999999</v>
      </c>
      <c r="L213" s="7">
        <f t="shared" si="22"/>
        <v>1.4924221757449001</v>
      </c>
      <c r="M213" s="8">
        <f>'summary-no-refine'!$G214</f>
        <v>211612</v>
      </c>
      <c r="N213" s="24">
        <f t="shared" si="25"/>
        <v>211.61199999999999</v>
      </c>
      <c r="O213" s="7">
        <f t="shared" si="23"/>
        <v>1.1543201708787783</v>
      </c>
    </row>
    <row r="214" spans="1:15" x14ac:dyDescent="0.2">
      <c r="A214" s="1">
        <v>213</v>
      </c>
      <c r="B214" s="9">
        <f>('summary-refine'!$H215+'summary-refine'!$I215)/1000</f>
        <v>7.8730000000000002</v>
      </c>
      <c r="C214" s="9">
        <f>('summary-refine'!$K215-'summary-refine'!$J215)/1000</f>
        <v>112.345</v>
      </c>
      <c r="D214" s="9">
        <f>'summary-refine'!$J215/1000</f>
        <v>0.63600000000000001</v>
      </c>
      <c r="E214" s="8">
        <f>'summary-refine'!$G215</f>
        <v>255538</v>
      </c>
      <c r="F214" s="24">
        <f t="shared" si="24"/>
        <v>255.53800000000001</v>
      </c>
      <c r="G214" s="8">
        <f>'summary-refine'!$P215/1000</f>
        <v>80.643000000000001</v>
      </c>
      <c r="H214" s="8">
        <f>'summary-refine'!$P215/J214</f>
        <v>50.686989314896294</v>
      </c>
      <c r="I214" s="8">
        <f>'summary-refine'!$L215</f>
        <v>1472</v>
      </c>
      <c r="J214" s="8">
        <f>'summary-refine'!$M215</f>
        <v>1591</v>
      </c>
      <c r="K214" s="9">
        <f>('summary-no-refine'!$K215-'summary-no-refine'!$J215)/1000</f>
        <v>68.804000000000002</v>
      </c>
      <c r="L214" s="7">
        <f t="shared" si="22"/>
        <v>1.6328265798500086</v>
      </c>
      <c r="M214" s="8">
        <f>'summary-no-refine'!$G215</f>
        <v>211008</v>
      </c>
      <c r="N214" s="24">
        <f t="shared" si="25"/>
        <v>211.00800000000001</v>
      </c>
      <c r="O214" s="7">
        <f t="shared" si="23"/>
        <v>1.211034652714589</v>
      </c>
    </row>
    <row r="215" spans="1:15" x14ac:dyDescent="0.2">
      <c r="A215" s="1">
        <v>214</v>
      </c>
      <c r="B215" s="9">
        <f>('summary-refine'!$H216+'summary-refine'!$I216)/1000</f>
        <v>7.6340000000000003</v>
      </c>
      <c r="C215" s="9">
        <f>('summary-refine'!$K216-'summary-refine'!$J216)/1000</f>
        <v>109.29900000000001</v>
      </c>
      <c r="D215" s="9">
        <f>'summary-refine'!$J216/1000</f>
        <v>0.64900000000000002</v>
      </c>
      <c r="E215" s="8">
        <f>'summary-refine'!$G216</f>
        <v>255563</v>
      </c>
      <c r="F215" s="24">
        <f t="shared" si="24"/>
        <v>255.56299999999999</v>
      </c>
      <c r="G215" s="8">
        <f>'summary-refine'!$P216/1000</f>
        <v>80.668000000000006</v>
      </c>
      <c r="H215" s="8">
        <f>'summary-refine'!$P216/J215</f>
        <v>50.702702702702702</v>
      </c>
      <c r="I215" s="8">
        <f>'summary-refine'!$L216</f>
        <v>1472</v>
      </c>
      <c r="J215" s="8">
        <f>'summary-refine'!$M216</f>
        <v>1591</v>
      </c>
      <c r="K215" s="9">
        <f>('summary-no-refine'!$K216-'summary-no-refine'!$J216)/1000</f>
        <v>68.344999999999999</v>
      </c>
      <c r="L215" s="7">
        <f t="shared" si="22"/>
        <v>1.5992245226424757</v>
      </c>
      <c r="M215" s="8">
        <f>'summary-no-refine'!$G216</f>
        <v>211028</v>
      </c>
      <c r="N215" s="24">
        <f t="shared" si="25"/>
        <v>211.02799999999999</v>
      </c>
      <c r="O215" s="7">
        <f t="shared" si="23"/>
        <v>1.2110383456223819</v>
      </c>
    </row>
    <row r="216" spans="1:15" x14ac:dyDescent="0.2">
      <c r="A216" s="1">
        <v>215</v>
      </c>
      <c r="B216" s="9">
        <f>('summary-refine'!$H217+'summary-refine'!$I217)/1000</f>
        <v>7.899</v>
      </c>
      <c r="C216" s="9">
        <f>('summary-refine'!$K217-'summary-refine'!$J217)/1000</f>
        <v>112.377</v>
      </c>
      <c r="D216" s="9">
        <f>'summary-refine'!$J217/1000</f>
        <v>0.60599999999999998</v>
      </c>
      <c r="E216" s="8">
        <f>'summary-refine'!$G217</f>
        <v>255563</v>
      </c>
      <c r="F216" s="24">
        <f t="shared" si="24"/>
        <v>255.56299999999999</v>
      </c>
      <c r="G216" s="8">
        <f>'summary-refine'!$P217/1000</f>
        <v>80.668000000000006</v>
      </c>
      <c r="H216" s="8">
        <f>'summary-refine'!$P217/J216</f>
        <v>50.702702702702702</v>
      </c>
      <c r="I216" s="8">
        <f>'summary-refine'!$L217</f>
        <v>1472</v>
      </c>
      <c r="J216" s="8">
        <f>'summary-refine'!$M217</f>
        <v>1591</v>
      </c>
      <c r="K216" s="9">
        <f>('summary-no-refine'!$K217-'summary-no-refine'!$J217)/1000</f>
        <v>70.031000000000006</v>
      </c>
      <c r="L216" s="7">
        <f t="shared" si="22"/>
        <v>1.6046750724679069</v>
      </c>
      <c r="M216" s="8">
        <f>'summary-no-refine'!$G217</f>
        <v>211028</v>
      </c>
      <c r="N216" s="24">
        <f t="shared" si="25"/>
        <v>211.02799999999999</v>
      </c>
      <c r="O216" s="7">
        <f t="shared" si="23"/>
        <v>1.2110383456223819</v>
      </c>
    </row>
    <row r="217" spans="1:15" x14ac:dyDescent="0.2">
      <c r="A217" s="1">
        <v>216</v>
      </c>
      <c r="B217" s="9">
        <f>('summary-refine'!$H218+'summary-refine'!$I218)/1000</f>
        <v>8.33</v>
      </c>
      <c r="C217" s="9">
        <f>('summary-refine'!$K218-'summary-refine'!$J218)/1000</f>
        <v>104.337</v>
      </c>
      <c r="D217" s="9">
        <f>'summary-refine'!$J218/1000</f>
        <v>0.64900000000000002</v>
      </c>
      <c r="E217" s="8">
        <f>'summary-refine'!$G218</f>
        <v>254877</v>
      </c>
      <c r="F217" s="24">
        <f t="shared" si="24"/>
        <v>254.87700000000001</v>
      </c>
      <c r="G217" s="8">
        <f>'summary-refine'!$P218/1000</f>
        <v>81.900999999999996</v>
      </c>
      <c r="H217" s="8">
        <f>'summary-refine'!$P218/J217</f>
        <v>51.380803011292343</v>
      </c>
      <c r="I217" s="8">
        <f>'summary-refine'!$L218</f>
        <v>1475</v>
      </c>
      <c r="J217" s="8">
        <f>'summary-refine'!$M218</f>
        <v>1594</v>
      </c>
      <c r="K217" s="9">
        <f>('summary-no-refine'!$K218-'summary-no-refine'!$J218)/1000</f>
        <v>70.295000000000002</v>
      </c>
      <c r="L217" s="7">
        <f t="shared" si="22"/>
        <v>1.4842734191621025</v>
      </c>
      <c r="M217" s="8">
        <f>'summary-no-refine'!$G218</f>
        <v>210696</v>
      </c>
      <c r="N217" s="24">
        <f t="shared" si="25"/>
        <v>210.696</v>
      </c>
      <c r="O217" s="7">
        <f t="shared" si="23"/>
        <v>1.2096907392641532</v>
      </c>
    </row>
    <row r="218" spans="1:15" x14ac:dyDescent="0.2">
      <c r="A218" s="1">
        <v>217</v>
      </c>
      <c r="B218" s="9">
        <f>('summary-refine'!$H219+'summary-refine'!$I219)/1000</f>
        <v>7.85</v>
      </c>
      <c r="C218" s="9">
        <f>('summary-refine'!$K219-'summary-refine'!$J219)/1000</f>
        <v>111.623</v>
      </c>
      <c r="D218" s="9">
        <f>'summary-refine'!$J219/1000</f>
        <v>0.624</v>
      </c>
      <c r="E218" s="8">
        <f>'summary-refine'!$G219</f>
        <v>259601</v>
      </c>
      <c r="F218" s="24">
        <f t="shared" si="24"/>
        <v>259.601</v>
      </c>
      <c r="G218" s="8">
        <f>'summary-refine'!$P219/1000</f>
        <v>82.441000000000003</v>
      </c>
      <c r="H218" s="8">
        <f>'summary-refine'!$P219/J218</f>
        <v>51.654761904761905</v>
      </c>
      <c r="I218" s="8">
        <f>'summary-refine'!$L219</f>
        <v>1477</v>
      </c>
      <c r="J218" s="8">
        <f>'summary-refine'!$M219</f>
        <v>1596</v>
      </c>
      <c r="K218" s="9">
        <f>('summary-no-refine'!$K219-'summary-no-refine'!$J219)/1000</f>
        <v>69.135000000000005</v>
      </c>
      <c r="L218" s="7">
        <f t="shared" si="22"/>
        <v>1.6145657047805018</v>
      </c>
      <c r="M218" s="8">
        <f>'summary-no-refine'!$G219</f>
        <v>211475</v>
      </c>
      <c r="N218" s="24">
        <f t="shared" si="25"/>
        <v>211.47499999999999</v>
      </c>
      <c r="O218" s="7">
        <f t="shared" si="23"/>
        <v>1.2275729991724791</v>
      </c>
    </row>
    <row r="219" spans="1:15" x14ac:dyDescent="0.2">
      <c r="A219" s="1">
        <v>218</v>
      </c>
      <c r="B219" s="9">
        <f>('summary-refine'!$H220+'summary-refine'!$I220)/1000</f>
        <v>7.8380000000000001</v>
      </c>
      <c r="C219" s="9">
        <f>('summary-refine'!$K220-'summary-refine'!$J220)/1000</f>
        <v>111.458</v>
      </c>
      <c r="D219" s="9">
        <f>'summary-refine'!$J220/1000</f>
        <v>0.66200000000000003</v>
      </c>
      <c r="E219" s="8">
        <f>'summary-refine'!$G220</f>
        <v>259977</v>
      </c>
      <c r="F219" s="24">
        <f t="shared" si="24"/>
        <v>259.97699999999998</v>
      </c>
      <c r="G219" s="8">
        <f>'summary-refine'!$P220/1000</f>
        <v>82.441000000000003</v>
      </c>
      <c r="H219" s="8">
        <f>'summary-refine'!$P220/J219</f>
        <v>51.654761904761905</v>
      </c>
      <c r="I219" s="8">
        <f>'summary-refine'!$L220</f>
        <v>1477</v>
      </c>
      <c r="J219" s="8">
        <f>'summary-refine'!$M220</f>
        <v>1596</v>
      </c>
      <c r="K219" s="9">
        <f>('summary-no-refine'!$K220-'summary-no-refine'!$J220)/1000</f>
        <v>68.527000000000001</v>
      </c>
      <c r="L219" s="7">
        <f t="shared" si="22"/>
        <v>1.6264829921053015</v>
      </c>
      <c r="M219" s="8">
        <f>'summary-no-refine'!$G220</f>
        <v>211968</v>
      </c>
      <c r="N219" s="24">
        <f t="shared" si="25"/>
        <v>211.96799999999999</v>
      </c>
      <c r="O219" s="7">
        <f t="shared" si="23"/>
        <v>1.2264917346014492</v>
      </c>
    </row>
    <row r="220" spans="1:15" x14ac:dyDescent="0.2">
      <c r="A220" s="1">
        <v>219</v>
      </c>
      <c r="B220" s="9">
        <f>('summary-refine'!$H221+'summary-refine'!$I221)/1000</f>
        <v>7.7460000000000004</v>
      </c>
      <c r="C220" s="9">
        <f>('summary-refine'!$K221-'summary-refine'!$J221)/1000</f>
        <v>111.672</v>
      </c>
      <c r="D220" s="9">
        <f>'summary-refine'!$J221/1000</f>
        <v>0.65</v>
      </c>
      <c r="E220" s="8">
        <f>'summary-refine'!$G221</f>
        <v>260003</v>
      </c>
      <c r="F220" s="24">
        <f t="shared" si="24"/>
        <v>260.00299999999999</v>
      </c>
      <c r="G220" s="8">
        <f>'summary-refine'!$P221/1000</f>
        <v>82.441999999999993</v>
      </c>
      <c r="H220" s="8">
        <f>'summary-refine'!$P221/J220</f>
        <v>51.655388471177943</v>
      </c>
      <c r="I220" s="8">
        <f>'summary-refine'!$L221</f>
        <v>1477</v>
      </c>
      <c r="J220" s="8">
        <f>'summary-refine'!$M221</f>
        <v>1596</v>
      </c>
      <c r="K220" s="9">
        <f>('summary-no-refine'!$K221-'summary-no-refine'!$J221)/1000</f>
        <v>68.909000000000006</v>
      </c>
      <c r="L220" s="7">
        <f t="shared" si="22"/>
        <v>1.6205720588021881</v>
      </c>
      <c r="M220" s="8">
        <f>'summary-no-refine'!$G221</f>
        <v>211994</v>
      </c>
      <c r="N220" s="24">
        <f t="shared" si="25"/>
        <v>211.994</v>
      </c>
      <c r="O220" s="7">
        <f t="shared" si="23"/>
        <v>1.2264639565270716</v>
      </c>
    </row>
    <row r="221" spans="1:15" x14ac:dyDescent="0.2">
      <c r="A221" s="1">
        <v>220</v>
      </c>
      <c r="B221" s="9">
        <f>('summary-refine'!$H222+'summary-refine'!$I222)/1000</f>
        <v>7.7309999999999999</v>
      </c>
      <c r="C221" s="9">
        <f>('summary-refine'!$K222-'summary-refine'!$J222)/1000</f>
        <v>108.874</v>
      </c>
      <c r="D221" s="9">
        <f>'summary-refine'!$J222/1000</f>
        <v>0.64300000000000002</v>
      </c>
      <c r="E221" s="8">
        <f>'summary-refine'!$G222</f>
        <v>260003</v>
      </c>
      <c r="F221" s="24">
        <f t="shared" si="24"/>
        <v>260.00299999999999</v>
      </c>
      <c r="G221" s="8">
        <f>'summary-refine'!$P222/1000</f>
        <v>82.441999999999993</v>
      </c>
      <c r="H221" s="8">
        <f>'summary-refine'!$P222/J221</f>
        <v>51.655388471177943</v>
      </c>
      <c r="I221" s="8">
        <f>'summary-refine'!$L222</f>
        <v>1477</v>
      </c>
      <c r="J221" s="8">
        <f>'summary-refine'!$M222</f>
        <v>1596</v>
      </c>
      <c r="K221" s="9">
        <f>('summary-no-refine'!$K222-'summary-no-refine'!$J222)/1000</f>
        <v>68.724999999999994</v>
      </c>
      <c r="L221" s="7">
        <f t="shared" si="22"/>
        <v>1.5841978901418698</v>
      </c>
      <c r="M221" s="8">
        <f>'summary-no-refine'!$G222</f>
        <v>211994</v>
      </c>
      <c r="N221" s="24">
        <f t="shared" si="25"/>
        <v>211.994</v>
      </c>
      <c r="O221" s="7">
        <f t="shared" si="23"/>
        <v>1.2264639565270716</v>
      </c>
    </row>
    <row r="222" spans="1:15" x14ac:dyDescent="0.2">
      <c r="A222" s="1">
        <v>221</v>
      </c>
      <c r="B222" s="9">
        <f>('summary-refine'!$H223+'summary-refine'!$I223)/1000</f>
        <v>8.0389999999999997</v>
      </c>
      <c r="C222" s="9">
        <f>('summary-refine'!$K223-'summary-refine'!$J223)/1000</f>
        <v>110.37</v>
      </c>
      <c r="D222" s="9">
        <f>'summary-refine'!$J223/1000</f>
        <v>0.63600000000000001</v>
      </c>
      <c r="E222" s="8">
        <f>'summary-refine'!$G223</f>
        <v>260003</v>
      </c>
      <c r="F222" s="24">
        <f t="shared" si="24"/>
        <v>260.00299999999999</v>
      </c>
      <c r="G222" s="8">
        <f>'summary-refine'!$P223/1000</f>
        <v>82.441999999999993</v>
      </c>
      <c r="H222" s="8">
        <f>'summary-refine'!$P223/J222</f>
        <v>51.655388471177943</v>
      </c>
      <c r="I222" s="8">
        <f>'summary-refine'!$L223</f>
        <v>1477</v>
      </c>
      <c r="J222" s="8">
        <f>'summary-refine'!$M223</f>
        <v>1596</v>
      </c>
      <c r="K222" s="9">
        <f>('summary-no-refine'!$K223-'summary-no-refine'!$J223)/1000</f>
        <v>71.021000000000001</v>
      </c>
      <c r="L222" s="7">
        <f t="shared" si="22"/>
        <v>1.5540473944326327</v>
      </c>
      <c r="M222" s="8">
        <f>'summary-no-refine'!$G223</f>
        <v>211994</v>
      </c>
      <c r="N222" s="24">
        <f t="shared" si="25"/>
        <v>211.994</v>
      </c>
      <c r="O222" s="7">
        <f t="shared" si="23"/>
        <v>1.2264639565270716</v>
      </c>
    </row>
    <row r="223" spans="1:15" x14ac:dyDescent="0.2">
      <c r="A223" s="1">
        <v>222</v>
      </c>
      <c r="B223" s="9">
        <f>('summary-refine'!$H224+'summary-refine'!$I224)/1000</f>
        <v>7.8179999999999996</v>
      </c>
      <c r="C223" s="9">
        <f>('summary-refine'!$K224-'summary-refine'!$J224)/1000</f>
        <v>111.342</v>
      </c>
      <c r="D223" s="9">
        <f>'summary-refine'!$J224/1000</f>
        <v>0.65200000000000002</v>
      </c>
      <c r="E223" s="8">
        <f>'summary-refine'!$G224</f>
        <v>260003</v>
      </c>
      <c r="F223" s="24">
        <f t="shared" si="24"/>
        <v>260.00299999999999</v>
      </c>
      <c r="G223" s="8">
        <f>'summary-refine'!$P224/1000</f>
        <v>82.441999999999993</v>
      </c>
      <c r="H223" s="8">
        <f>'summary-refine'!$P224/J223</f>
        <v>51.655388471177943</v>
      </c>
      <c r="I223" s="8">
        <f>'summary-refine'!$L224</f>
        <v>1477</v>
      </c>
      <c r="J223" s="8">
        <f>'summary-refine'!$M224</f>
        <v>1596</v>
      </c>
      <c r="K223" s="9">
        <f>('summary-no-refine'!$K224-'summary-no-refine'!$J224)/1000</f>
        <v>68.137</v>
      </c>
      <c r="L223" s="7">
        <f t="shared" si="22"/>
        <v>1.6340901419199554</v>
      </c>
      <c r="M223" s="8">
        <f>'summary-no-refine'!$G224</f>
        <v>211994</v>
      </c>
      <c r="N223" s="24">
        <f t="shared" si="25"/>
        <v>211.994</v>
      </c>
      <c r="O223" s="7">
        <f t="shared" si="23"/>
        <v>1.2264639565270716</v>
      </c>
    </row>
    <row r="224" spans="1:15" x14ac:dyDescent="0.2">
      <c r="A224" s="1">
        <v>223</v>
      </c>
      <c r="B224" s="9">
        <f>('summary-refine'!$H225+'summary-refine'!$I225)/1000</f>
        <v>7.8339999999999996</v>
      </c>
      <c r="C224" s="9">
        <f>('summary-refine'!$K225-'summary-refine'!$J225)/1000</f>
        <v>111.29900000000001</v>
      </c>
      <c r="D224" s="9">
        <f>'summary-refine'!$J225/1000</f>
        <v>0.63900000000000001</v>
      </c>
      <c r="E224" s="8">
        <f>'summary-refine'!$G225</f>
        <v>260003</v>
      </c>
      <c r="F224" s="24">
        <f t="shared" si="24"/>
        <v>260.00299999999999</v>
      </c>
      <c r="G224" s="8">
        <f>'summary-refine'!$P225/1000</f>
        <v>82.441999999999993</v>
      </c>
      <c r="H224" s="8">
        <f>'summary-refine'!$P225/J224</f>
        <v>51.655388471177943</v>
      </c>
      <c r="I224" s="8">
        <f>'summary-refine'!$L225</f>
        <v>1477</v>
      </c>
      <c r="J224" s="8">
        <f>'summary-refine'!$M225</f>
        <v>1596</v>
      </c>
      <c r="K224" s="9">
        <f>('summary-no-refine'!$K225-'summary-no-refine'!$J225)/1000</f>
        <v>69.015000000000001</v>
      </c>
      <c r="L224" s="7">
        <f t="shared" si="22"/>
        <v>1.6126784032456714</v>
      </c>
      <c r="M224" s="8">
        <f>'summary-no-refine'!$G225</f>
        <v>211994</v>
      </c>
      <c r="N224" s="24">
        <f t="shared" si="25"/>
        <v>211.994</v>
      </c>
      <c r="O224" s="7">
        <f t="shared" si="23"/>
        <v>1.2264639565270716</v>
      </c>
    </row>
    <row r="225" spans="1:15" x14ac:dyDescent="0.2">
      <c r="A225" s="1">
        <v>224</v>
      </c>
      <c r="B225" s="9">
        <f>('summary-refine'!$H226+'summary-refine'!$I226)/1000</f>
        <v>7.3579999999999997</v>
      </c>
      <c r="C225" s="9">
        <f>('summary-refine'!$K226-'summary-refine'!$J226)/1000</f>
        <v>109.958</v>
      </c>
      <c r="D225" s="9">
        <f>'summary-refine'!$J226/1000</f>
        <v>0.623</v>
      </c>
      <c r="E225" s="8">
        <f>'summary-refine'!$G226</f>
        <v>260735</v>
      </c>
      <c r="F225" s="24">
        <f t="shared" si="24"/>
        <v>260.73500000000001</v>
      </c>
      <c r="G225" s="8">
        <f>'summary-refine'!$P226/1000</f>
        <v>82.45</v>
      </c>
      <c r="H225" s="8">
        <f>'summary-refine'!$P226/J225</f>
        <v>51.660401002506269</v>
      </c>
      <c r="I225" s="8">
        <f>'summary-refine'!$L226</f>
        <v>1477</v>
      </c>
      <c r="J225" s="8">
        <f>'summary-refine'!$M226</f>
        <v>1596</v>
      </c>
      <c r="K225" s="9">
        <f>('summary-no-refine'!$K226-'summary-no-refine'!$J226)/1000</f>
        <v>68.043000000000006</v>
      </c>
      <c r="L225" s="7">
        <f t="shared" si="22"/>
        <v>1.6160075246535277</v>
      </c>
      <c r="M225" s="8">
        <f>'summary-no-refine'!$G226</f>
        <v>212680</v>
      </c>
      <c r="N225" s="24">
        <f t="shared" si="25"/>
        <v>212.68</v>
      </c>
      <c r="O225" s="7">
        <f t="shared" si="23"/>
        <v>1.2259497837126199</v>
      </c>
    </row>
    <row r="226" spans="1:15" x14ac:dyDescent="0.2">
      <c r="A226" s="1">
        <v>225</v>
      </c>
      <c r="B226" s="9">
        <f>('summary-refine'!$H227+'summary-refine'!$I227)/1000</f>
        <v>7.7859999999999996</v>
      </c>
      <c r="C226" s="9">
        <f>('summary-refine'!$K227-'summary-refine'!$J227)/1000</f>
        <v>109.36499999999999</v>
      </c>
      <c r="D226" s="9">
        <f>'summary-refine'!$J227/1000</f>
        <v>0.70199999999999996</v>
      </c>
      <c r="E226" s="8">
        <f>'summary-refine'!$G227</f>
        <v>260523</v>
      </c>
      <c r="F226" s="24">
        <f t="shared" si="24"/>
        <v>260.52300000000002</v>
      </c>
      <c r="G226" s="8">
        <f>'summary-refine'!$P227/1000</f>
        <v>82.45</v>
      </c>
      <c r="H226" s="8">
        <f>'summary-refine'!$P227/J226</f>
        <v>51.660401002506269</v>
      </c>
      <c r="I226" s="8">
        <f>'summary-refine'!$L227</f>
        <v>1477</v>
      </c>
      <c r="J226" s="8">
        <f>'summary-refine'!$M227</f>
        <v>1596</v>
      </c>
      <c r="K226" s="9">
        <f>('summary-no-refine'!$K227-'summary-no-refine'!$J227)/1000</f>
        <v>68.784000000000006</v>
      </c>
      <c r="L226" s="7">
        <f t="shared" si="22"/>
        <v>1.589977320307048</v>
      </c>
      <c r="M226" s="8">
        <f>'summary-no-refine'!$G227</f>
        <v>212252</v>
      </c>
      <c r="N226" s="24">
        <f t="shared" si="25"/>
        <v>212.25200000000001</v>
      </c>
      <c r="O226" s="7">
        <f t="shared" si="23"/>
        <v>1.2274230631513483</v>
      </c>
    </row>
    <row r="227" spans="1:15" x14ac:dyDescent="0.2">
      <c r="A227" s="1">
        <v>226</v>
      </c>
      <c r="B227" s="9">
        <f>('summary-refine'!$H228+'summary-refine'!$I228)/1000</f>
        <v>8.09</v>
      </c>
      <c r="C227" s="9">
        <f>('summary-refine'!$K228-'summary-refine'!$J228)/1000</f>
        <v>116.548</v>
      </c>
      <c r="D227" s="9">
        <f>'summary-refine'!$J228/1000</f>
        <v>0.66300000000000003</v>
      </c>
      <c r="E227" s="8">
        <f>'summary-refine'!$G228</f>
        <v>260523</v>
      </c>
      <c r="F227" s="24">
        <f t="shared" si="24"/>
        <v>260.52300000000002</v>
      </c>
      <c r="G227" s="8">
        <f>'summary-refine'!$P228/1000</f>
        <v>82.45</v>
      </c>
      <c r="H227" s="8">
        <f>'summary-refine'!$P228/J227</f>
        <v>51.660401002506269</v>
      </c>
      <c r="I227" s="8">
        <f>'summary-refine'!$L228</f>
        <v>1477</v>
      </c>
      <c r="J227" s="8">
        <f>'summary-refine'!$M228</f>
        <v>1596</v>
      </c>
      <c r="K227" s="9">
        <f>('summary-no-refine'!$K228-'summary-no-refine'!$J228)/1000</f>
        <v>70.134</v>
      </c>
      <c r="L227" s="7">
        <f t="shared" si="22"/>
        <v>1.6617902871645707</v>
      </c>
      <c r="M227" s="8">
        <f>'summary-no-refine'!$G228</f>
        <v>212252</v>
      </c>
      <c r="N227" s="24">
        <f t="shared" si="25"/>
        <v>212.25200000000001</v>
      </c>
      <c r="O227" s="7">
        <f t="shared" si="23"/>
        <v>1.2274230631513483</v>
      </c>
    </row>
    <row r="228" spans="1:15" x14ac:dyDescent="0.2">
      <c r="A228" s="1">
        <v>227</v>
      </c>
      <c r="B228" s="9">
        <f>('summary-refine'!$H229+'summary-refine'!$I229)/1000</f>
        <v>7.8010000000000002</v>
      </c>
      <c r="C228" s="9">
        <f>('summary-refine'!$K229-'summary-refine'!$J229)/1000</f>
        <v>109.452</v>
      </c>
      <c r="D228" s="9">
        <f>'summary-refine'!$J229/1000</f>
        <v>0.67900000000000005</v>
      </c>
      <c r="E228" s="8">
        <f>'summary-refine'!$G229</f>
        <v>260523</v>
      </c>
      <c r="F228" s="24">
        <f t="shared" si="24"/>
        <v>260.52300000000002</v>
      </c>
      <c r="G228" s="8">
        <f>'summary-refine'!$P229/1000</f>
        <v>82.45</v>
      </c>
      <c r="H228" s="8">
        <f>'summary-refine'!$P229/J228</f>
        <v>51.660401002506269</v>
      </c>
      <c r="I228" s="8">
        <f>'summary-refine'!$L229</f>
        <v>1477</v>
      </c>
      <c r="J228" s="8">
        <f>'summary-refine'!$M229</f>
        <v>1596</v>
      </c>
      <c r="K228" s="9">
        <f>('summary-no-refine'!$K229-'summary-no-refine'!$J229)/1000</f>
        <v>68.858000000000004</v>
      </c>
      <c r="L228" s="7">
        <f t="shared" si="22"/>
        <v>1.5895320805135205</v>
      </c>
      <c r="M228" s="8">
        <f>'summary-no-refine'!$G229</f>
        <v>212252</v>
      </c>
      <c r="N228" s="24">
        <f t="shared" si="25"/>
        <v>212.25200000000001</v>
      </c>
      <c r="O228" s="7">
        <f t="shared" si="23"/>
        <v>1.2274230631513483</v>
      </c>
    </row>
    <row r="229" spans="1:15" x14ac:dyDescent="0.2">
      <c r="A229" s="1">
        <v>228</v>
      </c>
      <c r="B229" s="9">
        <f>('summary-refine'!$H230+'summary-refine'!$I230)/1000</f>
        <v>7.8140000000000001</v>
      </c>
      <c r="C229" s="9">
        <f>('summary-refine'!$K230-'summary-refine'!$J230)/1000</f>
        <v>113.06399999999999</v>
      </c>
      <c r="D229" s="9">
        <f>'summary-refine'!$J230/1000</f>
        <v>0.63600000000000001</v>
      </c>
      <c r="E229" s="8">
        <f>'summary-refine'!$G230</f>
        <v>260523</v>
      </c>
      <c r="F229" s="24">
        <f t="shared" si="24"/>
        <v>260.52300000000002</v>
      </c>
      <c r="G229" s="8">
        <f>'summary-refine'!$P230/1000</f>
        <v>82.45</v>
      </c>
      <c r="H229" s="8">
        <f>'summary-refine'!$P230/J229</f>
        <v>51.660401002506269</v>
      </c>
      <c r="I229" s="8">
        <f>'summary-refine'!$L230</f>
        <v>1477</v>
      </c>
      <c r="J229" s="8">
        <f>'summary-refine'!$M230</f>
        <v>1596</v>
      </c>
      <c r="K229" s="9">
        <f>('summary-no-refine'!$K230-'summary-no-refine'!$J230)/1000</f>
        <v>69.075000000000003</v>
      </c>
      <c r="L229" s="7">
        <f t="shared" si="22"/>
        <v>1.636829533116178</v>
      </c>
      <c r="M229" s="8">
        <f>'summary-no-refine'!$G230</f>
        <v>212260</v>
      </c>
      <c r="N229" s="24">
        <f t="shared" si="25"/>
        <v>212.26</v>
      </c>
      <c r="O229" s="7">
        <f t="shared" si="23"/>
        <v>1.2273768020352398</v>
      </c>
    </row>
    <row r="230" spans="1:15" x14ac:dyDescent="0.2">
      <c r="A230" s="1">
        <v>229</v>
      </c>
      <c r="B230" s="9">
        <f>('summary-refine'!$H231+'summary-refine'!$I231)/1000</f>
        <v>7.57</v>
      </c>
      <c r="C230" s="9">
        <f>('summary-refine'!$K231-'summary-refine'!$J231)/1000</f>
        <v>106.35</v>
      </c>
      <c r="D230" s="9">
        <f>'summary-refine'!$J231/1000</f>
        <v>0.68700000000000006</v>
      </c>
      <c r="E230" s="8">
        <f>'summary-refine'!$G231</f>
        <v>270522</v>
      </c>
      <c r="F230" s="24">
        <f t="shared" si="24"/>
        <v>270.52199999999999</v>
      </c>
      <c r="G230" s="8">
        <f>'summary-refine'!$P231/1000</f>
        <v>81.063000000000002</v>
      </c>
      <c r="H230" s="8">
        <f>'summary-refine'!$P231/J230</f>
        <v>50.791353383458649</v>
      </c>
      <c r="I230" s="8">
        <f>'summary-refine'!$L231</f>
        <v>1477</v>
      </c>
      <c r="J230" s="8">
        <f>'summary-refine'!$M231</f>
        <v>1596</v>
      </c>
      <c r="K230" s="9">
        <f>('summary-no-refine'!$K231-'summary-no-refine'!$J231)/1000</f>
        <v>84.971000000000004</v>
      </c>
      <c r="L230" s="7">
        <f t="shared" si="22"/>
        <v>1.251603488248932</v>
      </c>
      <c r="M230" s="8">
        <f>'summary-no-refine'!$G231</f>
        <v>253677</v>
      </c>
      <c r="N230" s="24">
        <f t="shared" si="25"/>
        <v>253.67699999999999</v>
      </c>
      <c r="O230" s="7">
        <f t="shared" si="23"/>
        <v>1.0664033396799868</v>
      </c>
    </row>
    <row r="231" spans="1:15" x14ac:dyDescent="0.2">
      <c r="A231" s="1">
        <v>230</v>
      </c>
      <c r="B231" s="9">
        <f>('summary-refine'!$H232+'summary-refine'!$I232)/1000</f>
        <v>7.5469999999999997</v>
      </c>
      <c r="C231" s="9">
        <f>('summary-refine'!$K232-'summary-refine'!$J232)/1000</f>
        <v>109.995</v>
      </c>
      <c r="D231" s="9">
        <f>'summary-refine'!$J232/1000</f>
        <v>0.65200000000000002</v>
      </c>
      <c r="E231" s="8">
        <f>'summary-refine'!$G232</f>
        <v>273022</v>
      </c>
      <c r="F231" s="24">
        <f t="shared" si="24"/>
        <v>273.02199999999999</v>
      </c>
      <c r="G231" s="8">
        <f>'summary-refine'!$P232/1000</f>
        <v>81.415000000000006</v>
      </c>
      <c r="H231" s="8">
        <f>'summary-refine'!$P232/J231</f>
        <v>51.011904761904759</v>
      </c>
      <c r="I231" s="8">
        <f>'summary-refine'!$L232</f>
        <v>1477</v>
      </c>
      <c r="J231" s="8">
        <f>'summary-refine'!$M232</f>
        <v>1596</v>
      </c>
      <c r="K231" s="9">
        <f>('summary-no-refine'!$K232-'summary-no-refine'!$J232)/1000</f>
        <v>88.293000000000006</v>
      </c>
      <c r="L231" s="7">
        <f t="shared" si="22"/>
        <v>1.245795249906561</v>
      </c>
      <c r="M231" s="8">
        <f>'summary-no-refine'!$G232</f>
        <v>254268</v>
      </c>
      <c r="N231" s="24">
        <f t="shared" si="25"/>
        <v>254.268</v>
      </c>
      <c r="O231" s="7">
        <f t="shared" si="23"/>
        <v>1.0737568235090535</v>
      </c>
    </row>
    <row r="232" spans="1:15" x14ac:dyDescent="0.2">
      <c r="A232" s="1">
        <v>231</v>
      </c>
      <c r="B232" s="9">
        <f>('summary-refine'!$H233+'summary-refine'!$I233)/1000</f>
        <v>8.2149999999999999</v>
      </c>
      <c r="C232" s="9">
        <f>('summary-refine'!$K233-'summary-refine'!$J233)/1000</f>
        <v>111.85899999999999</v>
      </c>
      <c r="D232" s="9">
        <f>'summary-refine'!$J233/1000</f>
        <v>0.68100000000000005</v>
      </c>
      <c r="E232" s="8">
        <f>'summary-refine'!$G233</f>
        <v>273022</v>
      </c>
      <c r="F232" s="24">
        <f t="shared" si="24"/>
        <v>273.02199999999999</v>
      </c>
      <c r="G232" s="8">
        <f>'summary-refine'!$P233/1000</f>
        <v>81.415000000000006</v>
      </c>
      <c r="H232" s="8">
        <f>'summary-refine'!$P233/J232</f>
        <v>51.011904761904759</v>
      </c>
      <c r="I232" s="8">
        <f>'summary-refine'!$L233</f>
        <v>1477</v>
      </c>
      <c r="J232" s="8">
        <f>'summary-refine'!$M233</f>
        <v>1596</v>
      </c>
      <c r="K232" s="9">
        <f>('summary-no-refine'!$K233-'summary-no-refine'!$J233)/1000</f>
        <v>89.924999999999997</v>
      </c>
      <c r="L232" s="7">
        <f t="shared" si="22"/>
        <v>1.243914373088685</v>
      </c>
      <c r="M232" s="8">
        <f>'summary-no-refine'!$G233</f>
        <v>254268</v>
      </c>
      <c r="N232" s="24">
        <f t="shared" si="25"/>
        <v>254.268</v>
      </c>
      <c r="O232" s="7">
        <f t="shared" si="23"/>
        <v>1.0737568235090535</v>
      </c>
    </row>
    <row r="233" spans="1:15" x14ac:dyDescent="0.2">
      <c r="A233" s="1">
        <v>232</v>
      </c>
      <c r="B233" s="9">
        <f>('summary-refine'!$H234+'summary-refine'!$I234)/1000</f>
        <v>7.8760000000000003</v>
      </c>
      <c r="C233" s="9">
        <f>('summary-refine'!$K234-'summary-refine'!$J234)/1000</f>
        <v>86.6</v>
      </c>
      <c r="D233" s="9">
        <f>'summary-refine'!$J234/1000</f>
        <v>0.622</v>
      </c>
      <c r="E233" s="8">
        <f>'summary-refine'!$G234</f>
        <v>240315</v>
      </c>
      <c r="F233" s="24">
        <f t="shared" si="24"/>
        <v>240.315</v>
      </c>
      <c r="G233" s="8">
        <f>'summary-refine'!$P234/1000</f>
        <v>80.616</v>
      </c>
      <c r="H233" s="8">
        <f>'summary-refine'!$P234/J233</f>
        <v>50.574654956085318</v>
      </c>
      <c r="I233" s="8">
        <f>'summary-refine'!$L234</f>
        <v>1474</v>
      </c>
      <c r="J233" s="8">
        <f>'summary-refine'!$M234</f>
        <v>1594</v>
      </c>
      <c r="K233" s="9">
        <f>('summary-no-refine'!$K234-'summary-no-refine'!$J234)/1000</f>
        <v>66.692999999999998</v>
      </c>
      <c r="L233" s="7">
        <f t="shared" si="22"/>
        <v>1.2984870975964493</v>
      </c>
      <c r="M233" s="8">
        <f>'summary-no-refine'!$G234</f>
        <v>211987</v>
      </c>
      <c r="N233" s="24">
        <f t="shared" si="25"/>
        <v>211.98699999999999</v>
      </c>
      <c r="O233" s="7">
        <f t="shared" si="23"/>
        <v>1.1336308358531419</v>
      </c>
    </row>
    <row r="234" spans="1:15" x14ac:dyDescent="0.2">
      <c r="A234" s="1">
        <v>233</v>
      </c>
      <c r="B234" s="9">
        <f>('summary-refine'!$H235+'summary-refine'!$I235)/1000</f>
        <v>7.9829999999999997</v>
      </c>
      <c r="C234" s="9">
        <f>('summary-refine'!$K235-'summary-refine'!$J235)/1000</f>
        <v>86.44</v>
      </c>
      <c r="D234" s="9">
        <f>'summary-refine'!$J235/1000</f>
        <v>0.58799999999999997</v>
      </c>
      <c r="E234" s="8">
        <f>'summary-refine'!$G235</f>
        <v>240315</v>
      </c>
      <c r="F234" s="24">
        <f t="shared" si="24"/>
        <v>240.315</v>
      </c>
      <c r="G234" s="8">
        <f>'summary-refine'!$P235/1000</f>
        <v>80.616</v>
      </c>
      <c r="H234" s="8">
        <f>'summary-refine'!$P235/J234</f>
        <v>50.574654956085318</v>
      </c>
      <c r="I234" s="8">
        <f>'summary-refine'!$L235</f>
        <v>1474</v>
      </c>
      <c r="J234" s="8">
        <f>'summary-refine'!$M235</f>
        <v>1594</v>
      </c>
      <c r="K234" s="9">
        <f>('summary-no-refine'!$K235-'summary-no-refine'!$J235)/1000</f>
        <v>65.822000000000003</v>
      </c>
      <c r="L234" s="7">
        <f t="shared" si="22"/>
        <v>1.3132387347695298</v>
      </c>
      <c r="M234" s="8">
        <f>'summary-no-refine'!$G235</f>
        <v>211987</v>
      </c>
      <c r="N234" s="24">
        <f t="shared" si="25"/>
        <v>211.98699999999999</v>
      </c>
      <c r="O234" s="7">
        <f t="shared" si="23"/>
        <v>1.1336308358531419</v>
      </c>
    </row>
    <row r="235" spans="1:15" x14ac:dyDescent="0.2">
      <c r="A235" s="1">
        <v>234</v>
      </c>
      <c r="B235" s="9">
        <f>('summary-refine'!$H236+'summary-refine'!$I236)/1000</f>
        <v>7.4850000000000003</v>
      </c>
      <c r="C235" s="9">
        <f>('summary-refine'!$K236-'summary-refine'!$J236)/1000</f>
        <v>86.468000000000004</v>
      </c>
      <c r="D235" s="9">
        <f>'summary-refine'!$J236/1000</f>
        <v>0.59699999999999998</v>
      </c>
      <c r="E235" s="8">
        <f>'summary-refine'!$G236</f>
        <v>240315</v>
      </c>
      <c r="F235" s="24">
        <f t="shared" si="24"/>
        <v>240.315</v>
      </c>
      <c r="G235" s="8">
        <f>'summary-refine'!$P236/1000</f>
        <v>80.616</v>
      </c>
      <c r="H235" s="8">
        <f>'summary-refine'!$P236/J235</f>
        <v>50.574654956085318</v>
      </c>
      <c r="I235" s="8">
        <f>'summary-refine'!$L236</f>
        <v>1474</v>
      </c>
      <c r="J235" s="8">
        <f>'summary-refine'!$M236</f>
        <v>1594</v>
      </c>
      <c r="K235" s="9">
        <f>('summary-no-refine'!$K236-'summary-no-refine'!$J236)/1000</f>
        <v>66.953999999999994</v>
      </c>
      <c r="L235" s="7">
        <f t="shared" si="22"/>
        <v>1.2914538339755655</v>
      </c>
      <c r="M235" s="8">
        <f>'summary-no-refine'!$G236</f>
        <v>211987</v>
      </c>
      <c r="N235" s="24">
        <f t="shared" si="25"/>
        <v>211.98699999999999</v>
      </c>
      <c r="O235" s="7">
        <f t="shared" si="23"/>
        <v>1.1336308358531419</v>
      </c>
    </row>
    <row r="236" spans="1:15" x14ac:dyDescent="0.2">
      <c r="A236" s="1">
        <v>235</v>
      </c>
      <c r="B236" s="9">
        <f>('summary-refine'!$H237+'summary-refine'!$I237)/1000</f>
        <v>7.7610000000000001</v>
      </c>
      <c r="C236" s="9">
        <f>('summary-refine'!$K237-'summary-refine'!$J237)/1000</f>
        <v>87.950999999999993</v>
      </c>
      <c r="D236" s="9">
        <f>'summary-refine'!$J237/1000</f>
        <v>0.55400000000000005</v>
      </c>
      <c r="E236" s="8">
        <f>'summary-refine'!$G237</f>
        <v>240315</v>
      </c>
      <c r="F236" s="24">
        <f t="shared" si="24"/>
        <v>240.315</v>
      </c>
      <c r="G236" s="8">
        <f>'summary-refine'!$P237/1000</f>
        <v>80.616</v>
      </c>
      <c r="H236" s="8">
        <f>'summary-refine'!$P237/J236</f>
        <v>50.574654956085318</v>
      </c>
      <c r="I236" s="8">
        <f>'summary-refine'!$L237</f>
        <v>1474</v>
      </c>
      <c r="J236" s="8">
        <f>'summary-refine'!$M237</f>
        <v>1594</v>
      </c>
      <c r="K236" s="9">
        <f>('summary-no-refine'!$K237-'summary-no-refine'!$J237)/1000</f>
        <v>67.046000000000006</v>
      </c>
      <c r="L236" s="7">
        <f t="shared" si="22"/>
        <v>1.3118008531456014</v>
      </c>
      <c r="M236" s="8">
        <f>'summary-no-refine'!$G237</f>
        <v>211987</v>
      </c>
      <c r="N236" s="24">
        <f t="shared" si="25"/>
        <v>211.98699999999999</v>
      </c>
      <c r="O236" s="7">
        <f t="shared" si="23"/>
        <v>1.1336308358531419</v>
      </c>
    </row>
    <row r="237" spans="1:15" x14ac:dyDescent="0.2">
      <c r="A237" s="1">
        <v>236</v>
      </c>
      <c r="B237" s="9">
        <f>('summary-refine'!$H238+'summary-refine'!$I238)/1000</f>
        <v>8.3490000000000002</v>
      </c>
      <c r="C237" s="9">
        <f>('summary-refine'!$K238-'summary-refine'!$J238)/1000</f>
        <v>89.552999999999997</v>
      </c>
      <c r="D237" s="9">
        <f>'summary-refine'!$J238/1000</f>
        <v>0.60499999999999998</v>
      </c>
      <c r="E237" s="8">
        <f>'summary-refine'!$G238</f>
        <v>240315</v>
      </c>
      <c r="F237" s="24">
        <f t="shared" si="24"/>
        <v>240.315</v>
      </c>
      <c r="G237" s="8">
        <f>'summary-refine'!$P238/1000</f>
        <v>80.616</v>
      </c>
      <c r="H237" s="8">
        <f>'summary-refine'!$P238/J237</f>
        <v>50.574654956085318</v>
      </c>
      <c r="I237" s="8">
        <f>'summary-refine'!$L238</f>
        <v>1474</v>
      </c>
      <c r="J237" s="8">
        <f>'summary-refine'!$M238</f>
        <v>1594</v>
      </c>
      <c r="K237" s="9">
        <f>('summary-no-refine'!$K238-'summary-no-refine'!$J238)/1000</f>
        <v>68.233999999999995</v>
      </c>
      <c r="L237" s="7">
        <f t="shared" si="22"/>
        <v>1.3124395462672569</v>
      </c>
      <c r="M237" s="8">
        <f>'summary-no-refine'!$G238</f>
        <v>211987</v>
      </c>
      <c r="N237" s="24">
        <f t="shared" si="25"/>
        <v>211.98699999999999</v>
      </c>
      <c r="O237" s="7">
        <f t="shared" si="23"/>
        <v>1.1336308358531419</v>
      </c>
    </row>
    <row r="238" spans="1:15" x14ac:dyDescent="0.2">
      <c r="A238" s="1">
        <v>237</v>
      </c>
      <c r="B238" s="9">
        <f>('summary-refine'!$H239+'summary-refine'!$I239)/1000</f>
        <v>7.7480000000000002</v>
      </c>
      <c r="C238" s="9">
        <f>('summary-refine'!$K239-'summary-refine'!$J239)/1000</f>
        <v>88.042000000000002</v>
      </c>
      <c r="D238" s="9">
        <f>'summary-refine'!$J239/1000</f>
        <v>0.57199999999999995</v>
      </c>
      <c r="E238" s="8">
        <f>'summary-refine'!$G239</f>
        <v>240315</v>
      </c>
      <c r="F238" s="24">
        <f t="shared" si="24"/>
        <v>240.315</v>
      </c>
      <c r="G238" s="8">
        <f>'summary-refine'!$P239/1000</f>
        <v>80.616</v>
      </c>
      <c r="H238" s="8">
        <f>'summary-refine'!$P239/J238</f>
        <v>50.574654956085318</v>
      </c>
      <c r="I238" s="8">
        <f>'summary-refine'!$L239</f>
        <v>1474</v>
      </c>
      <c r="J238" s="8">
        <f>'summary-refine'!$M239</f>
        <v>1594</v>
      </c>
      <c r="K238" s="9">
        <f>('summary-no-refine'!$K239-'summary-no-refine'!$J239)/1000</f>
        <v>66.075999999999993</v>
      </c>
      <c r="L238" s="7">
        <f t="shared" si="22"/>
        <v>1.3324353774441553</v>
      </c>
      <c r="M238" s="8">
        <f>'summary-no-refine'!$G239</f>
        <v>211987</v>
      </c>
      <c r="N238" s="24">
        <f t="shared" si="25"/>
        <v>211.98699999999999</v>
      </c>
      <c r="O238" s="7">
        <f t="shared" si="23"/>
        <v>1.1336308358531419</v>
      </c>
    </row>
    <row r="239" spans="1:15" x14ac:dyDescent="0.2">
      <c r="A239" s="1">
        <v>238</v>
      </c>
      <c r="B239" s="9">
        <f>('summary-refine'!$H240+'summary-refine'!$I240)/1000</f>
        <v>7.8029999999999999</v>
      </c>
      <c r="C239" s="9">
        <f>('summary-refine'!$K240-'summary-refine'!$J240)/1000</f>
        <v>88.798000000000002</v>
      </c>
      <c r="D239" s="9">
        <f>'summary-refine'!$J240/1000</f>
        <v>0.55700000000000005</v>
      </c>
      <c r="E239" s="8">
        <f>'summary-refine'!$G240</f>
        <v>242384</v>
      </c>
      <c r="F239" s="24">
        <f t="shared" si="24"/>
        <v>242.38399999999999</v>
      </c>
      <c r="G239" s="8">
        <f>'summary-refine'!$P240/1000</f>
        <v>81.225999999999999</v>
      </c>
      <c r="H239" s="8">
        <f>'summary-refine'!$P240/J239</f>
        <v>50.925391849529781</v>
      </c>
      <c r="I239" s="8">
        <f>'summary-refine'!$L240</f>
        <v>1475</v>
      </c>
      <c r="J239" s="8">
        <f>'summary-refine'!$M240</f>
        <v>1595</v>
      </c>
      <c r="K239" s="9">
        <f>('summary-no-refine'!$K240-'summary-no-refine'!$J240)/1000</f>
        <v>68.924999999999997</v>
      </c>
      <c r="L239" s="7">
        <f t="shared" si="22"/>
        <v>1.2883278926369244</v>
      </c>
      <c r="M239" s="8">
        <f>'summary-no-refine'!$G240</f>
        <v>214515</v>
      </c>
      <c r="N239" s="24">
        <f t="shared" si="25"/>
        <v>214.51499999999999</v>
      </c>
      <c r="O239" s="7">
        <f t="shared" si="23"/>
        <v>1.1299163228678648</v>
      </c>
    </row>
    <row r="240" spans="1:15" x14ac:dyDescent="0.2">
      <c r="A240" s="1">
        <v>239</v>
      </c>
      <c r="B240" s="9">
        <f>('summary-refine'!$H241+'summary-refine'!$I241)/1000</f>
        <v>7.7640000000000002</v>
      </c>
      <c r="C240" s="9">
        <f>('summary-refine'!$K241-'summary-refine'!$J241)/1000</f>
        <v>85.555000000000007</v>
      </c>
      <c r="D240" s="9">
        <f>'summary-refine'!$J241/1000</f>
        <v>0.62</v>
      </c>
      <c r="E240" s="8">
        <f>'summary-refine'!$G241</f>
        <v>242384</v>
      </c>
      <c r="F240" s="24">
        <f t="shared" si="24"/>
        <v>242.38399999999999</v>
      </c>
      <c r="G240" s="8">
        <f>'summary-refine'!$P241/1000</f>
        <v>81.225999999999999</v>
      </c>
      <c r="H240" s="8">
        <f>'summary-refine'!$P241/J240</f>
        <v>50.925391849529781</v>
      </c>
      <c r="I240" s="8">
        <f>'summary-refine'!$L241</f>
        <v>1475</v>
      </c>
      <c r="J240" s="8">
        <f>'summary-refine'!$M241</f>
        <v>1595</v>
      </c>
      <c r="K240" s="9">
        <f>('summary-no-refine'!$K241-'summary-no-refine'!$J241)/1000</f>
        <v>64.120999999999995</v>
      </c>
      <c r="L240" s="7">
        <f t="shared" si="22"/>
        <v>1.3342742627220414</v>
      </c>
      <c r="M240" s="8">
        <f>'summary-no-refine'!$G241</f>
        <v>214515</v>
      </c>
      <c r="N240" s="24">
        <f t="shared" si="25"/>
        <v>214.51499999999999</v>
      </c>
      <c r="O240" s="7">
        <f t="shared" si="23"/>
        <v>1.1299163228678648</v>
      </c>
    </row>
    <row r="241" spans="1:15" x14ac:dyDescent="0.2">
      <c r="A241" s="1">
        <v>240</v>
      </c>
      <c r="B241" s="9">
        <f>('summary-refine'!$H242+'summary-refine'!$I242)/1000</f>
        <v>7.72</v>
      </c>
      <c r="C241" s="9">
        <f>('summary-refine'!$K242-'summary-refine'!$J242)/1000</f>
        <v>90.805000000000007</v>
      </c>
      <c r="D241" s="9">
        <f>'summary-refine'!$J242/1000</f>
        <v>0.55200000000000005</v>
      </c>
      <c r="E241" s="8">
        <f>'summary-refine'!$G242</f>
        <v>246814</v>
      </c>
      <c r="F241" s="24">
        <f t="shared" si="24"/>
        <v>246.81399999999999</v>
      </c>
      <c r="G241" s="8">
        <f>'summary-refine'!$P242/1000</f>
        <v>81.242999999999995</v>
      </c>
      <c r="H241" s="8">
        <f>'summary-refine'!$P242/J241</f>
        <v>50.93605015673981</v>
      </c>
      <c r="I241" s="8">
        <f>'summary-refine'!$L242</f>
        <v>1475</v>
      </c>
      <c r="J241" s="8">
        <f>'summary-refine'!$M242</f>
        <v>1595</v>
      </c>
      <c r="K241" s="9">
        <f>('summary-no-refine'!$K242-'summary-no-refine'!$J242)/1000</f>
        <v>69.694000000000003</v>
      </c>
      <c r="L241" s="7">
        <f t="shared" si="22"/>
        <v>1.3029098631159066</v>
      </c>
      <c r="M241" s="8">
        <f>'summary-no-refine'!$G242</f>
        <v>217372</v>
      </c>
      <c r="N241" s="24">
        <f t="shared" si="25"/>
        <v>217.37200000000001</v>
      </c>
      <c r="O241" s="7">
        <f t="shared" si="23"/>
        <v>1.1354452275362052</v>
      </c>
    </row>
    <row r="242" spans="1:15" x14ac:dyDescent="0.2">
      <c r="A242" s="1">
        <v>241</v>
      </c>
      <c r="B242" s="9">
        <f>('summary-refine'!$H243+'summary-refine'!$I243)/1000</f>
        <v>8.31</v>
      </c>
      <c r="C242" s="9">
        <f>('summary-refine'!$K243-'summary-refine'!$J243)/1000</f>
        <v>90.953000000000003</v>
      </c>
      <c r="D242" s="9">
        <f>'summary-refine'!$J243/1000</f>
        <v>0.63800000000000001</v>
      </c>
      <c r="E242" s="8">
        <f>'summary-refine'!$G243</f>
        <v>246814</v>
      </c>
      <c r="F242" s="24">
        <f t="shared" si="24"/>
        <v>246.81399999999999</v>
      </c>
      <c r="G242" s="8">
        <f>'summary-refine'!$P243/1000</f>
        <v>81.242999999999995</v>
      </c>
      <c r="H242" s="8">
        <f>'summary-refine'!$P243/J242</f>
        <v>50.93605015673981</v>
      </c>
      <c r="I242" s="8">
        <f>'summary-refine'!$L243</f>
        <v>1475</v>
      </c>
      <c r="J242" s="8">
        <f>'summary-refine'!$M243</f>
        <v>1595</v>
      </c>
      <c r="K242" s="9">
        <f>('summary-no-refine'!$K243-'summary-no-refine'!$J243)/1000</f>
        <v>71.828999999999994</v>
      </c>
      <c r="L242" s="7">
        <f t="shared" si="22"/>
        <v>1.2662434392793998</v>
      </c>
      <c r="M242" s="8">
        <f>'summary-no-refine'!$G243</f>
        <v>217372</v>
      </c>
      <c r="N242" s="24">
        <f t="shared" si="25"/>
        <v>217.37200000000001</v>
      </c>
      <c r="O242" s="7">
        <f t="shared" si="23"/>
        <v>1.1354452275362052</v>
      </c>
    </row>
    <row r="243" spans="1:15" x14ac:dyDescent="0.2">
      <c r="A243" s="1">
        <v>242</v>
      </c>
      <c r="B243" s="9">
        <f>('summary-refine'!$H244+'summary-refine'!$I244)/1000</f>
        <v>7.7969999999999997</v>
      </c>
      <c r="C243" s="9">
        <f>('summary-refine'!$K244-'summary-refine'!$J244)/1000</f>
        <v>90.102999999999994</v>
      </c>
      <c r="D243" s="9">
        <f>'summary-refine'!$J244/1000</f>
        <v>0.62</v>
      </c>
      <c r="E243" s="8">
        <f>'summary-refine'!$G244</f>
        <v>246814</v>
      </c>
      <c r="F243" s="24">
        <f t="shared" si="24"/>
        <v>246.81399999999999</v>
      </c>
      <c r="G243" s="8">
        <f>'summary-refine'!$P244/1000</f>
        <v>81.242999999999995</v>
      </c>
      <c r="H243" s="8">
        <f>'summary-refine'!$P244/J243</f>
        <v>50.93605015673981</v>
      </c>
      <c r="I243" s="8">
        <f>'summary-refine'!$L244</f>
        <v>1475</v>
      </c>
      <c r="J243" s="8">
        <f>'summary-refine'!$M244</f>
        <v>1595</v>
      </c>
      <c r="K243" s="9">
        <f>('summary-no-refine'!$K244-'summary-no-refine'!$J244)/1000</f>
        <v>69.317999999999998</v>
      </c>
      <c r="L243" s="7">
        <f t="shared" si="22"/>
        <v>1.2998499668195851</v>
      </c>
      <c r="M243" s="8">
        <f>'summary-no-refine'!$G244</f>
        <v>217372</v>
      </c>
      <c r="N243" s="24">
        <f t="shared" si="25"/>
        <v>217.37200000000001</v>
      </c>
      <c r="O243" s="7">
        <f t="shared" si="23"/>
        <v>1.1354452275362052</v>
      </c>
    </row>
    <row r="244" spans="1:15" x14ac:dyDescent="0.2">
      <c r="A244" s="1">
        <v>243</v>
      </c>
      <c r="B244" s="9">
        <f>('summary-refine'!$H245+'summary-refine'!$I245)/1000</f>
        <v>7.7729999999999997</v>
      </c>
      <c r="C244" s="9">
        <f>('summary-refine'!$K245-'summary-refine'!$J245)/1000</f>
        <v>90.991</v>
      </c>
      <c r="D244" s="9">
        <f>'summary-refine'!$J245/1000</f>
        <v>0.59699999999999998</v>
      </c>
      <c r="E244" s="8">
        <f>'summary-refine'!$G245</f>
        <v>246814</v>
      </c>
      <c r="F244" s="24">
        <f t="shared" si="24"/>
        <v>246.81399999999999</v>
      </c>
      <c r="G244" s="8">
        <f>'summary-refine'!$P245/1000</f>
        <v>81.242999999999995</v>
      </c>
      <c r="H244" s="8">
        <f>'summary-refine'!$P245/J244</f>
        <v>50.93605015673981</v>
      </c>
      <c r="I244" s="8">
        <f>'summary-refine'!$L245</f>
        <v>1475</v>
      </c>
      <c r="J244" s="8">
        <f>'summary-refine'!$M245</f>
        <v>1595</v>
      </c>
      <c r="K244" s="9">
        <f>('summary-no-refine'!$K245-'summary-no-refine'!$J245)/1000</f>
        <v>70.774000000000001</v>
      </c>
      <c r="L244" s="7">
        <f t="shared" si="22"/>
        <v>1.2856557492864611</v>
      </c>
      <c r="M244" s="8">
        <f>'summary-no-refine'!$G245</f>
        <v>217372</v>
      </c>
      <c r="N244" s="24">
        <f t="shared" si="25"/>
        <v>217.37200000000001</v>
      </c>
      <c r="O244" s="7">
        <f t="shared" si="23"/>
        <v>1.1354452275362052</v>
      </c>
    </row>
    <row r="245" spans="1:15" x14ac:dyDescent="0.2">
      <c r="A245" s="1">
        <v>244</v>
      </c>
      <c r="B245" s="9">
        <f>('summary-refine'!$H246+'summary-refine'!$I246)/1000</f>
        <v>7.5659999999999998</v>
      </c>
      <c r="C245" s="9">
        <f>('summary-refine'!$K246-'summary-refine'!$J246)/1000</f>
        <v>89.707999999999998</v>
      </c>
      <c r="D245" s="9">
        <f>'summary-refine'!$J246/1000</f>
        <v>0.63</v>
      </c>
      <c r="E245" s="8">
        <f>'summary-refine'!$G246</f>
        <v>247107</v>
      </c>
      <c r="F245" s="24">
        <f t="shared" si="24"/>
        <v>247.107</v>
      </c>
      <c r="G245" s="8">
        <f>'summary-refine'!$P246/1000</f>
        <v>81.418999999999997</v>
      </c>
      <c r="H245" s="8">
        <f>'summary-refine'!$P246/J245</f>
        <v>50.982467125860992</v>
      </c>
      <c r="I245" s="8">
        <f>'summary-refine'!$L246</f>
        <v>1475</v>
      </c>
      <c r="J245" s="8">
        <f>'summary-refine'!$M246</f>
        <v>1597</v>
      </c>
      <c r="K245" s="9">
        <f>('summary-no-refine'!$K246-'summary-no-refine'!$J246)/1000</f>
        <v>71.48</v>
      </c>
      <c r="L245" s="7">
        <f t="shared" si="22"/>
        <v>1.2550083939563514</v>
      </c>
      <c r="M245" s="8">
        <f>'summary-no-refine'!$G246</f>
        <v>218424</v>
      </c>
      <c r="N245" s="24">
        <f t="shared" si="25"/>
        <v>218.42400000000001</v>
      </c>
      <c r="O245" s="7">
        <f t="shared" si="23"/>
        <v>1.1313179870343919</v>
      </c>
    </row>
    <row r="246" spans="1:15" x14ac:dyDescent="0.2">
      <c r="A246" s="1">
        <v>245</v>
      </c>
      <c r="B246" s="9">
        <f>('summary-refine'!$H247+'summary-refine'!$I247)/1000</f>
        <v>8.0920000000000005</v>
      </c>
      <c r="C246" s="9">
        <f>('summary-refine'!$K247-'summary-refine'!$J247)/1000</f>
        <v>90.427999999999997</v>
      </c>
      <c r="D246" s="9">
        <f>'summary-refine'!$J247/1000</f>
        <v>0.61699999999999999</v>
      </c>
      <c r="E246" s="8">
        <f>'summary-refine'!$G247</f>
        <v>247107</v>
      </c>
      <c r="F246" s="24">
        <f t="shared" si="24"/>
        <v>247.107</v>
      </c>
      <c r="G246" s="8">
        <f>'summary-refine'!$P247/1000</f>
        <v>81.418999999999997</v>
      </c>
      <c r="H246" s="8">
        <f>'summary-refine'!$P247/J246</f>
        <v>50.982467125860992</v>
      </c>
      <c r="I246" s="8">
        <f>'summary-refine'!$L247</f>
        <v>1475</v>
      </c>
      <c r="J246" s="8">
        <f>'summary-refine'!$M247</f>
        <v>1597</v>
      </c>
      <c r="K246" s="9">
        <f>('summary-no-refine'!$K247-'summary-no-refine'!$J247)/1000</f>
        <v>71.23</v>
      </c>
      <c r="L246" s="7">
        <f t="shared" si="22"/>
        <v>1.2695212691281763</v>
      </c>
      <c r="M246" s="8">
        <f>'summary-no-refine'!$G247</f>
        <v>218424</v>
      </c>
      <c r="N246" s="24">
        <f t="shared" si="25"/>
        <v>218.42400000000001</v>
      </c>
      <c r="O246" s="7">
        <f t="shared" si="23"/>
        <v>1.1313179870343919</v>
      </c>
    </row>
    <row r="247" spans="1:15" x14ac:dyDescent="0.2">
      <c r="A247" s="1">
        <v>246</v>
      </c>
      <c r="B247" s="9">
        <f>('summary-refine'!$H248+'summary-refine'!$I248)/1000</f>
        <v>8.1489999999999991</v>
      </c>
      <c r="C247" s="9">
        <f>('summary-refine'!$K248-'summary-refine'!$J248)/1000</f>
        <v>89.786000000000001</v>
      </c>
      <c r="D247" s="9">
        <f>'summary-refine'!$J248/1000</f>
        <v>0.63500000000000001</v>
      </c>
      <c r="E247" s="8">
        <f>'summary-refine'!$G248</f>
        <v>246699</v>
      </c>
      <c r="F247" s="24">
        <f t="shared" si="24"/>
        <v>246.69900000000001</v>
      </c>
      <c r="G247" s="8">
        <f>'summary-refine'!$P248/1000</f>
        <v>83.402000000000001</v>
      </c>
      <c r="H247" s="8">
        <f>'summary-refine'!$P248/J247</f>
        <v>52.191489361702125</v>
      </c>
      <c r="I247" s="8">
        <f>'summary-refine'!$L248</f>
        <v>1477</v>
      </c>
      <c r="J247" s="8">
        <f>'summary-refine'!$M248</f>
        <v>1598</v>
      </c>
      <c r="K247" s="9">
        <f>('summary-no-refine'!$K248-'summary-no-refine'!$J248)/1000</f>
        <v>71.106999999999999</v>
      </c>
      <c r="L247" s="7">
        <f t="shared" si="22"/>
        <v>1.2626886241860857</v>
      </c>
      <c r="M247" s="8">
        <f>'summary-no-refine'!$G248</f>
        <v>217332</v>
      </c>
      <c r="N247" s="24">
        <f t="shared" si="25"/>
        <v>217.33199999999999</v>
      </c>
      <c r="O247" s="7">
        <f t="shared" si="23"/>
        <v>1.1351250621169455</v>
      </c>
    </row>
    <row r="248" spans="1:15" x14ac:dyDescent="0.2">
      <c r="A248" s="1">
        <v>247</v>
      </c>
      <c r="B248" s="9">
        <f>('summary-refine'!$H249+'summary-refine'!$I249)/1000</f>
        <v>7.6580000000000004</v>
      </c>
      <c r="C248" s="9">
        <f>('summary-refine'!$K249-'summary-refine'!$J249)/1000</f>
        <v>89.697999999999993</v>
      </c>
      <c r="D248" s="9">
        <f>'summary-refine'!$J249/1000</f>
        <v>0.61299999999999999</v>
      </c>
      <c r="E248" s="8">
        <f>'summary-refine'!$G249</f>
        <v>246696</v>
      </c>
      <c r="F248" s="24">
        <f t="shared" si="24"/>
        <v>246.696</v>
      </c>
      <c r="G248" s="8">
        <f>'summary-refine'!$P249/1000</f>
        <v>83.403000000000006</v>
      </c>
      <c r="H248" s="8">
        <f>'summary-refine'!$P249/J248</f>
        <v>52.192115143929911</v>
      </c>
      <c r="I248" s="8">
        <f>'summary-refine'!$L249</f>
        <v>1477</v>
      </c>
      <c r="J248" s="8">
        <f>'summary-refine'!$M249</f>
        <v>1598</v>
      </c>
      <c r="K248" s="9">
        <f>('summary-no-refine'!$K249-'summary-no-refine'!$J249)/1000</f>
        <v>72.021000000000001</v>
      </c>
      <c r="L248" s="7">
        <f t="shared" si="22"/>
        <v>1.2454423015509364</v>
      </c>
      <c r="M248" s="8">
        <f>'summary-no-refine'!$G249</f>
        <v>217335</v>
      </c>
      <c r="N248" s="24">
        <f t="shared" si="25"/>
        <v>217.33500000000001</v>
      </c>
      <c r="O248" s="7">
        <f t="shared" si="23"/>
        <v>1.1350955897577473</v>
      </c>
    </row>
    <row r="249" spans="1:15" x14ac:dyDescent="0.2">
      <c r="A249" s="1">
        <v>248</v>
      </c>
      <c r="B249" s="9">
        <f>('summary-refine'!$H250+'summary-refine'!$I250)/1000</f>
        <v>7.8040000000000003</v>
      </c>
      <c r="C249" s="9">
        <f>('summary-refine'!$K250-'summary-refine'!$J250)/1000</f>
        <v>89.122</v>
      </c>
      <c r="D249" s="9">
        <f>'summary-refine'!$J250/1000</f>
        <v>0.69899999999999995</v>
      </c>
      <c r="E249" s="8">
        <f>'summary-refine'!$G250</f>
        <v>246696</v>
      </c>
      <c r="F249" s="24">
        <f t="shared" si="24"/>
        <v>246.696</v>
      </c>
      <c r="G249" s="8">
        <f>'summary-refine'!$P250/1000</f>
        <v>83.403000000000006</v>
      </c>
      <c r="H249" s="8">
        <f>'summary-refine'!$P250/J249</f>
        <v>52.192115143929911</v>
      </c>
      <c r="I249" s="8">
        <f>'summary-refine'!$L250</f>
        <v>1477</v>
      </c>
      <c r="J249" s="8">
        <f>'summary-refine'!$M250</f>
        <v>1598</v>
      </c>
      <c r="K249" s="9">
        <f>('summary-no-refine'!$K250-'summary-no-refine'!$J250)/1000</f>
        <v>69.171999999999997</v>
      </c>
      <c r="L249" s="7">
        <f t="shared" si="22"/>
        <v>1.2884114959810329</v>
      </c>
      <c r="M249" s="8">
        <f>'summary-no-refine'!$G250</f>
        <v>217335</v>
      </c>
      <c r="N249" s="24">
        <f t="shared" si="25"/>
        <v>217.33500000000001</v>
      </c>
      <c r="O249" s="7">
        <f t="shared" si="23"/>
        <v>1.1350955897577473</v>
      </c>
    </row>
    <row r="250" spans="1:15" x14ac:dyDescent="0.2">
      <c r="A250" s="1">
        <v>249</v>
      </c>
      <c r="B250" s="9">
        <f>('summary-refine'!$H251+'summary-refine'!$I251)/1000</f>
        <v>7.7110000000000003</v>
      </c>
      <c r="C250" s="9">
        <f>('summary-refine'!$K251-'summary-refine'!$J251)/1000</f>
        <v>88.125</v>
      </c>
      <c r="D250" s="9">
        <f>'summary-refine'!$J251/1000</f>
        <v>0.63700000000000001</v>
      </c>
      <c r="E250" s="8">
        <f>'summary-refine'!$G251</f>
        <v>248730</v>
      </c>
      <c r="F250" s="24">
        <f t="shared" si="24"/>
        <v>248.73</v>
      </c>
      <c r="G250" s="8">
        <f>'summary-refine'!$P251/1000</f>
        <v>83.126000000000005</v>
      </c>
      <c r="H250" s="8">
        <f>'summary-refine'!$P251/J250</f>
        <v>52.018773466833544</v>
      </c>
      <c r="I250" s="8">
        <f>'summary-refine'!$L251</f>
        <v>1477</v>
      </c>
      <c r="J250" s="8">
        <f>'summary-refine'!$M251</f>
        <v>1598</v>
      </c>
      <c r="K250" s="9">
        <f>('summary-no-refine'!$K251-'summary-no-refine'!$J251)/1000</f>
        <v>70.631</v>
      </c>
      <c r="L250" s="7">
        <f t="shared" si="22"/>
        <v>1.2476816128895245</v>
      </c>
      <c r="M250" s="8">
        <f>'summary-no-refine'!$G251</f>
        <v>218560</v>
      </c>
      <c r="N250" s="24">
        <f t="shared" si="25"/>
        <v>218.56</v>
      </c>
      <c r="O250" s="7">
        <f t="shared" si="23"/>
        <v>1.1380398975109809</v>
      </c>
    </row>
    <row r="251" spans="1:15" x14ac:dyDescent="0.2">
      <c r="A251" s="1">
        <v>250</v>
      </c>
      <c r="B251" s="9">
        <f>('summary-refine'!$H252+'summary-refine'!$I252)/1000</f>
        <v>7.6619999999999999</v>
      </c>
      <c r="C251" s="9">
        <f>('summary-refine'!$K252-'summary-refine'!$J252)/1000</f>
        <v>93.271000000000001</v>
      </c>
      <c r="D251" s="9">
        <f>'summary-refine'!$J252/1000</f>
        <v>0.65500000000000003</v>
      </c>
      <c r="E251" s="8">
        <f>'summary-refine'!$G252</f>
        <v>248730</v>
      </c>
      <c r="F251" s="24">
        <f t="shared" si="24"/>
        <v>248.73</v>
      </c>
      <c r="G251" s="8">
        <f>'summary-refine'!$P252/1000</f>
        <v>83.126000000000005</v>
      </c>
      <c r="H251" s="8">
        <f>'summary-refine'!$P252/J251</f>
        <v>52.018773466833544</v>
      </c>
      <c r="I251" s="8">
        <f>'summary-refine'!$L252</f>
        <v>1477</v>
      </c>
      <c r="J251" s="8">
        <f>'summary-refine'!$M252</f>
        <v>1598</v>
      </c>
      <c r="K251" s="9">
        <f>('summary-no-refine'!$K252-'summary-no-refine'!$J252)/1000</f>
        <v>72.025000000000006</v>
      </c>
      <c r="L251" s="7">
        <f t="shared" si="22"/>
        <v>1.2949809094064559</v>
      </c>
      <c r="M251" s="8">
        <f>'summary-no-refine'!$G252</f>
        <v>218560</v>
      </c>
      <c r="N251" s="24">
        <f t="shared" si="25"/>
        <v>218.56</v>
      </c>
      <c r="O251" s="7">
        <f t="shared" si="23"/>
        <v>1.1380398975109809</v>
      </c>
    </row>
    <row r="252" spans="1:15" x14ac:dyDescent="0.2">
      <c r="A252" s="1">
        <v>251</v>
      </c>
      <c r="B252" s="9">
        <f>('summary-refine'!$H253+'summary-refine'!$I253)/1000</f>
        <v>8.18</v>
      </c>
      <c r="C252" s="9">
        <f>('summary-refine'!$K253-'summary-refine'!$J253)/1000</f>
        <v>91.722999999999999</v>
      </c>
      <c r="D252" s="9">
        <f>'summary-refine'!$J253/1000</f>
        <v>0.64400000000000002</v>
      </c>
      <c r="E252" s="8">
        <f>'summary-refine'!$G253</f>
        <v>247337</v>
      </c>
      <c r="F252" s="24">
        <f t="shared" si="24"/>
        <v>247.33699999999999</v>
      </c>
      <c r="G252" s="8">
        <f>'summary-refine'!$P253/1000</f>
        <v>83.204999999999998</v>
      </c>
      <c r="H252" s="8">
        <f>'summary-refine'!$P253/J252</f>
        <v>52.068210262828536</v>
      </c>
      <c r="I252" s="8">
        <f>'summary-refine'!$L253</f>
        <v>1477</v>
      </c>
      <c r="J252" s="8">
        <f>'summary-refine'!$M253</f>
        <v>1598</v>
      </c>
      <c r="K252" s="9">
        <f>('summary-no-refine'!$K253-'summary-no-refine'!$J253)/1000</f>
        <v>70.909000000000006</v>
      </c>
      <c r="L252" s="7">
        <f t="shared" si="22"/>
        <v>1.2935311455527505</v>
      </c>
      <c r="M252" s="8">
        <f>'summary-no-refine'!$G253</f>
        <v>217019</v>
      </c>
      <c r="N252" s="24">
        <f t="shared" si="25"/>
        <v>217.01900000000001</v>
      </c>
      <c r="O252" s="7">
        <f t="shared" si="23"/>
        <v>1.1397020537372304</v>
      </c>
    </row>
    <row r="253" spans="1:15" x14ac:dyDescent="0.2">
      <c r="A253" s="1">
        <v>252</v>
      </c>
      <c r="B253" s="9">
        <f>('summary-refine'!$H254+'summary-refine'!$I254)/1000</f>
        <v>7.7240000000000002</v>
      </c>
      <c r="C253" s="9">
        <f>('summary-refine'!$K254-'summary-refine'!$J254)/1000</f>
        <v>89.572999999999993</v>
      </c>
      <c r="D253" s="9">
        <f>'summary-refine'!$J254/1000</f>
        <v>0.66200000000000003</v>
      </c>
      <c r="E253" s="8">
        <f>'summary-refine'!$G254</f>
        <v>248466</v>
      </c>
      <c r="F253" s="24">
        <f t="shared" si="24"/>
        <v>248.46600000000001</v>
      </c>
      <c r="G253" s="8">
        <f>'summary-refine'!$P254/1000</f>
        <v>83.257000000000005</v>
      </c>
      <c r="H253" s="8">
        <f>'summary-refine'!$P254/J253</f>
        <v>52.100750938673343</v>
      </c>
      <c r="I253" s="8">
        <f>'summary-refine'!$L254</f>
        <v>1477</v>
      </c>
      <c r="J253" s="8">
        <f>'summary-refine'!$M254</f>
        <v>1598</v>
      </c>
      <c r="K253" s="9">
        <f>('summary-no-refine'!$K254-'summary-no-refine'!$J254)/1000</f>
        <v>71.501999999999995</v>
      </c>
      <c r="L253" s="7">
        <f t="shared" si="22"/>
        <v>1.2527341892534474</v>
      </c>
      <c r="M253" s="8">
        <f>'summary-no-refine'!$G254</f>
        <v>218234</v>
      </c>
      <c r="N253" s="24">
        <f t="shared" si="25"/>
        <v>218.23400000000001</v>
      </c>
      <c r="O253" s="7">
        <f t="shared" si="23"/>
        <v>1.1385302015268015</v>
      </c>
    </row>
    <row r="254" spans="1:15" x14ac:dyDescent="0.2">
      <c r="A254" s="1">
        <v>253</v>
      </c>
      <c r="B254" s="9">
        <f>('summary-refine'!$H255+'summary-refine'!$I255)/1000</f>
        <v>7.8</v>
      </c>
      <c r="C254" s="9">
        <f>('summary-refine'!$K255-'summary-refine'!$J255)/1000</f>
        <v>118.895</v>
      </c>
      <c r="D254" s="9">
        <f>'summary-refine'!$J255/1000</f>
        <v>0.76800000000000002</v>
      </c>
      <c r="E254" s="8">
        <f>'summary-refine'!$G255</f>
        <v>301838</v>
      </c>
      <c r="F254" s="24">
        <f t="shared" si="24"/>
        <v>301.83800000000002</v>
      </c>
      <c r="G254" s="8">
        <f>'summary-refine'!$P255/1000</f>
        <v>88.123000000000005</v>
      </c>
      <c r="H254" s="8">
        <f>'summary-refine'!$P255/J254</f>
        <v>55.145807259073841</v>
      </c>
      <c r="I254" s="8">
        <f>'summary-refine'!$L255</f>
        <v>1477</v>
      </c>
      <c r="J254" s="8">
        <f>'summary-refine'!$M255</f>
        <v>1598</v>
      </c>
      <c r="K254" s="9">
        <f>('summary-no-refine'!$K255-'summary-no-refine'!$J255)/1000</f>
        <v>105.24</v>
      </c>
      <c r="L254" s="7">
        <f t="shared" si="22"/>
        <v>1.1297510452299506</v>
      </c>
      <c r="M254" s="8">
        <f>'summary-no-refine'!$G255</f>
        <v>282607</v>
      </c>
      <c r="N254" s="24">
        <f t="shared" si="25"/>
        <v>282.60700000000003</v>
      </c>
      <c r="O254" s="7">
        <f t="shared" si="23"/>
        <v>1.0680485621375266</v>
      </c>
    </row>
    <row r="255" spans="1:15" x14ac:dyDescent="0.2">
      <c r="A255" s="1">
        <v>254</v>
      </c>
      <c r="B255" s="9">
        <f>('summary-refine'!$H256+'summary-refine'!$I256)/1000</f>
        <v>7.3129999999999997</v>
      </c>
      <c r="C255" s="9">
        <f>('summary-refine'!$K256-'summary-refine'!$J256)/1000</f>
        <v>117.111</v>
      </c>
      <c r="D255" s="9">
        <f>'summary-refine'!$J256/1000</f>
        <v>0.76500000000000001</v>
      </c>
      <c r="E255" s="8">
        <f>'summary-refine'!$G256</f>
        <v>301838</v>
      </c>
      <c r="F255" s="24">
        <f t="shared" si="24"/>
        <v>301.83800000000002</v>
      </c>
      <c r="G255" s="8">
        <f>'summary-refine'!$P256/1000</f>
        <v>88.123000000000005</v>
      </c>
      <c r="H255" s="8">
        <f>'summary-refine'!$P256/J255</f>
        <v>55.145807259073841</v>
      </c>
      <c r="I255" s="8">
        <f>'summary-refine'!$L256</f>
        <v>1477</v>
      </c>
      <c r="J255" s="8">
        <f>'summary-refine'!$M256</f>
        <v>1598</v>
      </c>
      <c r="K255" s="9">
        <f>('summary-no-refine'!$K256-'summary-no-refine'!$J256)/1000</f>
        <v>102.55200000000001</v>
      </c>
      <c r="L255" s="7">
        <f t="shared" si="22"/>
        <v>1.1419670021062485</v>
      </c>
      <c r="M255" s="8">
        <f>'summary-no-refine'!$G256</f>
        <v>282607</v>
      </c>
      <c r="N255" s="24">
        <f t="shared" si="25"/>
        <v>282.60700000000003</v>
      </c>
      <c r="O255" s="7">
        <f t="shared" si="23"/>
        <v>1.0680485621375266</v>
      </c>
    </row>
    <row r="256" spans="1:15" x14ac:dyDescent="0.2">
      <c r="A256" s="1">
        <v>255</v>
      </c>
      <c r="B256" s="9">
        <f>('summary-refine'!$H257+'summary-refine'!$I257)/1000</f>
        <v>7.7939999999999996</v>
      </c>
      <c r="C256" s="9">
        <f>('summary-refine'!$K257-'summary-refine'!$J257)/1000</f>
        <v>118.40300000000001</v>
      </c>
      <c r="D256" s="9">
        <f>'summary-refine'!$J257/1000</f>
        <v>0.74399999999999999</v>
      </c>
      <c r="E256" s="8">
        <f>'summary-refine'!$G257</f>
        <v>301838</v>
      </c>
      <c r="F256" s="24">
        <f t="shared" si="24"/>
        <v>301.83800000000002</v>
      </c>
      <c r="G256" s="8">
        <f>'summary-refine'!$P257/1000</f>
        <v>88.123000000000005</v>
      </c>
      <c r="H256" s="8">
        <f>'summary-refine'!$P257/J256</f>
        <v>55.145807259073841</v>
      </c>
      <c r="I256" s="8">
        <f>'summary-refine'!$L257</f>
        <v>1477</v>
      </c>
      <c r="J256" s="8">
        <f>'summary-refine'!$M257</f>
        <v>1598</v>
      </c>
      <c r="K256" s="9">
        <f>('summary-no-refine'!$K257-'summary-no-refine'!$J257)/1000</f>
        <v>104.777</v>
      </c>
      <c r="L256" s="7">
        <f t="shared" si="22"/>
        <v>1.1300476249558586</v>
      </c>
      <c r="M256" s="8">
        <f>'summary-no-refine'!$G257</f>
        <v>282607</v>
      </c>
      <c r="N256" s="24">
        <f t="shared" si="25"/>
        <v>282.60700000000003</v>
      </c>
      <c r="O256" s="7">
        <f t="shared" si="23"/>
        <v>1.0680485621375266</v>
      </c>
    </row>
    <row r="257" spans="1:15" x14ac:dyDescent="0.2">
      <c r="A257" s="1">
        <v>256</v>
      </c>
      <c r="B257" s="9">
        <f>('summary-refine'!$H258+'summary-refine'!$I258)/1000</f>
        <v>8.1999999999999993</v>
      </c>
      <c r="C257" s="9">
        <f>('summary-refine'!$K258-'summary-refine'!$J258)/1000</f>
        <v>121.322</v>
      </c>
      <c r="D257" s="9">
        <f>'summary-refine'!$J258/1000</f>
        <v>0.78400000000000003</v>
      </c>
      <c r="E257" s="8">
        <f>'summary-refine'!$G258</f>
        <v>302080</v>
      </c>
      <c r="F257" s="24">
        <f t="shared" si="24"/>
        <v>302.08</v>
      </c>
      <c r="G257" s="8">
        <f>'summary-refine'!$P258/1000</f>
        <v>88.23</v>
      </c>
      <c r="H257" s="8">
        <f>'summary-refine'!$P258/J257</f>
        <v>55.212765957446805</v>
      </c>
      <c r="I257" s="8">
        <f>'summary-refine'!$L258</f>
        <v>1477</v>
      </c>
      <c r="J257" s="8">
        <f>'summary-refine'!$M258</f>
        <v>1598</v>
      </c>
      <c r="K257" s="9">
        <f>('summary-no-refine'!$K258-'summary-no-refine'!$J258)/1000</f>
        <v>105.574</v>
      </c>
      <c r="L257" s="7">
        <f t="shared" si="22"/>
        <v>1.1491655142364599</v>
      </c>
      <c r="M257" s="8">
        <f>'summary-no-refine'!$G258</f>
        <v>282894</v>
      </c>
      <c r="N257" s="24">
        <f t="shared" si="25"/>
        <v>282.89400000000001</v>
      </c>
      <c r="O257" s="7">
        <f t="shared" si="23"/>
        <v>1.0678204557183963</v>
      </c>
    </row>
    <row r="258" spans="1:15" x14ac:dyDescent="0.2">
      <c r="A258" s="1">
        <v>257</v>
      </c>
      <c r="B258" s="9">
        <f>('summary-refine'!$H259+'summary-refine'!$I259)/1000</f>
        <v>7.7460000000000004</v>
      </c>
      <c r="C258" s="9">
        <f>('summary-refine'!$K259-'summary-refine'!$J259)/1000</f>
        <v>117.822</v>
      </c>
      <c r="D258" s="9">
        <f>'summary-refine'!$J259/1000</f>
        <v>0.72</v>
      </c>
      <c r="E258" s="8">
        <f>'summary-refine'!$G259</f>
        <v>302080</v>
      </c>
      <c r="F258" s="24">
        <f t="shared" si="24"/>
        <v>302.08</v>
      </c>
      <c r="G258" s="8">
        <f>'summary-refine'!$P259/1000</f>
        <v>88.23</v>
      </c>
      <c r="H258" s="8">
        <f>'summary-refine'!$P259/J258</f>
        <v>55.212765957446805</v>
      </c>
      <c r="I258" s="8">
        <f>'summary-refine'!$L259</f>
        <v>1477</v>
      </c>
      <c r="J258" s="8">
        <f>'summary-refine'!$M259</f>
        <v>1598</v>
      </c>
      <c r="K258" s="9">
        <f>('summary-no-refine'!$K259-'summary-no-refine'!$J259)/1000</f>
        <v>103.75700000000001</v>
      </c>
      <c r="L258" s="7">
        <f t="shared" ref="L258:L321" si="26">C258/K258</f>
        <v>1.1355571190377516</v>
      </c>
      <c r="M258" s="8">
        <f>'summary-no-refine'!$G259</f>
        <v>282894</v>
      </c>
      <c r="N258" s="24">
        <f t="shared" si="25"/>
        <v>282.89400000000001</v>
      </c>
      <c r="O258" s="7">
        <f t="shared" ref="O258:O321" si="27">E258/M258</f>
        <v>1.0678204557183963</v>
      </c>
    </row>
    <row r="259" spans="1:15" x14ac:dyDescent="0.2">
      <c r="A259" s="1">
        <v>258</v>
      </c>
      <c r="B259" s="9">
        <f>('summary-refine'!$H260+'summary-refine'!$I260)/1000</f>
        <v>7.7709999999999999</v>
      </c>
      <c r="C259" s="9">
        <f>('summary-refine'!$K260-'summary-refine'!$J260)/1000</f>
        <v>119.208</v>
      </c>
      <c r="D259" s="9">
        <f>'summary-refine'!$J260/1000</f>
        <v>0.747</v>
      </c>
      <c r="E259" s="8">
        <f>'summary-refine'!$G260</f>
        <v>302080</v>
      </c>
      <c r="F259" s="24">
        <f t="shared" ref="F259:F322" si="28">E259/1000</f>
        <v>302.08</v>
      </c>
      <c r="G259" s="8">
        <f>'summary-refine'!$P260/1000</f>
        <v>88.23</v>
      </c>
      <c r="H259" s="8">
        <f>'summary-refine'!$P260/J259</f>
        <v>55.212765957446805</v>
      </c>
      <c r="I259" s="8">
        <f>'summary-refine'!$L260</f>
        <v>1477</v>
      </c>
      <c r="J259" s="8">
        <f>'summary-refine'!$M260</f>
        <v>1598</v>
      </c>
      <c r="K259" s="9">
        <f>('summary-no-refine'!$K260-'summary-no-refine'!$J260)/1000</f>
        <v>105.036</v>
      </c>
      <c r="L259" s="7">
        <f t="shared" si="26"/>
        <v>1.1349251685136523</v>
      </c>
      <c r="M259" s="8">
        <f>'summary-no-refine'!$G260</f>
        <v>282894</v>
      </c>
      <c r="N259" s="24">
        <f t="shared" ref="N259:N322" si="29">M259/1000</f>
        <v>282.89400000000001</v>
      </c>
      <c r="O259" s="7">
        <f t="shared" si="27"/>
        <v>1.0678204557183963</v>
      </c>
    </row>
    <row r="260" spans="1:15" x14ac:dyDescent="0.2">
      <c r="A260" s="1">
        <v>259</v>
      </c>
      <c r="B260" s="9">
        <f>('summary-refine'!$H261+'summary-refine'!$I261)/1000</f>
        <v>7.6020000000000003</v>
      </c>
      <c r="C260" s="9">
        <f>('summary-refine'!$K261-'summary-refine'!$J261)/1000</f>
        <v>116.152</v>
      </c>
      <c r="D260" s="9">
        <f>'summary-refine'!$J261/1000</f>
        <v>0.76700000000000002</v>
      </c>
      <c r="E260" s="8">
        <f>'summary-refine'!$G261</f>
        <v>299732</v>
      </c>
      <c r="F260" s="24">
        <f t="shared" si="28"/>
        <v>299.73200000000003</v>
      </c>
      <c r="G260" s="8">
        <f>'summary-refine'!$P261/1000</f>
        <v>87.841999999999999</v>
      </c>
      <c r="H260" s="8">
        <f>'summary-refine'!$P261/J260</f>
        <v>54.96996245306633</v>
      </c>
      <c r="I260" s="8">
        <f>'summary-refine'!$L261</f>
        <v>1477</v>
      </c>
      <c r="J260" s="8">
        <f>'summary-refine'!$M261</f>
        <v>1598</v>
      </c>
      <c r="K260" s="9">
        <f>('summary-no-refine'!$K261-'summary-no-refine'!$J261)/1000</f>
        <v>104.042</v>
      </c>
      <c r="L260" s="7">
        <f t="shared" si="26"/>
        <v>1.1163953018973107</v>
      </c>
      <c r="M260" s="8">
        <f>'summary-no-refine'!$G261</f>
        <v>281206</v>
      </c>
      <c r="N260" s="24">
        <f t="shared" si="29"/>
        <v>281.20600000000002</v>
      </c>
      <c r="O260" s="7">
        <f t="shared" si="27"/>
        <v>1.0658805288649602</v>
      </c>
    </row>
    <row r="261" spans="1:15" x14ac:dyDescent="0.2">
      <c r="A261" s="1">
        <v>260</v>
      </c>
      <c r="B261" s="9">
        <f>('summary-refine'!$H262+'summary-refine'!$I262)/1000</f>
        <v>7.657</v>
      </c>
      <c r="C261" s="9">
        <f>('summary-refine'!$K262-'summary-refine'!$J262)/1000</f>
        <v>119.86199999999999</v>
      </c>
      <c r="D261" s="9">
        <f>'summary-refine'!$J262/1000</f>
        <v>0.74099999999999999</v>
      </c>
      <c r="E261" s="8">
        <f>'summary-refine'!$G262</f>
        <v>299732</v>
      </c>
      <c r="F261" s="24">
        <f t="shared" si="28"/>
        <v>299.73200000000003</v>
      </c>
      <c r="G261" s="8">
        <f>'summary-refine'!$P262/1000</f>
        <v>87.841999999999999</v>
      </c>
      <c r="H261" s="8">
        <f>'summary-refine'!$P262/J261</f>
        <v>54.96996245306633</v>
      </c>
      <c r="I261" s="8">
        <f>'summary-refine'!$L262</f>
        <v>1477</v>
      </c>
      <c r="J261" s="8">
        <f>'summary-refine'!$M262</f>
        <v>1598</v>
      </c>
      <c r="K261" s="9">
        <f>('summary-no-refine'!$K262-'summary-no-refine'!$J262)/1000</f>
        <v>106.32599999999999</v>
      </c>
      <c r="L261" s="7">
        <f t="shared" si="26"/>
        <v>1.127306585407144</v>
      </c>
      <c r="M261" s="8">
        <f>'summary-no-refine'!$G262</f>
        <v>281206</v>
      </c>
      <c r="N261" s="24">
        <f t="shared" si="29"/>
        <v>281.20600000000002</v>
      </c>
      <c r="O261" s="7">
        <f t="shared" si="27"/>
        <v>1.0658805288649602</v>
      </c>
    </row>
    <row r="262" spans="1:15" x14ac:dyDescent="0.2">
      <c r="A262" s="1">
        <v>261</v>
      </c>
      <c r="B262" s="9">
        <f>('summary-refine'!$H263+'summary-refine'!$I263)/1000</f>
        <v>8.109</v>
      </c>
      <c r="C262" s="9">
        <f>('summary-refine'!$K263-'summary-refine'!$J263)/1000</f>
        <v>115.779</v>
      </c>
      <c r="D262" s="9">
        <f>'summary-refine'!$J263/1000</f>
        <v>0.77400000000000002</v>
      </c>
      <c r="E262" s="8">
        <f>'summary-refine'!$G263</f>
        <v>299732</v>
      </c>
      <c r="F262" s="24">
        <f t="shared" si="28"/>
        <v>299.73200000000003</v>
      </c>
      <c r="G262" s="8">
        <f>'summary-refine'!$P263/1000</f>
        <v>87.841999999999999</v>
      </c>
      <c r="H262" s="8">
        <f>'summary-refine'!$P263/J262</f>
        <v>54.96996245306633</v>
      </c>
      <c r="I262" s="8">
        <f>'summary-refine'!$L263</f>
        <v>1477</v>
      </c>
      <c r="J262" s="8">
        <f>'summary-refine'!$M263</f>
        <v>1598</v>
      </c>
      <c r="K262" s="9">
        <f>('summary-no-refine'!$K263-'summary-no-refine'!$J263)/1000</f>
        <v>106.264</v>
      </c>
      <c r="L262" s="7">
        <f t="shared" si="26"/>
        <v>1.0895411428141233</v>
      </c>
      <c r="M262" s="8">
        <f>'summary-no-refine'!$G263</f>
        <v>281206</v>
      </c>
      <c r="N262" s="24">
        <f t="shared" si="29"/>
        <v>281.20600000000002</v>
      </c>
      <c r="O262" s="7">
        <f t="shared" si="27"/>
        <v>1.0658805288649602</v>
      </c>
    </row>
    <row r="263" spans="1:15" x14ac:dyDescent="0.2">
      <c r="A263" s="1">
        <v>262</v>
      </c>
      <c r="B263" s="9">
        <f>('summary-refine'!$H264+'summary-refine'!$I264)/1000</f>
        <v>7.7249999999999996</v>
      </c>
      <c r="C263" s="9">
        <f>('summary-refine'!$K264-'summary-refine'!$J264)/1000</f>
        <v>117.461</v>
      </c>
      <c r="D263" s="9">
        <f>'summary-refine'!$J264/1000</f>
        <v>0.79900000000000004</v>
      </c>
      <c r="E263" s="8">
        <f>'summary-refine'!$G264</f>
        <v>299732</v>
      </c>
      <c r="F263" s="24">
        <f t="shared" si="28"/>
        <v>299.73200000000003</v>
      </c>
      <c r="G263" s="8">
        <f>'summary-refine'!$P264/1000</f>
        <v>87.841999999999999</v>
      </c>
      <c r="H263" s="8">
        <f>'summary-refine'!$P264/J263</f>
        <v>54.96996245306633</v>
      </c>
      <c r="I263" s="8">
        <f>'summary-refine'!$L264</f>
        <v>1477</v>
      </c>
      <c r="J263" s="8">
        <f>'summary-refine'!$M264</f>
        <v>1598</v>
      </c>
      <c r="K263" s="9">
        <f>('summary-no-refine'!$K264-'summary-no-refine'!$J264)/1000</f>
        <v>104.389</v>
      </c>
      <c r="L263" s="7">
        <f t="shared" si="26"/>
        <v>1.1252239220607536</v>
      </c>
      <c r="M263" s="8">
        <f>'summary-no-refine'!$G264</f>
        <v>281206</v>
      </c>
      <c r="N263" s="24">
        <f t="shared" si="29"/>
        <v>281.20600000000002</v>
      </c>
      <c r="O263" s="7">
        <f t="shared" si="27"/>
        <v>1.0658805288649602</v>
      </c>
    </row>
    <row r="264" spans="1:15" x14ac:dyDescent="0.2">
      <c r="A264" s="1">
        <v>263</v>
      </c>
      <c r="B264" s="9">
        <f>('summary-refine'!$H265+'summary-refine'!$I265)/1000</f>
        <v>7.8719999999999999</v>
      </c>
      <c r="C264" s="9">
        <f>('summary-refine'!$K265-'summary-refine'!$J265)/1000</f>
        <v>115.94499999999999</v>
      </c>
      <c r="D264" s="9">
        <f>'summary-refine'!$J265/1000</f>
        <v>0.73899999999999999</v>
      </c>
      <c r="E264" s="8">
        <f>'summary-refine'!$G265</f>
        <v>299732</v>
      </c>
      <c r="F264" s="24">
        <f t="shared" si="28"/>
        <v>299.73200000000003</v>
      </c>
      <c r="G264" s="8">
        <f>'summary-refine'!$P265/1000</f>
        <v>87.841999999999999</v>
      </c>
      <c r="H264" s="8">
        <f>'summary-refine'!$P265/J264</f>
        <v>54.96996245306633</v>
      </c>
      <c r="I264" s="8">
        <f>'summary-refine'!$L265</f>
        <v>1477</v>
      </c>
      <c r="J264" s="8">
        <f>'summary-refine'!$M265</f>
        <v>1598</v>
      </c>
      <c r="K264" s="9">
        <f>('summary-no-refine'!$K265-'summary-no-refine'!$J265)/1000</f>
        <v>108.52800000000001</v>
      </c>
      <c r="L264" s="7">
        <f t="shared" si="26"/>
        <v>1.0683418104083737</v>
      </c>
      <c r="M264" s="8">
        <f>'summary-no-refine'!$G265</f>
        <v>281206</v>
      </c>
      <c r="N264" s="24">
        <f t="shared" si="29"/>
        <v>281.20600000000002</v>
      </c>
      <c r="O264" s="7">
        <f t="shared" si="27"/>
        <v>1.0658805288649602</v>
      </c>
    </row>
    <row r="265" spans="1:15" x14ac:dyDescent="0.2">
      <c r="A265" s="1">
        <v>264</v>
      </c>
      <c r="B265" s="9">
        <f>('summary-refine'!$H266+'summary-refine'!$I266)/1000</f>
        <v>7.3769999999999998</v>
      </c>
      <c r="C265" s="9">
        <f>('summary-refine'!$K266-'summary-refine'!$J266)/1000</f>
        <v>113.39400000000001</v>
      </c>
      <c r="D265" s="9">
        <f>'summary-refine'!$J266/1000</f>
        <v>0.72099999999999997</v>
      </c>
      <c r="E265" s="8">
        <f>'summary-refine'!$G266</f>
        <v>299732</v>
      </c>
      <c r="F265" s="24">
        <f t="shared" si="28"/>
        <v>299.73200000000003</v>
      </c>
      <c r="G265" s="8">
        <f>'summary-refine'!$P266/1000</f>
        <v>87.841999999999999</v>
      </c>
      <c r="H265" s="8">
        <f>'summary-refine'!$P266/J265</f>
        <v>54.96996245306633</v>
      </c>
      <c r="I265" s="8">
        <f>'summary-refine'!$L266</f>
        <v>1477</v>
      </c>
      <c r="J265" s="8">
        <f>'summary-refine'!$M266</f>
        <v>1598</v>
      </c>
      <c r="K265" s="9">
        <f>('summary-no-refine'!$K266-'summary-no-refine'!$J266)/1000</f>
        <v>101.20699999999999</v>
      </c>
      <c r="L265" s="7">
        <f t="shared" si="26"/>
        <v>1.1204165719762469</v>
      </c>
      <c r="M265" s="8">
        <f>'summary-no-refine'!$G266</f>
        <v>281206</v>
      </c>
      <c r="N265" s="24">
        <f t="shared" si="29"/>
        <v>281.20600000000002</v>
      </c>
      <c r="O265" s="7">
        <f t="shared" si="27"/>
        <v>1.0658805288649602</v>
      </c>
    </row>
    <row r="266" spans="1:15" x14ac:dyDescent="0.2">
      <c r="A266" s="1">
        <v>265</v>
      </c>
      <c r="B266" s="9">
        <f>('summary-refine'!$H267+'summary-refine'!$I267)/1000</f>
        <v>7.7160000000000002</v>
      </c>
      <c r="C266" s="9">
        <f>('summary-refine'!$K267-'summary-refine'!$J267)/1000</f>
        <v>117.71299999999999</v>
      </c>
      <c r="D266" s="9">
        <f>'summary-refine'!$J267/1000</f>
        <v>0.73</v>
      </c>
      <c r="E266" s="8">
        <f>'summary-refine'!$G267</f>
        <v>299732</v>
      </c>
      <c r="F266" s="24">
        <f t="shared" si="28"/>
        <v>299.73200000000003</v>
      </c>
      <c r="G266" s="8">
        <f>'summary-refine'!$P267/1000</f>
        <v>87.841999999999999</v>
      </c>
      <c r="H266" s="8">
        <f>'summary-refine'!$P267/J266</f>
        <v>54.96996245306633</v>
      </c>
      <c r="I266" s="8">
        <f>'summary-refine'!$L267</f>
        <v>1477</v>
      </c>
      <c r="J266" s="8">
        <f>'summary-refine'!$M267</f>
        <v>1598</v>
      </c>
      <c r="K266" s="9">
        <f>('summary-no-refine'!$K267-'summary-no-refine'!$J267)/1000</f>
        <v>107.498</v>
      </c>
      <c r="L266" s="7">
        <f t="shared" si="26"/>
        <v>1.0950250237213714</v>
      </c>
      <c r="M266" s="8">
        <f>'summary-no-refine'!$G267</f>
        <v>281206</v>
      </c>
      <c r="N266" s="24">
        <f t="shared" si="29"/>
        <v>281.20600000000002</v>
      </c>
      <c r="O266" s="7">
        <f t="shared" si="27"/>
        <v>1.0658805288649602</v>
      </c>
    </row>
    <row r="267" spans="1:15" x14ac:dyDescent="0.2">
      <c r="A267" s="1">
        <v>266</v>
      </c>
      <c r="B267" s="9">
        <f>('summary-refine'!$H268+'summary-refine'!$I268)/1000</f>
        <v>7.8739999999999997</v>
      </c>
      <c r="C267" s="9">
        <f>('summary-refine'!$K268-'summary-refine'!$J268)/1000</f>
        <v>119.41</v>
      </c>
      <c r="D267" s="9">
        <f>'summary-refine'!$J268/1000</f>
        <v>0.80400000000000005</v>
      </c>
      <c r="E267" s="8">
        <f>'summary-refine'!$G268</f>
        <v>299732</v>
      </c>
      <c r="F267" s="24">
        <f t="shared" si="28"/>
        <v>299.73200000000003</v>
      </c>
      <c r="G267" s="8">
        <f>'summary-refine'!$P268/1000</f>
        <v>87.841999999999999</v>
      </c>
      <c r="H267" s="8">
        <f>'summary-refine'!$P268/J267</f>
        <v>54.96996245306633</v>
      </c>
      <c r="I267" s="8">
        <f>'summary-refine'!$L268</f>
        <v>1477</v>
      </c>
      <c r="J267" s="8">
        <f>'summary-refine'!$M268</f>
        <v>1598</v>
      </c>
      <c r="K267" s="9">
        <f>('summary-no-refine'!$K268-'summary-no-refine'!$J268)/1000</f>
        <v>106.435</v>
      </c>
      <c r="L267" s="7">
        <f t="shared" si="26"/>
        <v>1.1219053882651382</v>
      </c>
      <c r="M267" s="8">
        <f>'summary-no-refine'!$G268</f>
        <v>281206</v>
      </c>
      <c r="N267" s="24">
        <f t="shared" si="29"/>
        <v>281.20600000000002</v>
      </c>
      <c r="O267" s="7">
        <f t="shared" si="27"/>
        <v>1.0658805288649602</v>
      </c>
    </row>
    <row r="268" spans="1:15" x14ac:dyDescent="0.2">
      <c r="A268" s="1">
        <v>267</v>
      </c>
      <c r="B268" s="9">
        <f>('summary-refine'!$H269+'summary-refine'!$I269)/1000</f>
        <v>7.827</v>
      </c>
      <c r="C268" s="9">
        <f>('summary-refine'!$K269-'summary-refine'!$J269)/1000</f>
        <v>115.446</v>
      </c>
      <c r="D268" s="9">
        <f>'summary-refine'!$J269/1000</f>
        <v>0.73799999999999999</v>
      </c>
      <c r="E268" s="8">
        <f>'summary-refine'!$G269</f>
        <v>299732</v>
      </c>
      <c r="F268" s="24">
        <f t="shared" si="28"/>
        <v>299.73200000000003</v>
      </c>
      <c r="G268" s="8">
        <f>'summary-refine'!$P269/1000</f>
        <v>87.841999999999999</v>
      </c>
      <c r="H268" s="8">
        <f>'summary-refine'!$P269/J268</f>
        <v>54.96996245306633</v>
      </c>
      <c r="I268" s="8">
        <f>'summary-refine'!$L269</f>
        <v>1477</v>
      </c>
      <c r="J268" s="8">
        <f>'summary-refine'!$M269</f>
        <v>1598</v>
      </c>
      <c r="K268" s="9">
        <f>('summary-no-refine'!$K269-'summary-no-refine'!$J269)/1000</f>
        <v>104.54300000000001</v>
      </c>
      <c r="L268" s="7">
        <f t="shared" si="26"/>
        <v>1.1042920138124981</v>
      </c>
      <c r="M268" s="8">
        <f>'summary-no-refine'!$G269</f>
        <v>281206</v>
      </c>
      <c r="N268" s="24">
        <f t="shared" si="29"/>
        <v>281.20600000000002</v>
      </c>
      <c r="O268" s="7">
        <f t="shared" si="27"/>
        <v>1.0658805288649602</v>
      </c>
    </row>
    <row r="269" spans="1:15" x14ac:dyDescent="0.2">
      <c r="A269" s="1">
        <v>268</v>
      </c>
      <c r="B269" s="9">
        <f>('summary-refine'!$H270+'summary-refine'!$I270)/1000</f>
        <v>7.806</v>
      </c>
      <c r="C269" s="9">
        <f>('summary-refine'!$K270-'summary-refine'!$J270)/1000</f>
        <v>115.72</v>
      </c>
      <c r="D269" s="9">
        <f>'summary-refine'!$J270/1000</f>
        <v>0.8</v>
      </c>
      <c r="E269" s="8">
        <f>'summary-refine'!$G270</f>
        <v>299732</v>
      </c>
      <c r="F269" s="24">
        <f t="shared" si="28"/>
        <v>299.73200000000003</v>
      </c>
      <c r="G269" s="8">
        <f>'summary-refine'!$P270/1000</f>
        <v>87.841999999999999</v>
      </c>
      <c r="H269" s="8">
        <f>'summary-refine'!$P270/J269</f>
        <v>54.96996245306633</v>
      </c>
      <c r="I269" s="8">
        <f>'summary-refine'!$L270</f>
        <v>1477</v>
      </c>
      <c r="J269" s="8">
        <f>'summary-refine'!$M270</f>
        <v>1598</v>
      </c>
      <c r="K269" s="9">
        <f>('summary-no-refine'!$K270-'summary-no-refine'!$J270)/1000</f>
        <v>103.822</v>
      </c>
      <c r="L269" s="7">
        <f t="shared" si="26"/>
        <v>1.1145999884417561</v>
      </c>
      <c r="M269" s="8">
        <f>'summary-no-refine'!$G270</f>
        <v>281206</v>
      </c>
      <c r="N269" s="24">
        <f t="shared" si="29"/>
        <v>281.20600000000002</v>
      </c>
      <c r="O269" s="7">
        <f t="shared" si="27"/>
        <v>1.0658805288649602</v>
      </c>
    </row>
    <row r="270" spans="1:15" x14ac:dyDescent="0.2">
      <c r="A270" s="1">
        <v>269</v>
      </c>
      <c r="B270" s="9">
        <f>('summary-refine'!$H271+'summary-refine'!$I271)/1000</f>
        <v>7.4429999999999996</v>
      </c>
      <c r="C270" s="9">
        <f>('summary-refine'!$K271-'summary-refine'!$J271)/1000</f>
        <v>115.76</v>
      </c>
      <c r="D270" s="9">
        <f>'summary-refine'!$J271/1000</f>
        <v>0.82699999999999996</v>
      </c>
      <c r="E270" s="8">
        <f>'summary-refine'!$G271</f>
        <v>299732</v>
      </c>
      <c r="F270" s="24">
        <f t="shared" si="28"/>
        <v>299.73200000000003</v>
      </c>
      <c r="G270" s="8">
        <f>'summary-refine'!$P271/1000</f>
        <v>87.841999999999999</v>
      </c>
      <c r="H270" s="8">
        <f>'summary-refine'!$P271/J270</f>
        <v>54.96996245306633</v>
      </c>
      <c r="I270" s="8">
        <f>'summary-refine'!$L271</f>
        <v>1477</v>
      </c>
      <c r="J270" s="8">
        <f>'summary-refine'!$M271</f>
        <v>1598</v>
      </c>
      <c r="K270" s="9">
        <f>('summary-no-refine'!$K271-'summary-no-refine'!$J271)/1000</f>
        <v>102.434</v>
      </c>
      <c r="L270" s="7">
        <f t="shared" si="26"/>
        <v>1.1300935236347307</v>
      </c>
      <c r="M270" s="8">
        <f>'summary-no-refine'!$G271</f>
        <v>281206</v>
      </c>
      <c r="N270" s="24">
        <f t="shared" si="29"/>
        <v>281.20600000000002</v>
      </c>
      <c r="O270" s="7">
        <f t="shared" si="27"/>
        <v>1.0658805288649602</v>
      </c>
    </row>
    <row r="271" spans="1:15" x14ac:dyDescent="0.2">
      <c r="A271" s="1">
        <v>270</v>
      </c>
      <c r="B271" s="9">
        <f>('summary-refine'!$H272+'summary-refine'!$I272)/1000</f>
        <v>7.6529999999999996</v>
      </c>
      <c r="C271" s="9">
        <f>('summary-refine'!$K272-'summary-refine'!$J272)/1000</f>
        <v>112.20399999999999</v>
      </c>
      <c r="D271" s="9">
        <f>'summary-refine'!$J272/1000</f>
        <v>0.73099999999999998</v>
      </c>
      <c r="E271" s="8">
        <f>'summary-refine'!$G272</f>
        <v>273841</v>
      </c>
      <c r="F271" s="24">
        <f t="shared" si="28"/>
        <v>273.84100000000001</v>
      </c>
      <c r="G271" s="8">
        <f>'summary-refine'!$P272/1000</f>
        <v>83.679000000000002</v>
      </c>
      <c r="H271" s="8">
        <f>'summary-refine'!$P272/J271</f>
        <v>52.364831038798499</v>
      </c>
      <c r="I271" s="8">
        <f>'summary-refine'!$L272</f>
        <v>1477</v>
      </c>
      <c r="J271" s="8">
        <f>'summary-refine'!$M272</f>
        <v>1598</v>
      </c>
      <c r="K271" s="9">
        <f>('summary-no-refine'!$K272-'summary-no-refine'!$J272)/1000</f>
        <v>91.495000000000005</v>
      </c>
      <c r="L271" s="7">
        <f t="shared" si="26"/>
        <v>1.22634023717143</v>
      </c>
      <c r="M271" s="8">
        <f>'summary-no-refine'!$G272</f>
        <v>256159</v>
      </c>
      <c r="N271" s="24">
        <f t="shared" si="29"/>
        <v>256.15899999999999</v>
      </c>
      <c r="O271" s="7">
        <f t="shared" si="27"/>
        <v>1.0690274399884447</v>
      </c>
    </row>
    <row r="272" spans="1:15" x14ac:dyDescent="0.2">
      <c r="A272" s="1">
        <v>271</v>
      </c>
      <c r="B272" s="9">
        <f>('summary-refine'!$H273+'summary-refine'!$I273)/1000</f>
        <v>7.907</v>
      </c>
      <c r="C272" s="9">
        <f>('summary-refine'!$K273-'summary-refine'!$J273)/1000</f>
        <v>112.84</v>
      </c>
      <c r="D272" s="9">
        <f>'summary-refine'!$J273/1000</f>
        <v>0.63700000000000001</v>
      </c>
      <c r="E272" s="8">
        <f>'summary-refine'!$G273</f>
        <v>273841</v>
      </c>
      <c r="F272" s="24">
        <f t="shared" si="28"/>
        <v>273.84100000000001</v>
      </c>
      <c r="G272" s="8">
        <f>'summary-refine'!$P273/1000</f>
        <v>83.679000000000002</v>
      </c>
      <c r="H272" s="8">
        <f>'summary-refine'!$P273/J272</f>
        <v>52.364831038798499</v>
      </c>
      <c r="I272" s="8">
        <f>'summary-refine'!$L273</f>
        <v>1477</v>
      </c>
      <c r="J272" s="8">
        <f>'summary-refine'!$M273</f>
        <v>1598</v>
      </c>
      <c r="K272" s="9">
        <f>('summary-no-refine'!$K273-'summary-no-refine'!$J273)/1000</f>
        <v>91.021000000000001</v>
      </c>
      <c r="L272" s="7">
        <f t="shared" si="26"/>
        <v>1.2397139121741136</v>
      </c>
      <c r="M272" s="8">
        <f>'summary-no-refine'!$G273</f>
        <v>256159</v>
      </c>
      <c r="N272" s="24">
        <f t="shared" si="29"/>
        <v>256.15899999999999</v>
      </c>
      <c r="O272" s="7">
        <f t="shared" si="27"/>
        <v>1.0690274399884447</v>
      </c>
    </row>
    <row r="273" spans="1:15" x14ac:dyDescent="0.2">
      <c r="A273" s="1">
        <v>272</v>
      </c>
      <c r="B273" s="9">
        <f>('summary-refine'!$H274+'summary-refine'!$I274)/1000</f>
        <v>7.726</v>
      </c>
      <c r="C273" s="9">
        <f>('summary-refine'!$K274-'summary-refine'!$J274)/1000</f>
        <v>110.48699999999999</v>
      </c>
      <c r="D273" s="9">
        <f>'summary-refine'!$J274/1000</f>
        <v>0.74099999999999999</v>
      </c>
      <c r="E273" s="8">
        <f>'summary-refine'!$G274</f>
        <v>272537</v>
      </c>
      <c r="F273" s="24">
        <f t="shared" si="28"/>
        <v>272.53699999999998</v>
      </c>
      <c r="G273" s="8">
        <f>'summary-refine'!$P274/1000</f>
        <v>83.650999999999996</v>
      </c>
      <c r="H273" s="8">
        <f>'summary-refine'!$P274/J273</f>
        <v>52.347309136420527</v>
      </c>
      <c r="I273" s="8">
        <f>'summary-refine'!$L274</f>
        <v>1477</v>
      </c>
      <c r="J273" s="8">
        <f>'summary-refine'!$M274</f>
        <v>1598</v>
      </c>
      <c r="K273" s="9">
        <f>('summary-no-refine'!$K274-'summary-no-refine'!$J274)/1000</f>
        <v>90.745999999999995</v>
      </c>
      <c r="L273" s="7">
        <f t="shared" si="26"/>
        <v>1.2175412690366518</v>
      </c>
      <c r="M273" s="8">
        <f>'summary-no-refine'!$G274</f>
        <v>257741</v>
      </c>
      <c r="N273" s="24">
        <f t="shared" si="29"/>
        <v>257.74099999999999</v>
      </c>
      <c r="O273" s="7">
        <f t="shared" si="27"/>
        <v>1.0574064661811664</v>
      </c>
    </row>
    <row r="274" spans="1:15" x14ac:dyDescent="0.2">
      <c r="A274" s="1">
        <v>273</v>
      </c>
      <c r="B274" s="9">
        <f>('summary-refine'!$H275+'summary-refine'!$I275)/1000</f>
        <v>7.851</v>
      </c>
      <c r="C274" s="9">
        <f>('summary-refine'!$K275-'summary-refine'!$J275)/1000</f>
        <v>119.267</v>
      </c>
      <c r="D274" s="9">
        <f>'summary-refine'!$J275/1000</f>
        <v>0.748</v>
      </c>
      <c r="E274" s="8">
        <f>'summary-refine'!$G275</f>
        <v>291567</v>
      </c>
      <c r="F274" s="24">
        <f t="shared" si="28"/>
        <v>291.56700000000001</v>
      </c>
      <c r="G274" s="8">
        <f>'summary-refine'!$P275/1000</f>
        <v>90.391000000000005</v>
      </c>
      <c r="H274" s="8">
        <f>'summary-refine'!$P275/J274</f>
        <v>56.494374999999998</v>
      </c>
      <c r="I274" s="8">
        <f>'summary-refine'!$L275</f>
        <v>1480</v>
      </c>
      <c r="J274" s="8">
        <f>'summary-refine'!$M275</f>
        <v>1600</v>
      </c>
      <c r="K274" s="9">
        <f>('summary-no-refine'!$K275-'summary-no-refine'!$J275)/1000</f>
        <v>87.938999999999993</v>
      </c>
      <c r="L274" s="7">
        <f t="shared" si="26"/>
        <v>1.3562469439042975</v>
      </c>
      <c r="M274" s="8">
        <f>'summary-no-refine'!$G275</f>
        <v>249146</v>
      </c>
      <c r="N274" s="24">
        <f t="shared" si="29"/>
        <v>249.14599999999999</v>
      </c>
      <c r="O274" s="7">
        <f t="shared" si="27"/>
        <v>1.1702656273831409</v>
      </c>
    </row>
    <row r="275" spans="1:15" x14ac:dyDescent="0.2">
      <c r="A275" s="1">
        <v>274</v>
      </c>
      <c r="B275" s="9">
        <f>('summary-refine'!$H276+'summary-refine'!$I276)/1000</f>
        <v>7.48</v>
      </c>
      <c r="C275" s="9">
        <f>('summary-refine'!$K276-'summary-refine'!$J276)/1000</f>
        <v>128.36000000000001</v>
      </c>
      <c r="D275" s="9">
        <f>'summary-refine'!$J276/1000</f>
        <v>0.77900000000000003</v>
      </c>
      <c r="E275" s="8">
        <f>'summary-refine'!$G276</f>
        <v>312662</v>
      </c>
      <c r="F275" s="24">
        <f t="shared" si="28"/>
        <v>312.66199999999998</v>
      </c>
      <c r="G275" s="8">
        <f>'summary-refine'!$P276/1000</f>
        <v>90.638000000000005</v>
      </c>
      <c r="H275" s="8">
        <f>'summary-refine'!$P276/J275</f>
        <v>56.64875</v>
      </c>
      <c r="I275" s="8">
        <f>'summary-refine'!$L276</f>
        <v>1480</v>
      </c>
      <c r="J275" s="8">
        <f>'summary-refine'!$M276</f>
        <v>1600</v>
      </c>
      <c r="K275" s="9">
        <f>('summary-no-refine'!$K276-'summary-no-refine'!$J276)/1000</f>
        <v>92.278000000000006</v>
      </c>
      <c r="L275" s="7">
        <f t="shared" si="26"/>
        <v>1.3910141095385684</v>
      </c>
      <c r="M275" s="8">
        <f>'summary-no-refine'!$G276</f>
        <v>271770</v>
      </c>
      <c r="N275" s="24">
        <f t="shared" si="29"/>
        <v>271.77</v>
      </c>
      <c r="O275" s="7">
        <f t="shared" si="27"/>
        <v>1.1504654671229348</v>
      </c>
    </row>
    <row r="276" spans="1:15" x14ac:dyDescent="0.2">
      <c r="A276" s="1">
        <v>275</v>
      </c>
      <c r="B276" s="9">
        <f>('summary-refine'!$H277+'summary-refine'!$I277)/1000</f>
        <v>7.8810000000000002</v>
      </c>
      <c r="C276" s="9">
        <f>('summary-refine'!$K277-'summary-refine'!$J277)/1000</f>
        <v>128.029</v>
      </c>
      <c r="D276" s="9">
        <f>'summary-refine'!$J277/1000</f>
        <v>0.76800000000000002</v>
      </c>
      <c r="E276" s="8">
        <f>'summary-refine'!$G277</f>
        <v>312662</v>
      </c>
      <c r="F276" s="24">
        <f t="shared" si="28"/>
        <v>312.66199999999998</v>
      </c>
      <c r="G276" s="8">
        <f>'summary-refine'!$P277/1000</f>
        <v>90.638000000000005</v>
      </c>
      <c r="H276" s="8">
        <f>'summary-refine'!$P277/J276</f>
        <v>56.64875</v>
      </c>
      <c r="I276" s="8">
        <f>'summary-refine'!$L277</f>
        <v>1480</v>
      </c>
      <c r="J276" s="8">
        <f>'summary-refine'!$M277</f>
        <v>1600</v>
      </c>
      <c r="K276" s="9">
        <f>('summary-no-refine'!$K277-'summary-no-refine'!$J277)/1000</f>
        <v>95.825999999999993</v>
      </c>
      <c r="L276" s="7">
        <f t="shared" si="26"/>
        <v>1.3360570200154447</v>
      </c>
      <c r="M276" s="8">
        <f>'summary-no-refine'!$G277</f>
        <v>271770</v>
      </c>
      <c r="N276" s="24">
        <f t="shared" si="29"/>
        <v>271.77</v>
      </c>
      <c r="O276" s="7">
        <f t="shared" si="27"/>
        <v>1.1504654671229348</v>
      </c>
    </row>
    <row r="277" spans="1:15" x14ac:dyDescent="0.2">
      <c r="A277" s="1">
        <v>276</v>
      </c>
      <c r="B277" s="9">
        <f>('summary-refine'!$H278+'summary-refine'!$I278)/1000</f>
        <v>7.8819999999999997</v>
      </c>
      <c r="C277" s="9">
        <f>('summary-refine'!$K278-'summary-refine'!$J278)/1000</f>
        <v>132.411</v>
      </c>
      <c r="D277" s="9">
        <f>'summary-refine'!$J278/1000</f>
        <v>0.78800000000000003</v>
      </c>
      <c r="E277" s="8">
        <f>'summary-refine'!$G278</f>
        <v>312662</v>
      </c>
      <c r="F277" s="24">
        <f t="shared" si="28"/>
        <v>312.66199999999998</v>
      </c>
      <c r="G277" s="8">
        <f>'summary-refine'!$P278/1000</f>
        <v>90.638000000000005</v>
      </c>
      <c r="H277" s="8">
        <f>'summary-refine'!$P278/J277</f>
        <v>56.64875</v>
      </c>
      <c r="I277" s="8">
        <f>'summary-refine'!$L278</f>
        <v>1480</v>
      </c>
      <c r="J277" s="8">
        <f>'summary-refine'!$M278</f>
        <v>1600</v>
      </c>
      <c r="K277" s="9">
        <f>('summary-no-refine'!$K278-'summary-no-refine'!$J278)/1000</f>
        <v>96.926000000000002</v>
      </c>
      <c r="L277" s="7">
        <f t="shared" si="26"/>
        <v>1.3661040381321834</v>
      </c>
      <c r="M277" s="8">
        <f>'summary-no-refine'!$G278</f>
        <v>271770</v>
      </c>
      <c r="N277" s="24">
        <f t="shared" si="29"/>
        <v>271.77</v>
      </c>
      <c r="O277" s="7">
        <f t="shared" si="27"/>
        <v>1.1504654671229348</v>
      </c>
    </row>
    <row r="278" spans="1:15" x14ac:dyDescent="0.2">
      <c r="A278" s="1">
        <v>277</v>
      </c>
      <c r="B278" s="9">
        <f>('summary-refine'!$H279+'summary-refine'!$I279)/1000</f>
        <v>7.9390000000000001</v>
      </c>
      <c r="C278" s="9">
        <f>('summary-refine'!$K279-'summary-refine'!$J279)/1000</f>
        <v>128.583</v>
      </c>
      <c r="D278" s="9">
        <f>'summary-refine'!$J279/1000</f>
        <v>0.76800000000000002</v>
      </c>
      <c r="E278" s="8">
        <f>'summary-refine'!$G279</f>
        <v>312662</v>
      </c>
      <c r="F278" s="24">
        <f t="shared" si="28"/>
        <v>312.66199999999998</v>
      </c>
      <c r="G278" s="8">
        <f>'summary-refine'!$P279/1000</f>
        <v>90.638000000000005</v>
      </c>
      <c r="H278" s="8">
        <f>'summary-refine'!$P279/J278</f>
        <v>56.64875</v>
      </c>
      <c r="I278" s="8">
        <f>'summary-refine'!$L279</f>
        <v>1480</v>
      </c>
      <c r="J278" s="8">
        <f>'summary-refine'!$M279</f>
        <v>1600</v>
      </c>
      <c r="K278" s="9">
        <f>('summary-no-refine'!$K279-'summary-no-refine'!$J279)/1000</f>
        <v>94.078000000000003</v>
      </c>
      <c r="L278" s="7">
        <f t="shared" si="26"/>
        <v>1.3667701269159633</v>
      </c>
      <c r="M278" s="8">
        <f>'summary-no-refine'!$G279</f>
        <v>271770</v>
      </c>
      <c r="N278" s="24">
        <f t="shared" si="29"/>
        <v>271.77</v>
      </c>
      <c r="O278" s="7">
        <f t="shared" si="27"/>
        <v>1.1504654671229348</v>
      </c>
    </row>
    <row r="279" spans="1:15" x14ac:dyDescent="0.2">
      <c r="A279" s="1">
        <v>278</v>
      </c>
      <c r="B279" s="9">
        <f>('summary-refine'!$H280+'summary-refine'!$I280)/1000</f>
        <v>7.907</v>
      </c>
      <c r="C279" s="9">
        <f>('summary-refine'!$K280-'summary-refine'!$J280)/1000</f>
        <v>128.965</v>
      </c>
      <c r="D279" s="9">
        <f>'summary-refine'!$J280/1000</f>
        <v>0.79400000000000004</v>
      </c>
      <c r="E279" s="8">
        <f>'summary-refine'!$G280</f>
        <v>312662</v>
      </c>
      <c r="F279" s="24">
        <f t="shared" si="28"/>
        <v>312.66199999999998</v>
      </c>
      <c r="G279" s="8">
        <f>'summary-refine'!$P280/1000</f>
        <v>90.638000000000005</v>
      </c>
      <c r="H279" s="8">
        <f>'summary-refine'!$P280/J279</f>
        <v>56.64875</v>
      </c>
      <c r="I279" s="8">
        <f>'summary-refine'!$L280</f>
        <v>1480</v>
      </c>
      <c r="J279" s="8">
        <f>'summary-refine'!$M280</f>
        <v>1600</v>
      </c>
      <c r="K279" s="9">
        <f>('summary-no-refine'!$K280-'summary-no-refine'!$J280)/1000</f>
        <v>95.135999999999996</v>
      </c>
      <c r="L279" s="7">
        <f t="shared" si="26"/>
        <v>1.3555856878573833</v>
      </c>
      <c r="M279" s="8">
        <f>'summary-no-refine'!$G280</f>
        <v>271770</v>
      </c>
      <c r="N279" s="24">
        <f t="shared" si="29"/>
        <v>271.77</v>
      </c>
      <c r="O279" s="7">
        <f t="shared" si="27"/>
        <v>1.1504654671229348</v>
      </c>
    </row>
    <row r="280" spans="1:15" x14ac:dyDescent="0.2">
      <c r="A280" s="1">
        <v>279</v>
      </c>
      <c r="B280" s="9">
        <f>('summary-refine'!$H281+'summary-refine'!$I281)/1000</f>
        <v>7.3280000000000003</v>
      </c>
      <c r="C280" s="9">
        <f>('summary-refine'!$K281-'summary-refine'!$J281)/1000</f>
        <v>126.38</v>
      </c>
      <c r="D280" s="9">
        <f>'summary-refine'!$J281/1000</f>
        <v>0.81499999999999995</v>
      </c>
      <c r="E280" s="8">
        <f>'summary-refine'!$G281</f>
        <v>312662</v>
      </c>
      <c r="F280" s="24">
        <f t="shared" si="28"/>
        <v>312.66199999999998</v>
      </c>
      <c r="G280" s="8">
        <f>'summary-refine'!$P281/1000</f>
        <v>90.638000000000005</v>
      </c>
      <c r="H280" s="8">
        <f>'summary-refine'!$P281/J280</f>
        <v>56.64875</v>
      </c>
      <c r="I280" s="8">
        <f>'summary-refine'!$L281</f>
        <v>1480</v>
      </c>
      <c r="J280" s="8">
        <f>'summary-refine'!$M281</f>
        <v>1600</v>
      </c>
      <c r="K280" s="9">
        <f>('summary-no-refine'!$K281-'summary-no-refine'!$J281)/1000</f>
        <v>93.747</v>
      </c>
      <c r="L280" s="7">
        <f t="shared" si="26"/>
        <v>1.3480964724204507</v>
      </c>
      <c r="M280" s="8">
        <f>'summary-no-refine'!$G281</f>
        <v>271770</v>
      </c>
      <c r="N280" s="24">
        <f t="shared" si="29"/>
        <v>271.77</v>
      </c>
      <c r="O280" s="7">
        <f t="shared" si="27"/>
        <v>1.1504654671229348</v>
      </c>
    </row>
    <row r="281" spans="1:15" x14ac:dyDescent="0.2">
      <c r="A281" s="1">
        <v>280</v>
      </c>
      <c r="B281" s="9">
        <f>('summary-refine'!$H282+'summary-refine'!$I282)/1000</f>
        <v>7.8280000000000003</v>
      </c>
      <c r="C281" s="9">
        <f>('summary-refine'!$K282-'summary-refine'!$J282)/1000</f>
        <v>128.75299999999999</v>
      </c>
      <c r="D281" s="9">
        <f>'summary-refine'!$J282/1000</f>
        <v>0.75900000000000001</v>
      </c>
      <c r="E281" s="8">
        <f>'summary-refine'!$G282</f>
        <v>340511</v>
      </c>
      <c r="F281" s="24">
        <f t="shared" si="28"/>
        <v>340.51100000000002</v>
      </c>
      <c r="G281" s="8">
        <f>'summary-refine'!$P282/1000</f>
        <v>99.605000000000004</v>
      </c>
      <c r="H281" s="8">
        <f>'summary-refine'!$P282/J281</f>
        <v>62.253124999999997</v>
      </c>
      <c r="I281" s="8">
        <f>'summary-refine'!$L282</f>
        <v>1480</v>
      </c>
      <c r="J281" s="8">
        <f>'summary-refine'!$M282</f>
        <v>1600</v>
      </c>
      <c r="K281" s="9">
        <f>('summary-no-refine'!$K282-'summary-no-refine'!$J282)/1000</f>
        <v>109.404</v>
      </c>
      <c r="L281" s="7">
        <f t="shared" si="26"/>
        <v>1.1768582501553873</v>
      </c>
      <c r="M281" s="8">
        <f>'summary-no-refine'!$G282</f>
        <v>303975</v>
      </c>
      <c r="N281" s="24">
        <f t="shared" si="29"/>
        <v>303.97500000000002</v>
      </c>
      <c r="O281" s="7">
        <f t="shared" si="27"/>
        <v>1.1201940949091209</v>
      </c>
    </row>
    <row r="282" spans="1:15" x14ac:dyDescent="0.2">
      <c r="A282" s="1">
        <v>281</v>
      </c>
      <c r="B282" s="9">
        <f>('summary-refine'!$H283+'summary-refine'!$I283)/1000</f>
        <v>7.9290000000000003</v>
      </c>
      <c r="C282" s="9">
        <f>('summary-refine'!$K283-'summary-refine'!$J283)/1000</f>
        <v>133.721</v>
      </c>
      <c r="D282" s="9">
        <f>'summary-refine'!$J283/1000</f>
        <v>0.77800000000000002</v>
      </c>
      <c r="E282" s="8">
        <f>'summary-refine'!$G283</f>
        <v>340511</v>
      </c>
      <c r="F282" s="24">
        <f t="shared" si="28"/>
        <v>340.51100000000002</v>
      </c>
      <c r="G282" s="8">
        <f>'summary-refine'!$P283/1000</f>
        <v>99.605000000000004</v>
      </c>
      <c r="H282" s="8">
        <f>'summary-refine'!$P283/J282</f>
        <v>62.253124999999997</v>
      </c>
      <c r="I282" s="8">
        <f>'summary-refine'!$L283</f>
        <v>1480</v>
      </c>
      <c r="J282" s="8">
        <f>'summary-refine'!$M283</f>
        <v>1600</v>
      </c>
      <c r="K282" s="9">
        <f>('summary-no-refine'!$K283-'summary-no-refine'!$J283)/1000</f>
        <v>110.768</v>
      </c>
      <c r="L282" s="7">
        <f t="shared" si="26"/>
        <v>1.2072168857431749</v>
      </c>
      <c r="M282" s="8">
        <f>'summary-no-refine'!$G283</f>
        <v>303975</v>
      </c>
      <c r="N282" s="24">
        <f t="shared" si="29"/>
        <v>303.97500000000002</v>
      </c>
      <c r="O282" s="7">
        <f t="shared" si="27"/>
        <v>1.1201940949091209</v>
      </c>
    </row>
    <row r="283" spans="1:15" x14ac:dyDescent="0.2">
      <c r="A283" s="1">
        <v>282</v>
      </c>
      <c r="B283" s="9">
        <f>('summary-refine'!$H284+'summary-refine'!$I284)/1000</f>
        <v>7.8029999999999999</v>
      </c>
      <c r="C283" s="9">
        <f>('summary-refine'!$K284-'summary-refine'!$J284)/1000</f>
        <v>139.97999999999999</v>
      </c>
      <c r="D283" s="9">
        <f>'summary-refine'!$J284/1000</f>
        <v>0.85599999999999998</v>
      </c>
      <c r="E283" s="8">
        <f>'summary-refine'!$G284</f>
        <v>363304</v>
      </c>
      <c r="F283" s="24">
        <f t="shared" si="28"/>
        <v>363.30399999999997</v>
      </c>
      <c r="G283" s="8">
        <f>'summary-refine'!$P284/1000</f>
        <v>98.581999999999994</v>
      </c>
      <c r="H283" s="8">
        <f>'summary-refine'!$P284/J283</f>
        <v>61.613750000000003</v>
      </c>
      <c r="I283" s="8">
        <f>'summary-refine'!$L284</f>
        <v>1480</v>
      </c>
      <c r="J283" s="8">
        <f>'summary-refine'!$M284</f>
        <v>1600</v>
      </c>
      <c r="K283" s="9">
        <f>('summary-no-refine'!$K284-'summary-no-refine'!$J284)/1000</f>
        <v>122.27</v>
      </c>
      <c r="L283" s="7">
        <f t="shared" si="26"/>
        <v>1.144843379406232</v>
      </c>
      <c r="M283" s="8">
        <f>'summary-no-refine'!$G284</f>
        <v>328068</v>
      </c>
      <c r="N283" s="24">
        <f t="shared" si="29"/>
        <v>328.06799999999998</v>
      </c>
      <c r="O283" s="7">
        <f t="shared" si="27"/>
        <v>1.1074045624687565</v>
      </c>
    </row>
    <row r="284" spans="1:15" x14ac:dyDescent="0.2">
      <c r="A284" s="1">
        <v>283</v>
      </c>
      <c r="B284" s="9">
        <f>('summary-refine'!$H285+'summary-refine'!$I285)/1000</f>
        <v>7.68</v>
      </c>
      <c r="C284" s="9">
        <f>('summary-refine'!$K285-'summary-refine'!$J285)/1000</f>
        <v>143.40100000000001</v>
      </c>
      <c r="D284" s="9">
        <f>'summary-refine'!$J285/1000</f>
        <v>0.85699999999999998</v>
      </c>
      <c r="E284" s="8">
        <f>'summary-refine'!$G285</f>
        <v>363304</v>
      </c>
      <c r="F284" s="24">
        <f t="shared" si="28"/>
        <v>363.30399999999997</v>
      </c>
      <c r="G284" s="8">
        <f>'summary-refine'!$P285/1000</f>
        <v>98.581999999999994</v>
      </c>
      <c r="H284" s="8">
        <f>'summary-refine'!$P285/J284</f>
        <v>61.613750000000003</v>
      </c>
      <c r="I284" s="8">
        <f>'summary-refine'!$L285</f>
        <v>1480</v>
      </c>
      <c r="J284" s="8">
        <f>'summary-refine'!$M285</f>
        <v>1600</v>
      </c>
      <c r="K284" s="9">
        <f>('summary-no-refine'!$K285-'summary-no-refine'!$J285)/1000</f>
        <v>124.163</v>
      </c>
      <c r="L284" s="7">
        <f t="shared" si="26"/>
        <v>1.1549414882050208</v>
      </c>
      <c r="M284" s="8">
        <f>'summary-no-refine'!$G285</f>
        <v>328068</v>
      </c>
      <c r="N284" s="24">
        <f t="shared" si="29"/>
        <v>328.06799999999998</v>
      </c>
      <c r="O284" s="7">
        <f t="shared" si="27"/>
        <v>1.1074045624687565</v>
      </c>
    </row>
    <row r="285" spans="1:15" x14ac:dyDescent="0.2">
      <c r="A285" s="1">
        <v>284</v>
      </c>
      <c r="B285" s="9">
        <f>('summary-refine'!$H286+'summary-refine'!$I286)/1000</f>
        <v>7.4969999999999999</v>
      </c>
      <c r="C285" s="9">
        <f>('summary-refine'!$K286-'summary-refine'!$J286)/1000</f>
        <v>142.06800000000001</v>
      </c>
      <c r="D285" s="9">
        <f>'summary-refine'!$J286/1000</f>
        <v>0.79800000000000004</v>
      </c>
      <c r="E285" s="8">
        <f>'summary-refine'!$G286</f>
        <v>363304</v>
      </c>
      <c r="F285" s="24">
        <f t="shared" si="28"/>
        <v>363.30399999999997</v>
      </c>
      <c r="G285" s="8">
        <f>'summary-refine'!$P286/1000</f>
        <v>98.581999999999994</v>
      </c>
      <c r="H285" s="8">
        <f>'summary-refine'!$P286/J285</f>
        <v>61.613750000000003</v>
      </c>
      <c r="I285" s="8">
        <f>'summary-refine'!$L286</f>
        <v>1480</v>
      </c>
      <c r="J285" s="8">
        <f>'summary-refine'!$M286</f>
        <v>1600</v>
      </c>
      <c r="K285" s="9">
        <f>('summary-no-refine'!$K286-'summary-no-refine'!$J286)/1000</f>
        <v>120.56</v>
      </c>
      <c r="L285" s="7">
        <f t="shared" si="26"/>
        <v>1.178400796284008</v>
      </c>
      <c r="M285" s="8">
        <f>'summary-no-refine'!$G286</f>
        <v>328068</v>
      </c>
      <c r="N285" s="24">
        <f t="shared" si="29"/>
        <v>328.06799999999998</v>
      </c>
      <c r="O285" s="7">
        <f t="shared" si="27"/>
        <v>1.1074045624687565</v>
      </c>
    </row>
    <row r="286" spans="1:15" x14ac:dyDescent="0.2">
      <c r="A286" s="1">
        <v>285</v>
      </c>
      <c r="B286" s="9">
        <f>('summary-refine'!$H287+'summary-refine'!$I287)/1000</f>
        <v>7.7050000000000001</v>
      </c>
      <c r="C286" s="9">
        <f>('summary-refine'!$K287-'summary-refine'!$J287)/1000</f>
        <v>143.54599999999999</v>
      </c>
      <c r="D286" s="9">
        <f>'summary-refine'!$J287/1000</f>
        <v>0.86499999999999999</v>
      </c>
      <c r="E286" s="8">
        <f>'summary-refine'!$G287</f>
        <v>362869</v>
      </c>
      <c r="F286" s="24">
        <f t="shared" si="28"/>
        <v>362.86900000000003</v>
      </c>
      <c r="G286" s="8">
        <f>'summary-refine'!$P287/1000</f>
        <v>98.406999999999996</v>
      </c>
      <c r="H286" s="8">
        <f>'summary-refine'!$P287/J286</f>
        <v>61.504375000000003</v>
      </c>
      <c r="I286" s="8">
        <f>'summary-refine'!$L287</f>
        <v>1480</v>
      </c>
      <c r="J286" s="8">
        <f>'summary-refine'!$M287</f>
        <v>1600</v>
      </c>
      <c r="K286" s="9">
        <f>('summary-no-refine'!$K287-'summary-no-refine'!$J287)/1000</f>
        <v>120.688</v>
      </c>
      <c r="L286" s="7">
        <f t="shared" si="26"/>
        <v>1.189397454593663</v>
      </c>
      <c r="M286" s="8">
        <f>'summary-no-refine'!$G287</f>
        <v>327102</v>
      </c>
      <c r="N286" s="24">
        <f t="shared" si="29"/>
        <v>327.10199999999998</v>
      </c>
      <c r="O286" s="7">
        <f t="shared" si="27"/>
        <v>1.1093450972479533</v>
      </c>
    </row>
    <row r="287" spans="1:15" x14ac:dyDescent="0.2">
      <c r="A287" s="1">
        <v>286</v>
      </c>
      <c r="B287" s="9">
        <f>('summary-refine'!$H288+'summary-refine'!$I288)/1000</f>
        <v>8.109</v>
      </c>
      <c r="C287" s="9">
        <f>('summary-refine'!$K288-'summary-refine'!$J288)/1000</f>
        <v>171.29499999999999</v>
      </c>
      <c r="D287" s="9">
        <f>'summary-refine'!$J288/1000</f>
        <v>0.95599999999999996</v>
      </c>
      <c r="E287" s="8">
        <f>'summary-refine'!$G288</f>
        <v>366545</v>
      </c>
      <c r="F287" s="24">
        <f t="shared" si="28"/>
        <v>366.54500000000002</v>
      </c>
      <c r="G287" s="8">
        <f>'summary-refine'!$P288/1000</f>
        <v>98.186999999999998</v>
      </c>
      <c r="H287" s="8">
        <f>'summary-refine'!$P288/J287</f>
        <v>61.213840399002493</v>
      </c>
      <c r="I287" s="8">
        <f>'summary-refine'!$L288</f>
        <v>1483</v>
      </c>
      <c r="J287" s="8">
        <f>'summary-refine'!$M288</f>
        <v>1604</v>
      </c>
      <c r="K287" s="9">
        <f>('summary-no-refine'!$K288-'summary-no-refine'!$J288)/1000</f>
        <v>134.726</v>
      </c>
      <c r="L287" s="7">
        <f t="shared" si="26"/>
        <v>1.2714323887000281</v>
      </c>
      <c r="M287" s="8">
        <f>'summary-no-refine'!$G288</f>
        <v>331127</v>
      </c>
      <c r="N287" s="24">
        <f t="shared" si="29"/>
        <v>331.12700000000001</v>
      </c>
      <c r="O287" s="7">
        <f t="shared" si="27"/>
        <v>1.1069619813545859</v>
      </c>
    </row>
    <row r="288" spans="1:15" x14ac:dyDescent="0.2">
      <c r="A288" s="1">
        <v>287</v>
      </c>
      <c r="B288" s="9">
        <f>('summary-refine'!$H289+'summary-refine'!$I289)/1000</f>
        <v>7.8129999999999997</v>
      </c>
      <c r="C288" s="9">
        <f>('summary-refine'!$K289-'summary-refine'!$J289)/1000</f>
        <v>178.285</v>
      </c>
      <c r="D288" s="9">
        <f>'summary-refine'!$J289/1000</f>
        <v>0.90400000000000003</v>
      </c>
      <c r="E288" s="8">
        <f>'summary-refine'!$G289</f>
        <v>365662</v>
      </c>
      <c r="F288" s="24">
        <f t="shared" si="28"/>
        <v>365.66199999999998</v>
      </c>
      <c r="G288" s="8">
        <f>'summary-refine'!$P289/1000</f>
        <v>98.064999999999998</v>
      </c>
      <c r="H288" s="8">
        <f>'summary-refine'!$P289/J288</f>
        <v>61.137780548628427</v>
      </c>
      <c r="I288" s="8">
        <f>'summary-refine'!$L289</f>
        <v>1483</v>
      </c>
      <c r="J288" s="8">
        <f>'summary-refine'!$M289</f>
        <v>1604</v>
      </c>
      <c r="K288" s="9">
        <f>('summary-no-refine'!$K289-'summary-no-refine'!$J289)/1000</f>
        <v>137.31800000000001</v>
      </c>
      <c r="L288" s="7">
        <f t="shared" si="26"/>
        <v>1.298336707496468</v>
      </c>
      <c r="M288" s="8">
        <f>'summary-no-refine'!$G289</f>
        <v>337339</v>
      </c>
      <c r="N288" s="24">
        <f t="shared" si="29"/>
        <v>337.339</v>
      </c>
      <c r="O288" s="7">
        <f t="shared" si="27"/>
        <v>1.0839600520544614</v>
      </c>
    </row>
    <row r="289" spans="1:15" x14ac:dyDescent="0.2">
      <c r="A289" s="1">
        <v>288</v>
      </c>
      <c r="B289" s="9">
        <f>('summary-refine'!$H290+'summary-refine'!$I290)/1000</f>
        <v>7.8280000000000003</v>
      </c>
      <c r="C289" s="9">
        <f>('summary-refine'!$K290-'summary-refine'!$J290)/1000</f>
        <v>173.72499999999999</v>
      </c>
      <c r="D289" s="9">
        <f>'summary-refine'!$J290/1000</f>
        <v>0.94199999999999995</v>
      </c>
      <c r="E289" s="8">
        <f>'summary-refine'!$G290</f>
        <v>365836</v>
      </c>
      <c r="F289" s="24">
        <f t="shared" si="28"/>
        <v>365.83600000000001</v>
      </c>
      <c r="G289" s="8">
        <f>'summary-refine'!$P290/1000</f>
        <v>98.26</v>
      </c>
      <c r="H289" s="8">
        <f>'summary-refine'!$P290/J289</f>
        <v>61.259351620947633</v>
      </c>
      <c r="I289" s="8">
        <f>'summary-refine'!$L290</f>
        <v>1483</v>
      </c>
      <c r="J289" s="8">
        <f>'summary-refine'!$M290</f>
        <v>1604</v>
      </c>
      <c r="K289" s="9">
        <f>('summary-no-refine'!$K290-'summary-no-refine'!$J290)/1000</f>
        <v>133.25</v>
      </c>
      <c r="L289" s="7">
        <f t="shared" si="26"/>
        <v>1.3037523452157598</v>
      </c>
      <c r="M289" s="8">
        <f>'summary-no-refine'!$G290</f>
        <v>336903</v>
      </c>
      <c r="N289" s="24">
        <f t="shared" si="29"/>
        <v>336.90300000000002</v>
      </c>
      <c r="O289" s="7">
        <f t="shared" si="27"/>
        <v>1.0858793183794742</v>
      </c>
    </row>
    <row r="290" spans="1:15" x14ac:dyDescent="0.2">
      <c r="A290" s="1">
        <v>289</v>
      </c>
      <c r="B290" s="9">
        <f>('summary-refine'!$H291+'summary-refine'!$I291)/1000</f>
        <v>7.5949999999999998</v>
      </c>
      <c r="C290" s="9">
        <f>('summary-refine'!$K291-'summary-refine'!$J291)/1000</f>
        <v>168.84299999999999</v>
      </c>
      <c r="D290" s="9">
        <f>'summary-refine'!$J291/1000</f>
        <v>0.96499999999999997</v>
      </c>
      <c r="E290" s="8">
        <f>'summary-refine'!$G291</f>
        <v>365836</v>
      </c>
      <c r="F290" s="24">
        <f t="shared" si="28"/>
        <v>365.83600000000001</v>
      </c>
      <c r="G290" s="8">
        <f>'summary-refine'!$P291/1000</f>
        <v>98.26</v>
      </c>
      <c r="H290" s="8">
        <f>'summary-refine'!$P291/J290</f>
        <v>61.259351620947633</v>
      </c>
      <c r="I290" s="8">
        <f>'summary-refine'!$L291</f>
        <v>1483</v>
      </c>
      <c r="J290" s="8">
        <f>'summary-refine'!$M291</f>
        <v>1604</v>
      </c>
      <c r="K290" s="9">
        <f>('summary-no-refine'!$K291-'summary-no-refine'!$J291)/1000</f>
        <v>131.14500000000001</v>
      </c>
      <c r="L290" s="7">
        <f t="shared" si="26"/>
        <v>1.2874528193983756</v>
      </c>
      <c r="M290" s="8">
        <f>'summary-no-refine'!$G291</f>
        <v>336903</v>
      </c>
      <c r="N290" s="24">
        <f t="shared" si="29"/>
        <v>336.90300000000002</v>
      </c>
      <c r="O290" s="7">
        <f t="shared" si="27"/>
        <v>1.0858793183794742</v>
      </c>
    </row>
    <row r="291" spans="1:15" x14ac:dyDescent="0.2">
      <c r="A291" s="1">
        <v>290</v>
      </c>
      <c r="B291" s="9">
        <f>('summary-refine'!$H292+'summary-refine'!$I292)/1000</f>
        <v>7.68</v>
      </c>
      <c r="C291" s="9">
        <f>('summary-refine'!$K292-'summary-refine'!$J292)/1000</f>
        <v>125.92100000000001</v>
      </c>
      <c r="D291" s="9">
        <f>'summary-refine'!$J292/1000</f>
        <v>0.73299999999999998</v>
      </c>
      <c r="E291" s="8">
        <f>'summary-refine'!$G292</f>
        <v>295522</v>
      </c>
      <c r="F291" s="24">
        <f t="shared" si="28"/>
        <v>295.52199999999999</v>
      </c>
      <c r="G291" s="8">
        <f>'summary-refine'!$P292/1000</f>
        <v>90.123000000000005</v>
      </c>
      <c r="H291" s="8">
        <f>'summary-refine'!$P292/J291</f>
        <v>56.186408977556113</v>
      </c>
      <c r="I291" s="8">
        <f>'summary-refine'!$L292</f>
        <v>1483</v>
      </c>
      <c r="J291" s="8">
        <f>'summary-refine'!$M292</f>
        <v>1604</v>
      </c>
      <c r="K291" s="9">
        <f>('summary-no-refine'!$K292-'summary-no-refine'!$J292)/1000</f>
        <v>86.825000000000003</v>
      </c>
      <c r="L291" s="7">
        <f t="shared" si="26"/>
        <v>1.450285056147423</v>
      </c>
      <c r="M291" s="8">
        <f>'summary-no-refine'!$G292</f>
        <v>246713</v>
      </c>
      <c r="N291" s="24">
        <f t="shared" si="29"/>
        <v>246.71299999999999</v>
      </c>
      <c r="O291" s="7">
        <f t="shared" si="27"/>
        <v>1.1978371630193787</v>
      </c>
    </row>
    <row r="292" spans="1:15" x14ac:dyDescent="0.2">
      <c r="A292" s="1">
        <v>291</v>
      </c>
      <c r="B292" s="9">
        <f>('summary-refine'!$H293+'summary-refine'!$I293)/1000</f>
        <v>8.2289999999999992</v>
      </c>
      <c r="C292" s="9">
        <f>('summary-refine'!$K293-'summary-refine'!$J293)/1000</f>
        <v>104.095</v>
      </c>
      <c r="D292" s="9">
        <f>'summary-refine'!$J293/1000</f>
        <v>0.69199999999999995</v>
      </c>
      <c r="E292" s="8">
        <f>'summary-refine'!$G293</f>
        <v>270144</v>
      </c>
      <c r="F292" s="24">
        <f t="shared" si="28"/>
        <v>270.14400000000001</v>
      </c>
      <c r="G292" s="8">
        <f>'summary-refine'!$P293/1000</f>
        <v>87.284999999999997</v>
      </c>
      <c r="H292" s="8">
        <f>'summary-refine'!$P293/J292</f>
        <v>54.383177570093459</v>
      </c>
      <c r="I292" s="8">
        <f>'summary-refine'!$L293</f>
        <v>1484</v>
      </c>
      <c r="J292" s="8">
        <f>'summary-refine'!$M293</f>
        <v>1605</v>
      </c>
      <c r="K292" s="9">
        <f>('summary-no-refine'!$K293-'summary-no-refine'!$J293)/1000</f>
        <v>81.22</v>
      </c>
      <c r="L292" s="7">
        <f t="shared" si="26"/>
        <v>1.2816424525978822</v>
      </c>
      <c r="M292" s="8">
        <f>'summary-no-refine'!$G293</f>
        <v>236335</v>
      </c>
      <c r="N292" s="24">
        <f t="shared" si="29"/>
        <v>236.33500000000001</v>
      </c>
      <c r="O292" s="7">
        <f t="shared" si="27"/>
        <v>1.1430554086360463</v>
      </c>
    </row>
    <row r="293" spans="1:15" x14ac:dyDescent="0.2">
      <c r="A293" s="1">
        <v>292</v>
      </c>
      <c r="B293" s="9">
        <f>('summary-refine'!$H294+'summary-refine'!$I294)/1000</f>
        <v>7.7629999999999999</v>
      </c>
      <c r="C293" s="9">
        <f>('summary-refine'!$K294-'summary-refine'!$J294)/1000</f>
        <v>102.083</v>
      </c>
      <c r="D293" s="9">
        <f>'summary-refine'!$J294/1000</f>
        <v>0.63400000000000001</v>
      </c>
      <c r="E293" s="8">
        <f>'summary-refine'!$G294</f>
        <v>270144</v>
      </c>
      <c r="F293" s="24">
        <f t="shared" si="28"/>
        <v>270.14400000000001</v>
      </c>
      <c r="G293" s="8">
        <f>'summary-refine'!$P294/1000</f>
        <v>87.284999999999997</v>
      </c>
      <c r="H293" s="8">
        <f>'summary-refine'!$P294/J293</f>
        <v>54.383177570093459</v>
      </c>
      <c r="I293" s="8">
        <f>'summary-refine'!$L294</f>
        <v>1484</v>
      </c>
      <c r="J293" s="8">
        <f>'summary-refine'!$M294</f>
        <v>1605</v>
      </c>
      <c r="K293" s="9">
        <f>('summary-no-refine'!$K294-'summary-no-refine'!$J294)/1000</f>
        <v>79.093000000000004</v>
      </c>
      <c r="L293" s="7">
        <f t="shared" si="26"/>
        <v>1.290670476527632</v>
      </c>
      <c r="M293" s="8">
        <f>'summary-no-refine'!$G294</f>
        <v>236335</v>
      </c>
      <c r="N293" s="24">
        <f t="shared" si="29"/>
        <v>236.33500000000001</v>
      </c>
      <c r="O293" s="7">
        <f t="shared" si="27"/>
        <v>1.1430554086360463</v>
      </c>
    </row>
    <row r="294" spans="1:15" x14ac:dyDescent="0.2">
      <c r="A294" s="1">
        <v>293</v>
      </c>
      <c r="B294" s="9">
        <f>('summary-refine'!$H295+'summary-refine'!$I295)/1000</f>
        <v>7.7370000000000001</v>
      </c>
      <c r="C294" s="9">
        <f>('summary-refine'!$K295-'summary-refine'!$J295)/1000</f>
        <v>103.476</v>
      </c>
      <c r="D294" s="9">
        <f>'summary-refine'!$J295/1000</f>
        <v>0.66400000000000003</v>
      </c>
      <c r="E294" s="8">
        <f>'summary-refine'!$G295</f>
        <v>270024</v>
      </c>
      <c r="F294" s="24">
        <f t="shared" si="28"/>
        <v>270.024</v>
      </c>
      <c r="G294" s="8">
        <f>'summary-refine'!$P295/1000</f>
        <v>87.183000000000007</v>
      </c>
      <c r="H294" s="8">
        <f>'summary-refine'!$P295/J294</f>
        <v>54.319626168224296</v>
      </c>
      <c r="I294" s="8">
        <f>'summary-refine'!$L295</f>
        <v>1484</v>
      </c>
      <c r="J294" s="8">
        <f>'summary-refine'!$M295</f>
        <v>1605</v>
      </c>
      <c r="K294" s="9">
        <f>('summary-no-refine'!$K295-'summary-no-refine'!$J295)/1000</f>
        <v>79.465999999999994</v>
      </c>
      <c r="L294" s="7">
        <f t="shared" si="26"/>
        <v>1.3021417964915813</v>
      </c>
      <c r="M294" s="8">
        <f>'summary-no-refine'!$G295</f>
        <v>236293</v>
      </c>
      <c r="N294" s="24">
        <f t="shared" si="29"/>
        <v>236.29300000000001</v>
      </c>
      <c r="O294" s="7">
        <f t="shared" si="27"/>
        <v>1.1427507374319172</v>
      </c>
    </row>
    <row r="295" spans="1:15" x14ac:dyDescent="0.2">
      <c r="A295" s="1">
        <v>294</v>
      </c>
      <c r="B295" s="9">
        <f>('summary-refine'!$H296+'summary-refine'!$I296)/1000</f>
        <v>7.7990000000000004</v>
      </c>
      <c r="C295" s="9">
        <f>('summary-refine'!$K296-'summary-refine'!$J296)/1000</f>
        <v>100.23099999999999</v>
      </c>
      <c r="D295" s="9">
        <f>'summary-refine'!$J296/1000</f>
        <v>0.63300000000000001</v>
      </c>
      <c r="E295" s="8">
        <f>'summary-refine'!$G296</f>
        <v>270024</v>
      </c>
      <c r="F295" s="24">
        <f t="shared" si="28"/>
        <v>270.024</v>
      </c>
      <c r="G295" s="8">
        <f>'summary-refine'!$P296/1000</f>
        <v>87.183000000000007</v>
      </c>
      <c r="H295" s="8">
        <f>'summary-refine'!$P296/J295</f>
        <v>54.319626168224296</v>
      </c>
      <c r="I295" s="8">
        <f>'summary-refine'!$L296</f>
        <v>1484</v>
      </c>
      <c r="J295" s="8">
        <f>'summary-refine'!$M296</f>
        <v>1605</v>
      </c>
      <c r="K295" s="9">
        <f>('summary-no-refine'!$K296-'summary-no-refine'!$J296)/1000</f>
        <v>77.972999999999999</v>
      </c>
      <c r="L295" s="7">
        <f t="shared" si="26"/>
        <v>1.2854577866697445</v>
      </c>
      <c r="M295" s="8">
        <f>'summary-no-refine'!$G296</f>
        <v>236293</v>
      </c>
      <c r="N295" s="24">
        <f t="shared" si="29"/>
        <v>236.29300000000001</v>
      </c>
      <c r="O295" s="7">
        <f t="shared" si="27"/>
        <v>1.1427507374319172</v>
      </c>
    </row>
    <row r="296" spans="1:15" x14ac:dyDescent="0.2">
      <c r="A296" s="1">
        <v>295</v>
      </c>
      <c r="B296" s="9">
        <f>('summary-refine'!$H297+'summary-refine'!$I297)/1000</f>
        <v>7.8780000000000001</v>
      </c>
      <c r="C296" s="9">
        <f>('summary-refine'!$K297-'summary-refine'!$J297)/1000</f>
        <v>103.432</v>
      </c>
      <c r="D296" s="9">
        <f>'summary-refine'!$J297/1000</f>
        <v>0.60899999999999999</v>
      </c>
      <c r="E296" s="8">
        <f>'summary-refine'!$G297</f>
        <v>269465</v>
      </c>
      <c r="F296" s="24">
        <f t="shared" si="28"/>
        <v>269.46499999999997</v>
      </c>
      <c r="G296" s="8">
        <f>'summary-refine'!$P297/1000</f>
        <v>86.872</v>
      </c>
      <c r="H296" s="8">
        <f>'summary-refine'!$P297/J296</f>
        <v>54.125856697819316</v>
      </c>
      <c r="I296" s="8">
        <f>'summary-refine'!$L297</f>
        <v>1488</v>
      </c>
      <c r="J296" s="8">
        <f>'summary-refine'!$M297</f>
        <v>1605</v>
      </c>
      <c r="K296" s="9">
        <f>('summary-no-refine'!$K297-'summary-no-refine'!$J297)/1000</f>
        <v>80.3</v>
      </c>
      <c r="L296" s="7">
        <f t="shared" si="26"/>
        <v>1.2880697384806974</v>
      </c>
      <c r="M296" s="8">
        <f>'summary-no-refine'!$G297</f>
        <v>235896</v>
      </c>
      <c r="N296" s="24">
        <f t="shared" si="29"/>
        <v>235.89599999999999</v>
      </c>
      <c r="O296" s="7">
        <f t="shared" si="27"/>
        <v>1.1423042357649134</v>
      </c>
    </row>
    <row r="297" spans="1:15" x14ac:dyDescent="0.2">
      <c r="A297" s="1">
        <v>296</v>
      </c>
      <c r="B297" s="9">
        <f>('summary-refine'!$H298+'summary-refine'!$I298)/1000</f>
        <v>8.0690000000000008</v>
      </c>
      <c r="C297" s="9">
        <f>('summary-refine'!$K298-'summary-refine'!$J298)/1000</f>
        <v>103.286</v>
      </c>
      <c r="D297" s="9">
        <f>'summary-refine'!$J298/1000</f>
        <v>0.69499999999999995</v>
      </c>
      <c r="E297" s="8">
        <f>'summary-refine'!$G298</f>
        <v>266600</v>
      </c>
      <c r="F297" s="24">
        <f t="shared" si="28"/>
        <v>266.60000000000002</v>
      </c>
      <c r="G297" s="8">
        <f>'summary-refine'!$P298/1000</f>
        <v>86.804000000000002</v>
      </c>
      <c r="H297" s="8">
        <f>'summary-refine'!$P298/J297</f>
        <v>54.08348909657321</v>
      </c>
      <c r="I297" s="8">
        <f>'summary-refine'!$L298</f>
        <v>1488</v>
      </c>
      <c r="J297" s="8">
        <f>'summary-refine'!$M298</f>
        <v>1605</v>
      </c>
      <c r="K297" s="9">
        <f>('summary-no-refine'!$K298-'summary-no-refine'!$J298)/1000</f>
        <v>78.343000000000004</v>
      </c>
      <c r="L297" s="7">
        <f t="shared" si="26"/>
        <v>1.3183819869037436</v>
      </c>
      <c r="M297" s="8">
        <f>'summary-no-refine'!$G298</f>
        <v>233229</v>
      </c>
      <c r="N297" s="24">
        <f t="shared" si="29"/>
        <v>233.22900000000001</v>
      </c>
      <c r="O297" s="7">
        <f t="shared" si="27"/>
        <v>1.1430825497686823</v>
      </c>
    </row>
    <row r="298" spans="1:15" x14ac:dyDescent="0.2">
      <c r="A298" s="1">
        <v>297</v>
      </c>
      <c r="B298" s="9">
        <f>('summary-refine'!$H299+'summary-refine'!$I299)/1000</f>
        <v>7.7619999999999996</v>
      </c>
      <c r="C298" s="9">
        <f>('summary-refine'!$K299-'summary-refine'!$J299)/1000</f>
        <v>102.435</v>
      </c>
      <c r="D298" s="9">
        <f>'summary-refine'!$J299/1000</f>
        <v>0.629</v>
      </c>
      <c r="E298" s="8">
        <f>'summary-refine'!$G299</f>
        <v>266600</v>
      </c>
      <c r="F298" s="24">
        <f t="shared" si="28"/>
        <v>266.60000000000002</v>
      </c>
      <c r="G298" s="8">
        <f>'summary-refine'!$P299/1000</f>
        <v>86.804000000000002</v>
      </c>
      <c r="H298" s="8">
        <f>'summary-refine'!$P299/J298</f>
        <v>54.08348909657321</v>
      </c>
      <c r="I298" s="8">
        <f>'summary-refine'!$L299</f>
        <v>1488</v>
      </c>
      <c r="J298" s="8">
        <f>'summary-refine'!$M299</f>
        <v>1605</v>
      </c>
      <c r="K298" s="9">
        <f>('summary-no-refine'!$K299-'summary-no-refine'!$J299)/1000</f>
        <v>78.055999999999997</v>
      </c>
      <c r="L298" s="7">
        <f t="shared" si="26"/>
        <v>1.3123270472481297</v>
      </c>
      <c r="M298" s="8">
        <f>'summary-no-refine'!$G299</f>
        <v>233229</v>
      </c>
      <c r="N298" s="24">
        <f t="shared" si="29"/>
        <v>233.22900000000001</v>
      </c>
      <c r="O298" s="7">
        <f t="shared" si="27"/>
        <v>1.1430825497686823</v>
      </c>
    </row>
    <row r="299" spans="1:15" x14ac:dyDescent="0.2">
      <c r="A299" s="1">
        <v>298</v>
      </c>
      <c r="B299" s="9">
        <f>('summary-refine'!$H300+'summary-refine'!$I300)/1000</f>
        <v>7.7859999999999996</v>
      </c>
      <c r="C299" s="9">
        <f>('summary-refine'!$K300-'summary-refine'!$J300)/1000</f>
        <v>100.036</v>
      </c>
      <c r="D299" s="9">
        <f>'summary-refine'!$J300/1000</f>
        <v>0.61</v>
      </c>
      <c r="E299" s="8">
        <f>'summary-refine'!$G300</f>
        <v>266600</v>
      </c>
      <c r="F299" s="24">
        <f t="shared" si="28"/>
        <v>266.60000000000002</v>
      </c>
      <c r="G299" s="8">
        <f>'summary-refine'!$P300/1000</f>
        <v>86.804000000000002</v>
      </c>
      <c r="H299" s="8">
        <f>'summary-refine'!$P300/J299</f>
        <v>54.08348909657321</v>
      </c>
      <c r="I299" s="8">
        <f>'summary-refine'!$L300</f>
        <v>1488</v>
      </c>
      <c r="J299" s="8">
        <f>'summary-refine'!$M300</f>
        <v>1605</v>
      </c>
      <c r="K299" s="9">
        <f>('summary-no-refine'!$K300-'summary-no-refine'!$J300)/1000</f>
        <v>77.465999999999994</v>
      </c>
      <c r="L299" s="7">
        <f t="shared" si="26"/>
        <v>1.2913536261069374</v>
      </c>
      <c r="M299" s="8">
        <f>'summary-no-refine'!$G300</f>
        <v>233229</v>
      </c>
      <c r="N299" s="24">
        <f t="shared" si="29"/>
        <v>233.22900000000001</v>
      </c>
      <c r="O299" s="7">
        <f t="shared" si="27"/>
        <v>1.1430825497686823</v>
      </c>
    </row>
    <row r="300" spans="1:15" x14ac:dyDescent="0.2">
      <c r="A300" s="1">
        <v>299</v>
      </c>
      <c r="B300" s="9">
        <f>('summary-refine'!$H301+'summary-refine'!$I301)/1000</f>
        <v>7.7460000000000004</v>
      </c>
      <c r="C300" s="9">
        <f>('summary-refine'!$K301-'summary-refine'!$J301)/1000</f>
        <v>99.611999999999995</v>
      </c>
      <c r="D300" s="9">
        <f>'summary-refine'!$J301/1000</f>
        <v>0.64800000000000002</v>
      </c>
      <c r="E300" s="8">
        <f>'summary-refine'!$G301</f>
        <v>267284</v>
      </c>
      <c r="F300" s="24">
        <f t="shared" si="28"/>
        <v>267.28399999999999</v>
      </c>
      <c r="G300" s="8">
        <f>'summary-refine'!$P301/1000</f>
        <v>87.218999999999994</v>
      </c>
      <c r="H300" s="8">
        <f>'summary-refine'!$P301/J300</f>
        <v>54.342056074766354</v>
      </c>
      <c r="I300" s="8">
        <f>'summary-refine'!$L301</f>
        <v>1488</v>
      </c>
      <c r="J300" s="8">
        <f>'summary-refine'!$M301</f>
        <v>1605</v>
      </c>
      <c r="K300" s="9">
        <f>('summary-no-refine'!$K301-'summary-no-refine'!$J301)/1000</f>
        <v>78.075999999999993</v>
      </c>
      <c r="L300" s="7">
        <f t="shared" si="26"/>
        <v>1.2758338029612173</v>
      </c>
      <c r="M300" s="8">
        <f>'summary-no-refine'!$G301</f>
        <v>233481</v>
      </c>
      <c r="N300" s="24">
        <f t="shared" si="29"/>
        <v>233.48099999999999</v>
      </c>
      <c r="O300" s="7">
        <f t="shared" si="27"/>
        <v>1.1447783759706358</v>
      </c>
    </row>
    <row r="301" spans="1:15" x14ac:dyDescent="0.2">
      <c r="A301" s="1">
        <v>300</v>
      </c>
      <c r="B301" s="9">
        <f>('summary-refine'!$H302+'summary-refine'!$I302)/1000</f>
        <v>7.6719999999999997</v>
      </c>
      <c r="C301" s="9">
        <f>('summary-refine'!$K302-'summary-refine'!$J302)/1000</f>
        <v>102.779</v>
      </c>
      <c r="D301" s="9">
        <f>'summary-refine'!$J302/1000</f>
        <v>0.61899999999999999</v>
      </c>
      <c r="E301" s="8">
        <f>'summary-refine'!$G302</f>
        <v>267284</v>
      </c>
      <c r="F301" s="24">
        <f t="shared" si="28"/>
        <v>267.28399999999999</v>
      </c>
      <c r="G301" s="8">
        <f>'summary-refine'!$P302/1000</f>
        <v>87.218999999999994</v>
      </c>
      <c r="H301" s="8">
        <f>'summary-refine'!$P302/J301</f>
        <v>54.342056074766354</v>
      </c>
      <c r="I301" s="8">
        <f>'summary-refine'!$L302</f>
        <v>1488</v>
      </c>
      <c r="J301" s="8">
        <f>'summary-refine'!$M302</f>
        <v>1605</v>
      </c>
      <c r="K301" s="9">
        <f>('summary-no-refine'!$K302-'summary-no-refine'!$J302)/1000</f>
        <v>77.045000000000002</v>
      </c>
      <c r="L301" s="7">
        <f t="shared" si="26"/>
        <v>1.334012590044779</v>
      </c>
      <c r="M301" s="8">
        <f>'summary-no-refine'!$G302</f>
        <v>233481</v>
      </c>
      <c r="N301" s="24">
        <f t="shared" si="29"/>
        <v>233.48099999999999</v>
      </c>
      <c r="O301" s="7">
        <f t="shared" si="27"/>
        <v>1.1447783759706358</v>
      </c>
    </row>
    <row r="302" spans="1:15" x14ac:dyDescent="0.2">
      <c r="A302" s="1">
        <v>301</v>
      </c>
      <c r="B302" s="9">
        <f>('summary-refine'!$H303+'summary-refine'!$I303)/1000</f>
        <v>8.093</v>
      </c>
      <c r="C302" s="9">
        <f>('summary-refine'!$K303-'summary-refine'!$J303)/1000</f>
        <v>99.215999999999994</v>
      </c>
      <c r="D302" s="9">
        <f>'summary-refine'!$J303/1000</f>
        <v>0.63900000000000001</v>
      </c>
      <c r="E302" s="8">
        <f>'summary-refine'!$G303</f>
        <v>267284</v>
      </c>
      <c r="F302" s="24">
        <f t="shared" si="28"/>
        <v>267.28399999999999</v>
      </c>
      <c r="G302" s="8">
        <f>'summary-refine'!$P303/1000</f>
        <v>87.218999999999994</v>
      </c>
      <c r="H302" s="8">
        <f>'summary-refine'!$P303/J302</f>
        <v>54.342056074766354</v>
      </c>
      <c r="I302" s="8">
        <f>'summary-refine'!$L303</f>
        <v>1488</v>
      </c>
      <c r="J302" s="8">
        <f>'summary-refine'!$M303</f>
        <v>1605</v>
      </c>
      <c r="K302" s="9">
        <f>('summary-no-refine'!$K303-'summary-no-refine'!$J303)/1000</f>
        <v>80.55</v>
      </c>
      <c r="L302" s="7">
        <f t="shared" si="26"/>
        <v>1.231731843575419</v>
      </c>
      <c r="M302" s="8">
        <f>'summary-no-refine'!$G303</f>
        <v>233481</v>
      </c>
      <c r="N302" s="24">
        <f t="shared" si="29"/>
        <v>233.48099999999999</v>
      </c>
      <c r="O302" s="7">
        <f t="shared" si="27"/>
        <v>1.1447783759706358</v>
      </c>
    </row>
    <row r="303" spans="1:15" x14ac:dyDescent="0.2">
      <c r="A303" s="1">
        <v>302</v>
      </c>
      <c r="B303" s="9">
        <f>('summary-refine'!$H304+'summary-refine'!$I304)/1000</f>
        <v>7.7320000000000002</v>
      </c>
      <c r="C303" s="9">
        <f>('summary-refine'!$K304-'summary-refine'!$J304)/1000</f>
        <v>99.76</v>
      </c>
      <c r="D303" s="9">
        <f>'summary-refine'!$J304/1000</f>
        <v>0.623</v>
      </c>
      <c r="E303" s="8">
        <f>'summary-refine'!$G304</f>
        <v>267284</v>
      </c>
      <c r="F303" s="24">
        <f t="shared" si="28"/>
        <v>267.28399999999999</v>
      </c>
      <c r="G303" s="8">
        <f>'summary-refine'!$P304/1000</f>
        <v>87.218999999999994</v>
      </c>
      <c r="H303" s="8">
        <f>'summary-refine'!$P304/J303</f>
        <v>54.342056074766354</v>
      </c>
      <c r="I303" s="8">
        <f>'summary-refine'!$L304</f>
        <v>1488</v>
      </c>
      <c r="J303" s="8">
        <f>'summary-refine'!$M304</f>
        <v>1605</v>
      </c>
      <c r="K303" s="9">
        <f>('summary-no-refine'!$K304-'summary-no-refine'!$J304)/1000</f>
        <v>79.128</v>
      </c>
      <c r="L303" s="7">
        <f t="shared" si="26"/>
        <v>1.2607420887675664</v>
      </c>
      <c r="M303" s="8">
        <f>'summary-no-refine'!$G304</f>
        <v>233481</v>
      </c>
      <c r="N303" s="24">
        <f t="shared" si="29"/>
        <v>233.48099999999999</v>
      </c>
      <c r="O303" s="7">
        <f t="shared" si="27"/>
        <v>1.1447783759706358</v>
      </c>
    </row>
    <row r="304" spans="1:15" x14ac:dyDescent="0.2">
      <c r="A304" s="1">
        <v>303</v>
      </c>
      <c r="B304" s="9">
        <f>('summary-refine'!$H305+'summary-refine'!$I305)/1000</f>
        <v>7.8419999999999996</v>
      </c>
      <c r="C304" s="9">
        <f>('summary-refine'!$K305-'summary-refine'!$J305)/1000</f>
        <v>102.752</v>
      </c>
      <c r="D304" s="9">
        <f>'summary-refine'!$J305/1000</f>
        <v>0.69099999999999995</v>
      </c>
      <c r="E304" s="8">
        <f>'summary-refine'!$G305</f>
        <v>267284</v>
      </c>
      <c r="F304" s="24">
        <f t="shared" si="28"/>
        <v>267.28399999999999</v>
      </c>
      <c r="G304" s="8">
        <f>'summary-refine'!$P305/1000</f>
        <v>87.218999999999994</v>
      </c>
      <c r="H304" s="8">
        <f>'summary-refine'!$P305/J304</f>
        <v>54.342056074766354</v>
      </c>
      <c r="I304" s="8">
        <f>'summary-refine'!$L305</f>
        <v>1488</v>
      </c>
      <c r="J304" s="8">
        <f>'summary-refine'!$M305</f>
        <v>1605</v>
      </c>
      <c r="K304" s="9">
        <f>('summary-no-refine'!$K305-'summary-no-refine'!$J305)/1000</f>
        <v>79.436999999999998</v>
      </c>
      <c r="L304" s="7">
        <f t="shared" si="26"/>
        <v>1.2935030275564283</v>
      </c>
      <c r="M304" s="8">
        <f>'summary-no-refine'!$G305</f>
        <v>233481</v>
      </c>
      <c r="N304" s="24">
        <f t="shared" si="29"/>
        <v>233.48099999999999</v>
      </c>
      <c r="O304" s="7">
        <f t="shared" si="27"/>
        <v>1.1447783759706358</v>
      </c>
    </row>
    <row r="305" spans="1:15" x14ac:dyDescent="0.2">
      <c r="A305" s="1">
        <v>304</v>
      </c>
      <c r="B305" s="9">
        <f>('summary-refine'!$H306+'summary-refine'!$I306)/1000</f>
        <v>7.5430000000000001</v>
      </c>
      <c r="C305" s="9">
        <f>('summary-refine'!$K306-'summary-refine'!$J306)/1000</f>
        <v>100.425</v>
      </c>
      <c r="D305" s="9">
        <f>'summary-refine'!$J306/1000</f>
        <v>0.63300000000000001</v>
      </c>
      <c r="E305" s="8">
        <f>'summary-refine'!$G306</f>
        <v>267284</v>
      </c>
      <c r="F305" s="24">
        <f t="shared" si="28"/>
        <v>267.28399999999999</v>
      </c>
      <c r="G305" s="8">
        <f>'summary-refine'!$P306/1000</f>
        <v>87.218999999999994</v>
      </c>
      <c r="H305" s="8">
        <f>'summary-refine'!$P306/J305</f>
        <v>54.342056074766354</v>
      </c>
      <c r="I305" s="8">
        <f>'summary-refine'!$L306</f>
        <v>1488</v>
      </c>
      <c r="J305" s="8">
        <f>'summary-refine'!$M306</f>
        <v>1605</v>
      </c>
      <c r="K305" s="9">
        <f>('summary-no-refine'!$K306-'summary-no-refine'!$J306)/1000</f>
        <v>76.367999999999995</v>
      </c>
      <c r="L305" s="7">
        <f t="shared" si="26"/>
        <v>1.3150141420490258</v>
      </c>
      <c r="M305" s="8">
        <f>'summary-no-refine'!$G306</f>
        <v>233481</v>
      </c>
      <c r="N305" s="24">
        <f t="shared" si="29"/>
        <v>233.48099999999999</v>
      </c>
      <c r="O305" s="7">
        <f t="shared" si="27"/>
        <v>1.1447783759706358</v>
      </c>
    </row>
    <row r="306" spans="1:15" x14ac:dyDescent="0.2">
      <c r="A306" s="1">
        <v>305</v>
      </c>
      <c r="B306" s="9">
        <f>('summary-refine'!$H307+'summary-refine'!$I307)/1000</f>
        <v>7.6420000000000003</v>
      </c>
      <c r="C306" s="9">
        <f>('summary-refine'!$K307-'summary-refine'!$J307)/1000</f>
        <v>100.845</v>
      </c>
      <c r="D306" s="9">
        <f>'summary-refine'!$J307/1000</f>
        <v>0.63300000000000001</v>
      </c>
      <c r="E306" s="8">
        <f>'summary-refine'!$G307</f>
        <v>267284</v>
      </c>
      <c r="F306" s="24">
        <f t="shared" si="28"/>
        <v>267.28399999999999</v>
      </c>
      <c r="G306" s="8">
        <f>'summary-refine'!$P307/1000</f>
        <v>87.218999999999994</v>
      </c>
      <c r="H306" s="8">
        <f>'summary-refine'!$P307/J306</f>
        <v>54.342056074766354</v>
      </c>
      <c r="I306" s="8">
        <f>'summary-refine'!$L307</f>
        <v>1488</v>
      </c>
      <c r="J306" s="8">
        <f>'summary-refine'!$M307</f>
        <v>1605</v>
      </c>
      <c r="K306" s="9">
        <f>('summary-no-refine'!$K307-'summary-no-refine'!$J307)/1000</f>
        <v>77.069999999999993</v>
      </c>
      <c r="L306" s="7">
        <f t="shared" si="26"/>
        <v>1.3084857921370183</v>
      </c>
      <c r="M306" s="8">
        <f>'summary-no-refine'!$G307</f>
        <v>233481</v>
      </c>
      <c r="N306" s="24">
        <f t="shared" si="29"/>
        <v>233.48099999999999</v>
      </c>
      <c r="O306" s="7">
        <f t="shared" si="27"/>
        <v>1.1447783759706358</v>
      </c>
    </row>
    <row r="307" spans="1:15" x14ac:dyDescent="0.2">
      <c r="A307" s="1">
        <v>306</v>
      </c>
      <c r="B307" s="9">
        <f>('summary-refine'!$H308+'summary-refine'!$I308)/1000</f>
        <v>7.9420000000000002</v>
      </c>
      <c r="C307" s="9">
        <f>('summary-refine'!$K308-'summary-refine'!$J308)/1000</f>
        <v>100.886</v>
      </c>
      <c r="D307" s="9">
        <f>'summary-refine'!$J308/1000</f>
        <v>0.65300000000000002</v>
      </c>
      <c r="E307" s="8">
        <f>'summary-refine'!$G308</f>
        <v>267284</v>
      </c>
      <c r="F307" s="24">
        <f t="shared" si="28"/>
        <v>267.28399999999999</v>
      </c>
      <c r="G307" s="8">
        <f>'summary-refine'!$P308/1000</f>
        <v>87.218999999999994</v>
      </c>
      <c r="H307" s="8">
        <f>'summary-refine'!$P308/J307</f>
        <v>54.342056074766354</v>
      </c>
      <c r="I307" s="8">
        <f>'summary-refine'!$L308</f>
        <v>1488</v>
      </c>
      <c r="J307" s="8">
        <f>'summary-refine'!$M308</f>
        <v>1605</v>
      </c>
      <c r="K307" s="9">
        <f>('summary-no-refine'!$K308-'summary-no-refine'!$J308)/1000</f>
        <v>83.09</v>
      </c>
      <c r="L307" s="7">
        <f t="shared" si="26"/>
        <v>1.2141773980021662</v>
      </c>
      <c r="M307" s="8">
        <f>'summary-no-refine'!$G308</f>
        <v>233481</v>
      </c>
      <c r="N307" s="24">
        <f t="shared" si="29"/>
        <v>233.48099999999999</v>
      </c>
      <c r="O307" s="7">
        <f t="shared" si="27"/>
        <v>1.1447783759706358</v>
      </c>
    </row>
    <row r="308" spans="1:15" x14ac:dyDescent="0.2">
      <c r="A308" s="1">
        <v>307</v>
      </c>
      <c r="B308" s="9">
        <f>('summary-refine'!$H309+'summary-refine'!$I309)/1000</f>
        <v>7.891</v>
      </c>
      <c r="C308" s="9">
        <f>('summary-refine'!$K309-'summary-refine'!$J309)/1000</f>
        <v>102.102</v>
      </c>
      <c r="D308" s="9">
        <f>'summary-refine'!$J309/1000</f>
        <v>0.66100000000000003</v>
      </c>
      <c r="E308" s="8">
        <f>'summary-refine'!$G309</f>
        <v>267852</v>
      </c>
      <c r="F308" s="24">
        <f t="shared" si="28"/>
        <v>267.85199999999998</v>
      </c>
      <c r="G308" s="8">
        <f>'summary-refine'!$P309/1000</f>
        <v>86.777000000000001</v>
      </c>
      <c r="H308" s="8">
        <f>'summary-refine'!$P309/J308</f>
        <v>54.06666666666667</v>
      </c>
      <c r="I308" s="8">
        <f>'summary-refine'!$L309</f>
        <v>1488</v>
      </c>
      <c r="J308" s="8">
        <f>'summary-refine'!$M309</f>
        <v>1605</v>
      </c>
      <c r="K308" s="9">
        <f>('summary-no-refine'!$K309-'summary-no-refine'!$J309)/1000</f>
        <v>73.290999999999997</v>
      </c>
      <c r="L308" s="7">
        <f t="shared" si="26"/>
        <v>1.393104201061522</v>
      </c>
      <c r="M308" s="8">
        <f>'summary-no-refine'!$G309</f>
        <v>226617</v>
      </c>
      <c r="N308" s="24">
        <f t="shared" si="29"/>
        <v>226.61699999999999</v>
      </c>
      <c r="O308" s="7">
        <f t="shared" si="27"/>
        <v>1.1819589880723864</v>
      </c>
    </row>
    <row r="309" spans="1:15" x14ac:dyDescent="0.2">
      <c r="A309" s="1">
        <v>308</v>
      </c>
      <c r="B309" s="9">
        <f>('summary-refine'!$H310+'summary-refine'!$I310)/1000</f>
        <v>7.9189999999999996</v>
      </c>
      <c r="C309" s="9">
        <f>('summary-refine'!$K310-'summary-refine'!$J310)/1000</f>
        <v>103.13500000000001</v>
      </c>
      <c r="D309" s="9">
        <f>'summary-refine'!$J310/1000</f>
        <v>0.67800000000000005</v>
      </c>
      <c r="E309" s="8">
        <f>'summary-refine'!$G310</f>
        <v>267852</v>
      </c>
      <c r="F309" s="24">
        <f t="shared" si="28"/>
        <v>267.85199999999998</v>
      </c>
      <c r="G309" s="8">
        <f>'summary-refine'!$P310/1000</f>
        <v>86.777000000000001</v>
      </c>
      <c r="H309" s="8">
        <f>'summary-refine'!$P310/J309</f>
        <v>54.06666666666667</v>
      </c>
      <c r="I309" s="8">
        <f>'summary-refine'!$L310</f>
        <v>1488</v>
      </c>
      <c r="J309" s="8">
        <f>'summary-refine'!$M310</f>
        <v>1605</v>
      </c>
      <c r="K309" s="9">
        <f>('summary-no-refine'!$K310-'summary-no-refine'!$J310)/1000</f>
        <v>74.013000000000005</v>
      </c>
      <c r="L309" s="7">
        <f t="shared" si="26"/>
        <v>1.3934714171834677</v>
      </c>
      <c r="M309" s="8">
        <f>'summary-no-refine'!$G310</f>
        <v>226617</v>
      </c>
      <c r="N309" s="24">
        <f t="shared" si="29"/>
        <v>226.61699999999999</v>
      </c>
      <c r="O309" s="7">
        <f t="shared" si="27"/>
        <v>1.1819589880723864</v>
      </c>
    </row>
    <row r="310" spans="1:15" x14ac:dyDescent="0.2">
      <c r="A310" s="1">
        <v>309</v>
      </c>
      <c r="B310" s="9">
        <f>('summary-refine'!$H311+'summary-refine'!$I311)/1000</f>
        <v>7.4050000000000002</v>
      </c>
      <c r="C310" s="9">
        <f>('summary-refine'!$K311-'summary-refine'!$J311)/1000</f>
        <v>100.167</v>
      </c>
      <c r="D310" s="9">
        <f>'summary-refine'!$J311/1000</f>
        <v>0.64100000000000001</v>
      </c>
      <c r="E310" s="8">
        <f>'summary-refine'!$G311</f>
        <v>267852</v>
      </c>
      <c r="F310" s="24">
        <f t="shared" si="28"/>
        <v>267.85199999999998</v>
      </c>
      <c r="G310" s="8">
        <f>'summary-refine'!$P311/1000</f>
        <v>86.777000000000001</v>
      </c>
      <c r="H310" s="8">
        <f>'summary-refine'!$P311/J310</f>
        <v>54.06666666666667</v>
      </c>
      <c r="I310" s="8">
        <f>'summary-refine'!$L311</f>
        <v>1488</v>
      </c>
      <c r="J310" s="8">
        <f>'summary-refine'!$M311</f>
        <v>1605</v>
      </c>
      <c r="K310" s="9">
        <f>('summary-no-refine'!$K311-'summary-no-refine'!$J311)/1000</f>
        <v>73.402000000000001</v>
      </c>
      <c r="L310" s="7">
        <f t="shared" si="26"/>
        <v>1.3646358409852593</v>
      </c>
      <c r="M310" s="8">
        <f>'summary-no-refine'!$G311</f>
        <v>226617</v>
      </c>
      <c r="N310" s="24">
        <f t="shared" si="29"/>
        <v>226.61699999999999</v>
      </c>
      <c r="O310" s="7">
        <f t="shared" si="27"/>
        <v>1.1819589880723864</v>
      </c>
    </row>
    <row r="311" spans="1:15" x14ac:dyDescent="0.2">
      <c r="A311" s="1">
        <v>310</v>
      </c>
      <c r="B311" s="9">
        <f>('summary-refine'!$H312+'summary-refine'!$I312)/1000</f>
        <v>7.694</v>
      </c>
      <c r="C311" s="9">
        <f>('summary-refine'!$K312-'summary-refine'!$J312)/1000</f>
        <v>103.58</v>
      </c>
      <c r="D311" s="9">
        <f>'summary-refine'!$J312/1000</f>
        <v>0.69</v>
      </c>
      <c r="E311" s="8">
        <f>'summary-refine'!$G312</f>
        <v>267852</v>
      </c>
      <c r="F311" s="24">
        <f t="shared" si="28"/>
        <v>267.85199999999998</v>
      </c>
      <c r="G311" s="8">
        <f>'summary-refine'!$P312/1000</f>
        <v>86.777000000000001</v>
      </c>
      <c r="H311" s="8">
        <f>'summary-refine'!$P312/J311</f>
        <v>54.06666666666667</v>
      </c>
      <c r="I311" s="8">
        <f>'summary-refine'!$L312</f>
        <v>1488</v>
      </c>
      <c r="J311" s="8">
        <f>'summary-refine'!$M312</f>
        <v>1605</v>
      </c>
      <c r="K311" s="9">
        <f>('summary-no-refine'!$K312-'summary-no-refine'!$J312)/1000</f>
        <v>74.733999999999995</v>
      </c>
      <c r="L311" s="7">
        <f t="shared" si="26"/>
        <v>1.3859822838333289</v>
      </c>
      <c r="M311" s="8">
        <f>'summary-no-refine'!$G312</f>
        <v>226617</v>
      </c>
      <c r="N311" s="24">
        <f t="shared" si="29"/>
        <v>226.61699999999999</v>
      </c>
      <c r="O311" s="7">
        <f t="shared" si="27"/>
        <v>1.1819589880723864</v>
      </c>
    </row>
    <row r="312" spans="1:15" x14ac:dyDescent="0.2">
      <c r="A312" s="1">
        <v>311</v>
      </c>
      <c r="B312" s="9">
        <f>('summary-refine'!$H313+'summary-refine'!$I313)/1000</f>
        <v>8.0410000000000004</v>
      </c>
      <c r="C312" s="9">
        <f>('summary-refine'!$K313-'summary-refine'!$J313)/1000</f>
        <v>103.12</v>
      </c>
      <c r="D312" s="9">
        <f>'summary-refine'!$J313/1000</f>
        <v>0.68100000000000005</v>
      </c>
      <c r="E312" s="8">
        <f>'summary-refine'!$G313</f>
        <v>267852</v>
      </c>
      <c r="F312" s="24">
        <f t="shared" si="28"/>
        <v>267.85199999999998</v>
      </c>
      <c r="G312" s="8">
        <f>'summary-refine'!$P313/1000</f>
        <v>86.777000000000001</v>
      </c>
      <c r="H312" s="8">
        <f>'summary-refine'!$P313/J312</f>
        <v>54.06666666666667</v>
      </c>
      <c r="I312" s="8">
        <f>'summary-refine'!$L313</f>
        <v>1488</v>
      </c>
      <c r="J312" s="8">
        <f>'summary-refine'!$M313</f>
        <v>1605</v>
      </c>
      <c r="K312" s="9">
        <f>('summary-no-refine'!$K313-'summary-no-refine'!$J313)/1000</f>
        <v>74.86</v>
      </c>
      <c r="L312" s="7">
        <f t="shared" si="26"/>
        <v>1.377504675394069</v>
      </c>
      <c r="M312" s="8">
        <f>'summary-no-refine'!$G313</f>
        <v>226617</v>
      </c>
      <c r="N312" s="24">
        <f t="shared" si="29"/>
        <v>226.61699999999999</v>
      </c>
      <c r="O312" s="7">
        <f t="shared" si="27"/>
        <v>1.1819589880723864</v>
      </c>
    </row>
    <row r="313" spans="1:15" x14ac:dyDescent="0.2">
      <c r="A313" s="1">
        <v>312</v>
      </c>
      <c r="B313" s="9">
        <f>('summary-refine'!$H314+'summary-refine'!$I314)/1000</f>
        <v>7.617</v>
      </c>
      <c r="C313" s="9">
        <f>('summary-refine'!$K314-'summary-refine'!$J314)/1000</f>
        <v>101.96899999999999</v>
      </c>
      <c r="D313" s="9">
        <f>'summary-refine'!$J314/1000</f>
        <v>0.64</v>
      </c>
      <c r="E313" s="8">
        <f>'summary-refine'!$G314</f>
        <v>267852</v>
      </c>
      <c r="F313" s="24">
        <f t="shared" si="28"/>
        <v>267.85199999999998</v>
      </c>
      <c r="G313" s="8">
        <f>'summary-refine'!$P314/1000</f>
        <v>86.777000000000001</v>
      </c>
      <c r="H313" s="8">
        <f>'summary-refine'!$P314/J313</f>
        <v>54.06666666666667</v>
      </c>
      <c r="I313" s="8">
        <f>'summary-refine'!$L314</f>
        <v>1488</v>
      </c>
      <c r="J313" s="8">
        <f>'summary-refine'!$M314</f>
        <v>1605</v>
      </c>
      <c r="K313" s="9">
        <f>('summary-no-refine'!$K314-'summary-no-refine'!$J314)/1000</f>
        <v>74.069999999999993</v>
      </c>
      <c r="L313" s="7">
        <f t="shared" si="26"/>
        <v>1.3766572161468882</v>
      </c>
      <c r="M313" s="8">
        <f>'summary-no-refine'!$G314</f>
        <v>226617</v>
      </c>
      <c r="N313" s="24">
        <f t="shared" si="29"/>
        <v>226.61699999999999</v>
      </c>
      <c r="O313" s="7">
        <f t="shared" si="27"/>
        <v>1.1819589880723864</v>
      </c>
    </row>
    <row r="314" spans="1:15" x14ac:dyDescent="0.2">
      <c r="A314" s="1">
        <v>313</v>
      </c>
      <c r="B314" s="9">
        <f>('summary-refine'!$H315+'summary-refine'!$I315)/1000</f>
        <v>7.883</v>
      </c>
      <c r="C314" s="9">
        <f>('summary-refine'!$K315-'summary-refine'!$J315)/1000</f>
        <v>101.76600000000001</v>
      </c>
      <c r="D314" s="9">
        <f>'summary-refine'!$J315/1000</f>
        <v>0.66100000000000003</v>
      </c>
      <c r="E314" s="8">
        <f>'summary-refine'!$G315</f>
        <v>267771</v>
      </c>
      <c r="F314" s="24">
        <f t="shared" si="28"/>
        <v>267.77100000000002</v>
      </c>
      <c r="G314" s="8">
        <f>'summary-refine'!$P315/1000</f>
        <v>86.713999999999999</v>
      </c>
      <c r="H314" s="8">
        <f>'summary-refine'!$P315/J314</f>
        <v>54.027414330218072</v>
      </c>
      <c r="I314" s="8">
        <f>'summary-refine'!$L315</f>
        <v>1488</v>
      </c>
      <c r="J314" s="8">
        <f>'summary-refine'!$M315</f>
        <v>1605</v>
      </c>
      <c r="K314" s="9">
        <f>('summary-no-refine'!$K315-'summary-no-refine'!$J315)/1000</f>
        <v>76.007000000000005</v>
      </c>
      <c r="L314" s="7">
        <f t="shared" si="26"/>
        <v>1.3389029957767047</v>
      </c>
      <c r="M314" s="8">
        <f>'summary-no-refine'!$G315</f>
        <v>226593</v>
      </c>
      <c r="N314" s="24">
        <f t="shared" si="29"/>
        <v>226.59299999999999</v>
      </c>
      <c r="O314" s="7">
        <f t="shared" si="27"/>
        <v>1.1817267082390013</v>
      </c>
    </row>
    <row r="315" spans="1:15" x14ac:dyDescent="0.2">
      <c r="A315" s="1">
        <v>314</v>
      </c>
      <c r="B315" s="9">
        <f>('summary-refine'!$H316+'summary-refine'!$I316)/1000</f>
        <v>7.6</v>
      </c>
      <c r="C315" s="9">
        <f>('summary-refine'!$K316-'summary-refine'!$J316)/1000</f>
        <v>100.19199999999999</v>
      </c>
      <c r="D315" s="9">
        <f>'summary-refine'!$J316/1000</f>
        <v>0.58399999999999996</v>
      </c>
      <c r="E315" s="8">
        <f>'summary-refine'!$G316</f>
        <v>267771</v>
      </c>
      <c r="F315" s="24">
        <f t="shared" si="28"/>
        <v>267.77100000000002</v>
      </c>
      <c r="G315" s="8">
        <f>'summary-refine'!$P316/1000</f>
        <v>86.713999999999999</v>
      </c>
      <c r="H315" s="8">
        <f>'summary-refine'!$P316/J315</f>
        <v>54.027414330218072</v>
      </c>
      <c r="I315" s="8">
        <f>'summary-refine'!$L316</f>
        <v>1488</v>
      </c>
      <c r="J315" s="8">
        <f>'summary-refine'!$M316</f>
        <v>1605</v>
      </c>
      <c r="K315" s="9">
        <f>('summary-no-refine'!$K316-'summary-no-refine'!$J316)/1000</f>
        <v>73.212999999999994</v>
      </c>
      <c r="L315" s="7">
        <f t="shared" si="26"/>
        <v>1.3685001297583763</v>
      </c>
      <c r="M315" s="8">
        <f>'summary-no-refine'!$G316</f>
        <v>226593</v>
      </c>
      <c r="N315" s="24">
        <f t="shared" si="29"/>
        <v>226.59299999999999</v>
      </c>
      <c r="O315" s="7">
        <f t="shared" si="27"/>
        <v>1.1817267082390013</v>
      </c>
    </row>
    <row r="316" spans="1:15" x14ac:dyDescent="0.2">
      <c r="A316" s="1">
        <v>315</v>
      </c>
      <c r="B316" s="9">
        <f>('summary-refine'!$H317+'summary-refine'!$I317)/1000</f>
        <v>8.0909999999999993</v>
      </c>
      <c r="C316" s="9">
        <f>('summary-refine'!$K317-'summary-refine'!$J317)/1000</f>
        <v>108.18600000000001</v>
      </c>
      <c r="D316" s="9">
        <f>'summary-refine'!$J317/1000</f>
        <v>0.70599999999999996</v>
      </c>
      <c r="E316" s="8">
        <f>'summary-refine'!$G317</f>
        <v>289138</v>
      </c>
      <c r="F316" s="24">
        <f t="shared" si="28"/>
        <v>289.13799999999998</v>
      </c>
      <c r="G316" s="8">
        <f>'summary-refine'!$P317/1000</f>
        <v>90.986999999999995</v>
      </c>
      <c r="H316" s="8">
        <f>'summary-refine'!$P317/J316</f>
        <v>56.689719626168227</v>
      </c>
      <c r="I316" s="8">
        <f>'summary-refine'!$L317</f>
        <v>1488</v>
      </c>
      <c r="J316" s="8">
        <f>'summary-refine'!$M317</f>
        <v>1605</v>
      </c>
      <c r="K316" s="9">
        <f>('summary-no-refine'!$K317-'summary-no-refine'!$J317)/1000</f>
        <v>88.813999999999993</v>
      </c>
      <c r="L316" s="7">
        <f t="shared" si="26"/>
        <v>1.2181187650595628</v>
      </c>
      <c r="M316" s="8">
        <f>'summary-no-refine'!$G317</f>
        <v>271142</v>
      </c>
      <c r="N316" s="24">
        <f t="shared" si="29"/>
        <v>271.142</v>
      </c>
      <c r="O316" s="7">
        <f t="shared" si="27"/>
        <v>1.0663711265683664</v>
      </c>
    </row>
    <row r="317" spans="1:15" x14ac:dyDescent="0.2">
      <c r="A317" s="1">
        <v>316</v>
      </c>
      <c r="B317" s="9">
        <f>('summary-refine'!$H318+'summary-refine'!$I318)/1000</f>
        <v>8.266</v>
      </c>
      <c r="C317" s="9">
        <f>('summary-refine'!$K318-'summary-refine'!$J318)/1000</f>
        <v>107.489</v>
      </c>
      <c r="D317" s="9">
        <f>'summary-refine'!$J318/1000</f>
        <v>0.70399999999999996</v>
      </c>
      <c r="E317" s="8">
        <f>'summary-refine'!$G318</f>
        <v>288144</v>
      </c>
      <c r="F317" s="24">
        <f t="shared" si="28"/>
        <v>288.14400000000001</v>
      </c>
      <c r="G317" s="8">
        <f>'summary-refine'!$P318/1000</f>
        <v>90.716999999999999</v>
      </c>
      <c r="H317" s="8">
        <f>'summary-refine'!$P318/J317</f>
        <v>56.521495327102805</v>
      </c>
      <c r="I317" s="8">
        <f>'summary-refine'!$L318</f>
        <v>1488</v>
      </c>
      <c r="J317" s="8">
        <f>'summary-refine'!$M318</f>
        <v>1605</v>
      </c>
      <c r="K317" s="9">
        <f>('summary-no-refine'!$K318-'summary-no-refine'!$J318)/1000</f>
        <v>91.03</v>
      </c>
      <c r="L317" s="7">
        <f t="shared" si="26"/>
        <v>1.1808085246621993</v>
      </c>
      <c r="M317" s="8">
        <f>'summary-no-refine'!$G318</f>
        <v>269433</v>
      </c>
      <c r="N317" s="24">
        <f t="shared" si="29"/>
        <v>269.43299999999999</v>
      </c>
      <c r="O317" s="7">
        <f t="shared" si="27"/>
        <v>1.0694458362561379</v>
      </c>
    </row>
    <row r="318" spans="1:15" x14ac:dyDescent="0.2">
      <c r="A318" s="1">
        <v>317</v>
      </c>
      <c r="B318" s="9">
        <f>('summary-refine'!$H319+'summary-refine'!$I319)/1000</f>
        <v>7.8070000000000004</v>
      </c>
      <c r="C318" s="9">
        <f>('summary-refine'!$K319-'summary-refine'!$J319)/1000</f>
        <v>103.581</v>
      </c>
      <c r="D318" s="9">
        <f>'summary-refine'!$J319/1000</f>
        <v>0.66700000000000004</v>
      </c>
      <c r="E318" s="8">
        <f>'summary-refine'!$G319</f>
        <v>279621</v>
      </c>
      <c r="F318" s="24">
        <f t="shared" si="28"/>
        <v>279.62099999999998</v>
      </c>
      <c r="G318" s="8">
        <f>'summary-refine'!$P319/1000</f>
        <v>91.055999999999997</v>
      </c>
      <c r="H318" s="8">
        <f>'summary-refine'!$P319/J318</f>
        <v>56.697384806973851</v>
      </c>
      <c r="I318" s="8">
        <f>'summary-refine'!$L319</f>
        <v>1489</v>
      </c>
      <c r="J318" s="8">
        <f>'summary-refine'!$M319</f>
        <v>1606</v>
      </c>
      <c r="K318" s="9">
        <f>('summary-no-refine'!$K319-'summary-no-refine'!$J319)/1000</f>
        <v>71.462999999999994</v>
      </c>
      <c r="L318" s="7">
        <f t="shared" si="26"/>
        <v>1.4494353721506235</v>
      </c>
      <c r="M318" s="8">
        <f>'summary-no-refine'!$G319</f>
        <v>222821</v>
      </c>
      <c r="N318" s="24">
        <f t="shared" si="29"/>
        <v>222.821</v>
      </c>
      <c r="O318" s="7">
        <f t="shared" si="27"/>
        <v>1.2549131365535564</v>
      </c>
    </row>
    <row r="319" spans="1:15" x14ac:dyDescent="0.2">
      <c r="A319" s="1">
        <v>318</v>
      </c>
      <c r="B319" s="9">
        <f>('summary-refine'!$H320+'summary-refine'!$I320)/1000</f>
        <v>7.8259999999999996</v>
      </c>
      <c r="C319" s="9">
        <f>('summary-refine'!$K320-'summary-refine'!$J320)/1000</f>
        <v>103.404</v>
      </c>
      <c r="D319" s="9">
        <f>'summary-refine'!$J320/1000</f>
        <v>0.68500000000000005</v>
      </c>
      <c r="E319" s="8">
        <f>'summary-refine'!$G320</f>
        <v>277403</v>
      </c>
      <c r="F319" s="24">
        <f t="shared" si="28"/>
        <v>277.40300000000002</v>
      </c>
      <c r="G319" s="8">
        <f>'summary-refine'!$P320/1000</f>
        <v>90.364000000000004</v>
      </c>
      <c r="H319" s="8">
        <f>'summary-refine'!$P320/J319</f>
        <v>56.266500622665006</v>
      </c>
      <c r="I319" s="8">
        <f>'summary-refine'!$L320</f>
        <v>1489</v>
      </c>
      <c r="J319" s="8">
        <f>'summary-refine'!$M320</f>
        <v>1606</v>
      </c>
      <c r="K319" s="9">
        <f>('summary-no-refine'!$K320-'summary-no-refine'!$J320)/1000</f>
        <v>73.257999999999996</v>
      </c>
      <c r="L319" s="7">
        <f t="shared" si="26"/>
        <v>1.4115045455786399</v>
      </c>
      <c r="M319" s="8">
        <f>'summary-no-refine'!$G320</f>
        <v>222179</v>
      </c>
      <c r="N319" s="24">
        <f t="shared" si="29"/>
        <v>222.179</v>
      </c>
      <c r="O319" s="7">
        <f t="shared" si="27"/>
        <v>1.2485563442089487</v>
      </c>
    </row>
    <row r="320" spans="1:15" x14ac:dyDescent="0.2">
      <c r="A320" s="1">
        <v>319</v>
      </c>
      <c r="B320" s="9">
        <f>('summary-refine'!$H321+'summary-refine'!$I321)/1000</f>
        <v>7.51</v>
      </c>
      <c r="C320" s="9">
        <f>('summary-refine'!$K321-'summary-refine'!$J321)/1000</f>
        <v>101.291</v>
      </c>
      <c r="D320" s="9">
        <f>'summary-refine'!$J321/1000</f>
        <v>0.66700000000000004</v>
      </c>
      <c r="E320" s="8">
        <f>'summary-refine'!$G321</f>
        <v>277216</v>
      </c>
      <c r="F320" s="24">
        <f t="shared" si="28"/>
        <v>277.21600000000001</v>
      </c>
      <c r="G320" s="8">
        <f>'summary-refine'!$P321/1000</f>
        <v>90.358000000000004</v>
      </c>
      <c r="H320" s="8">
        <f>'summary-refine'!$P321/J320</f>
        <v>56.262764632627643</v>
      </c>
      <c r="I320" s="8">
        <f>'summary-refine'!$L321</f>
        <v>1489</v>
      </c>
      <c r="J320" s="8">
        <f>'summary-refine'!$M321</f>
        <v>1606</v>
      </c>
      <c r="K320" s="9">
        <f>('summary-no-refine'!$K321-'summary-no-refine'!$J321)/1000</f>
        <v>69.655000000000001</v>
      </c>
      <c r="L320" s="7">
        <f t="shared" si="26"/>
        <v>1.4541813222309956</v>
      </c>
      <c r="M320" s="8">
        <f>'summary-no-refine'!$G321</f>
        <v>222175</v>
      </c>
      <c r="N320" s="24">
        <f t="shared" si="29"/>
        <v>222.17500000000001</v>
      </c>
      <c r="O320" s="7">
        <f t="shared" si="27"/>
        <v>1.2477371441431304</v>
      </c>
    </row>
    <row r="321" spans="1:15" x14ac:dyDescent="0.2">
      <c r="A321" s="1">
        <v>320</v>
      </c>
      <c r="B321" s="9">
        <f>('summary-refine'!$H322+'summary-refine'!$I322)/1000</f>
        <v>7.8579999999999997</v>
      </c>
      <c r="C321" s="9">
        <f>('summary-refine'!$K322-'summary-refine'!$J322)/1000</f>
        <v>103.88500000000001</v>
      </c>
      <c r="D321" s="9">
        <f>'summary-refine'!$J322/1000</f>
        <v>0.69899999999999995</v>
      </c>
      <c r="E321" s="8">
        <f>'summary-refine'!$G322</f>
        <v>277216</v>
      </c>
      <c r="F321" s="24">
        <f t="shared" si="28"/>
        <v>277.21600000000001</v>
      </c>
      <c r="G321" s="8">
        <f>'summary-refine'!$P322/1000</f>
        <v>90.358000000000004</v>
      </c>
      <c r="H321" s="8">
        <f>'summary-refine'!$P322/J321</f>
        <v>56.262764632627643</v>
      </c>
      <c r="I321" s="8">
        <f>'summary-refine'!$L322</f>
        <v>1489</v>
      </c>
      <c r="J321" s="8">
        <f>'summary-refine'!$M322</f>
        <v>1606</v>
      </c>
      <c r="K321" s="9">
        <f>('summary-no-refine'!$K322-'summary-no-refine'!$J322)/1000</f>
        <v>72.676000000000002</v>
      </c>
      <c r="L321" s="7">
        <f t="shared" si="26"/>
        <v>1.429426495679454</v>
      </c>
      <c r="M321" s="8">
        <f>'summary-no-refine'!$G322</f>
        <v>222175</v>
      </c>
      <c r="N321" s="24">
        <f t="shared" si="29"/>
        <v>222.17500000000001</v>
      </c>
      <c r="O321" s="7">
        <f t="shared" si="27"/>
        <v>1.2477371441431304</v>
      </c>
    </row>
    <row r="322" spans="1:15" x14ac:dyDescent="0.2">
      <c r="A322" s="1">
        <v>321</v>
      </c>
      <c r="B322" s="9">
        <f>('summary-refine'!$H323+'summary-refine'!$I323)/1000</f>
        <v>8.07</v>
      </c>
      <c r="C322" s="9">
        <f>('summary-refine'!$K323-'summary-refine'!$J323)/1000</f>
        <v>104.687</v>
      </c>
      <c r="D322" s="9">
        <f>'summary-refine'!$J323/1000</f>
        <v>0.72199999999999998</v>
      </c>
      <c r="E322" s="8">
        <f>'summary-refine'!$G323</f>
        <v>277216</v>
      </c>
      <c r="F322" s="24">
        <f t="shared" si="28"/>
        <v>277.21600000000001</v>
      </c>
      <c r="G322" s="8">
        <f>'summary-refine'!$P323/1000</f>
        <v>90.358000000000004</v>
      </c>
      <c r="H322" s="8">
        <f>'summary-refine'!$P323/J322</f>
        <v>56.262764632627643</v>
      </c>
      <c r="I322" s="8">
        <f>'summary-refine'!$L323</f>
        <v>1489</v>
      </c>
      <c r="J322" s="8">
        <f>'summary-refine'!$M323</f>
        <v>1606</v>
      </c>
      <c r="K322" s="9">
        <f>('summary-no-refine'!$K323-'summary-no-refine'!$J323)/1000</f>
        <v>72.695999999999998</v>
      </c>
      <c r="L322" s="7">
        <f t="shared" ref="L322:L385" si="30">C322/K322</f>
        <v>1.4400654781556068</v>
      </c>
      <c r="M322" s="8">
        <f>'summary-no-refine'!$G323</f>
        <v>222175</v>
      </c>
      <c r="N322" s="24">
        <f t="shared" si="29"/>
        <v>222.17500000000001</v>
      </c>
      <c r="O322" s="7">
        <f t="shared" ref="O322:O385" si="31">E322/M322</f>
        <v>1.2477371441431304</v>
      </c>
    </row>
    <row r="323" spans="1:15" x14ac:dyDescent="0.2">
      <c r="A323" s="1">
        <v>322</v>
      </c>
      <c r="B323" s="9">
        <f>('summary-refine'!$H324+'summary-refine'!$I324)/1000</f>
        <v>7.7569999999999997</v>
      </c>
      <c r="C323" s="9">
        <f>('summary-refine'!$K324-'summary-refine'!$J324)/1000</f>
        <v>102.496</v>
      </c>
      <c r="D323" s="9">
        <f>'summary-refine'!$J324/1000</f>
        <v>0.68100000000000005</v>
      </c>
      <c r="E323" s="8">
        <f>'summary-refine'!$G324</f>
        <v>277216</v>
      </c>
      <c r="F323" s="24">
        <f t="shared" ref="F323:F386" si="32">E323/1000</f>
        <v>277.21600000000001</v>
      </c>
      <c r="G323" s="8">
        <f>'summary-refine'!$P324/1000</f>
        <v>90.358000000000004</v>
      </c>
      <c r="H323" s="8">
        <f>'summary-refine'!$P324/J323</f>
        <v>56.262764632627643</v>
      </c>
      <c r="I323" s="8">
        <f>'summary-refine'!$L324</f>
        <v>1489</v>
      </c>
      <c r="J323" s="8">
        <f>'summary-refine'!$M324</f>
        <v>1606</v>
      </c>
      <c r="K323" s="9">
        <f>('summary-no-refine'!$K324-'summary-no-refine'!$J324)/1000</f>
        <v>71.004999999999995</v>
      </c>
      <c r="L323" s="7">
        <f t="shared" si="30"/>
        <v>1.4435039785930568</v>
      </c>
      <c r="M323" s="8">
        <f>'summary-no-refine'!$G324</f>
        <v>222175</v>
      </c>
      <c r="N323" s="24">
        <f t="shared" ref="N323:N386" si="33">M323/1000</f>
        <v>222.17500000000001</v>
      </c>
      <c r="O323" s="7">
        <f t="shared" si="31"/>
        <v>1.2477371441431304</v>
      </c>
    </row>
    <row r="324" spans="1:15" x14ac:dyDescent="0.2">
      <c r="A324" s="1">
        <v>323</v>
      </c>
      <c r="B324" s="9">
        <f>('summary-refine'!$H325+'summary-refine'!$I325)/1000</f>
        <v>7.9539999999999997</v>
      </c>
      <c r="C324" s="9">
        <f>('summary-refine'!$K325-'summary-refine'!$J325)/1000</f>
        <v>102.913</v>
      </c>
      <c r="D324" s="9">
        <f>'summary-refine'!$J325/1000</f>
        <v>0.70899999999999996</v>
      </c>
      <c r="E324" s="8">
        <f>'summary-refine'!$G325</f>
        <v>277216</v>
      </c>
      <c r="F324" s="24">
        <f t="shared" si="32"/>
        <v>277.21600000000001</v>
      </c>
      <c r="G324" s="8">
        <f>'summary-refine'!$P325/1000</f>
        <v>90.358000000000004</v>
      </c>
      <c r="H324" s="8">
        <f>'summary-refine'!$P325/J324</f>
        <v>56.262764632627643</v>
      </c>
      <c r="I324" s="8">
        <f>'summary-refine'!$L325</f>
        <v>1489</v>
      </c>
      <c r="J324" s="8">
        <f>'summary-refine'!$M325</f>
        <v>1606</v>
      </c>
      <c r="K324" s="9">
        <f>('summary-no-refine'!$K325-'summary-no-refine'!$J325)/1000</f>
        <v>71.204999999999998</v>
      </c>
      <c r="L324" s="7">
        <f t="shared" si="30"/>
        <v>1.4453058071764624</v>
      </c>
      <c r="M324" s="8">
        <f>'summary-no-refine'!$G325</f>
        <v>222175</v>
      </c>
      <c r="N324" s="24">
        <f t="shared" si="33"/>
        <v>222.17500000000001</v>
      </c>
      <c r="O324" s="7">
        <f t="shared" si="31"/>
        <v>1.2477371441431304</v>
      </c>
    </row>
    <row r="325" spans="1:15" x14ac:dyDescent="0.2">
      <c r="A325" s="1">
        <v>324</v>
      </c>
      <c r="B325" s="9">
        <f>('summary-refine'!$H326+'summary-refine'!$I326)/1000</f>
        <v>7.7220000000000004</v>
      </c>
      <c r="C325" s="9">
        <f>('summary-refine'!$K326-'summary-refine'!$J326)/1000</f>
        <v>100.76</v>
      </c>
      <c r="D325" s="9">
        <f>'summary-refine'!$J326/1000</f>
        <v>0.66800000000000004</v>
      </c>
      <c r="E325" s="8">
        <f>'summary-refine'!$G326</f>
        <v>280625</v>
      </c>
      <c r="F325" s="24">
        <f t="shared" si="32"/>
        <v>280.625</v>
      </c>
      <c r="G325" s="8">
        <f>'summary-refine'!$P326/1000</f>
        <v>90.581999999999994</v>
      </c>
      <c r="H325" s="8">
        <f>'summary-refine'!$P326/J325</f>
        <v>56.402241594022414</v>
      </c>
      <c r="I325" s="8">
        <f>'summary-refine'!$L326</f>
        <v>1489</v>
      </c>
      <c r="J325" s="8">
        <f>'summary-refine'!$M326</f>
        <v>1606</v>
      </c>
      <c r="K325" s="9">
        <f>('summary-no-refine'!$K326-'summary-no-refine'!$J326)/1000</f>
        <v>70.141000000000005</v>
      </c>
      <c r="L325" s="7">
        <f t="shared" si="30"/>
        <v>1.4365349795412099</v>
      </c>
      <c r="M325" s="8">
        <f>'summary-no-refine'!$G326</f>
        <v>221889</v>
      </c>
      <c r="N325" s="24">
        <f t="shared" si="33"/>
        <v>221.88900000000001</v>
      </c>
      <c r="O325" s="7">
        <f t="shared" si="31"/>
        <v>1.2647089310420976</v>
      </c>
    </row>
    <row r="326" spans="1:15" x14ac:dyDescent="0.2">
      <c r="A326" s="1">
        <v>325</v>
      </c>
      <c r="B326" s="9">
        <f>('summary-refine'!$H327+'summary-refine'!$I327)/1000</f>
        <v>7.8940000000000001</v>
      </c>
      <c r="C326" s="9">
        <f>('summary-refine'!$K327-'summary-refine'!$J327)/1000</f>
        <v>105.002</v>
      </c>
      <c r="D326" s="9">
        <f>'summary-refine'!$J327/1000</f>
        <v>0.65800000000000003</v>
      </c>
      <c r="E326" s="8">
        <f>'summary-refine'!$G327</f>
        <v>280625</v>
      </c>
      <c r="F326" s="24">
        <f t="shared" si="32"/>
        <v>280.625</v>
      </c>
      <c r="G326" s="8">
        <f>'summary-refine'!$P327/1000</f>
        <v>90.581999999999994</v>
      </c>
      <c r="H326" s="8">
        <f>'summary-refine'!$P327/J326</f>
        <v>56.402241594022414</v>
      </c>
      <c r="I326" s="8">
        <f>'summary-refine'!$L327</f>
        <v>1489</v>
      </c>
      <c r="J326" s="8">
        <f>'summary-refine'!$M327</f>
        <v>1606</v>
      </c>
      <c r="K326" s="9">
        <f>('summary-no-refine'!$K327-'summary-no-refine'!$J327)/1000</f>
        <v>70.784000000000006</v>
      </c>
      <c r="L326" s="7">
        <f t="shared" si="30"/>
        <v>1.4834143309222421</v>
      </c>
      <c r="M326" s="8">
        <f>'summary-no-refine'!$G327</f>
        <v>221889</v>
      </c>
      <c r="N326" s="24">
        <f t="shared" si="33"/>
        <v>221.88900000000001</v>
      </c>
      <c r="O326" s="7">
        <f t="shared" si="31"/>
        <v>1.2647089310420976</v>
      </c>
    </row>
    <row r="327" spans="1:15" x14ac:dyDescent="0.2">
      <c r="A327" s="1">
        <v>326</v>
      </c>
      <c r="B327" s="9">
        <f>('summary-refine'!$H328+'summary-refine'!$I328)/1000</f>
        <v>8.2270000000000003</v>
      </c>
      <c r="C327" s="9">
        <f>('summary-refine'!$K328-'summary-refine'!$J328)/1000</f>
        <v>178.42099999999999</v>
      </c>
      <c r="D327" s="9">
        <f>'summary-refine'!$J328/1000</f>
        <v>0.92400000000000004</v>
      </c>
      <c r="E327" s="8">
        <f>'summary-refine'!$G328</f>
        <v>336075</v>
      </c>
      <c r="F327" s="24">
        <f t="shared" si="32"/>
        <v>336.07499999999999</v>
      </c>
      <c r="G327" s="8">
        <f>'summary-refine'!$P328/1000</f>
        <v>91.653999999999996</v>
      </c>
      <c r="H327" s="8">
        <f>'summary-refine'!$P328/J327</f>
        <v>57.069738480697382</v>
      </c>
      <c r="I327" s="8">
        <f>'summary-refine'!$L328</f>
        <v>1490</v>
      </c>
      <c r="J327" s="8">
        <f>'summary-refine'!$M328</f>
        <v>1606</v>
      </c>
      <c r="K327" s="9">
        <f>('summary-no-refine'!$K328-'summary-no-refine'!$J328)/1000</f>
        <v>111.27200000000001</v>
      </c>
      <c r="L327" s="7">
        <f t="shared" si="30"/>
        <v>1.6034671795240489</v>
      </c>
      <c r="M327" s="8">
        <f>'summary-no-refine'!$G328</f>
        <v>283044</v>
      </c>
      <c r="N327" s="24">
        <f t="shared" si="33"/>
        <v>283.04399999999998</v>
      </c>
      <c r="O327" s="7">
        <f t="shared" si="31"/>
        <v>1.1873595624708526</v>
      </c>
    </row>
    <row r="328" spans="1:15" x14ac:dyDescent="0.2">
      <c r="A328" s="1">
        <v>327</v>
      </c>
      <c r="B328" s="9">
        <f>('summary-refine'!$H329+'summary-refine'!$I329)/1000</f>
        <v>7.7809999999999997</v>
      </c>
      <c r="C328" s="9">
        <f>('summary-refine'!$K329-'summary-refine'!$J329)/1000</f>
        <v>178.21</v>
      </c>
      <c r="D328" s="9">
        <f>'summary-refine'!$J329/1000</f>
        <v>0.85299999999999998</v>
      </c>
      <c r="E328" s="8">
        <f>'summary-refine'!$G329</f>
        <v>336075</v>
      </c>
      <c r="F328" s="24">
        <f t="shared" si="32"/>
        <v>336.07499999999999</v>
      </c>
      <c r="G328" s="8">
        <f>'summary-refine'!$P329/1000</f>
        <v>91.653999999999996</v>
      </c>
      <c r="H328" s="8">
        <f>'summary-refine'!$P329/J328</f>
        <v>57.069738480697382</v>
      </c>
      <c r="I328" s="8">
        <f>'summary-refine'!$L329</f>
        <v>1490</v>
      </c>
      <c r="J328" s="8">
        <f>'summary-refine'!$M329</f>
        <v>1606</v>
      </c>
      <c r="K328" s="9">
        <f>('summary-no-refine'!$K329-'summary-no-refine'!$J329)/1000</f>
        <v>108.15</v>
      </c>
      <c r="L328" s="7">
        <f t="shared" si="30"/>
        <v>1.6478039759593157</v>
      </c>
      <c r="M328" s="8">
        <f>'summary-no-refine'!$G329</f>
        <v>283044</v>
      </c>
      <c r="N328" s="24">
        <f t="shared" si="33"/>
        <v>283.04399999999998</v>
      </c>
      <c r="O328" s="7">
        <f t="shared" si="31"/>
        <v>1.1873595624708526</v>
      </c>
    </row>
    <row r="329" spans="1:15" x14ac:dyDescent="0.2">
      <c r="A329" s="1">
        <v>328</v>
      </c>
      <c r="B329" s="9">
        <f>('summary-refine'!$H330+'summary-refine'!$I330)/1000</f>
        <v>7.9420000000000002</v>
      </c>
      <c r="C329" s="9">
        <f>('summary-refine'!$K330-'summary-refine'!$J330)/1000</f>
        <v>177.14400000000001</v>
      </c>
      <c r="D329" s="9">
        <f>'summary-refine'!$J330/1000</f>
        <v>0.92300000000000004</v>
      </c>
      <c r="E329" s="8">
        <f>'summary-refine'!$G330</f>
        <v>336075</v>
      </c>
      <c r="F329" s="24">
        <f t="shared" si="32"/>
        <v>336.07499999999999</v>
      </c>
      <c r="G329" s="8">
        <f>'summary-refine'!$P330/1000</f>
        <v>91.653999999999996</v>
      </c>
      <c r="H329" s="8">
        <f>'summary-refine'!$P330/J329</f>
        <v>57.069738480697382</v>
      </c>
      <c r="I329" s="8">
        <f>'summary-refine'!$L330</f>
        <v>1490</v>
      </c>
      <c r="J329" s="8">
        <f>'summary-refine'!$M330</f>
        <v>1606</v>
      </c>
      <c r="K329" s="9">
        <f>('summary-no-refine'!$K330-'summary-no-refine'!$J330)/1000</f>
        <v>108.84</v>
      </c>
      <c r="L329" s="7">
        <f t="shared" si="30"/>
        <v>1.6275633958103639</v>
      </c>
      <c r="M329" s="8">
        <f>'summary-no-refine'!$G330</f>
        <v>283044</v>
      </c>
      <c r="N329" s="24">
        <f t="shared" si="33"/>
        <v>283.04399999999998</v>
      </c>
      <c r="O329" s="7">
        <f t="shared" si="31"/>
        <v>1.1873595624708526</v>
      </c>
    </row>
    <row r="330" spans="1:15" x14ac:dyDescent="0.2">
      <c r="A330" s="1">
        <v>329</v>
      </c>
      <c r="B330" s="9">
        <f>('summary-refine'!$H331+'summary-refine'!$I331)/1000</f>
        <v>7.7039999999999997</v>
      </c>
      <c r="C330" s="9">
        <f>('summary-refine'!$K331-'summary-refine'!$J331)/1000</f>
        <v>175.06399999999999</v>
      </c>
      <c r="D330" s="9">
        <f>'summary-refine'!$J331/1000</f>
        <v>0.90800000000000003</v>
      </c>
      <c r="E330" s="8">
        <f>'summary-refine'!$G331</f>
        <v>336075</v>
      </c>
      <c r="F330" s="24">
        <f t="shared" si="32"/>
        <v>336.07499999999999</v>
      </c>
      <c r="G330" s="8">
        <f>'summary-refine'!$P331/1000</f>
        <v>91.653999999999996</v>
      </c>
      <c r="H330" s="8">
        <f>'summary-refine'!$P331/J330</f>
        <v>57.069738480697382</v>
      </c>
      <c r="I330" s="8">
        <f>'summary-refine'!$L331</f>
        <v>1490</v>
      </c>
      <c r="J330" s="8">
        <f>'summary-refine'!$M331</f>
        <v>1606</v>
      </c>
      <c r="K330" s="9">
        <f>('summary-no-refine'!$K331-'summary-no-refine'!$J331)/1000</f>
        <v>107.36199999999999</v>
      </c>
      <c r="L330" s="7">
        <f t="shared" si="30"/>
        <v>1.6305955552243812</v>
      </c>
      <c r="M330" s="8">
        <f>'summary-no-refine'!$G331</f>
        <v>283044</v>
      </c>
      <c r="N330" s="24">
        <f t="shared" si="33"/>
        <v>283.04399999999998</v>
      </c>
      <c r="O330" s="7">
        <f t="shared" si="31"/>
        <v>1.1873595624708526</v>
      </c>
    </row>
    <row r="331" spans="1:15" x14ac:dyDescent="0.2">
      <c r="A331" s="1">
        <v>330</v>
      </c>
      <c r="B331" s="9">
        <f>('summary-refine'!$H332+'summary-refine'!$I332)/1000</f>
        <v>7.9109999999999996</v>
      </c>
      <c r="C331" s="9">
        <f>('summary-refine'!$K332-'summary-refine'!$J332)/1000</f>
        <v>172.25899999999999</v>
      </c>
      <c r="D331" s="9">
        <f>'summary-refine'!$J332/1000</f>
        <v>0.85199999999999998</v>
      </c>
      <c r="E331" s="8">
        <f>'summary-refine'!$G332</f>
        <v>336075</v>
      </c>
      <c r="F331" s="24">
        <f t="shared" si="32"/>
        <v>336.07499999999999</v>
      </c>
      <c r="G331" s="8">
        <f>'summary-refine'!$P332/1000</f>
        <v>91.653999999999996</v>
      </c>
      <c r="H331" s="8">
        <f>'summary-refine'!$P332/J331</f>
        <v>57.069738480697382</v>
      </c>
      <c r="I331" s="8">
        <f>'summary-refine'!$L332</f>
        <v>1490</v>
      </c>
      <c r="J331" s="8">
        <f>'summary-refine'!$M332</f>
        <v>1606</v>
      </c>
      <c r="K331" s="9">
        <f>('summary-no-refine'!$K332-'summary-no-refine'!$J332)/1000</f>
        <v>106.923</v>
      </c>
      <c r="L331" s="7">
        <f t="shared" si="30"/>
        <v>1.6110565547169458</v>
      </c>
      <c r="M331" s="8">
        <f>'summary-no-refine'!$G332</f>
        <v>283044</v>
      </c>
      <c r="N331" s="24">
        <f t="shared" si="33"/>
        <v>283.04399999999998</v>
      </c>
      <c r="O331" s="7">
        <f t="shared" si="31"/>
        <v>1.1873595624708526</v>
      </c>
    </row>
    <row r="332" spans="1:15" x14ac:dyDescent="0.2">
      <c r="A332" s="1">
        <v>331</v>
      </c>
      <c r="B332" s="9">
        <f>('summary-refine'!$H333+'summary-refine'!$I333)/1000</f>
        <v>7.9740000000000002</v>
      </c>
      <c r="C332" s="9">
        <f>('summary-refine'!$K333-'summary-refine'!$J333)/1000</f>
        <v>177.60499999999999</v>
      </c>
      <c r="D332" s="9">
        <f>'summary-refine'!$J333/1000</f>
        <v>0.95099999999999996</v>
      </c>
      <c r="E332" s="8">
        <f>'summary-refine'!$G333</f>
        <v>336075</v>
      </c>
      <c r="F332" s="24">
        <f t="shared" si="32"/>
        <v>336.07499999999999</v>
      </c>
      <c r="G332" s="8">
        <f>'summary-refine'!$P333/1000</f>
        <v>91.653999999999996</v>
      </c>
      <c r="H332" s="8">
        <f>'summary-refine'!$P333/J332</f>
        <v>57.069738480697382</v>
      </c>
      <c r="I332" s="8">
        <f>'summary-refine'!$L333</f>
        <v>1490</v>
      </c>
      <c r="J332" s="8">
        <f>'summary-refine'!$M333</f>
        <v>1606</v>
      </c>
      <c r="K332" s="9">
        <f>('summary-no-refine'!$K333-'summary-no-refine'!$J333)/1000</f>
        <v>107.78700000000001</v>
      </c>
      <c r="L332" s="7">
        <f t="shared" si="30"/>
        <v>1.6477404510748048</v>
      </c>
      <c r="M332" s="8">
        <f>'summary-no-refine'!$G333</f>
        <v>283044</v>
      </c>
      <c r="N332" s="24">
        <f t="shared" si="33"/>
        <v>283.04399999999998</v>
      </c>
      <c r="O332" s="7">
        <f t="shared" si="31"/>
        <v>1.1873595624708526</v>
      </c>
    </row>
    <row r="333" spans="1:15" x14ac:dyDescent="0.2">
      <c r="A333" s="1">
        <v>332</v>
      </c>
      <c r="B333" s="9">
        <f>('summary-refine'!$H334+'summary-refine'!$I334)/1000</f>
        <v>7.8609999999999998</v>
      </c>
      <c r="C333" s="9">
        <f>('summary-refine'!$K334-'summary-refine'!$J334)/1000</f>
        <v>178.83500000000001</v>
      </c>
      <c r="D333" s="9">
        <f>'summary-refine'!$J334/1000</f>
        <v>0.88500000000000001</v>
      </c>
      <c r="E333" s="8">
        <f>'summary-refine'!$G334</f>
        <v>336075</v>
      </c>
      <c r="F333" s="24">
        <f t="shared" si="32"/>
        <v>336.07499999999999</v>
      </c>
      <c r="G333" s="8">
        <f>'summary-refine'!$P334/1000</f>
        <v>91.653999999999996</v>
      </c>
      <c r="H333" s="8">
        <f>'summary-refine'!$P334/J333</f>
        <v>57.069738480697382</v>
      </c>
      <c r="I333" s="8">
        <f>'summary-refine'!$L334</f>
        <v>1490</v>
      </c>
      <c r="J333" s="8">
        <f>'summary-refine'!$M334</f>
        <v>1606</v>
      </c>
      <c r="K333" s="9">
        <f>('summary-no-refine'!$K334-'summary-no-refine'!$J334)/1000</f>
        <v>109.145</v>
      </c>
      <c r="L333" s="7">
        <f t="shared" si="30"/>
        <v>1.6385084062485686</v>
      </c>
      <c r="M333" s="8">
        <f>'summary-no-refine'!$G334</f>
        <v>283044</v>
      </c>
      <c r="N333" s="24">
        <f t="shared" si="33"/>
        <v>283.04399999999998</v>
      </c>
      <c r="O333" s="7">
        <f t="shared" si="31"/>
        <v>1.1873595624708526</v>
      </c>
    </row>
    <row r="334" spans="1:15" x14ac:dyDescent="0.2">
      <c r="A334" s="1">
        <v>333</v>
      </c>
      <c r="B334" s="9">
        <f>('summary-refine'!$H335+'summary-refine'!$I335)/1000</f>
        <v>7.88</v>
      </c>
      <c r="C334" s="9">
        <f>('summary-refine'!$K335-'summary-refine'!$J335)/1000</f>
        <v>177.06700000000001</v>
      </c>
      <c r="D334" s="9">
        <f>'summary-refine'!$J335/1000</f>
        <v>0.85699999999999998</v>
      </c>
      <c r="E334" s="8">
        <f>'summary-refine'!$G335</f>
        <v>336075</v>
      </c>
      <c r="F334" s="24">
        <f t="shared" si="32"/>
        <v>336.07499999999999</v>
      </c>
      <c r="G334" s="8">
        <f>'summary-refine'!$P335/1000</f>
        <v>91.653999999999996</v>
      </c>
      <c r="H334" s="8">
        <f>'summary-refine'!$P335/J334</f>
        <v>57.069738480697382</v>
      </c>
      <c r="I334" s="8">
        <f>'summary-refine'!$L335</f>
        <v>1490</v>
      </c>
      <c r="J334" s="8">
        <f>'summary-refine'!$M335</f>
        <v>1606</v>
      </c>
      <c r="K334" s="9">
        <f>('summary-no-refine'!$K335-'summary-no-refine'!$J335)/1000</f>
        <v>107.62</v>
      </c>
      <c r="L334" s="7">
        <f t="shared" si="30"/>
        <v>1.6452982716967106</v>
      </c>
      <c r="M334" s="8">
        <f>'summary-no-refine'!$G335</f>
        <v>283044</v>
      </c>
      <c r="N334" s="24">
        <f t="shared" si="33"/>
        <v>283.04399999999998</v>
      </c>
      <c r="O334" s="7">
        <f t="shared" si="31"/>
        <v>1.1873595624708526</v>
      </c>
    </row>
    <row r="335" spans="1:15" x14ac:dyDescent="0.2">
      <c r="A335" s="1">
        <v>334</v>
      </c>
      <c r="B335" s="9">
        <f>('summary-refine'!$H336+'summary-refine'!$I336)/1000</f>
        <v>7.4509999999999996</v>
      </c>
      <c r="C335" s="9">
        <f>('summary-refine'!$K336-'summary-refine'!$J336)/1000</f>
        <v>173.233</v>
      </c>
      <c r="D335" s="9">
        <f>'summary-refine'!$J336/1000</f>
        <v>0.83799999999999997</v>
      </c>
      <c r="E335" s="8">
        <f>'summary-refine'!$G336</f>
        <v>336075</v>
      </c>
      <c r="F335" s="24">
        <f t="shared" si="32"/>
        <v>336.07499999999999</v>
      </c>
      <c r="G335" s="8">
        <f>'summary-refine'!$P336/1000</f>
        <v>91.653999999999996</v>
      </c>
      <c r="H335" s="8">
        <f>'summary-refine'!$P336/J335</f>
        <v>57.069738480697382</v>
      </c>
      <c r="I335" s="8">
        <f>'summary-refine'!$L336</f>
        <v>1490</v>
      </c>
      <c r="J335" s="8">
        <f>'summary-refine'!$M336</f>
        <v>1606</v>
      </c>
      <c r="K335" s="9">
        <f>('summary-no-refine'!$K336-'summary-no-refine'!$J336)/1000</f>
        <v>105.087</v>
      </c>
      <c r="L335" s="7">
        <f t="shared" si="30"/>
        <v>1.6484722182572535</v>
      </c>
      <c r="M335" s="8">
        <f>'summary-no-refine'!$G336</f>
        <v>283044</v>
      </c>
      <c r="N335" s="24">
        <f t="shared" si="33"/>
        <v>283.04399999999998</v>
      </c>
      <c r="O335" s="7">
        <f t="shared" si="31"/>
        <v>1.1873595624708526</v>
      </c>
    </row>
    <row r="336" spans="1:15" x14ac:dyDescent="0.2">
      <c r="A336" s="1">
        <v>335</v>
      </c>
      <c r="B336" s="9">
        <f>('summary-refine'!$H337+'summary-refine'!$I337)/1000</f>
        <v>8.0370000000000008</v>
      </c>
      <c r="C336" s="9">
        <f>('summary-refine'!$K337-'summary-refine'!$J337)/1000</f>
        <v>177.47900000000001</v>
      </c>
      <c r="D336" s="9">
        <f>'summary-refine'!$J337/1000</f>
        <v>0.91</v>
      </c>
      <c r="E336" s="8">
        <f>'summary-refine'!$G337</f>
        <v>336064</v>
      </c>
      <c r="F336" s="24">
        <f t="shared" si="32"/>
        <v>336.06400000000002</v>
      </c>
      <c r="G336" s="8">
        <f>'summary-refine'!$P337/1000</f>
        <v>91.647000000000006</v>
      </c>
      <c r="H336" s="8">
        <f>'summary-refine'!$P337/J336</f>
        <v>57.0653798256538</v>
      </c>
      <c r="I336" s="8">
        <f>'summary-refine'!$L337</f>
        <v>1490</v>
      </c>
      <c r="J336" s="8">
        <f>'summary-refine'!$M337</f>
        <v>1606</v>
      </c>
      <c r="K336" s="9">
        <f>('summary-no-refine'!$K337-'summary-no-refine'!$J337)/1000</f>
        <v>107.932</v>
      </c>
      <c r="L336" s="7">
        <f t="shared" si="30"/>
        <v>1.6443594114813032</v>
      </c>
      <c r="M336" s="8">
        <f>'summary-no-refine'!$G337</f>
        <v>283033</v>
      </c>
      <c r="N336" s="24">
        <f t="shared" si="33"/>
        <v>283.03300000000002</v>
      </c>
      <c r="O336" s="7">
        <f t="shared" si="31"/>
        <v>1.1873668441489156</v>
      </c>
    </row>
    <row r="337" spans="1:15" x14ac:dyDescent="0.2">
      <c r="A337" s="1">
        <v>336</v>
      </c>
      <c r="B337" s="9">
        <f>('summary-refine'!$H338+'summary-refine'!$I338)/1000</f>
        <v>8.2409999999999997</v>
      </c>
      <c r="C337" s="9">
        <f>('summary-refine'!$K338-'summary-refine'!$J338)/1000</f>
        <v>177.43899999999999</v>
      </c>
      <c r="D337" s="9">
        <f>'summary-refine'!$J338/1000</f>
        <v>0.90700000000000003</v>
      </c>
      <c r="E337" s="8">
        <f>'summary-refine'!$G338</f>
        <v>336064</v>
      </c>
      <c r="F337" s="24">
        <f t="shared" si="32"/>
        <v>336.06400000000002</v>
      </c>
      <c r="G337" s="8">
        <f>'summary-refine'!$P338/1000</f>
        <v>91.647000000000006</v>
      </c>
      <c r="H337" s="8">
        <f>'summary-refine'!$P338/J337</f>
        <v>57.0653798256538</v>
      </c>
      <c r="I337" s="8">
        <f>'summary-refine'!$L338</f>
        <v>1490</v>
      </c>
      <c r="J337" s="8">
        <f>'summary-refine'!$M338</f>
        <v>1606</v>
      </c>
      <c r="K337" s="9">
        <f>('summary-no-refine'!$K338-'summary-no-refine'!$J338)/1000</f>
        <v>110.76900000000001</v>
      </c>
      <c r="L337" s="7">
        <f t="shared" si="30"/>
        <v>1.6018831983677742</v>
      </c>
      <c r="M337" s="8">
        <f>'summary-no-refine'!$G338</f>
        <v>283033</v>
      </c>
      <c r="N337" s="24">
        <f t="shared" si="33"/>
        <v>283.03300000000002</v>
      </c>
      <c r="O337" s="7">
        <f t="shared" si="31"/>
        <v>1.1873668441489156</v>
      </c>
    </row>
    <row r="338" spans="1:15" x14ac:dyDescent="0.2">
      <c r="A338" s="1">
        <v>337</v>
      </c>
      <c r="B338" s="9">
        <f>('summary-refine'!$H339+'summary-refine'!$I339)/1000</f>
        <v>7.9660000000000002</v>
      </c>
      <c r="C338" s="9">
        <f>('summary-refine'!$K339-'summary-refine'!$J339)/1000</f>
        <v>173.74</v>
      </c>
      <c r="D338" s="9">
        <f>'summary-refine'!$J339/1000</f>
        <v>0.89500000000000002</v>
      </c>
      <c r="E338" s="8">
        <f>'summary-refine'!$G339</f>
        <v>336064</v>
      </c>
      <c r="F338" s="24">
        <f t="shared" si="32"/>
        <v>336.06400000000002</v>
      </c>
      <c r="G338" s="8">
        <f>'summary-refine'!$P339/1000</f>
        <v>91.647000000000006</v>
      </c>
      <c r="H338" s="8">
        <f>'summary-refine'!$P339/J338</f>
        <v>57.0653798256538</v>
      </c>
      <c r="I338" s="8">
        <f>'summary-refine'!$L339</f>
        <v>1490</v>
      </c>
      <c r="J338" s="8">
        <f>'summary-refine'!$M339</f>
        <v>1606</v>
      </c>
      <c r="K338" s="9">
        <f>('summary-no-refine'!$K339-'summary-no-refine'!$J339)/1000</f>
        <v>107.107</v>
      </c>
      <c r="L338" s="7">
        <f t="shared" si="30"/>
        <v>1.622116201555454</v>
      </c>
      <c r="M338" s="8">
        <f>'summary-no-refine'!$G339</f>
        <v>283033</v>
      </c>
      <c r="N338" s="24">
        <f t="shared" si="33"/>
        <v>283.03300000000002</v>
      </c>
      <c r="O338" s="7">
        <f t="shared" si="31"/>
        <v>1.1873668441489156</v>
      </c>
    </row>
    <row r="339" spans="1:15" x14ac:dyDescent="0.2">
      <c r="A339" s="1">
        <v>338</v>
      </c>
      <c r="B339" s="9">
        <f>('summary-refine'!$H340+'summary-refine'!$I340)/1000</f>
        <v>7.9269999999999996</v>
      </c>
      <c r="C339" s="9">
        <f>('summary-refine'!$K340-'summary-refine'!$J340)/1000</f>
        <v>177.994</v>
      </c>
      <c r="D339" s="9">
        <f>'summary-refine'!$J340/1000</f>
        <v>0.84</v>
      </c>
      <c r="E339" s="8">
        <f>'summary-refine'!$G340</f>
        <v>336064</v>
      </c>
      <c r="F339" s="24">
        <f t="shared" si="32"/>
        <v>336.06400000000002</v>
      </c>
      <c r="G339" s="8">
        <f>'summary-refine'!$P340/1000</f>
        <v>91.647000000000006</v>
      </c>
      <c r="H339" s="8">
        <f>'summary-refine'!$P340/J339</f>
        <v>57.0653798256538</v>
      </c>
      <c r="I339" s="8">
        <f>'summary-refine'!$L340</f>
        <v>1490</v>
      </c>
      <c r="J339" s="8">
        <f>'summary-refine'!$M340</f>
        <v>1606</v>
      </c>
      <c r="K339" s="9">
        <f>('summary-no-refine'!$K340-'summary-no-refine'!$J340)/1000</f>
        <v>111.663</v>
      </c>
      <c r="L339" s="7">
        <f t="shared" si="30"/>
        <v>1.5940284606360209</v>
      </c>
      <c r="M339" s="8">
        <f>'summary-no-refine'!$G340</f>
        <v>283033</v>
      </c>
      <c r="N339" s="24">
        <f t="shared" si="33"/>
        <v>283.03300000000002</v>
      </c>
      <c r="O339" s="7">
        <f t="shared" si="31"/>
        <v>1.1873668441489156</v>
      </c>
    </row>
    <row r="340" spans="1:15" x14ac:dyDescent="0.2">
      <c r="A340" s="1">
        <v>339</v>
      </c>
      <c r="B340" s="9">
        <f>('summary-refine'!$H341+'summary-refine'!$I341)/1000</f>
        <v>7.6440000000000001</v>
      </c>
      <c r="C340" s="9">
        <f>('summary-refine'!$K341-'summary-refine'!$J341)/1000</f>
        <v>173.703</v>
      </c>
      <c r="D340" s="9">
        <f>'summary-refine'!$J341/1000</f>
        <v>0.88700000000000001</v>
      </c>
      <c r="E340" s="8">
        <f>'summary-refine'!$G341</f>
        <v>336064</v>
      </c>
      <c r="F340" s="24">
        <f t="shared" si="32"/>
        <v>336.06400000000002</v>
      </c>
      <c r="G340" s="8">
        <f>'summary-refine'!$P341/1000</f>
        <v>91.647000000000006</v>
      </c>
      <c r="H340" s="8">
        <f>'summary-refine'!$P341/J340</f>
        <v>57.0653798256538</v>
      </c>
      <c r="I340" s="8">
        <f>'summary-refine'!$L341</f>
        <v>1490</v>
      </c>
      <c r="J340" s="8">
        <f>'summary-refine'!$M341</f>
        <v>1606</v>
      </c>
      <c r="K340" s="9">
        <f>('summary-no-refine'!$K341-'summary-no-refine'!$J341)/1000</f>
        <v>107.935</v>
      </c>
      <c r="L340" s="7">
        <f t="shared" si="30"/>
        <v>1.609329689164775</v>
      </c>
      <c r="M340" s="8">
        <f>'summary-no-refine'!$G341</f>
        <v>283033</v>
      </c>
      <c r="N340" s="24">
        <f t="shared" si="33"/>
        <v>283.03300000000002</v>
      </c>
      <c r="O340" s="7">
        <f t="shared" si="31"/>
        <v>1.1873668441489156</v>
      </c>
    </row>
    <row r="341" spans="1:15" x14ac:dyDescent="0.2">
      <c r="A341" s="1">
        <v>340</v>
      </c>
      <c r="B341" s="9">
        <f>('summary-refine'!$H342+'summary-refine'!$I342)/1000</f>
        <v>7.8380000000000001</v>
      </c>
      <c r="C341" s="9">
        <f>('summary-refine'!$K342-'summary-refine'!$J342)/1000</f>
        <v>174.40199999999999</v>
      </c>
      <c r="D341" s="9">
        <f>'summary-refine'!$J342/1000</f>
        <v>0.88700000000000001</v>
      </c>
      <c r="E341" s="8">
        <f>'summary-refine'!$G342</f>
        <v>336064</v>
      </c>
      <c r="F341" s="24">
        <f t="shared" si="32"/>
        <v>336.06400000000002</v>
      </c>
      <c r="G341" s="8">
        <f>'summary-refine'!$P342/1000</f>
        <v>91.647000000000006</v>
      </c>
      <c r="H341" s="8">
        <f>'summary-refine'!$P342/J341</f>
        <v>57.0653798256538</v>
      </c>
      <c r="I341" s="8">
        <f>'summary-refine'!$L342</f>
        <v>1490</v>
      </c>
      <c r="J341" s="8">
        <f>'summary-refine'!$M342</f>
        <v>1606</v>
      </c>
      <c r="K341" s="9">
        <f>('summary-no-refine'!$K342-'summary-no-refine'!$J342)/1000</f>
        <v>107.922</v>
      </c>
      <c r="L341" s="7">
        <f t="shared" si="30"/>
        <v>1.616000444765664</v>
      </c>
      <c r="M341" s="8">
        <f>'summary-no-refine'!$G342</f>
        <v>283033</v>
      </c>
      <c r="N341" s="24">
        <f t="shared" si="33"/>
        <v>283.03300000000002</v>
      </c>
      <c r="O341" s="7">
        <f t="shared" si="31"/>
        <v>1.1873668441489156</v>
      </c>
    </row>
    <row r="342" spans="1:15" x14ac:dyDescent="0.2">
      <c r="A342" s="1">
        <v>341</v>
      </c>
      <c r="B342" s="9">
        <f>('summary-refine'!$H343+'summary-refine'!$I343)/1000</f>
        <v>8.0790000000000006</v>
      </c>
      <c r="C342" s="9">
        <f>('summary-refine'!$K343-'summary-refine'!$J343)/1000</f>
        <v>175.46100000000001</v>
      </c>
      <c r="D342" s="9">
        <f>'summary-refine'!$J343/1000</f>
        <v>0.85499999999999998</v>
      </c>
      <c r="E342" s="8">
        <f>'summary-refine'!$G343</f>
        <v>336064</v>
      </c>
      <c r="F342" s="24">
        <f t="shared" si="32"/>
        <v>336.06400000000002</v>
      </c>
      <c r="G342" s="8">
        <f>'summary-refine'!$P343/1000</f>
        <v>91.647000000000006</v>
      </c>
      <c r="H342" s="8">
        <f>'summary-refine'!$P343/J342</f>
        <v>57.0653798256538</v>
      </c>
      <c r="I342" s="8">
        <f>'summary-refine'!$L343</f>
        <v>1490</v>
      </c>
      <c r="J342" s="8">
        <f>'summary-refine'!$M343</f>
        <v>1606</v>
      </c>
      <c r="K342" s="9">
        <f>('summary-no-refine'!$K343-'summary-no-refine'!$J343)/1000</f>
        <v>108.24</v>
      </c>
      <c r="L342" s="7">
        <f t="shared" si="30"/>
        <v>1.6210365853658539</v>
      </c>
      <c r="M342" s="8">
        <f>'summary-no-refine'!$G343</f>
        <v>283033</v>
      </c>
      <c r="N342" s="24">
        <f t="shared" si="33"/>
        <v>283.03300000000002</v>
      </c>
      <c r="O342" s="7">
        <f t="shared" si="31"/>
        <v>1.1873668441489156</v>
      </c>
    </row>
    <row r="343" spans="1:15" x14ac:dyDescent="0.2">
      <c r="A343" s="1">
        <v>342</v>
      </c>
      <c r="B343" s="9">
        <f>('summary-refine'!$H344+'summary-refine'!$I344)/1000</f>
        <v>7.9749999999999996</v>
      </c>
      <c r="C343" s="9">
        <f>('summary-refine'!$K344-'summary-refine'!$J344)/1000</f>
        <v>175.001</v>
      </c>
      <c r="D343" s="9">
        <f>'summary-refine'!$J344/1000</f>
        <v>0.89200000000000002</v>
      </c>
      <c r="E343" s="8">
        <f>'summary-refine'!$G344</f>
        <v>336064</v>
      </c>
      <c r="F343" s="24">
        <f t="shared" si="32"/>
        <v>336.06400000000002</v>
      </c>
      <c r="G343" s="8">
        <f>'summary-refine'!$P344/1000</f>
        <v>91.647000000000006</v>
      </c>
      <c r="H343" s="8">
        <f>'summary-refine'!$P344/J343</f>
        <v>57.0653798256538</v>
      </c>
      <c r="I343" s="8">
        <f>'summary-refine'!$L344</f>
        <v>1490</v>
      </c>
      <c r="J343" s="8">
        <f>'summary-refine'!$M344</f>
        <v>1606</v>
      </c>
      <c r="K343" s="9">
        <f>('summary-no-refine'!$K344-'summary-no-refine'!$J344)/1000</f>
        <v>108.64100000000001</v>
      </c>
      <c r="L343" s="7">
        <f t="shared" si="30"/>
        <v>1.6108191198534623</v>
      </c>
      <c r="M343" s="8">
        <f>'summary-no-refine'!$G344</f>
        <v>283033</v>
      </c>
      <c r="N343" s="24">
        <f t="shared" si="33"/>
        <v>283.03300000000002</v>
      </c>
      <c r="O343" s="7">
        <f t="shared" si="31"/>
        <v>1.1873668441489156</v>
      </c>
    </row>
    <row r="344" spans="1:15" x14ac:dyDescent="0.2">
      <c r="A344" s="1">
        <v>343</v>
      </c>
      <c r="B344" s="9">
        <f>('summary-refine'!$H345+'summary-refine'!$I345)/1000</f>
        <v>7.7759999999999998</v>
      </c>
      <c r="C344" s="9">
        <f>('summary-refine'!$K345-'summary-refine'!$J345)/1000</f>
        <v>179.101</v>
      </c>
      <c r="D344" s="9">
        <f>'summary-refine'!$J345/1000</f>
        <v>0.85499999999999998</v>
      </c>
      <c r="E344" s="8">
        <f>'summary-refine'!$G345</f>
        <v>336064</v>
      </c>
      <c r="F344" s="24">
        <f t="shared" si="32"/>
        <v>336.06400000000002</v>
      </c>
      <c r="G344" s="8">
        <f>'summary-refine'!$P345/1000</f>
        <v>91.647000000000006</v>
      </c>
      <c r="H344" s="8">
        <f>'summary-refine'!$P345/J344</f>
        <v>57.0653798256538</v>
      </c>
      <c r="I344" s="8">
        <f>'summary-refine'!$L345</f>
        <v>1490</v>
      </c>
      <c r="J344" s="8">
        <f>'summary-refine'!$M345</f>
        <v>1606</v>
      </c>
      <c r="K344" s="9">
        <f>('summary-no-refine'!$K345-'summary-no-refine'!$J345)/1000</f>
        <v>109.852</v>
      </c>
      <c r="L344" s="7">
        <f t="shared" si="30"/>
        <v>1.6303845173506171</v>
      </c>
      <c r="M344" s="8">
        <f>'summary-no-refine'!$G345</f>
        <v>283033</v>
      </c>
      <c r="N344" s="24">
        <f t="shared" si="33"/>
        <v>283.03300000000002</v>
      </c>
      <c r="O344" s="7">
        <f t="shared" si="31"/>
        <v>1.1873668441489156</v>
      </c>
    </row>
    <row r="345" spans="1:15" x14ac:dyDescent="0.2">
      <c r="A345" s="1">
        <v>344</v>
      </c>
      <c r="B345" s="9">
        <f>('summary-refine'!$H346+'summary-refine'!$I346)/1000</f>
        <v>7.5819999999999999</v>
      </c>
      <c r="C345" s="9">
        <f>('summary-refine'!$K346-'summary-refine'!$J346)/1000</f>
        <v>172.38399999999999</v>
      </c>
      <c r="D345" s="9">
        <f>'summary-refine'!$J346/1000</f>
        <v>0.86799999999999999</v>
      </c>
      <c r="E345" s="8">
        <f>'summary-refine'!$G346</f>
        <v>336064</v>
      </c>
      <c r="F345" s="24">
        <f t="shared" si="32"/>
        <v>336.06400000000002</v>
      </c>
      <c r="G345" s="8">
        <f>'summary-refine'!$P346/1000</f>
        <v>91.647000000000006</v>
      </c>
      <c r="H345" s="8">
        <f>'summary-refine'!$P346/J345</f>
        <v>57.0653798256538</v>
      </c>
      <c r="I345" s="8">
        <f>'summary-refine'!$L346</f>
        <v>1490</v>
      </c>
      <c r="J345" s="8">
        <f>'summary-refine'!$M346</f>
        <v>1606</v>
      </c>
      <c r="K345" s="9">
        <f>('summary-no-refine'!$K346-'summary-no-refine'!$J346)/1000</f>
        <v>104.182</v>
      </c>
      <c r="L345" s="7">
        <f t="shared" si="30"/>
        <v>1.6546428365744561</v>
      </c>
      <c r="M345" s="8">
        <f>'summary-no-refine'!$G346</f>
        <v>283033</v>
      </c>
      <c r="N345" s="24">
        <f t="shared" si="33"/>
        <v>283.03300000000002</v>
      </c>
      <c r="O345" s="7">
        <f t="shared" si="31"/>
        <v>1.1873668441489156</v>
      </c>
    </row>
    <row r="346" spans="1:15" x14ac:dyDescent="0.2">
      <c r="A346" s="1">
        <v>345</v>
      </c>
      <c r="B346" s="9">
        <f>('summary-refine'!$H347+'summary-refine'!$I347)/1000</f>
        <v>7.968</v>
      </c>
      <c r="C346" s="9">
        <f>('summary-refine'!$K347-'summary-refine'!$J347)/1000</f>
        <v>120.914</v>
      </c>
      <c r="D346" s="9">
        <f>'summary-refine'!$J347/1000</f>
        <v>0.67100000000000004</v>
      </c>
      <c r="E346" s="8">
        <f>'summary-refine'!$G347</f>
        <v>277874</v>
      </c>
      <c r="F346" s="24">
        <f t="shared" si="32"/>
        <v>277.87400000000002</v>
      </c>
      <c r="G346" s="8">
        <f>'summary-refine'!$P347/1000</f>
        <v>85.245000000000005</v>
      </c>
      <c r="H346" s="8">
        <f>'summary-refine'!$P347/J346</f>
        <v>51.290613718411549</v>
      </c>
      <c r="I346" s="8">
        <f>'summary-refine'!$L347</f>
        <v>1543</v>
      </c>
      <c r="J346" s="8">
        <f>'summary-refine'!$M347</f>
        <v>1662</v>
      </c>
      <c r="K346" s="9">
        <f>('summary-no-refine'!$K347-'summary-no-refine'!$J347)/1000</f>
        <v>82.754000000000005</v>
      </c>
      <c r="L346" s="7">
        <f t="shared" si="30"/>
        <v>1.4611257461874954</v>
      </c>
      <c r="M346" s="8">
        <f>'summary-no-refine'!$G347</f>
        <v>239854</v>
      </c>
      <c r="N346" s="24">
        <f t="shared" si="33"/>
        <v>239.85400000000001</v>
      </c>
      <c r="O346" s="7">
        <f t="shared" si="31"/>
        <v>1.1585130954664087</v>
      </c>
    </row>
    <row r="347" spans="1:15" x14ac:dyDescent="0.2">
      <c r="A347" s="1">
        <v>346</v>
      </c>
      <c r="B347" s="9">
        <f>('summary-refine'!$H348+'summary-refine'!$I348)/1000</f>
        <v>8.1660000000000004</v>
      </c>
      <c r="C347" s="9">
        <f>('summary-refine'!$K348-'summary-refine'!$J348)/1000</f>
        <v>119.291</v>
      </c>
      <c r="D347" s="9">
        <f>'summary-refine'!$J348/1000</f>
        <v>0.66900000000000004</v>
      </c>
      <c r="E347" s="8">
        <f>'summary-refine'!$G348</f>
        <v>279178</v>
      </c>
      <c r="F347" s="24">
        <f t="shared" si="32"/>
        <v>279.178</v>
      </c>
      <c r="G347" s="8">
        <f>'summary-refine'!$P348/1000</f>
        <v>85.326999999999998</v>
      </c>
      <c r="H347" s="8">
        <f>'summary-refine'!$P348/J347</f>
        <v>51.278245192307693</v>
      </c>
      <c r="I347" s="8">
        <f>'summary-refine'!$L348</f>
        <v>1544</v>
      </c>
      <c r="J347" s="8">
        <f>'summary-refine'!$M348</f>
        <v>1664</v>
      </c>
      <c r="K347" s="9">
        <f>('summary-no-refine'!$K348-'summary-no-refine'!$J348)/1000</f>
        <v>81.218000000000004</v>
      </c>
      <c r="L347" s="7">
        <f t="shared" si="30"/>
        <v>1.4687753946169568</v>
      </c>
      <c r="M347" s="8">
        <f>'summary-no-refine'!$G348</f>
        <v>240984</v>
      </c>
      <c r="N347" s="24">
        <f t="shared" si="33"/>
        <v>240.98400000000001</v>
      </c>
      <c r="O347" s="7">
        <f t="shared" si="31"/>
        <v>1.1584918500813333</v>
      </c>
    </row>
    <row r="348" spans="1:15" x14ac:dyDescent="0.2">
      <c r="A348" s="1">
        <v>347</v>
      </c>
      <c r="B348" s="9">
        <f>('summary-refine'!$H349+'summary-refine'!$I349)/1000</f>
        <v>7.9290000000000003</v>
      </c>
      <c r="C348" s="9">
        <f>('summary-refine'!$K349-'summary-refine'!$J349)/1000</f>
        <v>116.66200000000001</v>
      </c>
      <c r="D348" s="9">
        <f>'summary-refine'!$J349/1000</f>
        <v>0.72299999999999998</v>
      </c>
      <c r="E348" s="8">
        <f>'summary-refine'!$G349</f>
        <v>279178</v>
      </c>
      <c r="F348" s="24">
        <f t="shared" si="32"/>
        <v>279.178</v>
      </c>
      <c r="G348" s="8">
        <f>'summary-refine'!$P349/1000</f>
        <v>85.326999999999998</v>
      </c>
      <c r="H348" s="8">
        <f>'summary-refine'!$P349/J348</f>
        <v>51.278245192307693</v>
      </c>
      <c r="I348" s="8">
        <f>'summary-refine'!$L349</f>
        <v>1544</v>
      </c>
      <c r="J348" s="8">
        <f>'summary-refine'!$M349</f>
        <v>1664</v>
      </c>
      <c r="K348" s="9">
        <f>('summary-no-refine'!$K349-'summary-no-refine'!$J349)/1000</f>
        <v>79.897999999999996</v>
      </c>
      <c r="L348" s="7">
        <f t="shared" si="30"/>
        <v>1.4601366742596813</v>
      </c>
      <c r="M348" s="8">
        <f>'summary-no-refine'!$G349</f>
        <v>240984</v>
      </c>
      <c r="N348" s="24">
        <f t="shared" si="33"/>
        <v>240.98400000000001</v>
      </c>
      <c r="O348" s="7">
        <f t="shared" si="31"/>
        <v>1.1584918500813333</v>
      </c>
    </row>
    <row r="349" spans="1:15" x14ac:dyDescent="0.2">
      <c r="A349" s="1">
        <v>348</v>
      </c>
      <c r="B349" s="9">
        <f>('summary-refine'!$H350+'summary-refine'!$I350)/1000</f>
        <v>8.0510000000000002</v>
      </c>
      <c r="C349" s="9">
        <f>('summary-refine'!$K350-'summary-refine'!$J350)/1000</f>
        <v>108.298</v>
      </c>
      <c r="D349" s="9">
        <f>'summary-refine'!$J350/1000</f>
        <v>0.69599999999999995</v>
      </c>
      <c r="E349" s="8">
        <f>'summary-refine'!$G350</f>
        <v>267528</v>
      </c>
      <c r="F349" s="24">
        <f t="shared" si="32"/>
        <v>267.52800000000002</v>
      </c>
      <c r="G349" s="8">
        <f>'summary-refine'!$P350/1000</f>
        <v>85.418999999999997</v>
      </c>
      <c r="H349" s="8">
        <f>'summary-refine'!$P350/J349</f>
        <v>51.395306859205775</v>
      </c>
      <c r="I349" s="8">
        <f>'summary-refine'!$L350</f>
        <v>1542</v>
      </c>
      <c r="J349" s="8">
        <f>'summary-refine'!$M350</f>
        <v>1662</v>
      </c>
      <c r="K349" s="9">
        <f>('summary-no-refine'!$K350-'summary-no-refine'!$J350)/1000</f>
        <v>80.492000000000004</v>
      </c>
      <c r="L349" s="7">
        <f t="shared" si="30"/>
        <v>1.3454504795507627</v>
      </c>
      <c r="M349" s="8">
        <f>'summary-no-refine'!$G350</f>
        <v>237853</v>
      </c>
      <c r="N349" s="24">
        <f t="shared" si="33"/>
        <v>237.85300000000001</v>
      </c>
      <c r="O349" s="7">
        <f t="shared" si="31"/>
        <v>1.124761932790421</v>
      </c>
    </row>
    <row r="350" spans="1:15" x14ac:dyDescent="0.2">
      <c r="A350" s="1">
        <v>349</v>
      </c>
      <c r="B350" s="9">
        <f>('summary-refine'!$H351+'summary-refine'!$I351)/1000</f>
        <v>7.7830000000000004</v>
      </c>
      <c r="C350" s="9">
        <f>('summary-refine'!$K351-'summary-refine'!$J351)/1000</f>
        <v>105.771</v>
      </c>
      <c r="D350" s="9">
        <f>'summary-refine'!$J351/1000</f>
        <v>0.60299999999999998</v>
      </c>
      <c r="E350" s="8">
        <f>'summary-refine'!$G351</f>
        <v>267528</v>
      </c>
      <c r="F350" s="24">
        <f t="shared" si="32"/>
        <v>267.52800000000002</v>
      </c>
      <c r="G350" s="8">
        <f>'summary-refine'!$P351/1000</f>
        <v>85.418999999999997</v>
      </c>
      <c r="H350" s="8">
        <f>'summary-refine'!$P351/J350</f>
        <v>51.395306859205775</v>
      </c>
      <c r="I350" s="8">
        <f>'summary-refine'!$L351</f>
        <v>1542</v>
      </c>
      <c r="J350" s="8">
        <f>'summary-refine'!$M351</f>
        <v>1662</v>
      </c>
      <c r="K350" s="9">
        <f>('summary-no-refine'!$K351-'summary-no-refine'!$J351)/1000</f>
        <v>78.834000000000003</v>
      </c>
      <c r="L350" s="7">
        <f t="shared" si="30"/>
        <v>1.3416926706750893</v>
      </c>
      <c r="M350" s="8">
        <f>'summary-no-refine'!$G351</f>
        <v>237853</v>
      </c>
      <c r="N350" s="24">
        <f t="shared" si="33"/>
        <v>237.85300000000001</v>
      </c>
      <c r="O350" s="7">
        <f t="shared" si="31"/>
        <v>1.124761932790421</v>
      </c>
    </row>
    <row r="351" spans="1:15" x14ac:dyDescent="0.2">
      <c r="A351" s="1">
        <v>350</v>
      </c>
      <c r="B351" s="9">
        <f>('summary-refine'!$H352+'summary-refine'!$I352)/1000</f>
        <v>8.2620000000000005</v>
      </c>
      <c r="C351" s="9">
        <f>('summary-refine'!$K352-'summary-refine'!$J352)/1000</f>
        <v>108.492</v>
      </c>
      <c r="D351" s="9">
        <f>'summary-refine'!$J352/1000</f>
        <v>0.66700000000000004</v>
      </c>
      <c r="E351" s="8">
        <f>'summary-refine'!$G352</f>
        <v>267528</v>
      </c>
      <c r="F351" s="24">
        <f t="shared" si="32"/>
        <v>267.52800000000002</v>
      </c>
      <c r="G351" s="8">
        <f>'summary-refine'!$P352/1000</f>
        <v>85.418999999999997</v>
      </c>
      <c r="H351" s="8">
        <f>'summary-refine'!$P352/J351</f>
        <v>51.395306859205775</v>
      </c>
      <c r="I351" s="8">
        <f>'summary-refine'!$L352</f>
        <v>1542</v>
      </c>
      <c r="J351" s="8">
        <f>'summary-refine'!$M352</f>
        <v>1662</v>
      </c>
      <c r="K351" s="9">
        <f>('summary-no-refine'!$K352-'summary-no-refine'!$J352)/1000</f>
        <v>80.757999999999996</v>
      </c>
      <c r="L351" s="7">
        <f t="shared" si="30"/>
        <v>1.3434210852175636</v>
      </c>
      <c r="M351" s="8">
        <f>'summary-no-refine'!$G352</f>
        <v>237853</v>
      </c>
      <c r="N351" s="24">
        <f t="shared" si="33"/>
        <v>237.85300000000001</v>
      </c>
      <c r="O351" s="7">
        <f t="shared" si="31"/>
        <v>1.124761932790421</v>
      </c>
    </row>
    <row r="352" spans="1:15" x14ac:dyDescent="0.2">
      <c r="A352" s="1">
        <v>351</v>
      </c>
      <c r="B352" s="9">
        <f>('summary-refine'!$H353+'summary-refine'!$I353)/1000</f>
        <v>8.42</v>
      </c>
      <c r="C352" s="9">
        <f>('summary-refine'!$K353-'summary-refine'!$J353)/1000</f>
        <v>109.202</v>
      </c>
      <c r="D352" s="9">
        <f>'summary-refine'!$J353/1000</f>
        <v>0.66300000000000003</v>
      </c>
      <c r="E352" s="8">
        <f>'summary-refine'!$G353</f>
        <v>267528</v>
      </c>
      <c r="F352" s="24">
        <f t="shared" si="32"/>
        <v>267.52800000000002</v>
      </c>
      <c r="G352" s="8">
        <f>'summary-refine'!$P353/1000</f>
        <v>85.418999999999997</v>
      </c>
      <c r="H352" s="8">
        <f>'summary-refine'!$P353/J352</f>
        <v>51.395306859205775</v>
      </c>
      <c r="I352" s="8">
        <f>'summary-refine'!$L353</f>
        <v>1542</v>
      </c>
      <c r="J352" s="8">
        <f>'summary-refine'!$M353</f>
        <v>1662</v>
      </c>
      <c r="K352" s="9">
        <f>('summary-no-refine'!$K353-'summary-no-refine'!$J353)/1000</f>
        <v>80.427000000000007</v>
      </c>
      <c r="L352" s="7">
        <f t="shared" si="30"/>
        <v>1.3577778606686808</v>
      </c>
      <c r="M352" s="8">
        <f>'summary-no-refine'!$G353</f>
        <v>237853</v>
      </c>
      <c r="N352" s="24">
        <f t="shared" si="33"/>
        <v>237.85300000000001</v>
      </c>
      <c r="O352" s="7">
        <f t="shared" si="31"/>
        <v>1.124761932790421</v>
      </c>
    </row>
    <row r="353" spans="1:15" x14ac:dyDescent="0.2">
      <c r="A353" s="1">
        <v>352</v>
      </c>
      <c r="B353" s="9">
        <f>('summary-refine'!$H354+'summary-refine'!$I354)/1000</f>
        <v>8.1199999999999992</v>
      </c>
      <c r="C353" s="9">
        <f>('summary-refine'!$K354-'summary-refine'!$J354)/1000</f>
        <v>106.605</v>
      </c>
      <c r="D353" s="9">
        <f>'summary-refine'!$J354/1000</f>
        <v>0.67400000000000004</v>
      </c>
      <c r="E353" s="8">
        <f>'summary-refine'!$G354</f>
        <v>267528</v>
      </c>
      <c r="F353" s="24">
        <f t="shared" si="32"/>
        <v>267.52800000000002</v>
      </c>
      <c r="G353" s="8">
        <f>'summary-refine'!$P354/1000</f>
        <v>85.418999999999997</v>
      </c>
      <c r="H353" s="8">
        <f>'summary-refine'!$P354/J353</f>
        <v>51.395306859205775</v>
      </c>
      <c r="I353" s="8">
        <f>'summary-refine'!$L354</f>
        <v>1542</v>
      </c>
      <c r="J353" s="8">
        <f>'summary-refine'!$M354</f>
        <v>1662</v>
      </c>
      <c r="K353" s="9">
        <f>('summary-no-refine'!$K354-'summary-no-refine'!$J354)/1000</f>
        <v>78.846000000000004</v>
      </c>
      <c r="L353" s="7">
        <f t="shared" si="30"/>
        <v>1.3520660528118102</v>
      </c>
      <c r="M353" s="8">
        <f>'summary-no-refine'!$G354</f>
        <v>237853</v>
      </c>
      <c r="N353" s="24">
        <f t="shared" si="33"/>
        <v>237.85300000000001</v>
      </c>
      <c r="O353" s="7">
        <f t="shared" si="31"/>
        <v>1.124761932790421</v>
      </c>
    </row>
    <row r="354" spans="1:15" x14ac:dyDescent="0.2">
      <c r="A354" s="1">
        <v>353</v>
      </c>
      <c r="B354" s="9">
        <f>('summary-refine'!$H355+'summary-refine'!$I355)/1000</f>
        <v>8.19</v>
      </c>
      <c r="C354" s="9">
        <f>('summary-refine'!$K355-'summary-refine'!$J355)/1000</f>
        <v>108.91</v>
      </c>
      <c r="D354" s="9">
        <f>'summary-refine'!$J355/1000</f>
        <v>0.68600000000000005</v>
      </c>
      <c r="E354" s="8">
        <f>'summary-refine'!$G355</f>
        <v>267528</v>
      </c>
      <c r="F354" s="24">
        <f t="shared" si="32"/>
        <v>267.52800000000002</v>
      </c>
      <c r="G354" s="8">
        <f>'summary-refine'!$P355/1000</f>
        <v>85.418999999999997</v>
      </c>
      <c r="H354" s="8">
        <f>'summary-refine'!$P355/J354</f>
        <v>51.395306859205775</v>
      </c>
      <c r="I354" s="8">
        <f>'summary-refine'!$L355</f>
        <v>1542</v>
      </c>
      <c r="J354" s="8">
        <f>'summary-refine'!$M355</f>
        <v>1662</v>
      </c>
      <c r="K354" s="9">
        <f>('summary-no-refine'!$K355-'summary-no-refine'!$J355)/1000</f>
        <v>79.088999999999999</v>
      </c>
      <c r="L354" s="7">
        <f t="shared" si="30"/>
        <v>1.3770562277940042</v>
      </c>
      <c r="M354" s="8">
        <f>'summary-no-refine'!$G355</f>
        <v>237853</v>
      </c>
      <c r="N354" s="24">
        <f t="shared" si="33"/>
        <v>237.85300000000001</v>
      </c>
      <c r="O354" s="7">
        <f t="shared" si="31"/>
        <v>1.124761932790421</v>
      </c>
    </row>
    <row r="355" spans="1:15" x14ac:dyDescent="0.2">
      <c r="A355" s="1">
        <v>354</v>
      </c>
      <c r="B355" s="9">
        <f>('summary-refine'!$H356+'summary-refine'!$I356)/1000</f>
        <v>7.7249999999999996</v>
      </c>
      <c r="C355" s="9">
        <f>('summary-refine'!$K356-'summary-refine'!$J356)/1000</f>
        <v>125.886</v>
      </c>
      <c r="D355" s="9">
        <f>'summary-refine'!$J356/1000</f>
        <v>0.80700000000000005</v>
      </c>
      <c r="E355" s="8">
        <f>'summary-refine'!$G356</f>
        <v>285262</v>
      </c>
      <c r="F355" s="24">
        <f t="shared" si="32"/>
        <v>285.262</v>
      </c>
      <c r="G355" s="8">
        <f>'summary-refine'!$P356/1000</f>
        <v>82.888999999999996</v>
      </c>
      <c r="H355" s="8">
        <f>'summary-refine'!$P356/J355</f>
        <v>49.873044524669076</v>
      </c>
      <c r="I355" s="8">
        <f>'summary-refine'!$L356</f>
        <v>1542</v>
      </c>
      <c r="J355" s="8">
        <f>'summary-refine'!$M356</f>
        <v>1662</v>
      </c>
      <c r="K355" s="9">
        <f>('summary-no-refine'!$K356-'summary-no-refine'!$J356)/1000</f>
        <v>79.212999999999994</v>
      </c>
      <c r="L355" s="7">
        <f t="shared" si="30"/>
        <v>1.5892088419830079</v>
      </c>
      <c r="M355" s="8">
        <f>'summary-no-refine'!$G356</f>
        <v>236825</v>
      </c>
      <c r="N355" s="24">
        <f t="shared" si="33"/>
        <v>236.82499999999999</v>
      </c>
      <c r="O355" s="7">
        <f t="shared" si="31"/>
        <v>1.2045265491396602</v>
      </c>
    </row>
    <row r="356" spans="1:15" x14ac:dyDescent="0.2">
      <c r="A356" s="1">
        <v>355</v>
      </c>
      <c r="B356" s="9">
        <f>('summary-refine'!$H357+'summary-refine'!$I357)/1000</f>
        <v>7.9829999999999997</v>
      </c>
      <c r="C356" s="9">
        <f>('summary-refine'!$K357-'summary-refine'!$J357)/1000</f>
        <v>124.024</v>
      </c>
      <c r="D356" s="9">
        <f>'summary-refine'!$J357/1000</f>
        <v>0.71499999999999997</v>
      </c>
      <c r="E356" s="8">
        <f>'summary-refine'!$G357</f>
        <v>285262</v>
      </c>
      <c r="F356" s="24">
        <f t="shared" si="32"/>
        <v>285.262</v>
      </c>
      <c r="G356" s="8">
        <f>'summary-refine'!$P357/1000</f>
        <v>82.888999999999996</v>
      </c>
      <c r="H356" s="8">
        <f>'summary-refine'!$P357/J356</f>
        <v>49.873044524669076</v>
      </c>
      <c r="I356" s="8">
        <f>'summary-refine'!$L357</f>
        <v>1542</v>
      </c>
      <c r="J356" s="8">
        <f>'summary-refine'!$M357</f>
        <v>1662</v>
      </c>
      <c r="K356" s="9">
        <f>('summary-no-refine'!$K357-'summary-no-refine'!$J357)/1000</f>
        <v>81.087999999999994</v>
      </c>
      <c r="L356" s="7">
        <f t="shared" si="30"/>
        <v>1.5294988161010261</v>
      </c>
      <c r="M356" s="8">
        <f>'summary-no-refine'!$G357</f>
        <v>236825</v>
      </c>
      <c r="N356" s="24">
        <f t="shared" si="33"/>
        <v>236.82499999999999</v>
      </c>
      <c r="O356" s="7">
        <f t="shared" si="31"/>
        <v>1.2045265491396602</v>
      </c>
    </row>
    <row r="357" spans="1:15" x14ac:dyDescent="0.2">
      <c r="A357" s="1">
        <v>356</v>
      </c>
      <c r="B357" s="9">
        <f>('summary-refine'!$H358+'summary-refine'!$I358)/1000</f>
        <v>8.532</v>
      </c>
      <c r="C357" s="9">
        <f>('summary-refine'!$K358-'summary-refine'!$J358)/1000</f>
        <v>126.37</v>
      </c>
      <c r="D357" s="9">
        <f>'summary-refine'!$J358/1000</f>
        <v>0.75600000000000001</v>
      </c>
      <c r="E357" s="8">
        <f>'summary-refine'!$G358</f>
        <v>285262</v>
      </c>
      <c r="F357" s="24">
        <f t="shared" si="32"/>
        <v>285.262</v>
      </c>
      <c r="G357" s="8">
        <f>'summary-refine'!$P358/1000</f>
        <v>82.888999999999996</v>
      </c>
      <c r="H357" s="8">
        <f>'summary-refine'!$P358/J357</f>
        <v>49.873044524669076</v>
      </c>
      <c r="I357" s="8">
        <f>'summary-refine'!$L358</f>
        <v>1542</v>
      </c>
      <c r="J357" s="8">
        <f>'summary-refine'!$M358</f>
        <v>1662</v>
      </c>
      <c r="K357" s="9">
        <f>('summary-no-refine'!$K358-'summary-no-refine'!$J358)/1000</f>
        <v>80.915999999999997</v>
      </c>
      <c r="L357" s="7">
        <f t="shared" si="30"/>
        <v>1.5617430421671858</v>
      </c>
      <c r="M357" s="8">
        <f>'summary-no-refine'!$G358</f>
        <v>236825</v>
      </c>
      <c r="N357" s="24">
        <f t="shared" si="33"/>
        <v>236.82499999999999</v>
      </c>
      <c r="O357" s="7">
        <f t="shared" si="31"/>
        <v>1.2045265491396602</v>
      </c>
    </row>
    <row r="358" spans="1:15" x14ac:dyDescent="0.2">
      <c r="A358" s="1">
        <v>357</v>
      </c>
      <c r="B358" s="9">
        <f>('summary-refine'!$H359+'summary-refine'!$I359)/1000</f>
        <v>8.0489999999999995</v>
      </c>
      <c r="C358" s="9">
        <f>('summary-refine'!$K359-'summary-refine'!$J359)/1000</f>
        <v>124.408</v>
      </c>
      <c r="D358" s="9">
        <f>'summary-refine'!$J359/1000</f>
        <v>0.749</v>
      </c>
      <c r="E358" s="8">
        <f>'summary-refine'!$G359</f>
        <v>285450</v>
      </c>
      <c r="F358" s="24">
        <f t="shared" si="32"/>
        <v>285.45</v>
      </c>
      <c r="G358" s="8">
        <f>'summary-refine'!$P359/1000</f>
        <v>82.888999999999996</v>
      </c>
      <c r="H358" s="8">
        <f>'summary-refine'!$P359/J358</f>
        <v>49.873044524669076</v>
      </c>
      <c r="I358" s="8">
        <f>'summary-refine'!$L359</f>
        <v>1542</v>
      </c>
      <c r="J358" s="8">
        <f>'summary-refine'!$M359</f>
        <v>1662</v>
      </c>
      <c r="K358" s="9">
        <f>('summary-no-refine'!$K359-'summary-no-refine'!$J359)/1000</f>
        <v>81.566999999999993</v>
      </c>
      <c r="L358" s="7">
        <f t="shared" si="30"/>
        <v>1.5252246619343608</v>
      </c>
      <c r="M358" s="8">
        <f>'summary-no-refine'!$G359</f>
        <v>237041</v>
      </c>
      <c r="N358" s="24">
        <f t="shared" si="33"/>
        <v>237.041</v>
      </c>
      <c r="O358" s="7">
        <f t="shared" si="31"/>
        <v>1.2042220544125277</v>
      </c>
    </row>
    <row r="359" spans="1:15" x14ac:dyDescent="0.2">
      <c r="A359" s="1">
        <v>358</v>
      </c>
      <c r="B359" s="9">
        <f>('summary-refine'!$H360+'summary-refine'!$I360)/1000</f>
        <v>8.1059999999999999</v>
      </c>
      <c r="C359" s="9">
        <f>('summary-refine'!$K360-'summary-refine'!$J360)/1000</f>
        <v>125.732</v>
      </c>
      <c r="D359" s="9">
        <f>'summary-refine'!$J360/1000</f>
        <v>0.72099999999999997</v>
      </c>
      <c r="E359" s="8">
        <f>'summary-refine'!$G360</f>
        <v>285450</v>
      </c>
      <c r="F359" s="24">
        <f t="shared" si="32"/>
        <v>285.45</v>
      </c>
      <c r="G359" s="8">
        <f>'summary-refine'!$P360/1000</f>
        <v>82.888999999999996</v>
      </c>
      <c r="H359" s="8">
        <f>'summary-refine'!$P360/J359</f>
        <v>49.873044524669076</v>
      </c>
      <c r="I359" s="8">
        <f>'summary-refine'!$L360</f>
        <v>1542</v>
      </c>
      <c r="J359" s="8">
        <f>'summary-refine'!$M360</f>
        <v>1662</v>
      </c>
      <c r="K359" s="9">
        <f>('summary-no-refine'!$K360-'summary-no-refine'!$J360)/1000</f>
        <v>81.006</v>
      </c>
      <c r="L359" s="7">
        <f t="shared" si="30"/>
        <v>1.5521319408438881</v>
      </c>
      <c r="M359" s="8">
        <f>'summary-no-refine'!$G360</f>
        <v>237041</v>
      </c>
      <c r="N359" s="24">
        <f t="shared" si="33"/>
        <v>237.041</v>
      </c>
      <c r="O359" s="7">
        <f t="shared" si="31"/>
        <v>1.2042220544125277</v>
      </c>
    </row>
    <row r="360" spans="1:15" x14ac:dyDescent="0.2">
      <c r="A360" s="1">
        <v>359</v>
      </c>
      <c r="B360" s="9">
        <f>('summary-refine'!$H361+'summary-refine'!$I361)/1000</f>
        <v>7.5129999999999999</v>
      </c>
      <c r="C360" s="9">
        <f>('summary-refine'!$K361-'summary-refine'!$J361)/1000</f>
        <v>112.819</v>
      </c>
      <c r="D360" s="9">
        <f>'summary-refine'!$J361/1000</f>
        <v>0.71799999999999997</v>
      </c>
      <c r="E360" s="8">
        <f>'summary-refine'!$G361</f>
        <v>301597</v>
      </c>
      <c r="F360" s="24">
        <f t="shared" si="32"/>
        <v>301.59699999999998</v>
      </c>
      <c r="G360" s="8">
        <f>'summary-refine'!$P361/1000</f>
        <v>88.272000000000006</v>
      </c>
      <c r="H360" s="8">
        <f>'summary-refine'!$P361/J360</f>
        <v>53.17590361445783</v>
      </c>
      <c r="I360" s="8">
        <f>'summary-refine'!$L361</f>
        <v>1540</v>
      </c>
      <c r="J360" s="8">
        <f>'summary-refine'!$M361</f>
        <v>1660</v>
      </c>
      <c r="K360" s="9">
        <f>('summary-no-refine'!$K361-'summary-no-refine'!$J361)/1000</f>
        <v>93.406999999999996</v>
      </c>
      <c r="L360" s="7">
        <f t="shared" si="30"/>
        <v>1.2078216835997302</v>
      </c>
      <c r="M360" s="8">
        <f>'summary-no-refine'!$G361</f>
        <v>271956</v>
      </c>
      <c r="N360" s="24">
        <f t="shared" si="33"/>
        <v>271.95600000000002</v>
      </c>
      <c r="O360" s="7">
        <f t="shared" si="31"/>
        <v>1.1089918957478415</v>
      </c>
    </row>
    <row r="361" spans="1:15" x14ac:dyDescent="0.2">
      <c r="A361" s="1">
        <v>360</v>
      </c>
      <c r="B361" s="9">
        <f>('summary-refine'!$H362+'summary-refine'!$I362)/1000</f>
        <v>8.0709999999999997</v>
      </c>
      <c r="C361" s="9">
        <f>('summary-refine'!$K362-'summary-refine'!$J362)/1000</f>
        <v>116.953</v>
      </c>
      <c r="D361" s="9">
        <f>'summary-refine'!$J362/1000</f>
        <v>0.74199999999999999</v>
      </c>
      <c r="E361" s="8">
        <f>'summary-refine'!$G362</f>
        <v>301597</v>
      </c>
      <c r="F361" s="24">
        <f t="shared" si="32"/>
        <v>301.59699999999998</v>
      </c>
      <c r="G361" s="8">
        <f>'summary-refine'!$P362/1000</f>
        <v>88.272000000000006</v>
      </c>
      <c r="H361" s="8">
        <f>'summary-refine'!$P362/J361</f>
        <v>53.17590361445783</v>
      </c>
      <c r="I361" s="8">
        <f>'summary-refine'!$L362</f>
        <v>1540</v>
      </c>
      <c r="J361" s="8">
        <f>'summary-refine'!$M362</f>
        <v>1660</v>
      </c>
      <c r="K361" s="9">
        <f>('summary-no-refine'!$K362-'summary-no-refine'!$J362)/1000</f>
        <v>95.153999999999996</v>
      </c>
      <c r="L361" s="7">
        <f t="shared" si="30"/>
        <v>1.2290917880488472</v>
      </c>
      <c r="M361" s="8">
        <f>'summary-no-refine'!$G362</f>
        <v>271956</v>
      </c>
      <c r="N361" s="24">
        <f t="shared" si="33"/>
        <v>271.95600000000002</v>
      </c>
      <c r="O361" s="7">
        <f t="shared" si="31"/>
        <v>1.1089918957478415</v>
      </c>
    </row>
    <row r="362" spans="1:15" x14ac:dyDescent="0.2">
      <c r="A362" s="1">
        <v>361</v>
      </c>
      <c r="B362" s="9">
        <f>('summary-refine'!$H363+'summary-refine'!$I363)/1000</f>
        <v>8.1940000000000008</v>
      </c>
      <c r="C362" s="9">
        <f>('summary-refine'!$K363-'summary-refine'!$J363)/1000</f>
        <v>118.887</v>
      </c>
      <c r="D362" s="9">
        <f>'summary-refine'!$J363/1000</f>
        <v>0.83899999999999997</v>
      </c>
      <c r="E362" s="8">
        <f>'summary-refine'!$G363</f>
        <v>302540</v>
      </c>
      <c r="F362" s="24">
        <f t="shared" si="32"/>
        <v>302.54000000000002</v>
      </c>
      <c r="G362" s="8">
        <f>'summary-refine'!$P363/1000</f>
        <v>88.296000000000006</v>
      </c>
      <c r="H362" s="8">
        <f>'summary-refine'!$P363/J362</f>
        <v>53.190361445783132</v>
      </c>
      <c r="I362" s="8">
        <f>'summary-refine'!$L363</f>
        <v>1539</v>
      </c>
      <c r="J362" s="8">
        <f>'summary-refine'!$M363</f>
        <v>1660</v>
      </c>
      <c r="K362" s="9">
        <f>('summary-no-refine'!$K363-'summary-no-refine'!$J363)/1000</f>
        <v>93.186999999999998</v>
      </c>
      <c r="L362" s="7">
        <f t="shared" si="30"/>
        <v>1.2757895414596456</v>
      </c>
      <c r="M362" s="8">
        <f>'summary-no-refine'!$G363</f>
        <v>266378</v>
      </c>
      <c r="N362" s="24">
        <f t="shared" si="33"/>
        <v>266.37799999999999</v>
      </c>
      <c r="O362" s="7">
        <f t="shared" si="31"/>
        <v>1.135754454196668</v>
      </c>
    </row>
    <row r="363" spans="1:15" x14ac:dyDescent="0.2">
      <c r="A363" s="1">
        <v>362</v>
      </c>
      <c r="B363" s="9">
        <f>('summary-refine'!$H364+'summary-refine'!$I364)/1000</f>
        <v>8.1170000000000009</v>
      </c>
      <c r="C363" s="9">
        <f>('summary-refine'!$K364-'summary-refine'!$J364)/1000</f>
        <v>116.389</v>
      </c>
      <c r="D363" s="9">
        <f>'summary-refine'!$J364/1000</f>
        <v>0.74299999999999999</v>
      </c>
      <c r="E363" s="8">
        <f>'summary-refine'!$G364</f>
        <v>302753</v>
      </c>
      <c r="F363" s="24">
        <f t="shared" si="32"/>
        <v>302.75299999999999</v>
      </c>
      <c r="G363" s="8">
        <f>'summary-refine'!$P364/1000</f>
        <v>88.584999999999994</v>
      </c>
      <c r="H363" s="8">
        <f>'summary-refine'!$P364/J363</f>
        <v>53.364457831325304</v>
      </c>
      <c r="I363" s="8">
        <f>'summary-refine'!$L364</f>
        <v>1539</v>
      </c>
      <c r="J363" s="8">
        <f>'summary-refine'!$M364</f>
        <v>1660</v>
      </c>
      <c r="K363" s="9">
        <f>('summary-no-refine'!$K364-'summary-no-refine'!$J364)/1000</f>
        <v>90.316999999999993</v>
      </c>
      <c r="L363" s="7">
        <f t="shared" si="30"/>
        <v>1.2886721215275088</v>
      </c>
      <c r="M363" s="8">
        <f>'summary-no-refine'!$G364</f>
        <v>266677</v>
      </c>
      <c r="N363" s="24">
        <f t="shared" si="33"/>
        <v>266.67700000000002</v>
      </c>
      <c r="O363" s="7">
        <f t="shared" si="31"/>
        <v>1.135279757909381</v>
      </c>
    </row>
    <row r="364" spans="1:15" x14ac:dyDescent="0.2">
      <c r="A364" s="1">
        <v>363</v>
      </c>
      <c r="B364" s="9">
        <f>('summary-refine'!$H365+'summary-refine'!$I365)/1000</f>
        <v>8.1669999999999998</v>
      </c>
      <c r="C364" s="9">
        <f>('summary-refine'!$K365-'summary-refine'!$J365)/1000</f>
        <v>116.90300000000001</v>
      </c>
      <c r="D364" s="9">
        <f>'summary-refine'!$J365/1000</f>
        <v>0.79700000000000004</v>
      </c>
      <c r="E364" s="8">
        <f>'summary-refine'!$G365</f>
        <v>302753</v>
      </c>
      <c r="F364" s="24">
        <f t="shared" si="32"/>
        <v>302.75299999999999</v>
      </c>
      <c r="G364" s="8">
        <f>'summary-refine'!$P365/1000</f>
        <v>88.584999999999994</v>
      </c>
      <c r="H364" s="8">
        <f>'summary-refine'!$P365/J364</f>
        <v>53.364457831325304</v>
      </c>
      <c r="I364" s="8">
        <f>'summary-refine'!$L365</f>
        <v>1539</v>
      </c>
      <c r="J364" s="8">
        <f>'summary-refine'!$M365</f>
        <v>1660</v>
      </c>
      <c r="K364" s="9">
        <f>('summary-no-refine'!$K365-'summary-no-refine'!$J365)/1000</f>
        <v>92.423000000000002</v>
      </c>
      <c r="L364" s="7">
        <f t="shared" si="30"/>
        <v>1.2648691343063956</v>
      </c>
      <c r="M364" s="8">
        <f>'summary-no-refine'!$G365</f>
        <v>266677</v>
      </c>
      <c r="N364" s="24">
        <f t="shared" si="33"/>
        <v>266.67700000000002</v>
      </c>
      <c r="O364" s="7">
        <f t="shared" si="31"/>
        <v>1.135279757909381</v>
      </c>
    </row>
    <row r="365" spans="1:15" x14ac:dyDescent="0.2">
      <c r="A365" s="1">
        <v>364</v>
      </c>
      <c r="B365" s="9">
        <f>('summary-refine'!$H366+'summary-refine'!$I366)/1000</f>
        <v>7.8120000000000003</v>
      </c>
      <c r="C365" s="9">
        <f>('summary-refine'!$K366-'summary-refine'!$J366)/1000</f>
        <v>170.34399999999999</v>
      </c>
      <c r="D365" s="9">
        <f>'summary-refine'!$J366/1000</f>
        <v>0.9</v>
      </c>
      <c r="E365" s="8">
        <f>'summary-refine'!$G366</f>
        <v>337013</v>
      </c>
      <c r="F365" s="24">
        <f t="shared" si="32"/>
        <v>337.01299999999998</v>
      </c>
      <c r="G365" s="8">
        <f>'summary-refine'!$P366/1000</f>
        <v>93.356999999999999</v>
      </c>
      <c r="H365" s="8">
        <f>'summary-refine'!$P366/J365</f>
        <v>56.239156626506023</v>
      </c>
      <c r="I365" s="8">
        <f>'summary-refine'!$L366</f>
        <v>1539</v>
      </c>
      <c r="J365" s="8">
        <f>'summary-refine'!$M366</f>
        <v>1660</v>
      </c>
      <c r="K365" s="9">
        <f>('summary-no-refine'!$K366-'summary-no-refine'!$J366)/1000</f>
        <v>100.593</v>
      </c>
      <c r="L365" s="7">
        <f t="shared" si="30"/>
        <v>1.6933981489765688</v>
      </c>
      <c r="M365" s="8">
        <f>'summary-no-refine'!$G366</f>
        <v>257591</v>
      </c>
      <c r="N365" s="24">
        <f t="shared" si="33"/>
        <v>257.59100000000001</v>
      </c>
      <c r="O365" s="7">
        <f t="shared" si="31"/>
        <v>1.3083259896502595</v>
      </c>
    </row>
    <row r="366" spans="1:15" x14ac:dyDescent="0.2">
      <c r="A366" s="1">
        <v>365</v>
      </c>
      <c r="B366" s="9">
        <f>('summary-refine'!$H367+'summary-refine'!$I367)/1000</f>
        <v>8.0220000000000002</v>
      </c>
      <c r="C366" s="9">
        <f>('summary-refine'!$K367-'summary-refine'!$J367)/1000</f>
        <v>170.72499999999999</v>
      </c>
      <c r="D366" s="9">
        <f>'summary-refine'!$J367/1000</f>
        <v>0.81200000000000006</v>
      </c>
      <c r="E366" s="8">
        <f>'summary-refine'!$G367</f>
        <v>337013</v>
      </c>
      <c r="F366" s="24">
        <f t="shared" si="32"/>
        <v>337.01299999999998</v>
      </c>
      <c r="G366" s="8">
        <f>'summary-refine'!$P367/1000</f>
        <v>93.356999999999999</v>
      </c>
      <c r="H366" s="8">
        <f>'summary-refine'!$P367/J366</f>
        <v>56.239156626506023</v>
      </c>
      <c r="I366" s="8">
        <f>'summary-refine'!$L367</f>
        <v>1539</v>
      </c>
      <c r="J366" s="8">
        <f>'summary-refine'!$M367</f>
        <v>1660</v>
      </c>
      <c r="K366" s="9">
        <f>('summary-no-refine'!$K367-'summary-no-refine'!$J367)/1000</f>
        <v>98.965000000000003</v>
      </c>
      <c r="L366" s="7">
        <f t="shared" si="30"/>
        <v>1.7251048350426919</v>
      </c>
      <c r="M366" s="8">
        <f>'summary-no-refine'!$G367</f>
        <v>257591</v>
      </c>
      <c r="N366" s="24">
        <f t="shared" si="33"/>
        <v>257.59100000000001</v>
      </c>
      <c r="O366" s="7">
        <f t="shared" si="31"/>
        <v>1.3083259896502595</v>
      </c>
    </row>
    <row r="367" spans="1:15" x14ac:dyDescent="0.2">
      <c r="A367" s="1">
        <v>366</v>
      </c>
      <c r="B367" s="9">
        <f>('summary-refine'!$H368+'summary-refine'!$I368)/1000</f>
        <v>8.3309999999999995</v>
      </c>
      <c r="C367" s="9">
        <f>('summary-refine'!$K368-'summary-refine'!$J368)/1000</f>
        <v>164.90899999999999</v>
      </c>
      <c r="D367" s="9">
        <f>'summary-refine'!$J368/1000</f>
        <v>0.876</v>
      </c>
      <c r="E367" s="8">
        <f>'summary-refine'!$G368</f>
        <v>334068</v>
      </c>
      <c r="F367" s="24">
        <f t="shared" si="32"/>
        <v>334.06799999999998</v>
      </c>
      <c r="G367" s="8">
        <f>'summary-refine'!$P368/1000</f>
        <v>92.995999999999995</v>
      </c>
      <c r="H367" s="8">
        <f>'summary-refine'!$P368/J367</f>
        <v>56.021686746987953</v>
      </c>
      <c r="I367" s="8">
        <f>'summary-refine'!$L368</f>
        <v>1539</v>
      </c>
      <c r="J367" s="8">
        <f>'summary-refine'!$M368</f>
        <v>1660</v>
      </c>
      <c r="K367" s="9">
        <f>('summary-no-refine'!$K368-'summary-no-refine'!$J368)/1000</f>
        <v>98.078000000000003</v>
      </c>
      <c r="L367" s="7">
        <f t="shared" si="30"/>
        <v>1.6814066355349822</v>
      </c>
      <c r="M367" s="8">
        <f>'summary-no-refine'!$G368</f>
        <v>252774</v>
      </c>
      <c r="N367" s="24">
        <f t="shared" si="33"/>
        <v>252.774</v>
      </c>
      <c r="O367" s="7">
        <f t="shared" si="31"/>
        <v>1.3216074438035557</v>
      </c>
    </row>
    <row r="368" spans="1:15" x14ac:dyDescent="0.2">
      <c r="A368" s="1">
        <v>367</v>
      </c>
      <c r="B368" s="9">
        <f>('summary-refine'!$H369+'summary-refine'!$I369)/1000</f>
        <v>8.2100000000000009</v>
      </c>
      <c r="C368" s="9">
        <f>('summary-refine'!$K369-'summary-refine'!$J369)/1000</f>
        <v>166.55500000000001</v>
      </c>
      <c r="D368" s="9">
        <f>'summary-refine'!$J369/1000</f>
        <v>0.89700000000000002</v>
      </c>
      <c r="E368" s="8">
        <f>'summary-refine'!$G369</f>
        <v>334068</v>
      </c>
      <c r="F368" s="24">
        <f t="shared" si="32"/>
        <v>334.06799999999998</v>
      </c>
      <c r="G368" s="8">
        <f>'summary-refine'!$P369/1000</f>
        <v>92.995999999999995</v>
      </c>
      <c r="H368" s="8">
        <f>'summary-refine'!$P369/J368</f>
        <v>56.021686746987953</v>
      </c>
      <c r="I368" s="8">
        <f>'summary-refine'!$L369</f>
        <v>1539</v>
      </c>
      <c r="J368" s="8">
        <f>'summary-refine'!$M369</f>
        <v>1660</v>
      </c>
      <c r="K368" s="9">
        <f>('summary-no-refine'!$K369-'summary-no-refine'!$J369)/1000</f>
        <v>97.033000000000001</v>
      </c>
      <c r="L368" s="7">
        <f t="shared" si="30"/>
        <v>1.7164778992713821</v>
      </c>
      <c r="M368" s="8">
        <f>'summary-no-refine'!$G369</f>
        <v>252774</v>
      </c>
      <c r="N368" s="24">
        <f t="shared" si="33"/>
        <v>252.774</v>
      </c>
      <c r="O368" s="7">
        <f t="shared" si="31"/>
        <v>1.3216074438035557</v>
      </c>
    </row>
    <row r="369" spans="1:15" x14ac:dyDescent="0.2">
      <c r="A369" s="1">
        <v>368</v>
      </c>
      <c r="B369" s="9">
        <f>('summary-refine'!$H370+'summary-refine'!$I370)/1000</f>
        <v>8.0980000000000008</v>
      </c>
      <c r="C369" s="9">
        <f>('summary-refine'!$K370-'summary-refine'!$J370)/1000</f>
        <v>165.11099999999999</v>
      </c>
      <c r="D369" s="9">
        <f>'summary-refine'!$J370/1000</f>
        <v>0.84799999999999998</v>
      </c>
      <c r="E369" s="8">
        <f>'summary-refine'!$G370</f>
        <v>334068</v>
      </c>
      <c r="F369" s="24">
        <f t="shared" si="32"/>
        <v>334.06799999999998</v>
      </c>
      <c r="G369" s="8">
        <f>'summary-refine'!$P370/1000</f>
        <v>92.995999999999995</v>
      </c>
      <c r="H369" s="8">
        <f>'summary-refine'!$P370/J369</f>
        <v>56.021686746987953</v>
      </c>
      <c r="I369" s="8">
        <f>'summary-refine'!$L370</f>
        <v>1539</v>
      </c>
      <c r="J369" s="8">
        <f>'summary-refine'!$M370</f>
        <v>1660</v>
      </c>
      <c r="K369" s="9">
        <f>('summary-no-refine'!$K370-'summary-no-refine'!$J370)/1000</f>
        <v>95.691000000000003</v>
      </c>
      <c r="L369" s="7">
        <f t="shared" si="30"/>
        <v>1.7254600746151674</v>
      </c>
      <c r="M369" s="8">
        <f>'summary-no-refine'!$G370</f>
        <v>252774</v>
      </c>
      <c r="N369" s="24">
        <f t="shared" si="33"/>
        <v>252.774</v>
      </c>
      <c r="O369" s="7">
        <f t="shared" si="31"/>
        <v>1.3216074438035557</v>
      </c>
    </row>
    <row r="370" spans="1:15" x14ac:dyDescent="0.2">
      <c r="A370" s="1">
        <v>369</v>
      </c>
      <c r="B370" s="9">
        <f>('summary-refine'!$H371+'summary-refine'!$I371)/1000</f>
        <v>7.758</v>
      </c>
      <c r="C370" s="9">
        <f>('summary-refine'!$K371-'summary-refine'!$J371)/1000</f>
        <v>159.97499999999999</v>
      </c>
      <c r="D370" s="9">
        <f>'summary-refine'!$J371/1000</f>
        <v>0.83799999999999997</v>
      </c>
      <c r="E370" s="8">
        <f>'summary-refine'!$G371</f>
        <v>334068</v>
      </c>
      <c r="F370" s="24">
        <f t="shared" si="32"/>
        <v>334.06799999999998</v>
      </c>
      <c r="G370" s="8">
        <f>'summary-refine'!$P371/1000</f>
        <v>92.995999999999995</v>
      </c>
      <c r="H370" s="8">
        <f>'summary-refine'!$P371/J370</f>
        <v>56.021686746987953</v>
      </c>
      <c r="I370" s="8">
        <f>'summary-refine'!$L371</f>
        <v>1539</v>
      </c>
      <c r="J370" s="8">
        <f>'summary-refine'!$M371</f>
        <v>1660</v>
      </c>
      <c r="K370" s="9">
        <f>('summary-no-refine'!$K371-'summary-no-refine'!$J371)/1000</f>
        <v>92.432000000000002</v>
      </c>
      <c r="L370" s="7">
        <f t="shared" si="30"/>
        <v>1.7307317812013154</v>
      </c>
      <c r="M370" s="8">
        <f>'summary-no-refine'!$G371</f>
        <v>252774</v>
      </c>
      <c r="N370" s="24">
        <f t="shared" si="33"/>
        <v>252.774</v>
      </c>
      <c r="O370" s="7">
        <f t="shared" si="31"/>
        <v>1.3216074438035557</v>
      </c>
    </row>
    <row r="371" spans="1:15" x14ac:dyDescent="0.2">
      <c r="A371" s="1">
        <v>370</v>
      </c>
      <c r="B371" s="9">
        <f>('summary-refine'!$H372+'summary-refine'!$I372)/1000</f>
        <v>8.01</v>
      </c>
      <c r="C371" s="9">
        <f>('summary-refine'!$K372-'summary-refine'!$J372)/1000</f>
        <v>165.536</v>
      </c>
      <c r="D371" s="9">
        <f>'summary-refine'!$J372/1000</f>
        <v>0.84</v>
      </c>
      <c r="E371" s="8">
        <f>'summary-refine'!$G372</f>
        <v>334474</v>
      </c>
      <c r="F371" s="24">
        <f t="shared" si="32"/>
        <v>334.47399999999999</v>
      </c>
      <c r="G371" s="8">
        <f>'summary-refine'!$P372/1000</f>
        <v>92.903000000000006</v>
      </c>
      <c r="H371" s="8">
        <f>'summary-refine'!$P372/J371</f>
        <v>55.965662650602411</v>
      </c>
      <c r="I371" s="8">
        <f>'summary-refine'!$L372</f>
        <v>1540</v>
      </c>
      <c r="J371" s="8">
        <f>'summary-refine'!$M372</f>
        <v>1660</v>
      </c>
      <c r="K371" s="9">
        <f>('summary-no-refine'!$K372-'summary-no-refine'!$J372)/1000</f>
        <v>97.984999999999999</v>
      </c>
      <c r="L371" s="7">
        <f t="shared" si="30"/>
        <v>1.6894014389957648</v>
      </c>
      <c r="M371" s="8">
        <f>'summary-no-refine'!$G372</f>
        <v>256026</v>
      </c>
      <c r="N371" s="24">
        <f t="shared" si="33"/>
        <v>256.02600000000001</v>
      </c>
      <c r="O371" s="7">
        <f t="shared" si="31"/>
        <v>1.3064063806019701</v>
      </c>
    </row>
    <row r="372" spans="1:15" x14ac:dyDescent="0.2">
      <c r="A372" s="1">
        <v>371</v>
      </c>
      <c r="B372" s="9">
        <f>('summary-refine'!$H373+'summary-refine'!$I373)/1000</f>
        <v>8.3089999999999993</v>
      </c>
      <c r="C372" s="9">
        <f>('summary-refine'!$K373-'summary-refine'!$J373)/1000</f>
        <v>172.87200000000001</v>
      </c>
      <c r="D372" s="9">
        <f>'summary-refine'!$J373/1000</f>
        <v>0.85599999999999998</v>
      </c>
      <c r="E372" s="8">
        <f>'summary-refine'!$G373</f>
        <v>334474</v>
      </c>
      <c r="F372" s="24">
        <f t="shared" si="32"/>
        <v>334.47399999999999</v>
      </c>
      <c r="G372" s="8">
        <f>'summary-refine'!$P373/1000</f>
        <v>92.903000000000006</v>
      </c>
      <c r="H372" s="8">
        <f>'summary-refine'!$P373/J372</f>
        <v>55.965662650602411</v>
      </c>
      <c r="I372" s="8">
        <f>'summary-refine'!$L373</f>
        <v>1540</v>
      </c>
      <c r="J372" s="8">
        <f>'summary-refine'!$M373</f>
        <v>1660</v>
      </c>
      <c r="K372" s="9">
        <f>('summary-no-refine'!$K373-'summary-no-refine'!$J373)/1000</f>
        <v>99.307000000000002</v>
      </c>
      <c r="L372" s="7">
        <f t="shared" si="30"/>
        <v>1.7407836305597795</v>
      </c>
      <c r="M372" s="8">
        <f>'summary-no-refine'!$G373</f>
        <v>256026</v>
      </c>
      <c r="N372" s="24">
        <f t="shared" si="33"/>
        <v>256.02600000000001</v>
      </c>
      <c r="O372" s="7">
        <f t="shared" si="31"/>
        <v>1.3064063806019701</v>
      </c>
    </row>
    <row r="373" spans="1:15" x14ac:dyDescent="0.2">
      <c r="A373" s="1">
        <v>372</v>
      </c>
      <c r="B373" s="9">
        <f>('summary-refine'!$H374+'summary-refine'!$I374)/1000</f>
        <v>8</v>
      </c>
      <c r="C373" s="9">
        <f>('summary-refine'!$K374-'summary-refine'!$J374)/1000</f>
        <v>162.624</v>
      </c>
      <c r="D373" s="9">
        <f>'summary-refine'!$J374/1000</f>
        <v>0.83499999999999996</v>
      </c>
      <c r="E373" s="8">
        <f>'summary-refine'!$G374</f>
        <v>334474</v>
      </c>
      <c r="F373" s="24">
        <f t="shared" si="32"/>
        <v>334.47399999999999</v>
      </c>
      <c r="G373" s="8">
        <f>'summary-refine'!$P374/1000</f>
        <v>92.903000000000006</v>
      </c>
      <c r="H373" s="8">
        <f>'summary-refine'!$P374/J373</f>
        <v>55.965662650602411</v>
      </c>
      <c r="I373" s="8">
        <f>'summary-refine'!$L374</f>
        <v>1540</v>
      </c>
      <c r="J373" s="8">
        <f>'summary-refine'!$M374</f>
        <v>1660</v>
      </c>
      <c r="K373" s="9">
        <f>('summary-no-refine'!$K374-'summary-no-refine'!$J374)/1000</f>
        <v>96.921999999999997</v>
      </c>
      <c r="L373" s="7">
        <f t="shared" si="30"/>
        <v>1.6778853098367759</v>
      </c>
      <c r="M373" s="8">
        <f>'summary-no-refine'!$G374</f>
        <v>256026</v>
      </c>
      <c r="N373" s="24">
        <f t="shared" si="33"/>
        <v>256.02600000000001</v>
      </c>
      <c r="O373" s="7">
        <f t="shared" si="31"/>
        <v>1.3064063806019701</v>
      </c>
    </row>
    <row r="374" spans="1:15" x14ac:dyDescent="0.2">
      <c r="A374" s="1">
        <v>373</v>
      </c>
      <c r="B374" s="9">
        <f>('summary-refine'!$H375+'summary-refine'!$I375)/1000</f>
        <v>8.0410000000000004</v>
      </c>
      <c r="C374" s="9">
        <f>('summary-refine'!$K375-'summary-refine'!$J375)/1000</f>
        <v>163.697</v>
      </c>
      <c r="D374" s="9">
        <f>'summary-refine'!$J375/1000</f>
        <v>0.82099999999999995</v>
      </c>
      <c r="E374" s="8">
        <f>'summary-refine'!$G375</f>
        <v>334474</v>
      </c>
      <c r="F374" s="24">
        <f t="shared" si="32"/>
        <v>334.47399999999999</v>
      </c>
      <c r="G374" s="8">
        <f>'summary-refine'!$P375/1000</f>
        <v>92.903000000000006</v>
      </c>
      <c r="H374" s="8">
        <f>'summary-refine'!$P375/J374</f>
        <v>55.965662650602411</v>
      </c>
      <c r="I374" s="8">
        <f>'summary-refine'!$L375</f>
        <v>1540</v>
      </c>
      <c r="J374" s="8">
        <f>'summary-refine'!$M375</f>
        <v>1660</v>
      </c>
      <c r="K374" s="9">
        <f>('summary-no-refine'!$K375-'summary-no-refine'!$J375)/1000</f>
        <v>97.647999999999996</v>
      </c>
      <c r="L374" s="7">
        <f t="shared" si="30"/>
        <v>1.6763989021792562</v>
      </c>
      <c r="M374" s="8">
        <f>'summary-no-refine'!$G375</f>
        <v>256026</v>
      </c>
      <c r="N374" s="24">
        <f t="shared" si="33"/>
        <v>256.02600000000001</v>
      </c>
      <c r="O374" s="7">
        <f t="shared" si="31"/>
        <v>1.3064063806019701</v>
      </c>
    </row>
    <row r="375" spans="1:15" x14ac:dyDescent="0.2">
      <c r="A375" s="1">
        <v>374</v>
      </c>
      <c r="B375" s="9">
        <f>('summary-refine'!$H376+'summary-refine'!$I376)/1000</f>
        <v>7.5919999999999996</v>
      </c>
      <c r="C375" s="9">
        <f>('summary-refine'!$K376-'summary-refine'!$J376)/1000</f>
        <v>165.54599999999999</v>
      </c>
      <c r="D375" s="9">
        <f>'summary-refine'!$J376/1000</f>
        <v>0.82099999999999995</v>
      </c>
      <c r="E375" s="8">
        <f>'summary-refine'!$G376</f>
        <v>334474</v>
      </c>
      <c r="F375" s="24">
        <f t="shared" si="32"/>
        <v>334.47399999999999</v>
      </c>
      <c r="G375" s="8">
        <f>'summary-refine'!$P376/1000</f>
        <v>92.903000000000006</v>
      </c>
      <c r="H375" s="8">
        <f>'summary-refine'!$P376/J375</f>
        <v>55.965662650602411</v>
      </c>
      <c r="I375" s="8">
        <f>'summary-refine'!$L376</f>
        <v>1540</v>
      </c>
      <c r="J375" s="8">
        <f>'summary-refine'!$M376</f>
        <v>1660</v>
      </c>
      <c r="K375" s="9">
        <f>('summary-no-refine'!$K376-'summary-no-refine'!$J376)/1000</f>
        <v>95.581999999999994</v>
      </c>
      <c r="L375" s="7">
        <f t="shared" si="30"/>
        <v>1.7319788244648575</v>
      </c>
      <c r="M375" s="8">
        <f>'summary-no-refine'!$G376</f>
        <v>256026</v>
      </c>
      <c r="N375" s="24">
        <f t="shared" si="33"/>
        <v>256.02600000000001</v>
      </c>
      <c r="O375" s="7">
        <f t="shared" si="31"/>
        <v>1.3064063806019701</v>
      </c>
    </row>
    <row r="376" spans="1:15" x14ac:dyDescent="0.2">
      <c r="A376" s="1">
        <v>375</v>
      </c>
      <c r="B376" s="9">
        <f>('summary-refine'!$H377+'summary-refine'!$I377)/1000</f>
        <v>8.0660000000000007</v>
      </c>
      <c r="C376" s="9">
        <f>('summary-refine'!$K377-'summary-refine'!$J377)/1000</f>
        <v>164.501</v>
      </c>
      <c r="D376" s="9">
        <f>'summary-refine'!$J377/1000</f>
        <v>0.85199999999999998</v>
      </c>
      <c r="E376" s="8">
        <f>'summary-refine'!$G377</f>
        <v>334474</v>
      </c>
      <c r="F376" s="24">
        <f t="shared" si="32"/>
        <v>334.47399999999999</v>
      </c>
      <c r="G376" s="8">
        <f>'summary-refine'!$P377/1000</f>
        <v>92.903000000000006</v>
      </c>
      <c r="H376" s="8">
        <f>'summary-refine'!$P377/J376</f>
        <v>55.965662650602411</v>
      </c>
      <c r="I376" s="8">
        <f>'summary-refine'!$L377</f>
        <v>1540</v>
      </c>
      <c r="J376" s="8">
        <f>'summary-refine'!$M377</f>
        <v>1660</v>
      </c>
      <c r="K376" s="9">
        <f>('summary-no-refine'!$K377-'summary-no-refine'!$J377)/1000</f>
        <v>98.905000000000001</v>
      </c>
      <c r="L376" s="7">
        <f t="shared" si="30"/>
        <v>1.6632222840099085</v>
      </c>
      <c r="M376" s="8">
        <f>'summary-no-refine'!$G377</f>
        <v>256026</v>
      </c>
      <c r="N376" s="24">
        <f t="shared" si="33"/>
        <v>256.02600000000001</v>
      </c>
      <c r="O376" s="7">
        <f t="shared" si="31"/>
        <v>1.3064063806019701</v>
      </c>
    </row>
    <row r="377" spans="1:15" x14ac:dyDescent="0.2">
      <c r="A377" s="1">
        <v>376</v>
      </c>
      <c r="B377" s="9">
        <f>('summary-refine'!$H378+'summary-refine'!$I378)/1000</f>
        <v>8.2739999999999991</v>
      </c>
      <c r="C377" s="9">
        <f>('summary-refine'!$K378-'summary-refine'!$J378)/1000</f>
        <v>152.00700000000001</v>
      </c>
      <c r="D377" s="9">
        <f>'summary-refine'!$J378/1000</f>
        <v>0.89200000000000002</v>
      </c>
      <c r="E377" s="8">
        <f>'summary-refine'!$G378</f>
        <v>333088</v>
      </c>
      <c r="F377" s="24">
        <f t="shared" si="32"/>
        <v>333.08800000000002</v>
      </c>
      <c r="G377" s="8">
        <f>'summary-refine'!$P378/1000</f>
        <v>94.328000000000003</v>
      </c>
      <c r="H377" s="8">
        <f>'summary-refine'!$P378/J377</f>
        <v>56.858348402652197</v>
      </c>
      <c r="I377" s="8">
        <f>'summary-refine'!$L378</f>
        <v>1539</v>
      </c>
      <c r="J377" s="8">
        <f>'summary-refine'!$M378</f>
        <v>1659</v>
      </c>
      <c r="K377" s="9">
        <f>('summary-no-refine'!$K378-'summary-no-refine'!$J378)/1000</f>
        <v>93.277000000000001</v>
      </c>
      <c r="L377" s="7">
        <f t="shared" si="30"/>
        <v>1.6296300266946837</v>
      </c>
      <c r="M377" s="8">
        <f>'summary-no-refine'!$G378</f>
        <v>263454</v>
      </c>
      <c r="N377" s="24">
        <f t="shared" si="33"/>
        <v>263.45400000000001</v>
      </c>
      <c r="O377" s="7">
        <f t="shared" si="31"/>
        <v>1.2643117963667281</v>
      </c>
    </row>
    <row r="378" spans="1:15" x14ac:dyDescent="0.2">
      <c r="A378" s="1">
        <v>377</v>
      </c>
      <c r="B378" s="9">
        <f>('summary-refine'!$H379+'summary-refine'!$I379)/1000</f>
        <v>8.0350000000000001</v>
      </c>
      <c r="C378" s="9">
        <f>('summary-refine'!$K379-'summary-refine'!$J379)/1000</f>
        <v>150.57300000000001</v>
      </c>
      <c r="D378" s="9">
        <f>'summary-refine'!$J379/1000</f>
        <v>0.84299999999999997</v>
      </c>
      <c r="E378" s="8">
        <f>'summary-refine'!$G379</f>
        <v>332906</v>
      </c>
      <c r="F378" s="24">
        <f t="shared" si="32"/>
        <v>332.90600000000001</v>
      </c>
      <c r="G378" s="8">
        <f>'summary-refine'!$P379/1000</f>
        <v>94.221000000000004</v>
      </c>
      <c r="H378" s="8">
        <f>'summary-refine'!$P379/J378</f>
        <v>56.793851717902349</v>
      </c>
      <c r="I378" s="8">
        <f>'summary-refine'!$L379</f>
        <v>1539</v>
      </c>
      <c r="J378" s="8">
        <f>'summary-refine'!$M379</f>
        <v>1659</v>
      </c>
      <c r="K378" s="9">
        <f>('summary-no-refine'!$K379-'summary-no-refine'!$J379)/1000</f>
        <v>94.153000000000006</v>
      </c>
      <c r="L378" s="7">
        <f t="shared" si="30"/>
        <v>1.5992374114473251</v>
      </c>
      <c r="M378" s="8">
        <f>'summary-no-refine'!$G379</f>
        <v>263460</v>
      </c>
      <c r="N378" s="24">
        <f t="shared" si="33"/>
        <v>263.45999999999998</v>
      </c>
      <c r="O378" s="7">
        <f t="shared" si="31"/>
        <v>1.2635921961588097</v>
      </c>
    </row>
    <row r="379" spans="1:15" x14ac:dyDescent="0.2">
      <c r="A379" s="1">
        <v>378</v>
      </c>
      <c r="B379" s="9">
        <f>('summary-refine'!$H380+'summary-refine'!$I380)/1000</f>
        <v>8.0960000000000001</v>
      </c>
      <c r="C379" s="9">
        <f>('summary-refine'!$K380-'summary-refine'!$J380)/1000</f>
        <v>154.316</v>
      </c>
      <c r="D379" s="9">
        <f>'summary-refine'!$J380/1000</f>
        <v>0.82699999999999996</v>
      </c>
      <c r="E379" s="8">
        <f>'summary-refine'!$G380</f>
        <v>339066</v>
      </c>
      <c r="F379" s="24">
        <f t="shared" si="32"/>
        <v>339.06599999999997</v>
      </c>
      <c r="G379" s="8">
        <f>'summary-refine'!$P380/1000</f>
        <v>97.263999999999996</v>
      </c>
      <c r="H379" s="8">
        <f>'summary-refine'!$P380/J379</f>
        <v>58.45192307692308</v>
      </c>
      <c r="I379" s="8">
        <f>'summary-refine'!$L380</f>
        <v>1543</v>
      </c>
      <c r="J379" s="8">
        <f>'summary-refine'!$M380</f>
        <v>1664</v>
      </c>
      <c r="K379" s="9">
        <f>('summary-no-refine'!$K380-'summary-no-refine'!$J380)/1000</f>
        <v>94.061999999999998</v>
      </c>
      <c r="L379" s="7">
        <f t="shared" si="30"/>
        <v>1.640577491441815</v>
      </c>
      <c r="M379" s="8">
        <f>'summary-no-refine'!$G380</f>
        <v>264721</v>
      </c>
      <c r="N379" s="24">
        <f t="shared" si="33"/>
        <v>264.721</v>
      </c>
      <c r="O379" s="7">
        <f t="shared" si="31"/>
        <v>1.2808428496416981</v>
      </c>
    </row>
    <row r="380" spans="1:15" x14ac:dyDescent="0.2">
      <c r="A380" s="1">
        <v>379</v>
      </c>
      <c r="B380" s="9">
        <f>('summary-refine'!$H381+'summary-refine'!$I381)/1000</f>
        <v>7.681</v>
      </c>
      <c r="C380" s="9">
        <f>('summary-refine'!$K381-'summary-refine'!$J381)/1000</f>
        <v>150.77000000000001</v>
      </c>
      <c r="D380" s="9">
        <f>'summary-refine'!$J381/1000</f>
        <v>0.875</v>
      </c>
      <c r="E380" s="8">
        <f>'summary-refine'!$G381</f>
        <v>339120</v>
      </c>
      <c r="F380" s="24">
        <f t="shared" si="32"/>
        <v>339.12</v>
      </c>
      <c r="G380" s="8">
        <f>'summary-refine'!$P381/1000</f>
        <v>97.311999999999998</v>
      </c>
      <c r="H380" s="8">
        <f>'summary-refine'!$P381/J380</f>
        <v>58.445645645645648</v>
      </c>
      <c r="I380" s="8">
        <f>'summary-refine'!$L381</f>
        <v>1546</v>
      </c>
      <c r="J380" s="8">
        <f>'summary-refine'!$M381</f>
        <v>1665</v>
      </c>
      <c r="K380" s="9">
        <f>('summary-no-refine'!$K381-'summary-no-refine'!$J381)/1000</f>
        <v>94.878</v>
      </c>
      <c r="L380" s="7">
        <f t="shared" si="30"/>
        <v>1.5890933620017287</v>
      </c>
      <c r="M380" s="8">
        <f>'summary-no-refine'!$G381</f>
        <v>264801</v>
      </c>
      <c r="N380" s="24">
        <f t="shared" si="33"/>
        <v>264.80099999999999</v>
      </c>
      <c r="O380" s="7">
        <f t="shared" si="31"/>
        <v>1.2806598162393648</v>
      </c>
    </row>
    <row r="381" spans="1:15" x14ac:dyDescent="0.2">
      <c r="A381" s="1">
        <v>380</v>
      </c>
      <c r="B381" s="9">
        <f>('summary-refine'!$H382+'summary-refine'!$I382)/1000</f>
        <v>8.0120000000000005</v>
      </c>
      <c r="C381" s="9">
        <f>('summary-refine'!$K382-'summary-refine'!$J382)/1000</f>
        <v>152.001</v>
      </c>
      <c r="D381" s="9">
        <f>'summary-refine'!$J382/1000</f>
        <v>0.80800000000000005</v>
      </c>
      <c r="E381" s="8">
        <f>'summary-refine'!$G382</f>
        <v>339120</v>
      </c>
      <c r="F381" s="24">
        <f t="shared" si="32"/>
        <v>339.12</v>
      </c>
      <c r="G381" s="8">
        <f>'summary-refine'!$P382/1000</f>
        <v>97.311999999999998</v>
      </c>
      <c r="H381" s="8">
        <f>'summary-refine'!$P382/J381</f>
        <v>58.445645645645648</v>
      </c>
      <c r="I381" s="8">
        <f>'summary-refine'!$L382</f>
        <v>1546</v>
      </c>
      <c r="J381" s="8">
        <f>'summary-refine'!$M382</f>
        <v>1665</v>
      </c>
      <c r="K381" s="9">
        <f>('summary-no-refine'!$K382-'summary-no-refine'!$J382)/1000</f>
        <v>95.671000000000006</v>
      </c>
      <c r="L381" s="7">
        <f t="shared" si="30"/>
        <v>1.5887886611407844</v>
      </c>
      <c r="M381" s="8">
        <f>'summary-no-refine'!$G382</f>
        <v>264801</v>
      </c>
      <c r="N381" s="24">
        <f t="shared" si="33"/>
        <v>264.80099999999999</v>
      </c>
      <c r="O381" s="7">
        <f t="shared" si="31"/>
        <v>1.2806598162393648</v>
      </c>
    </row>
    <row r="382" spans="1:15" x14ac:dyDescent="0.2">
      <c r="A382" s="1">
        <v>381</v>
      </c>
      <c r="B382" s="9">
        <f>('summary-refine'!$H383+'summary-refine'!$I383)/1000</f>
        <v>8.2629999999999999</v>
      </c>
      <c r="C382" s="9">
        <f>('summary-refine'!$K383-'summary-refine'!$J383)/1000</f>
        <v>154.93700000000001</v>
      </c>
      <c r="D382" s="9">
        <f>'summary-refine'!$J383/1000</f>
        <v>0.86099999999999999</v>
      </c>
      <c r="E382" s="8">
        <f>'summary-refine'!$G383</f>
        <v>339120</v>
      </c>
      <c r="F382" s="24">
        <f t="shared" si="32"/>
        <v>339.12</v>
      </c>
      <c r="G382" s="8">
        <f>'summary-refine'!$P383/1000</f>
        <v>97.311999999999998</v>
      </c>
      <c r="H382" s="8">
        <f>'summary-refine'!$P383/J382</f>
        <v>58.445645645645648</v>
      </c>
      <c r="I382" s="8">
        <f>'summary-refine'!$L383</f>
        <v>1546</v>
      </c>
      <c r="J382" s="8">
        <f>'summary-refine'!$M383</f>
        <v>1665</v>
      </c>
      <c r="K382" s="9">
        <f>('summary-no-refine'!$K383-'summary-no-refine'!$J383)/1000</f>
        <v>94.929000000000002</v>
      </c>
      <c r="L382" s="7">
        <f t="shared" si="30"/>
        <v>1.6321355960770683</v>
      </c>
      <c r="M382" s="8">
        <f>'summary-no-refine'!$G383</f>
        <v>264801</v>
      </c>
      <c r="N382" s="24">
        <f t="shared" si="33"/>
        <v>264.80099999999999</v>
      </c>
      <c r="O382" s="7">
        <f t="shared" si="31"/>
        <v>1.2806598162393648</v>
      </c>
    </row>
    <row r="383" spans="1:15" x14ac:dyDescent="0.2">
      <c r="A383" s="1">
        <v>382</v>
      </c>
      <c r="B383" s="9">
        <f>('summary-refine'!$H384+'summary-refine'!$I384)/1000</f>
        <v>8.0190000000000001</v>
      </c>
      <c r="C383" s="9">
        <f>('summary-refine'!$K384-'summary-refine'!$J384)/1000</f>
        <v>158.62299999999999</v>
      </c>
      <c r="D383" s="9">
        <f>'summary-refine'!$J384/1000</f>
        <v>0.83099999999999996</v>
      </c>
      <c r="E383" s="8">
        <f>'summary-refine'!$G384</f>
        <v>339120</v>
      </c>
      <c r="F383" s="24">
        <f t="shared" si="32"/>
        <v>339.12</v>
      </c>
      <c r="G383" s="8">
        <f>'summary-refine'!$P384/1000</f>
        <v>97.311999999999998</v>
      </c>
      <c r="H383" s="8">
        <f>'summary-refine'!$P384/J383</f>
        <v>58.445645645645648</v>
      </c>
      <c r="I383" s="8">
        <f>'summary-refine'!$L384</f>
        <v>1546</v>
      </c>
      <c r="J383" s="8">
        <f>'summary-refine'!$M384</f>
        <v>1665</v>
      </c>
      <c r="K383" s="9">
        <f>('summary-no-refine'!$K384-'summary-no-refine'!$J384)/1000</f>
        <v>95.298000000000002</v>
      </c>
      <c r="L383" s="7">
        <f t="shared" si="30"/>
        <v>1.6644945329387815</v>
      </c>
      <c r="M383" s="8">
        <f>'summary-no-refine'!$G384</f>
        <v>264801</v>
      </c>
      <c r="N383" s="24">
        <f t="shared" si="33"/>
        <v>264.80099999999999</v>
      </c>
      <c r="O383" s="7">
        <f t="shared" si="31"/>
        <v>1.2806598162393648</v>
      </c>
    </row>
    <row r="384" spans="1:15" x14ac:dyDescent="0.2">
      <c r="A384" s="1">
        <v>383</v>
      </c>
      <c r="B384" s="9">
        <f>('summary-refine'!$H385+'summary-refine'!$I385)/1000</f>
        <v>8.1539999999999999</v>
      </c>
      <c r="C384" s="9">
        <f>('summary-refine'!$K385-'summary-refine'!$J385)/1000</f>
        <v>154.624</v>
      </c>
      <c r="D384" s="9">
        <f>'summary-refine'!$J385/1000</f>
        <v>0.75600000000000001</v>
      </c>
      <c r="E384" s="8">
        <f>'summary-refine'!$G385</f>
        <v>339120</v>
      </c>
      <c r="F384" s="24">
        <f t="shared" si="32"/>
        <v>339.12</v>
      </c>
      <c r="G384" s="8">
        <f>'summary-refine'!$P385/1000</f>
        <v>97.311999999999998</v>
      </c>
      <c r="H384" s="8">
        <f>'summary-refine'!$P385/J384</f>
        <v>58.445645645645648</v>
      </c>
      <c r="I384" s="8">
        <f>'summary-refine'!$L385</f>
        <v>1546</v>
      </c>
      <c r="J384" s="8">
        <f>'summary-refine'!$M385</f>
        <v>1665</v>
      </c>
      <c r="K384" s="9">
        <f>('summary-no-refine'!$K385-'summary-no-refine'!$J385)/1000</f>
        <v>94.106999999999999</v>
      </c>
      <c r="L384" s="7">
        <f t="shared" si="30"/>
        <v>1.6430658718267503</v>
      </c>
      <c r="M384" s="8">
        <f>'summary-no-refine'!$G385</f>
        <v>264801</v>
      </c>
      <c r="N384" s="24">
        <f t="shared" si="33"/>
        <v>264.80099999999999</v>
      </c>
      <c r="O384" s="7">
        <f t="shared" si="31"/>
        <v>1.2806598162393648</v>
      </c>
    </row>
    <row r="385" spans="1:15" x14ac:dyDescent="0.2">
      <c r="A385" s="1">
        <v>384</v>
      </c>
      <c r="B385" s="9">
        <f>('summary-refine'!$H386+'summary-refine'!$I386)/1000</f>
        <v>7.891</v>
      </c>
      <c r="C385" s="9">
        <f>('summary-refine'!$K386-'summary-refine'!$J386)/1000</f>
        <v>157.22499999999999</v>
      </c>
      <c r="D385" s="9">
        <f>'summary-refine'!$J386/1000</f>
        <v>0.873</v>
      </c>
      <c r="E385" s="8">
        <f>'summary-refine'!$G386</f>
        <v>339120</v>
      </c>
      <c r="F385" s="24">
        <f t="shared" si="32"/>
        <v>339.12</v>
      </c>
      <c r="G385" s="8">
        <f>'summary-refine'!$P386/1000</f>
        <v>97.311999999999998</v>
      </c>
      <c r="H385" s="8">
        <f>'summary-refine'!$P386/J385</f>
        <v>58.445645645645648</v>
      </c>
      <c r="I385" s="8">
        <f>'summary-refine'!$L386</f>
        <v>1546</v>
      </c>
      <c r="J385" s="8">
        <f>'summary-refine'!$M386</f>
        <v>1665</v>
      </c>
      <c r="K385" s="9">
        <f>('summary-no-refine'!$K386-'summary-no-refine'!$J386)/1000</f>
        <v>96.325000000000003</v>
      </c>
      <c r="L385" s="7">
        <f t="shared" si="30"/>
        <v>1.6322346223721773</v>
      </c>
      <c r="M385" s="8">
        <f>'summary-no-refine'!$G386</f>
        <v>264801</v>
      </c>
      <c r="N385" s="24">
        <f t="shared" si="33"/>
        <v>264.80099999999999</v>
      </c>
      <c r="O385" s="7">
        <f t="shared" si="31"/>
        <v>1.2806598162393648</v>
      </c>
    </row>
    <row r="386" spans="1:15" x14ac:dyDescent="0.2">
      <c r="A386" s="1">
        <v>385</v>
      </c>
      <c r="B386" s="9">
        <f>('summary-refine'!$H387+'summary-refine'!$I387)/1000</f>
        <v>7.899</v>
      </c>
      <c r="C386" s="9">
        <f>('summary-refine'!$K387-'summary-refine'!$J387)/1000</f>
        <v>158.50399999999999</v>
      </c>
      <c r="D386" s="9">
        <f>'summary-refine'!$J387/1000</f>
        <v>0.82899999999999996</v>
      </c>
      <c r="E386" s="8">
        <f>'summary-refine'!$G387</f>
        <v>339120</v>
      </c>
      <c r="F386" s="24">
        <f t="shared" si="32"/>
        <v>339.12</v>
      </c>
      <c r="G386" s="8">
        <f>'summary-refine'!$P387/1000</f>
        <v>97.311999999999998</v>
      </c>
      <c r="H386" s="8">
        <f>'summary-refine'!$P387/J386</f>
        <v>58.445645645645648</v>
      </c>
      <c r="I386" s="8">
        <f>'summary-refine'!$L387</f>
        <v>1546</v>
      </c>
      <c r="J386" s="8">
        <f>'summary-refine'!$M387</f>
        <v>1665</v>
      </c>
      <c r="K386" s="9">
        <f>('summary-no-refine'!$K387-'summary-no-refine'!$J387)/1000</f>
        <v>97.153999999999996</v>
      </c>
      <c r="L386" s="7">
        <f t="shared" ref="L386:L449" si="34">C386/K386</f>
        <v>1.6314716841303498</v>
      </c>
      <c r="M386" s="8">
        <f>'summary-no-refine'!$G387</f>
        <v>264801</v>
      </c>
      <c r="N386" s="24">
        <f t="shared" si="33"/>
        <v>264.80099999999999</v>
      </c>
      <c r="O386" s="7">
        <f t="shared" ref="O386:O449" si="35">E386/M386</f>
        <v>1.2806598162393648</v>
      </c>
    </row>
    <row r="387" spans="1:15" x14ac:dyDescent="0.2">
      <c r="A387" s="1">
        <v>386</v>
      </c>
      <c r="B387" s="9">
        <f>('summary-refine'!$H388+'summary-refine'!$I388)/1000</f>
        <v>8.4619999999999997</v>
      </c>
      <c r="C387" s="9">
        <f>('summary-refine'!$K388-'summary-refine'!$J388)/1000</f>
        <v>154.88</v>
      </c>
      <c r="D387" s="9">
        <f>'summary-refine'!$J388/1000</f>
        <v>0.86199999999999999</v>
      </c>
      <c r="E387" s="8">
        <f>'summary-refine'!$G388</f>
        <v>339120</v>
      </c>
      <c r="F387" s="24">
        <f t="shared" ref="F387:F450" si="36">E387/1000</f>
        <v>339.12</v>
      </c>
      <c r="G387" s="8">
        <f>'summary-refine'!$P388/1000</f>
        <v>97.311999999999998</v>
      </c>
      <c r="H387" s="8">
        <f>'summary-refine'!$P388/J387</f>
        <v>58.445645645645648</v>
      </c>
      <c r="I387" s="8">
        <f>'summary-refine'!$L388</f>
        <v>1546</v>
      </c>
      <c r="J387" s="8">
        <f>'summary-refine'!$M388</f>
        <v>1665</v>
      </c>
      <c r="K387" s="9">
        <f>('summary-no-refine'!$K388-'summary-no-refine'!$J388)/1000</f>
        <v>95.771000000000001</v>
      </c>
      <c r="L387" s="7">
        <f t="shared" si="34"/>
        <v>1.6171910077163232</v>
      </c>
      <c r="M387" s="8">
        <f>'summary-no-refine'!$G388</f>
        <v>264801</v>
      </c>
      <c r="N387" s="24">
        <f t="shared" ref="N387:N450" si="37">M387/1000</f>
        <v>264.80099999999999</v>
      </c>
      <c r="O387" s="7">
        <f t="shared" si="35"/>
        <v>1.2806598162393648</v>
      </c>
    </row>
    <row r="388" spans="1:15" x14ac:dyDescent="0.2">
      <c r="A388" s="1">
        <v>387</v>
      </c>
      <c r="B388" s="9">
        <f>('summary-refine'!$H389+'summary-refine'!$I389)/1000</f>
        <v>7.8390000000000004</v>
      </c>
      <c r="C388" s="9">
        <f>('summary-refine'!$K389-'summary-refine'!$J389)/1000</f>
        <v>156.125</v>
      </c>
      <c r="D388" s="9">
        <f>'summary-refine'!$J389/1000</f>
        <v>0.88800000000000001</v>
      </c>
      <c r="E388" s="8">
        <f>'summary-refine'!$G389</f>
        <v>339128</v>
      </c>
      <c r="F388" s="24">
        <f t="shared" si="36"/>
        <v>339.12799999999999</v>
      </c>
      <c r="G388" s="8">
        <f>'summary-refine'!$P389/1000</f>
        <v>97.313999999999993</v>
      </c>
      <c r="H388" s="8">
        <f>'summary-refine'!$P389/J388</f>
        <v>58.446846846846846</v>
      </c>
      <c r="I388" s="8">
        <f>'summary-refine'!$L389</f>
        <v>1547</v>
      </c>
      <c r="J388" s="8">
        <f>'summary-refine'!$M389</f>
        <v>1665</v>
      </c>
      <c r="K388" s="9">
        <f>('summary-no-refine'!$K389-'summary-no-refine'!$J389)/1000</f>
        <v>96.632000000000005</v>
      </c>
      <c r="L388" s="7">
        <f t="shared" si="34"/>
        <v>1.6156656180147362</v>
      </c>
      <c r="M388" s="8">
        <f>'summary-no-refine'!$G389</f>
        <v>264812</v>
      </c>
      <c r="N388" s="24">
        <f t="shared" si="37"/>
        <v>264.81200000000001</v>
      </c>
      <c r="O388" s="7">
        <f t="shared" si="35"/>
        <v>1.2806368291467154</v>
      </c>
    </row>
    <row r="389" spans="1:15" x14ac:dyDescent="0.2">
      <c r="A389" s="1">
        <v>388</v>
      </c>
      <c r="B389" s="9">
        <f>('summary-refine'!$H390+'summary-refine'!$I390)/1000</f>
        <v>8.1349999999999998</v>
      </c>
      <c r="C389" s="9">
        <f>('summary-refine'!$K390-'summary-refine'!$J390)/1000</f>
        <v>158.024</v>
      </c>
      <c r="D389" s="9">
        <f>'summary-refine'!$J390/1000</f>
        <v>0.82299999999999995</v>
      </c>
      <c r="E389" s="8">
        <f>'summary-refine'!$G390</f>
        <v>339128</v>
      </c>
      <c r="F389" s="24">
        <f t="shared" si="36"/>
        <v>339.12799999999999</v>
      </c>
      <c r="G389" s="8">
        <f>'summary-refine'!$P390/1000</f>
        <v>97.313999999999993</v>
      </c>
      <c r="H389" s="8">
        <f>'summary-refine'!$P390/J389</f>
        <v>58.446846846846846</v>
      </c>
      <c r="I389" s="8">
        <f>'summary-refine'!$L390</f>
        <v>1547</v>
      </c>
      <c r="J389" s="8">
        <f>'summary-refine'!$M390</f>
        <v>1665</v>
      </c>
      <c r="K389" s="9">
        <f>('summary-no-refine'!$K390-'summary-no-refine'!$J390)/1000</f>
        <v>98.932000000000002</v>
      </c>
      <c r="L389" s="7">
        <f t="shared" si="34"/>
        <v>1.5972991549751343</v>
      </c>
      <c r="M389" s="8">
        <f>'summary-no-refine'!$G390</f>
        <v>264812</v>
      </c>
      <c r="N389" s="24">
        <f t="shared" si="37"/>
        <v>264.81200000000001</v>
      </c>
      <c r="O389" s="7">
        <f t="shared" si="35"/>
        <v>1.2806368291467154</v>
      </c>
    </row>
    <row r="390" spans="1:15" x14ac:dyDescent="0.2">
      <c r="A390" s="1">
        <v>389</v>
      </c>
      <c r="B390" s="9">
        <f>('summary-refine'!$H391+'summary-refine'!$I391)/1000</f>
        <v>7.7249999999999996</v>
      </c>
      <c r="C390" s="9">
        <f>('summary-refine'!$K391-'summary-refine'!$J391)/1000</f>
        <v>163.33500000000001</v>
      </c>
      <c r="D390" s="9">
        <f>'summary-refine'!$J391/1000</f>
        <v>0.81899999999999995</v>
      </c>
      <c r="E390" s="8">
        <f>'summary-refine'!$G391</f>
        <v>344901</v>
      </c>
      <c r="F390" s="24">
        <f t="shared" si="36"/>
        <v>344.90100000000001</v>
      </c>
      <c r="G390" s="8">
        <f>'summary-refine'!$P391/1000</f>
        <v>97.308999999999997</v>
      </c>
      <c r="H390" s="8">
        <f>'summary-refine'!$P391/J390</f>
        <v>58.443843843843844</v>
      </c>
      <c r="I390" s="8">
        <f>'summary-refine'!$L391</f>
        <v>1546</v>
      </c>
      <c r="J390" s="8">
        <f>'summary-refine'!$M391</f>
        <v>1665</v>
      </c>
      <c r="K390" s="9">
        <f>('summary-no-refine'!$K391-'summary-no-refine'!$J391)/1000</f>
        <v>93.325999999999993</v>
      </c>
      <c r="L390" s="7">
        <f t="shared" si="34"/>
        <v>1.7501553693504492</v>
      </c>
      <c r="M390" s="8">
        <f>'summary-no-refine'!$G391</f>
        <v>254826</v>
      </c>
      <c r="N390" s="24">
        <f t="shared" si="37"/>
        <v>254.82599999999999</v>
      </c>
      <c r="O390" s="7">
        <f t="shared" si="35"/>
        <v>1.3534764898401261</v>
      </c>
    </row>
    <row r="391" spans="1:15" x14ac:dyDescent="0.2">
      <c r="A391" s="1">
        <v>390</v>
      </c>
      <c r="B391" s="9">
        <f>('summary-refine'!$H392+'summary-refine'!$I392)/1000</f>
        <v>8.1199999999999992</v>
      </c>
      <c r="C391" s="9">
        <f>('summary-refine'!$K392-'summary-refine'!$J392)/1000</f>
        <v>168.96600000000001</v>
      </c>
      <c r="D391" s="9">
        <f>'summary-refine'!$J392/1000</f>
        <v>0.92300000000000004</v>
      </c>
      <c r="E391" s="8">
        <f>'summary-refine'!$G392</f>
        <v>344901</v>
      </c>
      <c r="F391" s="24">
        <f t="shared" si="36"/>
        <v>344.90100000000001</v>
      </c>
      <c r="G391" s="8">
        <f>'summary-refine'!$P392/1000</f>
        <v>97.308999999999997</v>
      </c>
      <c r="H391" s="8">
        <f>'summary-refine'!$P392/J391</f>
        <v>58.443843843843844</v>
      </c>
      <c r="I391" s="8">
        <f>'summary-refine'!$L392</f>
        <v>1546</v>
      </c>
      <c r="J391" s="8">
        <f>'summary-refine'!$M392</f>
        <v>1665</v>
      </c>
      <c r="K391" s="9">
        <f>('summary-no-refine'!$K392-'summary-no-refine'!$J392)/1000</f>
        <v>96.143000000000001</v>
      </c>
      <c r="L391" s="7">
        <f t="shared" si="34"/>
        <v>1.7574446397553645</v>
      </c>
      <c r="M391" s="8">
        <f>'summary-no-refine'!$G392</f>
        <v>254826</v>
      </c>
      <c r="N391" s="24">
        <f t="shared" si="37"/>
        <v>254.82599999999999</v>
      </c>
      <c r="O391" s="7">
        <f t="shared" si="35"/>
        <v>1.3534764898401261</v>
      </c>
    </row>
    <row r="392" spans="1:15" x14ac:dyDescent="0.2">
      <c r="A392" s="1">
        <v>391</v>
      </c>
      <c r="B392" s="9">
        <f>('summary-refine'!$H393+'summary-refine'!$I393)/1000</f>
        <v>8.5079999999999991</v>
      </c>
      <c r="C392" s="9">
        <f>('summary-refine'!$K393-'summary-refine'!$J393)/1000</f>
        <v>169.63900000000001</v>
      </c>
      <c r="D392" s="9">
        <f>'summary-refine'!$J393/1000</f>
        <v>0.80800000000000005</v>
      </c>
      <c r="E392" s="8">
        <f>'summary-refine'!$G393</f>
        <v>344901</v>
      </c>
      <c r="F392" s="24">
        <f t="shared" si="36"/>
        <v>344.90100000000001</v>
      </c>
      <c r="G392" s="8">
        <f>'summary-refine'!$P393/1000</f>
        <v>97.308999999999997</v>
      </c>
      <c r="H392" s="8">
        <f>'summary-refine'!$P393/J392</f>
        <v>58.443843843843844</v>
      </c>
      <c r="I392" s="8">
        <f>'summary-refine'!$L393</f>
        <v>1546</v>
      </c>
      <c r="J392" s="8">
        <f>'summary-refine'!$M393</f>
        <v>1665</v>
      </c>
      <c r="K392" s="9">
        <f>('summary-no-refine'!$K393-'summary-no-refine'!$J393)/1000</f>
        <v>101.24</v>
      </c>
      <c r="L392" s="7">
        <f t="shared" si="34"/>
        <v>1.675612406163572</v>
      </c>
      <c r="M392" s="8">
        <f>'summary-no-refine'!$G393</f>
        <v>254826</v>
      </c>
      <c r="N392" s="24">
        <f t="shared" si="37"/>
        <v>254.82599999999999</v>
      </c>
      <c r="O392" s="7">
        <f t="shared" si="35"/>
        <v>1.3534764898401261</v>
      </c>
    </row>
    <row r="393" spans="1:15" x14ac:dyDescent="0.2">
      <c r="A393" s="1">
        <v>392</v>
      </c>
      <c r="B393" s="9">
        <f>('summary-refine'!$H394+'summary-refine'!$I394)/1000</f>
        <v>7.8650000000000002</v>
      </c>
      <c r="C393" s="9">
        <f>('summary-refine'!$K394-'summary-refine'!$J394)/1000</f>
        <v>168.59200000000001</v>
      </c>
      <c r="D393" s="9">
        <f>'summary-refine'!$J394/1000</f>
        <v>0.82299999999999995</v>
      </c>
      <c r="E393" s="8">
        <f>'summary-refine'!$G394</f>
        <v>345777</v>
      </c>
      <c r="F393" s="24">
        <f t="shared" si="36"/>
        <v>345.77699999999999</v>
      </c>
      <c r="G393" s="8">
        <f>'summary-refine'!$P394/1000</f>
        <v>97.51</v>
      </c>
      <c r="H393" s="8">
        <f>'summary-refine'!$P394/J393</f>
        <v>58.529411764705884</v>
      </c>
      <c r="I393" s="8">
        <f>'summary-refine'!$L394</f>
        <v>1547</v>
      </c>
      <c r="J393" s="8">
        <f>'summary-refine'!$M394</f>
        <v>1666</v>
      </c>
      <c r="K393" s="9">
        <f>('summary-no-refine'!$K394-'summary-no-refine'!$J394)/1000</f>
        <v>96.956999999999994</v>
      </c>
      <c r="L393" s="7">
        <f t="shared" si="34"/>
        <v>1.7388326784038288</v>
      </c>
      <c r="M393" s="8">
        <f>'summary-no-refine'!$G394</f>
        <v>257491</v>
      </c>
      <c r="N393" s="24">
        <f t="shared" si="37"/>
        <v>257.49099999999999</v>
      </c>
      <c r="O393" s="7">
        <f t="shared" si="35"/>
        <v>1.3428702362412668</v>
      </c>
    </row>
    <row r="394" spans="1:15" x14ac:dyDescent="0.2">
      <c r="A394" s="1">
        <v>393</v>
      </c>
      <c r="B394" s="9">
        <f>('summary-refine'!$H395+'summary-refine'!$I395)/1000</f>
        <v>8.0850000000000009</v>
      </c>
      <c r="C394" s="9">
        <f>('summary-refine'!$K395-'summary-refine'!$J395)/1000</f>
        <v>169.50899999999999</v>
      </c>
      <c r="D394" s="9">
        <f>'summary-refine'!$J395/1000</f>
        <v>0.82699999999999996</v>
      </c>
      <c r="E394" s="8">
        <f>'summary-refine'!$G395</f>
        <v>345777</v>
      </c>
      <c r="F394" s="24">
        <f t="shared" si="36"/>
        <v>345.77699999999999</v>
      </c>
      <c r="G394" s="8">
        <f>'summary-refine'!$P395/1000</f>
        <v>97.51</v>
      </c>
      <c r="H394" s="8">
        <f>'summary-refine'!$P395/J394</f>
        <v>58.529411764705884</v>
      </c>
      <c r="I394" s="8">
        <f>'summary-refine'!$L395</f>
        <v>1547</v>
      </c>
      <c r="J394" s="8">
        <f>'summary-refine'!$M395</f>
        <v>1666</v>
      </c>
      <c r="K394" s="9">
        <f>('summary-no-refine'!$K395-'summary-no-refine'!$J395)/1000</f>
        <v>96.355999999999995</v>
      </c>
      <c r="L394" s="7">
        <f t="shared" si="34"/>
        <v>1.7591950682884303</v>
      </c>
      <c r="M394" s="8">
        <f>'summary-no-refine'!$G395</f>
        <v>257491</v>
      </c>
      <c r="N394" s="24">
        <f t="shared" si="37"/>
        <v>257.49099999999999</v>
      </c>
      <c r="O394" s="7">
        <f t="shared" si="35"/>
        <v>1.3428702362412668</v>
      </c>
    </row>
    <row r="395" spans="1:15" x14ac:dyDescent="0.2">
      <c r="A395" s="1">
        <v>394</v>
      </c>
      <c r="B395" s="9">
        <f>('summary-refine'!$H396+'summary-refine'!$I396)/1000</f>
        <v>7.577</v>
      </c>
      <c r="C395" s="9">
        <f>('summary-refine'!$K396-'summary-refine'!$J396)/1000</f>
        <v>165.256</v>
      </c>
      <c r="D395" s="9">
        <f>'summary-refine'!$J396/1000</f>
        <v>0.92</v>
      </c>
      <c r="E395" s="8">
        <f>'summary-refine'!$G396</f>
        <v>345777</v>
      </c>
      <c r="F395" s="24">
        <f t="shared" si="36"/>
        <v>345.77699999999999</v>
      </c>
      <c r="G395" s="8">
        <f>'summary-refine'!$P396/1000</f>
        <v>97.51</v>
      </c>
      <c r="H395" s="8">
        <f>'summary-refine'!$P396/J395</f>
        <v>58.529411764705884</v>
      </c>
      <c r="I395" s="8">
        <f>'summary-refine'!$L396</f>
        <v>1547</v>
      </c>
      <c r="J395" s="8">
        <f>'summary-refine'!$M396</f>
        <v>1666</v>
      </c>
      <c r="K395" s="9">
        <f>('summary-no-refine'!$K396-'summary-no-refine'!$J396)/1000</f>
        <v>95.388999999999996</v>
      </c>
      <c r="L395" s="7">
        <f t="shared" si="34"/>
        <v>1.7324429441549865</v>
      </c>
      <c r="M395" s="8">
        <f>'summary-no-refine'!$G396</f>
        <v>257491</v>
      </c>
      <c r="N395" s="24">
        <f t="shared" si="37"/>
        <v>257.49099999999999</v>
      </c>
      <c r="O395" s="7">
        <f t="shared" si="35"/>
        <v>1.3428702362412668</v>
      </c>
    </row>
    <row r="396" spans="1:15" x14ac:dyDescent="0.2">
      <c r="A396" s="1">
        <v>395</v>
      </c>
      <c r="B396" s="9">
        <f>('summary-refine'!$H397+'summary-refine'!$I397)/1000</f>
        <v>7.9089999999999998</v>
      </c>
      <c r="C396" s="9">
        <f>('summary-refine'!$K397-'summary-refine'!$J397)/1000</f>
        <v>173.59700000000001</v>
      </c>
      <c r="D396" s="9">
        <f>'summary-refine'!$J397/1000</f>
        <v>0.93200000000000005</v>
      </c>
      <c r="E396" s="8">
        <f>'summary-refine'!$G397</f>
        <v>346718</v>
      </c>
      <c r="F396" s="24">
        <f t="shared" si="36"/>
        <v>346.71800000000002</v>
      </c>
      <c r="G396" s="8">
        <f>'summary-refine'!$P397/1000</f>
        <v>97.861000000000004</v>
      </c>
      <c r="H396" s="8">
        <f>'summary-refine'!$P397/J396</f>
        <v>58.740096038415366</v>
      </c>
      <c r="I396" s="8">
        <f>'summary-refine'!$L397</f>
        <v>1547</v>
      </c>
      <c r="J396" s="8">
        <f>'summary-refine'!$M397</f>
        <v>1666</v>
      </c>
      <c r="K396" s="9">
        <f>('summary-no-refine'!$K397-'summary-no-refine'!$J397)/1000</f>
        <v>96.778000000000006</v>
      </c>
      <c r="L396" s="7">
        <f t="shared" si="34"/>
        <v>1.7937651119055984</v>
      </c>
      <c r="M396" s="8">
        <f>'summary-no-refine'!$G397</f>
        <v>257157</v>
      </c>
      <c r="N396" s="24">
        <f t="shared" si="37"/>
        <v>257.15699999999998</v>
      </c>
      <c r="O396" s="7">
        <f t="shared" si="35"/>
        <v>1.3482736227285277</v>
      </c>
    </row>
    <row r="397" spans="1:15" x14ac:dyDescent="0.2">
      <c r="A397" s="1">
        <v>396</v>
      </c>
      <c r="B397" s="9">
        <f>('summary-refine'!$H398+'summary-refine'!$I398)/1000</f>
        <v>8.4120000000000008</v>
      </c>
      <c r="C397" s="9">
        <f>('summary-refine'!$K398-'summary-refine'!$J398)/1000</f>
        <v>174.50800000000001</v>
      </c>
      <c r="D397" s="9">
        <f>'summary-refine'!$J398/1000</f>
        <v>0.92</v>
      </c>
      <c r="E397" s="8">
        <f>'summary-refine'!$G398</f>
        <v>346718</v>
      </c>
      <c r="F397" s="24">
        <f t="shared" si="36"/>
        <v>346.71800000000002</v>
      </c>
      <c r="G397" s="8">
        <f>'summary-refine'!$P398/1000</f>
        <v>97.861000000000004</v>
      </c>
      <c r="H397" s="8">
        <f>'summary-refine'!$P398/J397</f>
        <v>58.740096038415366</v>
      </c>
      <c r="I397" s="8">
        <f>'summary-refine'!$L398</f>
        <v>1547</v>
      </c>
      <c r="J397" s="8">
        <f>'summary-refine'!$M398</f>
        <v>1666</v>
      </c>
      <c r="K397" s="9">
        <f>('summary-no-refine'!$K398-'summary-no-refine'!$J398)/1000</f>
        <v>98.593000000000004</v>
      </c>
      <c r="L397" s="7">
        <f t="shared" si="34"/>
        <v>1.7699836702402807</v>
      </c>
      <c r="M397" s="8">
        <f>'summary-no-refine'!$G398</f>
        <v>257157</v>
      </c>
      <c r="N397" s="24">
        <f t="shared" si="37"/>
        <v>257.15699999999998</v>
      </c>
      <c r="O397" s="7">
        <f t="shared" si="35"/>
        <v>1.3482736227285277</v>
      </c>
    </row>
    <row r="398" spans="1:15" x14ac:dyDescent="0.2">
      <c r="A398" s="1">
        <v>397</v>
      </c>
      <c r="B398" s="9">
        <f>('summary-refine'!$H399+'summary-refine'!$I399)/1000</f>
        <v>8.1180000000000003</v>
      </c>
      <c r="C398" s="9">
        <f>('summary-refine'!$K399-'summary-refine'!$J399)/1000</f>
        <v>172.62200000000001</v>
      </c>
      <c r="D398" s="9">
        <f>'summary-refine'!$J399/1000</f>
        <v>0.86799999999999999</v>
      </c>
      <c r="E398" s="8">
        <f>'summary-refine'!$G399</f>
        <v>347019</v>
      </c>
      <c r="F398" s="24">
        <f t="shared" si="36"/>
        <v>347.01900000000001</v>
      </c>
      <c r="G398" s="8">
        <f>'summary-refine'!$P399/1000</f>
        <v>97.956000000000003</v>
      </c>
      <c r="H398" s="8">
        <f>'summary-refine'!$P399/J398</f>
        <v>58.797118847539018</v>
      </c>
      <c r="I398" s="8">
        <f>'summary-refine'!$L399</f>
        <v>1547</v>
      </c>
      <c r="J398" s="8">
        <f>'summary-refine'!$M399</f>
        <v>1666</v>
      </c>
      <c r="K398" s="9">
        <f>('summary-no-refine'!$K399-'summary-no-refine'!$J399)/1000</f>
        <v>98.971000000000004</v>
      </c>
      <c r="L398" s="7">
        <f t="shared" si="34"/>
        <v>1.7441674834042296</v>
      </c>
      <c r="M398" s="8">
        <f>'summary-no-refine'!$G399</f>
        <v>257443</v>
      </c>
      <c r="N398" s="24">
        <f t="shared" si="37"/>
        <v>257.44299999999998</v>
      </c>
      <c r="O398" s="7">
        <f t="shared" si="35"/>
        <v>1.3479449819960148</v>
      </c>
    </row>
    <row r="399" spans="1:15" x14ac:dyDescent="0.2">
      <c r="A399" s="1">
        <v>398</v>
      </c>
      <c r="B399" s="9">
        <f>('summary-refine'!$H400+'summary-refine'!$I400)/1000</f>
        <v>7.8650000000000002</v>
      </c>
      <c r="C399" s="9">
        <f>('summary-refine'!$K400-'summary-refine'!$J400)/1000</f>
        <v>129.48400000000001</v>
      </c>
      <c r="D399" s="9">
        <f>'summary-refine'!$J400/1000</f>
        <v>0.751</v>
      </c>
      <c r="E399" s="8">
        <f>'summary-refine'!$G400</f>
        <v>301794</v>
      </c>
      <c r="F399" s="24">
        <f t="shared" si="36"/>
        <v>301.79399999999998</v>
      </c>
      <c r="G399" s="8">
        <f>'summary-refine'!$P400/1000</f>
        <v>93.013999999999996</v>
      </c>
      <c r="H399" s="8">
        <f>'summary-refine'!$P400/J399</f>
        <v>55.830732292917169</v>
      </c>
      <c r="I399" s="8">
        <f>'summary-refine'!$L400</f>
        <v>1547</v>
      </c>
      <c r="J399" s="8">
        <f>'summary-refine'!$M400</f>
        <v>1666</v>
      </c>
      <c r="K399" s="9">
        <f>('summary-no-refine'!$K400-'summary-no-refine'!$J400)/1000</f>
        <v>83.671999999999997</v>
      </c>
      <c r="L399" s="7">
        <f t="shared" si="34"/>
        <v>1.5475188832584379</v>
      </c>
      <c r="M399" s="8">
        <f>'summary-no-refine'!$G400</f>
        <v>249493</v>
      </c>
      <c r="N399" s="24">
        <f t="shared" si="37"/>
        <v>249.49299999999999</v>
      </c>
      <c r="O399" s="7">
        <f t="shared" si="35"/>
        <v>1.2096291278713232</v>
      </c>
    </row>
    <row r="400" spans="1:15" x14ac:dyDescent="0.2">
      <c r="A400" s="1">
        <v>399</v>
      </c>
      <c r="B400" s="9">
        <f>('summary-refine'!$H401+'summary-refine'!$I401)/1000</f>
        <v>7.6539999999999999</v>
      </c>
      <c r="C400" s="9">
        <f>('summary-refine'!$K401-'summary-refine'!$J401)/1000</f>
        <v>126.23399999999999</v>
      </c>
      <c r="D400" s="9">
        <f>'summary-refine'!$J401/1000</f>
        <v>0.72399999999999998</v>
      </c>
      <c r="E400" s="8">
        <f>'summary-refine'!$G401</f>
        <v>301794</v>
      </c>
      <c r="F400" s="24">
        <f t="shared" si="36"/>
        <v>301.79399999999998</v>
      </c>
      <c r="G400" s="8">
        <f>'summary-refine'!$P401/1000</f>
        <v>93.013999999999996</v>
      </c>
      <c r="H400" s="8">
        <f>'summary-refine'!$P401/J400</f>
        <v>55.830732292917169</v>
      </c>
      <c r="I400" s="8">
        <f>'summary-refine'!$L401</f>
        <v>1547</v>
      </c>
      <c r="J400" s="8">
        <f>'summary-refine'!$M401</f>
        <v>1666</v>
      </c>
      <c r="K400" s="9">
        <f>('summary-no-refine'!$K401-'summary-no-refine'!$J401)/1000</f>
        <v>83.600999999999999</v>
      </c>
      <c r="L400" s="7">
        <f t="shared" si="34"/>
        <v>1.5099580148562817</v>
      </c>
      <c r="M400" s="8">
        <f>'summary-no-refine'!$G401</f>
        <v>249493</v>
      </c>
      <c r="N400" s="24">
        <f t="shared" si="37"/>
        <v>249.49299999999999</v>
      </c>
      <c r="O400" s="7">
        <f t="shared" si="35"/>
        <v>1.2096291278713232</v>
      </c>
    </row>
    <row r="401" spans="1:15" x14ac:dyDescent="0.2">
      <c r="A401" s="1">
        <v>400</v>
      </c>
      <c r="B401" s="9">
        <f>('summary-refine'!$H402+'summary-refine'!$I402)/1000</f>
        <v>7.8869999999999996</v>
      </c>
      <c r="C401" s="9">
        <f>('summary-refine'!$K402-'summary-refine'!$J402)/1000</f>
        <v>131.38999999999999</v>
      </c>
      <c r="D401" s="9">
        <f>'summary-refine'!$J402/1000</f>
        <v>0.749</v>
      </c>
      <c r="E401" s="8">
        <f>'summary-refine'!$G402</f>
        <v>301794</v>
      </c>
      <c r="F401" s="24">
        <f t="shared" si="36"/>
        <v>301.79399999999998</v>
      </c>
      <c r="G401" s="8">
        <f>'summary-refine'!$P402/1000</f>
        <v>93.013999999999996</v>
      </c>
      <c r="H401" s="8">
        <f>'summary-refine'!$P402/J401</f>
        <v>55.830732292917169</v>
      </c>
      <c r="I401" s="8">
        <f>'summary-refine'!$L402</f>
        <v>1547</v>
      </c>
      <c r="J401" s="8">
        <f>'summary-refine'!$M402</f>
        <v>1666</v>
      </c>
      <c r="K401" s="9">
        <f>('summary-no-refine'!$K402-'summary-no-refine'!$J402)/1000</f>
        <v>84.355000000000004</v>
      </c>
      <c r="L401" s="7">
        <f t="shared" si="34"/>
        <v>1.5575840199158317</v>
      </c>
      <c r="M401" s="8">
        <f>'summary-no-refine'!$G402</f>
        <v>249493</v>
      </c>
      <c r="N401" s="24">
        <f t="shared" si="37"/>
        <v>249.49299999999999</v>
      </c>
      <c r="O401" s="7">
        <f t="shared" si="35"/>
        <v>1.2096291278713232</v>
      </c>
    </row>
    <row r="402" spans="1:15" x14ac:dyDescent="0.2">
      <c r="A402" s="1">
        <v>401</v>
      </c>
      <c r="B402" s="9">
        <f>('summary-refine'!$H403+'summary-refine'!$I403)/1000</f>
        <v>8.3529999999999998</v>
      </c>
      <c r="C402" s="9">
        <f>('summary-refine'!$K403-'summary-refine'!$J403)/1000</f>
        <v>130.553</v>
      </c>
      <c r="D402" s="9">
        <f>'summary-refine'!$J403/1000</f>
        <v>0.73299999999999998</v>
      </c>
      <c r="E402" s="8">
        <f>'summary-refine'!$G403</f>
        <v>301794</v>
      </c>
      <c r="F402" s="24">
        <f t="shared" si="36"/>
        <v>301.79399999999998</v>
      </c>
      <c r="G402" s="8">
        <f>'summary-refine'!$P403/1000</f>
        <v>93.013999999999996</v>
      </c>
      <c r="H402" s="8">
        <f>'summary-refine'!$P403/J402</f>
        <v>55.830732292917169</v>
      </c>
      <c r="I402" s="8">
        <f>'summary-refine'!$L403</f>
        <v>1547</v>
      </c>
      <c r="J402" s="8">
        <f>'summary-refine'!$M403</f>
        <v>1666</v>
      </c>
      <c r="K402" s="9">
        <f>('summary-no-refine'!$K403-'summary-no-refine'!$J403)/1000</f>
        <v>85.311999999999998</v>
      </c>
      <c r="L402" s="7">
        <f t="shared" si="34"/>
        <v>1.5303005438859716</v>
      </c>
      <c r="M402" s="8">
        <f>'summary-no-refine'!$G403</f>
        <v>249493</v>
      </c>
      <c r="N402" s="24">
        <f t="shared" si="37"/>
        <v>249.49299999999999</v>
      </c>
      <c r="O402" s="7">
        <f t="shared" si="35"/>
        <v>1.2096291278713232</v>
      </c>
    </row>
    <row r="403" spans="1:15" x14ac:dyDescent="0.2">
      <c r="A403" s="1">
        <v>402</v>
      </c>
      <c r="B403" s="9">
        <f>('summary-refine'!$H404+'summary-refine'!$I404)/1000</f>
        <v>8.0820000000000007</v>
      </c>
      <c r="C403" s="9">
        <f>('summary-refine'!$K404-'summary-refine'!$J404)/1000</f>
        <v>134.15899999999999</v>
      </c>
      <c r="D403" s="9">
        <f>'summary-refine'!$J404/1000</f>
        <v>0.88400000000000001</v>
      </c>
      <c r="E403" s="8">
        <f>'summary-refine'!$G404</f>
        <v>317351</v>
      </c>
      <c r="F403" s="24">
        <f t="shared" si="36"/>
        <v>317.351</v>
      </c>
      <c r="G403" s="8">
        <f>'summary-refine'!$P404/1000</f>
        <v>97.266999999999996</v>
      </c>
      <c r="H403" s="8">
        <f>'summary-refine'!$P404/J403</f>
        <v>58.348530293941209</v>
      </c>
      <c r="I403" s="8">
        <f>'summary-refine'!$L404</f>
        <v>1548</v>
      </c>
      <c r="J403" s="8">
        <f>'summary-refine'!$M404</f>
        <v>1667</v>
      </c>
      <c r="K403" s="9">
        <f>('summary-no-refine'!$K404-'summary-no-refine'!$J404)/1000</f>
        <v>103.449</v>
      </c>
      <c r="L403" s="7">
        <f t="shared" si="34"/>
        <v>1.2968612553045462</v>
      </c>
      <c r="M403" s="8">
        <f>'summary-no-refine'!$G404</f>
        <v>283596</v>
      </c>
      <c r="N403" s="24">
        <f t="shared" si="37"/>
        <v>283.596</v>
      </c>
      <c r="O403" s="7">
        <f t="shared" si="35"/>
        <v>1.1190249509866148</v>
      </c>
    </row>
    <row r="404" spans="1:15" x14ac:dyDescent="0.2">
      <c r="A404" s="1">
        <v>403</v>
      </c>
      <c r="B404" s="9">
        <f>('summary-refine'!$H405+'summary-refine'!$I405)/1000</f>
        <v>7.9720000000000004</v>
      </c>
      <c r="C404" s="9">
        <f>('summary-refine'!$K405-'summary-refine'!$J405)/1000</f>
        <v>135.24799999999999</v>
      </c>
      <c r="D404" s="9">
        <f>'summary-refine'!$J405/1000</f>
        <v>0.75900000000000001</v>
      </c>
      <c r="E404" s="8">
        <f>'summary-refine'!$G405</f>
        <v>317351</v>
      </c>
      <c r="F404" s="24">
        <f t="shared" si="36"/>
        <v>317.351</v>
      </c>
      <c r="G404" s="8">
        <f>'summary-refine'!$P405/1000</f>
        <v>97.266999999999996</v>
      </c>
      <c r="H404" s="8">
        <f>'summary-refine'!$P405/J404</f>
        <v>58.348530293941209</v>
      </c>
      <c r="I404" s="8">
        <f>'summary-refine'!$L405</f>
        <v>1548</v>
      </c>
      <c r="J404" s="8">
        <f>'summary-refine'!$M405</f>
        <v>1667</v>
      </c>
      <c r="K404" s="9">
        <f>('summary-no-refine'!$K405-'summary-no-refine'!$J405)/1000</f>
        <v>107.953</v>
      </c>
      <c r="L404" s="7">
        <f t="shared" si="34"/>
        <v>1.2528415143627318</v>
      </c>
      <c r="M404" s="8">
        <f>'summary-no-refine'!$G405</f>
        <v>283596</v>
      </c>
      <c r="N404" s="24">
        <f t="shared" si="37"/>
        <v>283.596</v>
      </c>
      <c r="O404" s="7">
        <f t="shared" si="35"/>
        <v>1.1190249509866148</v>
      </c>
    </row>
    <row r="405" spans="1:15" x14ac:dyDescent="0.2">
      <c r="A405" s="1">
        <v>404</v>
      </c>
      <c r="B405" s="9">
        <f>('summary-refine'!$H406+'summary-refine'!$I406)/1000</f>
        <v>7.5119999999999996</v>
      </c>
      <c r="C405" s="9">
        <f>('summary-refine'!$K406-'summary-refine'!$J406)/1000</f>
        <v>131.679</v>
      </c>
      <c r="D405" s="9">
        <f>'summary-refine'!$J406/1000</f>
        <v>0.71899999999999997</v>
      </c>
      <c r="E405" s="8">
        <f>'summary-refine'!$G406</f>
        <v>317351</v>
      </c>
      <c r="F405" s="24">
        <f t="shared" si="36"/>
        <v>317.351</v>
      </c>
      <c r="G405" s="8">
        <f>'summary-refine'!$P406/1000</f>
        <v>97.266999999999996</v>
      </c>
      <c r="H405" s="8">
        <f>'summary-refine'!$P406/J405</f>
        <v>58.348530293941209</v>
      </c>
      <c r="I405" s="8">
        <f>'summary-refine'!$L406</f>
        <v>1548</v>
      </c>
      <c r="J405" s="8">
        <f>'summary-refine'!$M406</f>
        <v>1667</v>
      </c>
      <c r="K405" s="9">
        <f>('summary-no-refine'!$K406-'summary-no-refine'!$J406)/1000</f>
        <v>101.08</v>
      </c>
      <c r="L405" s="7">
        <f t="shared" si="34"/>
        <v>1.3027206173328056</v>
      </c>
      <c r="M405" s="8">
        <f>'summary-no-refine'!$G406</f>
        <v>283596</v>
      </c>
      <c r="N405" s="24">
        <f t="shared" si="37"/>
        <v>283.596</v>
      </c>
      <c r="O405" s="7">
        <f t="shared" si="35"/>
        <v>1.1190249509866148</v>
      </c>
    </row>
    <row r="406" spans="1:15" x14ac:dyDescent="0.2">
      <c r="A406" s="1">
        <v>405</v>
      </c>
      <c r="B406" s="9">
        <f>('summary-refine'!$H407+'summary-refine'!$I407)/1000</f>
        <v>8.1</v>
      </c>
      <c r="C406" s="9">
        <f>('summary-refine'!$K407-'summary-refine'!$J407)/1000</f>
        <v>132.09200000000001</v>
      </c>
      <c r="D406" s="9">
        <f>'summary-refine'!$J407/1000</f>
        <v>0.78400000000000003</v>
      </c>
      <c r="E406" s="8">
        <f>'summary-refine'!$G407</f>
        <v>317351</v>
      </c>
      <c r="F406" s="24">
        <f t="shared" si="36"/>
        <v>317.351</v>
      </c>
      <c r="G406" s="8">
        <f>'summary-refine'!$P407/1000</f>
        <v>97.266999999999996</v>
      </c>
      <c r="H406" s="8">
        <f>'summary-refine'!$P407/J406</f>
        <v>58.348530293941209</v>
      </c>
      <c r="I406" s="8">
        <f>'summary-refine'!$L407</f>
        <v>1548</v>
      </c>
      <c r="J406" s="8">
        <f>'summary-refine'!$M407</f>
        <v>1667</v>
      </c>
      <c r="K406" s="9">
        <f>('summary-no-refine'!$K407-'summary-no-refine'!$J407)/1000</f>
        <v>108.25</v>
      </c>
      <c r="L406" s="7">
        <f t="shared" si="34"/>
        <v>1.2202494226327947</v>
      </c>
      <c r="M406" s="8">
        <f>'summary-no-refine'!$G407</f>
        <v>283596</v>
      </c>
      <c r="N406" s="24">
        <f t="shared" si="37"/>
        <v>283.596</v>
      </c>
      <c r="O406" s="7">
        <f t="shared" si="35"/>
        <v>1.1190249509866148</v>
      </c>
    </row>
    <row r="407" spans="1:15" x14ac:dyDescent="0.2">
      <c r="A407" s="1">
        <v>406</v>
      </c>
      <c r="B407" s="9">
        <f>('summary-refine'!$H408+'summary-refine'!$I408)/1000</f>
        <v>8.3559999999999999</v>
      </c>
      <c r="C407" s="9">
        <f>('summary-refine'!$K408-'summary-refine'!$J408)/1000</f>
        <v>133.57900000000001</v>
      </c>
      <c r="D407" s="9">
        <f>'summary-refine'!$J408/1000</f>
        <v>0.75600000000000001</v>
      </c>
      <c r="E407" s="8">
        <f>'summary-refine'!$G408</f>
        <v>317351</v>
      </c>
      <c r="F407" s="24">
        <f t="shared" si="36"/>
        <v>317.351</v>
      </c>
      <c r="G407" s="8">
        <f>'summary-refine'!$P408/1000</f>
        <v>97.266999999999996</v>
      </c>
      <c r="H407" s="8">
        <f>'summary-refine'!$P408/J407</f>
        <v>58.348530293941209</v>
      </c>
      <c r="I407" s="8">
        <f>'summary-refine'!$L408</f>
        <v>1548</v>
      </c>
      <c r="J407" s="8">
        <f>'summary-refine'!$M408</f>
        <v>1667</v>
      </c>
      <c r="K407" s="9">
        <f>('summary-no-refine'!$K408-'summary-no-refine'!$J408)/1000</f>
        <v>107.562</v>
      </c>
      <c r="L407" s="7">
        <f t="shared" si="34"/>
        <v>1.2418791022851938</v>
      </c>
      <c r="M407" s="8">
        <f>'summary-no-refine'!$G408</f>
        <v>283596</v>
      </c>
      <c r="N407" s="24">
        <f t="shared" si="37"/>
        <v>283.596</v>
      </c>
      <c r="O407" s="7">
        <f t="shared" si="35"/>
        <v>1.1190249509866148</v>
      </c>
    </row>
    <row r="408" spans="1:15" x14ac:dyDescent="0.2">
      <c r="A408" s="1">
        <v>407</v>
      </c>
      <c r="B408" s="9">
        <f>('summary-refine'!$H409+'summary-refine'!$I409)/1000</f>
        <v>7.7859999999999996</v>
      </c>
      <c r="C408" s="9">
        <f>('summary-refine'!$K409-'summary-refine'!$J409)/1000</f>
        <v>131.72900000000001</v>
      </c>
      <c r="D408" s="9">
        <f>'summary-refine'!$J409/1000</f>
        <v>0.77400000000000002</v>
      </c>
      <c r="E408" s="8">
        <f>'summary-refine'!$G409</f>
        <v>317351</v>
      </c>
      <c r="F408" s="24">
        <f t="shared" si="36"/>
        <v>317.351</v>
      </c>
      <c r="G408" s="8">
        <f>'summary-refine'!$P409/1000</f>
        <v>97.266999999999996</v>
      </c>
      <c r="H408" s="8">
        <f>'summary-refine'!$P409/J408</f>
        <v>58.348530293941209</v>
      </c>
      <c r="I408" s="8">
        <f>'summary-refine'!$L409</f>
        <v>1548</v>
      </c>
      <c r="J408" s="8">
        <f>'summary-refine'!$M409</f>
        <v>1667</v>
      </c>
      <c r="K408" s="9">
        <f>('summary-no-refine'!$K409-'summary-no-refine'!$J409)/1000</f>
        <v>106.43600000000001</v>
      </c>
      <c r="L408" s="7">
        <f t="shared" si="34"/>
        <v>1.2376357623360517</v>
      </c>
      <c r="M408" s="8">
        <f>'summary-no-refine'!$G409</f>
        <v>283596</v>
      </c>
      <c r="N408" s="24">
        <f t="shared" si="37"/>
        <v>283.596</v>
      </c>
      <c r="O408" s="7">
        <f t="shared" si="35"/>
        <v>1.1190249509866148</v>
      </c>
    </row>
    <row r="409" spans="1:15" x14ac:dyDescent="0.2">
      <c r="A409" s="1">
        <v>408</v>
      </c>
      <c r="B409" s="9">
        <f>('summary-refine'!$H410+'summary-refine'!$I410)/1000</f>
        <v>8.2810000000000006</v>
      </c>
      <c r="C409" s="9">
        <f>('summary-refine'!$K410-'summary-refine'!$J410)/1000</f>
        <v>133.542</v>
      </c>
      <c r="D409" s="9">
        <f>'summary-refine'!$J410/1000</f>
        <v>0.74399999999999999</v>
      </c>
      <c r="E409" s="8">
        <f>'summary-refine'!$G410</f>
        <v>317827</v>
      </c>
      <c r="F409" s="24">
        <f t="shared" si="36"/>
        <v>317.827</v>
      </c>
      <c r="G409" s="8">
        <f>'summary-refine'!$P410/1000</f>
        <v>97.771000000000001</v>
      </c>
      <c r="H409" s="8">
        <f>'summary-refine'!$P410/J409</f>
        <v>58.650869826034793</v>
      </c>
      <c r="I409" s="8">
        <f>'summary-refine'!$L410</f>
        <v>1548</v>
      </c>
      <c r="J409" s="8">
        <f>'summary-refine'!$M410</f>
        <v>1667</v>
      </c>
      <c r="K409" s="9">
        <f>('summary-no-refine'!$K410-'summary-no-refine'!$J410)/1000</f>
        <v>105.453</v>
      </c>
      <c r="L409" s="7">
        <f t="shared" si="34"/>
        <v>1.2663651105231715</v>
      </c>
      <c r="M409" s="8">
        <f>'summary-no-refine'!$G410</f>
        <v>285038</v>
      </c>
      <c r="N409" s="24">
        <f t="shared" si="37"/>
        <v>285.03800000000001</v>
      </c>
      <c r="O409" s="7">
        <f t="shared" si="35"/>
        <v>1.1150337849690217</v>
      </c>
    </row>
    <row r="410" spans="1:15" x14ac:dyDescent="0.2">
      <c r="A410" s="1">
        <v>409</v>
      </c>
      <c r="B410" s="9">
        <f>('summary-refine'!$H411+'summary-refine'!$I411)/1000</f>
        <v>7.6909999999999998</v>
      </c>
      <c r="C410" s="9">
        <f>('summary-refine'!$K411-'summary-refine'!$J411)/1000</f>
        <v>131.1</v>
      </c>
      <c r="D410" s="9">
        <f>'summary-refine'!$J411/1000</f>
        <v>0.82399999999999995</v>
      </c>
      <c r="E410" s="8">
        <f>'summary-refine'!$G411</f>
        <v>317827</v>
      </c>
      <c r="F410" s="24">
        <f t="shared" si="36"/>
        <v>317.827</v>
      </c>
      <c r="G410" s="8">
        <f>'summary-refine'!$P411/1000</f>
        <v>97.771000000000001</v>
      </c>
      <c r="H410" s="8">
        <f>'summary-refine'!$P411/J410</f>
        <v>58.650869826034793</v>
      </c>
      <c r="I410" s="8">
        <f>'summary-refine'!$L411</f>
        <v>1548</v>
      </c>
      <c r="J410" s="8">
        <f>'summary-refine'!$M411</f>
        <v>1667</v>
      </c>
      <c r="K410" s="9">
        <f>('summary-no-refine'!$K411-'summary-no-refine'!$J411)/1000</f>
        <v>103.979</v>
      </c>
      <c r="L410" s="7">
        <f t="shared" si="34"/>
        <v>1.2608315140557227</v>
      </c>
      <c r="M410" s="8">
        <f>'summary-no-refine'!$G411</f>
        <v>285038</v>
      </c>
      <c r="N410" s="24">
        <f t="shared" si="37"/>
        <v>285.03800000000001</v>
      </c>
      <c r="O410" s="7">
        <f t="shared" si="35"/>
        <v>1.1150337849690217</v>
      </c>
    </row>
    <row r="411" spans="1:15" x14ac:dyDescent="0.2">
      <c r="A411" s="1">
        <v>410</v>
      </c>
      <c r="B411" s="9">
        <f>('summary-refine'!$H412+'summary-refine'!$I412)/1000</f>
        <v>7.8129999999999997</v>
      </c>
      <c r="C411" s="9">
        <f>('summary-refine'!$K412-'summary-refine'!$J412)/1000</f>
        <v>134.298</v>
      </c>
      <c r="D411" s="9">
        <f>'summary-refine'!$J412/1000</f>
        <v>0.749</v>
      </c>
      <c r="E411" s="8">
        <f>'summary-refine'!$G412</f>
        <v>317827</v>
      </c>
      <c r="F411" s="24">
        <f t="shared" si="36"/>
        <v>317.827</v>
      </c>
      <c r="G411" s="8">
        <f>'summary-refine'!$P412/1000</f>
        <v>97.771000000000001</v>
      </c>
      <c r="H411" s="8">
        <f>'summary-refine'!$P412/J411</f>
        <v>58.650869826034793</v>
      </c>
      <c r="I411" s="8">
        <f>'summary-refine'!$L412</f>
        <v>1548</v>
      </c>
      <c r="J411" s="8">
        <f>'summary-refine'!$M412</f>
        <v>1667</v>
      </c>
      <c r="K411" s="9">
        <f>('summary-no-refine'!$K412-'summary-no-refine'!$J412)/1000</f>
        <v>105.86499999999999</v>
      </c>
      <c r="L411" s="7">
        <f t="shared" si="34"/>
        <v>1.2685779058234545</v>
      </c>
      <c r="M411" s="8">
        <f>'summary-no-refine'!$G412</f>
        <v>285038</v>
      </c>
      <c r="N411" s="24">
        <f t="shared" si="37"/>
        <v>285.03800000000001</v>
      </c>
      <c r="O411" s="7">
        <f t="shared" si="35"/>
        <v>1.1150337849690217</v>
      </c>
    </row>
    <row r="412" spans="1:15" x14ac:dyDescent="0.2">
      <c r="A412" s="1">
        <v>411</v>
      </c>
      <c r="B412" s="9">
        <f>('summary-refine'!$H413+'summary-refine'!$I413)/1000</f>
        <v>8.3480000000000008</v>
      </c>
      <c r="C412" s="9">
        <f>('summary-refine'!$K413-'summary-refine'!$J413)/1000</f>
        <v>133.41900000000001</v>
      </c>
      <c r="D412" s="9">
        <f>'summary-refine'!$J413/1000</f>
        <v>0.73199999999999998</v>
      </c>
      <c r="E412" s="8">
        <f>'summary-refine'!$G413</f>
        <v>319184</v>
      </c>
      <c r="F412" s="24">
        <f t="shared" si="36"/>
        <v>319.18400000000003</v>
      </c>
      <c r="G412" s="8">
        <f>'summary-refine'!$P413/1000</f>
        <v>97.972999999999999</v>
      </c>
      <c r="H412" s="8">
        <f>'summary-refine'!$P413/J412</f>
        <v>58.772045590881824</v>
      </c>
      <c r="I412" s="8">
        <f>'summary-refine'!$L413</f>
        <v>1548</v>
      </c>
      <c r="J412" s="8">
        <f>'summary-refine'!$M413</f>
        <v>1667</v>
      </c>
      <c r="K412" s="9">
        <f>('summary-no-refine'!$K413-'summary-no-refine'!$J413)/1000</f>
        <v>101.504</v>
      </c>
      <c r="L412" s="7">
        <f t="shared" si="34"/>
        <v>1.3144211065573772</v>
      </c>
      <c r="M412" s="8">
        <f>'summary-no-refine'!$G413</f>
        <v>280273</v>
      </c>
      <c r="N412" s="24">
        <f t="shared" si="37"/>
        <v>280.27300000000002</v>
      </c>
      <c r="O412" s="7">
        <f t="shared" si="35"/>
        <v>1.1388324954597839</v>
      </c>
    </row>
    <row r="413" spans="1:15" x14ac:dyDescent="0.2">
      <c r="A413" s="1">
        <v>412</v>
      </c>
      <c r="B413" s="9">
        <f>('summary-refine'!$H414+'summary-refine'!$I414)/1000</f>
        <v>7.806</v>
      </c>
      <c r="C413" s="9">
        <f>('summary-refine'!$K414-'summary-refine'!$J414)/1000</f>
        <v>131.40600000000001</v>
      </c>
      <c r="D413" s="9">
        <f>'summary-refine'!$J414/1000</f>
        <v>0.74199999999999999</v>
      </c>
      <c r="E413" s="8">
        <f>'summary-refine'!$G414</f>
        <v>319184</v>
      </c>
      <c r="F413" s="24">
        <f t="shared" si="36"/>
        <v>319.18400000000003</v>
      </c>
      <c r="G413" s="8">
        <f>'summary-refine'!$P414/1000</f>
        <v>97.972999999999999</v>
      </c>
      <c r="H413" s="8">
        <f>'summary-refine'!$P414/J413</f>
        <v>58.772045590881824</v>
      </c>
      <c r="I413" s="8">
        <f>'summary-refine'!$L414</f>
        <v>1548</v>
      </c>
      <c r="J413" s="8">
        <f>'summary-refine'!$M414</f>
        <v>1667</v>
      </c>
      <c r="K413" s="9">
        <f>('summary-no-refine'!$K414-'summary-no-refine'!$J414)/1000</f>
        <v>102.261</v>
      </c>
      <c r="L413" s="7">
        <f t="shared" si="34"/>
        <v>1.2850060140229413</v>
      </c>
      <c r="M413" s="8">
        <f>'summary-no-refine'!$G414</f>
        <v>280273</v>
      </c>
      <c r="N413" s="24">
        <f t="shared" si="37"/>
        <v>280.27300000000002</v>
      </c>
      <c r="O413" s="7">
        <f t="shared" si="35"/>
        <v>1.1388324954597839</v>
      </c>
    </row>
    <row r="414" spans="1:15" x14ac:dyDescent="0.2">
      <c r="A414" s="1">
        <v>413</v>
      </c>
      <c r="B414" s="9">
        <f>('summary-refine'!$H415+'summary-refine'!$I415)/1000</f>
        <v>8.0519999999999996</v>
      </c>
      <c r="C414" s="9">
        <f>('summary-refine'!$K415-'summary-refine'!$J415)/1000</f>
        <v>131.661</v>
      </c>
      <c r="D414" s="9">
        <f>'summary-refine'!$J415/1000</f>
        <v>0.74199999999999999</v>
      </c>
      <c r="E414" s="8">
        <f>'summary-refine'!$G415</f>
        <v>319184</v>
      </c>
      <c r="F414" s="24">
        <f t="shared" si="36"/>
        <v>319.18400000000003</v>
      </c>
      <c r="G414" s="8">
        <f>'summary-refine'!$P415/1000</f>
        <v>97.972999999999999</v>
      </c>
      <c r="H414" s="8">
        <f>'summary-refine'!$P415/J414</f>
        <v>58.772045590881824</v>
      </c>
      <c r="I414" s="8">
        <f>'summary-refine'!$L415</f>
        <v>1548</v>
      </c>
      <c r="J414" s="8">
        <f>'summary-refine'!$M415</f>
        <v>1667</v>
      </c>
      <c r="K414" s="9">
        <f>('summary-no-refine'!$K415-'summary-no-refine'!$J415)/1000</f>
        <v>101.033</v>
      </c>
      <c r="L414" s="7">
        <f t="shared" si="34"/>
        <v>1.3031484762404364</v>
      </c>
      <c r="M414" s="8">
        <f>'summary-no-refine'!$G415</f>
        <v>280273</v>
      </c>
      <c r="N414" s="24">
        <f t="shared" si="37"/>
        <v>280.27300000000002</v>
      </c>
      <c r="O414" s="7">
        <f t="shared" si="35"/>
        <v>1.1388324954597839</v>
      </c>
    </row>
    <row r="415" spans="1:15" x14ac:dyDescent="0.2">
      <c r="A415" s="1">
        <v>414</v>
      </c>
      <c r="B415" s="9">
        <f>('summary-refine'!$H416+'summary-refine'!$I416)/1000</f>
        <v>8.2409999999999997</v>
      </c>
      <c r="C415" s="9">
        <f>('summary-refine'!$K416-'summary-refine'!$J416)/1000</f>
        <v>93.822999999999993</v>
      </c>
      <c r="D415" s="9">
        <f>'summary-refine'!$J416/1000</f>
        <v>0.625</v>
      </c>
      <c r="E415" s="8">
        <f>'summary-refine'!$G416</f>
        <v>257235</v>
      </c>
      <c r="F415" s="24">
        <f t="shared" si="36"/>
        <v>257.23500000000001</v>
      </c>
      <c r="G415" s="8">
        <f>'summary-refine'!$P416/1000</f>
        <v>84.427000000000007</v>
      </c>
      <c r="H415" s="8">
        <f>'summary-refine'!$P416/J415</f>
        <v>50.646070785842831</v>
      </c>
      <c r="I415" s="8">
        <f>'summary-refine'!$L416</f>
        <v>1548</v>
      </c>
      <c r="J415" s="8">
        <f>'summary-refine'!$M416</f>
        <v>1667</v>
      </c>
      <c r="K415" s="9">
        <f>('summary-no-refine'!$K416-'summary-no-refine'!$J416)/1000</f>
        <v>71.230999999999995</v>
      </c>
      <c r="L415" s="7">
        <f t="shared" si="34"/>
        <v>1.3171652791621626</v>
      </c>
      <c r="M415" s="8">
        <f>'summary-no-refine'!$G416</f>
        <v>225165</v>
      </c>
      <c r="N415" s="24">
        <f t="shared" si="37"/>
        <v>225.16499999999999</v>
      </c>
      <c r="O415" s="7">
        <f t="shared" si="35"/>
        <v>1.1424288854839784</v>
      </c>
    </row>
    <row r="416" spans="1:15" x14ac:dyDescent="0.2">
      <c r="A416" s="1">
        <v>415</v>
      </c>
      <c r="B416" s="9">
        <f>('summary-refine'!$H417+'summary-refine'!$I417)/1000</f>
        <v>7.9939999999999998</v>
      </c>
      <c r="C416" s="9">
        <f>('summary-refine'!$K417-'summary-refine'!$J417)/1000</f>
        <v>96.251999999999995</v>
      </c>
      <c r="D416" s="9">
        <f>'summary-refine'!$J417/1000</f>
        <v>0.68100000000000005</v>
      </c>
      <c r="E416" s="8">
        <f>'summary-refine'!$G417</f>
        <v>257363</v>
      </c>
      <c r="F416" s="24">
        <f t="shared" si="36"/>
        <v>257.363</v>
      </c>
      <c r="G416" s="8">
        <f>'summary-refine'!$P417/1000</f>
        <v>84.602999999999994</v>
      </c>
      <c r="H416" s="8">
        <f>'summary-refine'!$P417/J416</f>
        <v>50.751649670065987</v>
      </c>
      <c r="I416" s="8">
        <f>'summary-refine'!$L417</f>
        <v>1548</v>
      </c>
      <c r="J416" s="8">
        <f>'summary-refine'!$M417</f>
        <v>1667</v>
      </c>
      <c r="K416" s="9">
        <f>('summary-no-refine'!$K417-'summary-no-refine'!$J417)/1000</f>
        <v>74.097999999999999</v>
      </c>
      <c r="L416" s="7">
        <f t="shared" si="34"/>
        <v>1.2989824286755378</v>
      </c>
      <c r="M416" s="8">
        <f>'summary-no-refine'!$G417</f>
        <v>225272</v>
      </c>
      <c r="N416" s="24">
        <f t="shared" si="37"/>
        <v>225.27199999999999</v>
      </c>
      <c r="O416" s="7">
        <f t="shared" si="35"/>
        <v>1.1424544550587734</v>
      </c>
    </row>
    <row r="417" spans="1:15" x14ac:dyDescent="0.2">
      <c r="A417" s="1">
        <v>416</v>
      </c>
      <c r="B417" s="9">
        <f>('summary-refine'!$H418+'summary-refine'!$I418)/1000</f>
        <v>8.3390000000000004</v>
      </c>
      <c r="C417" s="9">
        <f>('summary-refine'!$K418-'summary-refine'!$J418)/1000</f>
        <v>118.83799999999999</v>
      </c>
      <c r="D417" s="9">
        <f>'summary-refine'!$J418/1000</f>
        <v>0.73299999999999998</v>
      </c>
      <c r="E417" s="8">
        <f>'summary-refine'!$G418</f>
        <v>308077</v>
      </c>
      <c r="F417" s="24">
        <f t="shared" si="36"/>
        <v>308.077</v>
      </c>
      <c r="G417" s="8">
        <f>'summary-refine'!$P418/1000</f>
        <v>94.403000000000006</v>
      </c>
      <c r="H417" s="8">
        <f>'summary-refine'!$P418/J417</f>
        <v>56.630473905218956</v>
      </c>
      <c r="I417" s="8">
        <f>'summary-refine'!$L418</f>
        <v>1548</v>
      </c>
      <c r="J417" s="8">
        <f>'summary-refine'!$M418</f>
        <v>1667</v>
      </c>
      <c r="K417" s="9">
        <f>('summary-no-refine'!$K418-'summary-no-refine'!$J418)/1000</f>
        <v>108.78400000000001</v>
      </c>
      <c r="L417" s="7">
        <f t="shared" si="34"/>
        <v>1.0924216796587731</v>
      </c>
      <c r="M417" s="8">
        <f>'summary-no-refine'!$G418</f>
        <v>296529</v>
      </c>
      <c r="N417" s="24">
        <f t="shared" si="37"/>
        <v>296.529</v>
      </c>
      <c r="O417" s="7">
        <f t="shared" si="35"/>
        <v>1.0389439144232098</v>
      </c>
    </row>
    <row r="418" spans="1:15" x14ac:dyDescent="0.2">
      <c r="A418" s="1">
        <v>417</v>
      </c>
      <c r="B418" s="9">
        <f>('summary-refine'!$H419+'summary-refine'!$I419)/1000</f>
        <v>8.1029999999999998</v>
      </c>
      <c r="C418" s="9">
        <f>('summary-refine'!$K419-'summary-refine'!$J419)/1000</f>
        <v>119.197</v>
      </c>
      <c r="D418" s="9">
        <f>'summary-refine'!$J419/1000</f>
        <v>0.73699999999999999</v>
      </c>
      <c r="E418" s="8">
        <f>'summary-refine'!$G419</f>
        <v>308045</v>
      </c>
      <c r="F418" s="24">
        <f t="shared" si="36"/>
        <v>308.04500000000002</v>
      </c>
      <c r="G418" s="8">
        <f>'summary-refine'!$P419/1000</f>
        <v>94.375</v>
      </c>
      <c r="H418" s="8">
        <f>'summary-refine'!$P419/J418</f>
        <v>56.613677264547093</v>
      </c>
      <c r="I418" s="8">
        <f>'summary-refine'!$L419</f>
        <v>1548</v>
      </c>
      <c r="J418" s="8">
        <f>'summary-refine'!$M419</f>
        <v>1667</v>
      </c>
      <c r="K418" s="9">
        <f>('summary-no-refine'!$K419-'summary-no-refine'!$J419)/1000</f>
        <v>106.9</v>
      </c>
      <c r="L418" s="7">
        <f t="shared" si="34"/>
        <v>1.1150327408793264</v>
      </c>
      <c r="M418" s="8">
        <f>'summary-no-refine'!$G419</f>
        <v>296497</v>
      </c>
      <c r="N418" s="24">
        <f t="shared" si="37"/>
        <v>296.49700000000001</v>
      </c>
      <c r="O418" s="7">
        <f t="shared" si="35"/>
        <v>1.0389481175188957</v>
      </c>
    </row>
    <row r="419" spans="1:15" x14ac:dyDescent="0.2">
      <c r="A419" s="1">
        <v>418</v>
      </c>
      <c r="B419" s="9">
        <f>('summary-refine'!$H420+'summary-refine'!$I420)/1000</f>
        <v>7.8410000000000002</v>
      </c>
      <c r="C419" s="9">
        <f>('summary-refine'!$K420-'summary-refine'!$J420)/1000</f>
        <v>105.95</v>
      </c>
      <c r="D419" s="9">
        <f>'summary-refine'!$J420/1000</f>
        <v>0.68799999999999994</v>
      </c>
      <c r="E419" s="8">
        <f>'summary-refine'!$G420</f>
        <v>284562</v>
      </c>
      <c r="F419" s="24">
        <f t="shared" si="36"/>
        <v>284.56200000000001</v>
      </c>
      <c r="G419" s="8">
        <f>'summary-refine'!$P420/1000</f>
        <v>91.811000000000007</v>
      </c>
      <c r="H419" s="8">
        <f>'summary-refine'!$P420/J419</f>
        <v>55.04256594724221</v>
      </c>
      <c r="I419" s="8">
        <f>'summary-refine'!$L420</f>
        <v>1549</v>
      </c>
      <c r="J419" s="8">
        <f>'summary-refine'!$M420</f>
        <v>1668</v>
      </c>
      <c r="K419" s="9">
        <f>('summary-no-refine'!$K420-'summary-no-refine'!$J420)/1000</f>
        <v>89.206999999999994</v>
      </c>
      <c r="L419" s="7">
        <f t="shared" si="34"/>
        <v>1.1876870649164304</v>
      </c>
      <c r="M419" s="8">
        <f>'summary-no-refine'!$G420</f>
        <v>264108</v>
      </c>
      <c r="N419" s="24">
        <f t="shared" si="37"/>
        <v>264.108</v>
      </c>
      <c r="O419" s="7">
        <f t="shared" si="35"/>
        <v>1.0774455904402744</v>
      </c>
    </row>
    <row r="420" spans="1:15" x14ac:dyDescent="0.2">
      <c r="A420" s="1">
        <v>419</v>
      </c>
      <c r="B420" s="9">
        <f>('summary-refine'!$H421+'summary-refine'!$I421)/1000</f>
        <v>7.9779999999999998</v>
      </c>
      <c r="C420" s="9">
        <f>('summary-refine'!$K421-'summary-refine'!$J421)/1000</f>
        <v>103.843</v>
      </c>
      <c r="D420" s="9">
        <f>'summary-refine'!$J421/1000</f>
        <v>0.67900000000000005</v>
      </c>
      <c r="E420" s="8">
        <f>'summary-refine'!$G421</f>
        <v>283073</v>
      </c>
      <c r="F420" s="24">
        <f t="shared" si="36"/>
        <v>283.07299999999998</v>
      </c>
      <c r="G420" s="8">
        <f>'summary-refine'!$P421/1000</f>
        <v>91.747</v>
      </c>
      <c r="H420" s="8">
        <f>'summary-refine'!$P421/J420</f>
        <v>55.004196642685848</v>
      </c>
      <c r="I420" s="8">
        <f>'summary-refine'!$L421</f>
        <v>1549</v>
      </c>
      <c r="J420" s="8">
        <f>'summary-refine'!$M421</f>
        <v>1668</v>
      </c>
      <c r="K420" s="9">
        <f>('summary-no-refine'!$K421-'summary-no-refine'!$J421)/1000</f>
        <v>84.918999999999997</v>
      </c>
      <c r="L420" s="7">
        <f t="shared" si="34"/>
        <v>1.2228476548240088</v>
      </c>
      <c r="M420" s="8">
        <f>'summary-no-refine'!$G421</f>
        <v>263094</v>
      </c>
      <c r="N420" s="24">
        <f t="shared" si="37"/>
        <v>263.09399999999999</v>
      </c>
      <c r="O420" s="7">
        <f t="shared" si="35"/>
        <v>1.0759386379012825</v>
      </c>
    </row>
    <row r="421" spans="1:15" x14ac:dyDescent="0.2">
      <c r="A421" s="1">
        <v>420</v>
      </c>
      <c r="B421" s="9">
        <f>('summary-refine'!$H422+'summary-refine'!$I422)/1000</f>
        <v>7.9489999999999998</v>
      </c>
      <c r="C421" s="9">
        <f>('summary-refine'!$K422-'summary-refine'!$J422)/1000</f>
        <v>106.31100000000001</v>
      </c>
      <c r="D421" s="9">
        <f>'summary-refine'!$J422/1000</f>
        <v>0.64100000000000001</v>
      </c>
      <c r="E421" s="8">
        <f>'summary-refine'!$G422</f>
        <v>286855</v>
      </c>
      <c r="F421" s="24">
        <f t="shared" si="36"/>
        <v>286.85500000000002</v>
      </c>
      <c r="G421" s="8">
        <f>'summary-refine'!$P422/1000</f>
        <v>93.004999999999995</v>
      </c>
      <c r="H421" s="8">
        <f>'summary-refine'!$P422/J421</f>
        <v>55.758393285371703</v>
      </c>
      <c r="I421" s="8">
        <f>'summary-refine'!$L422</f>
        <v>1549</v>
      </c>
      <c r="J421" s="8">
        <f>'summary-refine'!$M422</f>
        <v>1668</v>
      </c>
      <c r="K421" s="9">
        <f>('summary-no-refine'!$K422-'summary-no-refine'!$J422)/1000</f>
        <v>89.744</v>
      </c>
      <c r="L421" s="7">
        <f t="shared" si="34"/>
        <v>1.1846028703868783</v>
      </c>
      <c r="M421" s="8">
        <f>'summary-no-refine'!$G422</f>
        <v>263370</v>
      </c>
      <c r="N421" s="24">
        <f t="shared" si="37"/>
        <v>263.37</v>
      </c>
      <c r="O421" s="7">
        <f t="shared" si="35"/>
        <v>1.089171128070775</v>
      </c>
    </row>
    <row r="422" spans="1:15" x14ac:dyDescent="0.2">
      <c r="A422" s="1">
        <v>421</v>
      </c>
      <c r="B422" s="9">
        <f>('summary-refine'!$H423+'summary-refine'!$I423)/1000</f>
        <v>8.27</v>
      </c>
      <c r="C422" s="9">
        <f>('summary-refine'!$K423-'summary-refine'!$J423)/1000</f>
        <v>106.93600000000001</v>
      </c>
      <c r="D422" s="9">
        <f>'summary-refine'!$J423/1000</f>
        <v>0.69699999999999995</v>
      </c>
      <c r="E422" s="8">
        <f>'summary-refine'!$G423</f>
        <v>286855</v>
      </c>
      <c r="F422" s="24">
        <f t="shared" si="36"/>
        <v>286.85500000000002</v>
      </c>
      <c r="G422" s="8">
        <f>'summary-refine'!$P423/1000</f>
        <v>93.004999999999995</v>
      </c>
      <c r="H422" s="8">
        <f>'summary-refine'!$P423/J422</f>
        <v>55.758393285371703</v>
      </c>
      <c r="I422" s="8">
        <f>'summary-refine'!$L423</f>
        <v>1549</v>
      </c>
      <c r="J422" s="8">
        <f>'summary-refine'!$M423</f>
        <v>1668</v>
      </c>
      <c r="K422" s="9">
        <f>('summary-no-refine'!$K423-'summary-no-refine'!$J423)/1000</f>
        <v>91.022000000000006</v>
      </c>
      <c r="L422" s="7">
        <f t="shared" si="34"/>
        <v>1.1748368526290347</v>
      </c>
      <c r="M422" s="8">
        <f>'summary-no-refine'!$G423</f>
        <v>263370</v>
      </c>
      <c r="N422" s="24">
        <f t="shared" si="37"/>
        <v>263.37</v>
      </c>
      <c r="O422" s="7">
        <f t="shared" si="35"/>
        <v>1.089171128070775</v>
      </c>
    </row>
    <row r="423" spans="1:15" x14ac:dyDescent="0.2">
      <c r="A423" s="1">
        <v>422</v>
      </c>
      <c r="B423" s="9">
        <f>('summary-refine'!$H424+'summary-refine'!$I424)/1000</f>
        <v>8.0269999999999992</v>
      </c>
      <c r="C423" s="9">
        <f>('summary-refine'!$K424-'summary-refine'!$J424)/1000</f>
        <v>104.82</v>
      </c>
      <c r="D423" s="9">
        <f>'summary-refine'!$J424/1000</f>
        <v>0.71799999999999997</v>
      </c>
      <c r="E423" s="8">
        <f>'summary-refine'!$G424</f>
        <v>286855</v>
      </c>
      <c r="F423" s="24">
        <f t="shared" si="36"/>
        <v>286.85500000000002</v>
      </c>
      <c r="G423" s="8">
        <f>'summary-refine'!$P424/1000</f>
        <v>93.004999999999995</v>
      </c>
      <c r="H423" s="8">
        <f>'summary-refine'!$P424/J423</f>
        <v>55.758393285371703</v>
      </c>
      <c r="I423" s="8">
        <f>'summary-refine'!$L424</f>
        <v>1549</v>
      </c>
      <c r="J423" s="8">
        <f>'summary-refine'!$M424</f>
        <v>1668</v>
      </c>
      <c r="K423" s="9">
        <f>('summary-no-refine'!$K424-'summary-no-refine'!$J424)/1000</f>
        <v>88.58</v>
      </c>
      <c r="L423" s="7">
        <f t="shared" si="34"/>
        <v>1.1833370964100247</v>
      </c>
      <c r="M423" s="8">
        <f>'summary-no-refine'!$G424</f>
        <v>263370</v>
      </c>
      <c r="N423" s="24">
        <f t="shared" si="37"/>
        <v>263.37</v>
      </c>
      <c r="O423" s="7">
        <f t="shared" si="35"/>
        <v>1.089171128070775</v>
      </c>
    </row>
    <row r="424" spans="1:15" x14ac:dyDescent="0.2">
      <c r="A424" s="1">
        <v>423</v>
      </c>
      <c r="B424" s="9">
        <f>('summary-refine'!$H425+'summary-refine'!$I425)/1000</f>
        <v>7.9950000000000001</v>
      </c>
      <c r="C424" s="9">
        <f>('summary-refine'!$K425-'summary-refine'!$J425)/1000</f>
        <v>104.401</v>
      </c>
      <c r="D424" s="9">
        <f>'summary-refine'!$J425/1000</f>
        <v>0.68</v>
      </c>
      <c r="E424" s="8">
        <f>'summary-refine'!$G425</f>
        <v>286855</v>
      </c>
      <c r="F424" s="24">
        <f t="shared" si="36"/>
        <v>286.85500000000002</v>
      </c>
      <c r="G424" s="8">
        <f>'summary-refine'!$P425/1000</f>
        <v>93.004999999999995</v>
      </c>
      <c r="H424" s="8">
        <f>'summary-refine'!$P425/J424</f>
        <v>55.758393285371703</v>
      </c>
      <c r="I424" s="8">
        <f>'summary-refine'!$L425</f>
        <v>1549</v>
      </c>
      <c r="J424" s="8">
        <f>'summary-refine'!$M425</f>
        <v>1668</v>
      </c>
      <c r="K424" s="9">
        <f>('summary-no-refine'!$K425-'summary-no-refine'!$J425)/1000</f>
        <v>89.634</v>
      </c>
      <c r="L424" s="7">
        <f t="shared" si="34"/>
        <v>1.1647477519691187</v>
      </c>
      <c r="M424" s="8">
        <f>'summary-no-refine'!$G425</f>
        <v>263370</v>
      </c>
      <c r="N424" s="24">
        <f t="shared" si="37"/>
        <v>263.37</v>
      </c>
      <c r="O424" s="7">
        <f t="shared" si="35"/>
        <v>1.089171128070775</v>
      </c>
    </row>
    <row r="425" spans="1:15" x14ac:dyDescent="0.2">
      <c r="A425" s="1">
        <v>424</v>
      </c>
      <c r="B425" s="9">
        <f>('summary-refine'!$H426+'summary-refine'!$I426)/1000</f>
        <v>7.4669999999999996</v>
      </c>
      <c r="C425" s="9">
        <f>('summary-refine'!$K426-'summary-refine'!$J426)/1000</f>
        <v>105.193</v>
      </c>
      <c r="D425" s="9">
        <f>'summary-refine'!$J426/1000</f>
        <v>0.68100000000000005</v>
      </c>
      <c r="E425" s="8">
        <f>'summary-refine'!$G426</f>
        <v>286855</v>
      </c>
      <c r="F425" s="24">
        <f t="shared" si="36"/>
        <v>286.85500000000002</v>
      </c>
      <c r="G425" s="8">
        <f>'summary-refine'!$P426/1000</f>
        <v>93.004999999999995</v>
      </c>
      <c r="H425" s="8">
        <f>'summary-refine'!$P426/J425</f>
        <v>55.758393285371703</v>
      </c>
      <c r="I425" s="8">
        <f>'summary-refine'!$L426</f>
        <v>1549</v>
      </c>
      <c r="J425" s="8">
        <f>'summary-refine'!$M426</f>
        <v>1668</v>
      </c>
      <c r="K425" s="9">
        <f>('summary-no-refine'!$K426-'summary-no-refine'!$J426)/1000</f>
        <v>85.031999999999996</v>
      </c>
      <c r="L425" s="7">
        <f t="shared" si="34"/>
        <v>1.2370989745037162</v>
      </c>
      <c r="M425" s="8">
        <f>'summary-no-refine'!$G426</f>
        <v>263370</v>
      </c>
      <c r="N425" s="24">
        <f t="shared" si="37"/>
        <v>263.37</v>
      </c>
      <c r="O425" s="7">
        <f t="shared" si="35"/>
        <v>1.089171128070775</v>
      </c>
    </row>
    <row r="426" spans="1:15" x14ac:dyDescent="0.2">
      <c r="A426" s="1">
        <v>425</v>
      </c>
      <c r="B426" s="9">
        <f>('summary-refine'!$H427+'summary-refine'!$I427)/1000</f>
        <v>7.8680000000000003</v>
      </c>
      <c r="C426" s="9">
        <f>('summary-refine'!$K427-'summary-refine'!$J427)/1000</f>
        <v>102.976</v>
      </c>
      <c r="D426" s="9">
        <f>'summary-refine'!$J427/1000</f>
        <v>0.66300000000000003</v>
      </c>
      <c r="E426" s="8">
        <f>'summary-refine'!$G427</f>
        <v>283757</v>
      </c>
      <c r="F426" s="24">
        <f t="shared" si="36"/>
        <v>283.75700000000001</v>
      </c>
      <c r="G426" s="8">
        <f>'summary-refine'!$P427/1000</f>
        <v>91.850999999999999</v>
      </c>
      <c r="H426" s="8">
        <f>'summary-refine'!$P427/J426</f>
        <v>55.033553025763929</v>
      </c>
      <c r="I426" s="8">
        <f>'summary-refine'!$L427</f>
        <v>1550</v>
      </c>
      <c r="J426" s="8">
        <f>'summary-refine'!$M427</f>
        <v>1669</v>
      </c>
      <c r="K426" s="9">
        <f>('summary-no-refine'!$K427-'summary-no-refine'!$J427)/1000</f>
        <v>90.097999999999999</v>
      </c>
      <c r="L426" s="7">
        <f t="shared" si="34"/>
        <v>1.1429332504606096</v>
      </c>
      <c r="M426" s="8">
        <f>'summary-no-refine'!$G427</f>
        <v>267362</v>
      </c>
      <c r="N426" s="24">
        <f t="shared" si="37"/>
        <v>267.36200000000002</v>
      </c>
      <c r="O426" s="7">
        <f t="shared" si="35"/>
        <v>1.0613213545679641</v>
      </c>
    </row>
    <row r="427" spans="1:15" x14ac:dyDescent="0.2">
      <c r="A427" s="1">
        <v>426</v>
      </c>
      <c r="B427" s="9">
        <f>('summary-refine'!$H428+'summary-refine'!$I428)/1000</f>
        <v>8.298</v>
      </c>
      <c r="C427" s="9">
        <f>('summary-refine'!$K428-'summary-refine'!$J428)/1000</f>
        <v>103.873</v>
      </c>
      <c r="D427" s="9">
        <f>'summary-refine'!$J428/1000</f>
        <v>0.69599999999999995</v>
      </c>
      <c r="E427" s="8">
        <f>'summary-refine'!$G428</f>
        <v>284725</v>
      </c>
      <c r="F427" s="24">
        <f t="shared" si="36"/>
        <v>284.72500000000002</v>
      </c>
      <c r="G427" s="8">
        <f>'summary-refine'!$P428/1000</f>
        <v>92.472999999999999</v>
      </c>
      <c r="H427" s="8">
        <f>'summary-refine'!$P428/J427</f>
        <v>55.406231276213305</v>
      </c>
      <c r="I427" s="8">
        <f>'summary-refine'!$L428</f>
        <v>1550</v>
      </c>
      <c r="J427" s="8">
        <f>'summary-refine'!$M428</f>
        <v>1669</v>
      </c>
      <c r="K427" s="9">
        <f>('summary-no-refine'!$K428-'summary-no-refine'!$J428)/1000</f>
        <v>85.352000000000004</v>
      </c>
      <c r="L427" s="7">
        <f t="shared" si="34"/>
        <v>1.2169955009841598</v>
      </c>
      <c r="M427" s="8">
        <f>'summary-no-refine'!$G428</f>
        <v>258765</v>
      </c>
      <c r="N427" s="24">
        <f t="shared" si="37"/>
        <v>258.76499999999999</v>
      </c>
      <c r="O427" s="7">
        <f t="shared" si="35"/>
        <v>1.1003226866075397</v>
      </c>
    </row>
    <row r="428" spans="1:15" x14ac:dyDescent="0.2">
      <c r="A428" s="1">
        <v>427</v>
      </c>
      <c r="B428" s="9">
        <f>('summary-refine'!$H429+'summary-refine'!$I429)/1000</f>
        <v>7.84</v>
      </c>
      <c r="C428" s="9">
        <f>('summary-refine'!$K429-'summary-refine'!$J429)/1000</f>
        <v>101.666</v>
      </c>
      <c r="D428" s="9">
        <f>'summary-refine'!$J429/1000</f>
        <v>0.63</v>
      </c>
      <c r="E428" s="8">
        <f>'summary-refine'!$G429</f>
        <v>284725</v>
      </c>
      <c r="F428" s="24">
        <f t="shared" si="36"/>
        <v>284.72500000000002</v>
      </c>
      <c r="G428" s="8">
        <f>'summary-refine'!$P429/1000</f>
        <v>92.472999999999999</v>
      </c>
      <c r="H428" s="8">
        <f>'summary-refine'!$P429/J428</f>
        <v>55.406231276213305</v>
      </c>
      <c r="I428" s="8">
        <f>'summary-refine'!$L429</f>
        <v>1550</v>
      </c>
      <c r="J428" s="8">
        <f>'summary-refine'!$M429</f>
        <v>1669</v>
      </c>
      <c r="K428" s="9">
        <f>('summary-no-refine'!$K429-'summary-no-refine'!$J429)/1000</f>
        <v>85.501999999999995</v>
      </c>
      <c r="L428" s="7">
        <f t="shared" si="34"/>
        <v>1.1890482093986106</v>
      </c>
      <c r="M428" s="8">
        <f>'summary-no-refine'!$G429</f>
        <v>258765</v>
      </c>
      <c r="N428" s="24">
        <f t="shared" si="37"/>
        <v>258.76499999999999</v>
      </c>
      <c r="O428" s="7">
        <f t="shared" si="35"/>
        <v>1.1003226866075397</v>
      </c>
    </row>
    <row r="429" spans="1:15" x14ac:dyDescent="0.2">
      <c r="A429" s="1">
        <v>428</v>
      </c>
      <c r="B429" s="9">
        <f>('summary-refine'!$H430+'summary-refine'!$I430)/1000</f>
        <v>7.9770000000000003</v>
      </c>
      <c r="C429" s="9">
        <f>('summary-refine'!$K430-'summary-refine'!$J430)/1000</f>
        <v>163.84899999999999</v>
      </c>
      <c r="D429" s="9">
        <f>'summary-refine'!$J430/1000</f>
        <v>0.85799999999999998</v>
      </c>
      <c r="E429" s="8">
        <f>'summary-refine'!$G430</f>
        <v>338690</v>
      </c>
      <c r="F429" s="24">
        <f t="shared" si="36"/>
        <v>338.69</v>
      </c>
      <c r="G429" s="8">
        <f>'summary-refine'!$P430/1000</f>
        <v>99.406000000000006</v>
      </c>
      <c r="H429" s="8">
        <f>'summary-refine'!$P430/J429</f>
        <v>59.560215698022766</v>
      </c>
      <c r="I429" s="8">
        <f>'summary-refine'!$L430</f>
        <v>1550</v>
      </c>
      <c r="J429" s="8">
        <f>'summary-refine'!$M430</f>
        <v>1669</v>
      </c>
      <c r="K429" s="9">
        <f>('summary-no-refine'!$K430-'summary-no-refine'!$J430)/1000</f>
        <v>124.309</v>
      </c>
      <c r="L429" s="7">
        <f t="shared" si="34"/>
        <v>1.3180783370471969</v>
      </c>
      <c r="M429" s="8">
        <f>'summary-no-refine'!$G430</f>
        <v>311207</v>
      </c>
      <c r="N429" s="24">
        <f t="shared" si="37"/>
        <v>311.20699999999999</v>
      </c>
      <c r="O429" s="7">
        <f t="shared" si="35"/>
        <v>1.0883109955752923</v>
      </c>
    </row>
    <row r="430" spans="1:15" x14ac:dyDescent="0.2">
      <c r="A430" s="1">
        <v>429</v>
      </c>
      <c r="B430" s="9">
        <f>('summary-refine'!$H431+'summary-refine'!$I431)/1000</f>
        <v>7.7480000000000002</v>
      </c>
      <c r="C430" s="9">
        <f>('summary-refine'!$K431-'summary-refine'!$J431)/1000</f>
        <v>162.233</v>
      </c>
      <c r="D430" s="9">
        <f>'summary-refine'!$J431/1000</f>
        <v>0.90600000000000003</v>
      </c>
      <c r="E430" s="8">
        <f>'summary-refine'!$G431</f>
        <v>338690</v>
      </c>
      <c r="F430" s="24">
        <f t="shared" si="36"/>
        <v>338.69</v>
      </c>
      <c r="G430" s="8">
        <f>'summary-refine'!$P431/1000</f>
        <v>99.406000000000006</v>
      </c>
      <c r="H430" s="8">
        <f>'summary-refine'!$P431/J430</f>
        <v>59.560215698022766</v>
      </c>
      <c r="I430" s="8">
        <f>'summary-refine'!$L431</f>
        <v>1550</v>
      </c>
      <c r="J430" s="8">
        <f>'summary-refine'!$M431</f>
        <v>1669</v>
      </c>
      <c r="K430" s="9">
        <f>('summary-no-refine'!$K431-'summary-no-refine'!$J431)/1000</f>
        <v>120.38</v>
      </c>
      <c r="L430" s="7">
        <f t="shared" si="34"/>
        <v>1.3476740322312677</v>
      </c>
      <c r="M430" s="8">
        <f>'summary-no-refine'!$G431</f>
        <v>311207</v>
      </c>
      <c r="N430" s="24">
        <f t="shared" si="37"/>
        <v>311.20699999999999</v>
      </c>
      <c r="O430" s="7">
        <f t="shared" si="35"/>
        <v>1.0883109955752923</v>
      </c>
    </row>
    <row r="431" spans="1:15" x14ac:dyDescent="0.2">
      <c r="A431" s="1">
        <v>430</v>
      </c>
      <c r="B431" s="9">
        <f>('summary-refine'!$H432+'summary-refine'!$I432)/1000</f>
        <v>7.9649999999999999</v>
      </c>
      <c r="C431" s="9">
        <f>('summary-refine'!$K432-'summary-refine'!$J432)/1000</f>
        <v>166.53899999999999</v>
      </c>
      <c r="D431" s="9">
        <f>'summary-refine'!$J432/1000</f>
        <v>0.94599999999999995</v>
      </c>
      <c r="E431" s="8">
        <f>'summary-refine'!$G432</f>
        <v>338691</v>
      </c>
      <c r="F431" s="24">
        <f t="shared" si="36"/>
        <v>338.69099999999997</v>
      </c>
      <c r="G431" s="8">
        <f>'summary-refine'!$P432/1000</f>
        <v>99.406999999999996</v>
      </c>
      <c r="H431" s="8">
        <f>'summary-refine'!$P432/J431</f>
        <v>59.560814859197123</v>
      </c>
      <c r="I431" s="8">
        <f>'summary-refine'!$L432</f>
        <v>1550</v>
      </c>
      <c r="J431" s="8">
        <f>'summary-refine'!$M432</f>
        <v>1669</v>
      </c>
      <c r="K431" s="9">
        <f>('summary-no-refine'!$K432-'summary-no-refine'!$J432)/1000</f>
        <v>123.98399999999999</v>
      </c>
      <c r="L431" s="7">
        <f t="shared" si="34"/>
        <v>1.34322977158343</v>
      </c>
      <c r="M431" s="8">
        <f>'summary-no-refine'!$G432</f>
        <v>311204</v>
      </c>
      <c r="N431" s="24">
        <f t="shared" si="37"/>
        <v>311.20400000000001</v>
      </c>
      <c r="O431" s="7">
        <f t="shared" si="35"/>
        <v>1.0883247001966556</v>
      </c>
    </row>
    <row r="432" spans="1:15" x14ac:dyDescent="0.2">
      <c r="A432" s="1">
        <v>431</v>
      </c>
      <c r="B432" s="9">
        <f>('summary-refine'!$H433+'summary-refine'!$I433)/1000</f>
        <v>8.2430000000000003</v>
      </c>
      <c r="C432" s="9">
        <f>('summary-refine'!$K433-'summary-refine'!$J433)/1000</f>
        <v>105.31699999999999</v>
      </c>
      <c r="D432" s="9">
        <f>'summary-refine'!$J433/1000</f>
        <v>0.63100000000000001</v>
      </c>
      <c r="E432" s="8">
        <f>'summary-refine'!$G433</f>
        <v>271938</v>
      </c>
      <c r="F432" s="24">
        <f t="shared" si="36"/>
        <v>271.93799999999999</v>
      </c>
      <c r="G432" s="8">
        <f>'summary-refine'!$P433/1000</f>
        <v>91.480999999999995</v>
      </c>
      <c r="H432" s="8">
        <f>'summary-refine'!$P433/J432</f>
        <v>54.779041916167664</v>
      </c>
      <c r="I432" s="8">
        <f>'summary-refine'!$L433</f>
        <v>1551</v>
      </c>
      <c r="J432" s="8">
        <f>'summary-refine'!$M433</f>
        <v>1670</v>
      </c>
      <c r="K432" s="9">
        <f>('summary-no-refine'!$K433-'summary-no-refine'!$J433)/1000</f>
        <v>73.98</v>
      </c>
      <c r="L432" s="7">
        <f t="shared" si="34"/>
        <v>1.4235874560692077</v>
      </c>
      <c r="M432" s="8">
        <f>'summary-no-refine'!$G433</f>
        <v>232751</v>
      </c>
      <c r="N432" s="24">
        <f t="shared" si="37"/>
        <v>232.751</v>
      </c>
      <c r="O432" s="7">
        <f t="shared" si="35"/>
        <v>1.1683644753406</v>
      </c>
    </row>
    <row r="433" spans="1:15" x14ac:dyDescent="0.2">
      <c r="A433" s="1">
        <v>432</v>
      </c>
      <c r="B433" s="9">
        <f>('summary-refine'!$H434+'summary-refine'!$I434)/1000</f>
        <v>8.0809999999999995</v>
      </c>
      <c r="C433" s="9">
        <f>('summary-refine'!$K434-'summary-refine'!$J434)/1000</f>
        <v>105.01</v>
      </c>
      <c r="D433" s="9">
        <f>'summary-refine'!$J434/1000</f>
        <v>0.68</v>
      </c>
      <c r="E433" s="8">
        <f>'summary-refine'!$G434</f>
        <v>271938</v>
      </c>
      <c r="F433" s="24">
        <f t="shared" si="36"/>
        <v>271.93799999999999</v>
      </c>
      <c r="G433" s="8">
        <f>'summary-refine'!$P434/1000</f>
        <v>91.480999999999995</v>
      </c>
      <c r="H433" s="8">
        <f>'summary-refine'!$P434/J433</f>
        <v>54.779041916167664</v>
      </c>
      <c r="I433" s="8">
        <f>'summary-refine'!$L434</f>
        <v>1551</v>
      </c>
      <c r="J433" s="8">
        <f>'summary-refine'!$M434</f>
        <v>1670</v>
      </c>
      <c r="K433" s="9">
        <f>('summary-no-refine'!$K434-'summary-no-refine'!$J434)/1000</f>
        <v>76.236999999999995</v>
      </c>
      <c r="L433" s="7">
        <f t="shared" si="34"/>
        <v>1.3774151658643443</v>
      </c>
      <c r="M433" s="8">
        <f>'summary-no-refine'!$G434</f>
        <v>232751</v>
      </c>
      <c r="N433" s="24">
        <f t="shared" si="37"/>
        <v>232.751</v>
      </c>
      <c r="O433" s="7">
        <f t="shared" si="35"/>
        <v>1.1683644753406</v>
      </c>
    </row>
    <row r="434" spans="1:15" x14ac:dyDescent="0.2">
      <c r="A434" s="1">
        <v>433</v>
      </c>
      <c r="B434" s="9">
        <f>('summary-refine'!$H435+'summary-refine'!$I435)/1000</f>
        <v>8.0630000000000006</v>
      </c>
      <c r="C434" s="9">
        <f>('summary-refine'!$K435-'summary-refine'!$J435)/1000</f>
        <v>104.77200000000001</v>
      </c>
      <c r="D434" s="9">
        <f>'summary-refine'!$J435/1000</f>
        <v>0.65300000000000002</v>
      </c>
      <c r="E434" s="8">
        <f>'summary-refine'!$G435</f>
        <v>271938</v>
      </c>
      <c r="F434" s="24">
        <f t="shared" si="36"/>
        <v>271.93799999999999</v>
      </c>
      <c r="G434" s="8">
        <f>'summary-refine'!$P435/1000</f>
        <v>91.480999999999995</v>
      </c>
      <c r="H434" s="8">
        <f>'summary-refine'!$P435/J434</f>
        <v>54.779041916167664</v>
      </c>
      <c r="I434" s="8">
        <f>'summary-refine'!$L435</f>
        <v>1551</v>
      </c>
      <c r="J434" s="8">
        <f>'summary-refine'!$M435</f>
        <v>1670</v>
      </c>
      <c r="K434" s="9">
        <f>('summary-no-refine'!$K435-'summary-no-refine'!$J435)/1000</f>
        <v>76.122</v>
      </c>
      <c r="L434" s="7">
        <f t="shared" si="34"/>
        <v>1.3763695120989992</v>
      </c>
      <c r="M434" s="8">
        <f>'summary-no-refine'!$G435</f>
        <v>232751</v>
      </c>
      <c r="N434" s="24">
        <f t="shared" si="37"/>
        <v>232.751</v>
      </c>
      <c r="O434" s="7">
        <f t="shared" si="35"/>
        <v>1.1683644753406</v>
      </c>
    </row>
    <row r="435" spans="1:15" x14ac:dyDescent="0.2">
      <c r="A435" s="1">
        <v>434</v>
      </c>
      <c r="B435" s="9">
        <f>('summary-refine'!$H436+'summary-refine'!$I436)/1000</f>
        <v>7.6310000000000002</v>
      </c>
      <c r="C435" s="9">
        <f>('summary-refine'!$K436-'summary-refine'!$J436)/1000</f>
        <v>101.836</v>
      </c>
      <c r="D435" s="9">
        <f>'summary-refine'!$J436/1000</f>
        <v>0.61799999999999999</v>
      </c>
      <c r="E435" s="8">
        <f>'summary-refine'!$G436</f>
        <v>271938</v>
      </c>
      <c r="F435" s="24">
        <f t="shared" si="36"/>
        <v>271.93799999999999</v>
      </c>
      <c r="G435" s="8">
        <f>'summary-refine'!$P436/1000</f>
        <v>91.480999999999995</v>
      </c>
      <c r="H435" s="8">
        <f>'summary-refine'!$P436/J435</f>
        <v>54.779041916167664</v>
      </c>
      <c r="I435" s="8">
        <f>'summary-refine'!$L436</f>
        <v>1551</v>
      </c>
      <c r="J435" s="8">
        <f>'summary-refine'!$M436</f>
        <v>1670</v>
      </c>
      <c r="K435" s="9">
        <f>('summary-no-refine'!$K436-'summary-no-refine'!$J436)/1000</f>
        <v>74.227999999999994</v>
      </c>
      <c r="L435" s="7">
        <f t="shared" si="34"/>
        <v>1.3719351188230857</v>
      </c>
      <c r="M435" s="8">
        <f>'summary-no-refine'!$G436</f>
        <v>232751</v>
      </c>
      <c r="N435" s="24">
        <f t="shared" si="37"/>
        <v>232.751</v>
      </c>
      <c r="O435" s="7">
        <f t="shared" si="35"/>
        <v>1.1683644753406</v>
      </c>
    </row>
    <row r="436" spans="1:15" x14ac:dyDescent="0.2">
      <c r="A436" s="1">
        <v>435</v>
      </c>
      <c r="B436" s="9">
        <f>('summary-refine'!$H437+'summary-refine'!$I437)/1000</f>
        <v>7.883</v>
      </c>
      <c r="C436" s="9">
        <f>('summary-refine'!$K437-'summary-refine'!$J437)/1000</f>
        <v>104.3</v>
      </c>
      <c r="D436" s="9">
        <f>'summary-refine'!$J437/1000</f>
        <v>0.64</v>
      </c>
      <c r="E436" s="8">
        <f>'summary-refine'!$G437</f>
        <v>271938</v>
      </c>
      <c r="F436" s="24">
        <f t="shared" si="36"/>
        <v>271.93799999999999</v>
      </c>
      <c r="G436" s="8">
        <f>'summary-refine'!$P437/1000</f>
        <v>91.480999999999995</v>
      </c>
      <c r="H436" s="8">
        <f>'summary-refine'!$P437/J436</f>
        <v>54.779041916167664</v>
      </c>
      <c r="I436" s="8">
        <f>'summary-refine'!$L437</f>
        <v>1551</v>
      </c>
      <c r="J436" s="8">
        <f>'summary-refine'!$M437</f>
        <v>1670</v>
      </c>
      <c r="K436" s="9">
        <f>('summary-no-refine'!$K437-'summary-no-refine'!$J437)/1000</f>
        <v>74.721000000000004</v>
      </c>
      <c r="L436" s="7">
        <f t="shared" si="34"/>
        <v>1.3958592631254934</v>
      </c>
      <c r="M436" s="8">
        <f>'summary-no-refine'!$G437</f>
        <v>232751</v>
      </c>
      <c r="N436" s="24">
        <f t="shared" si="37"/>
        <v>232.751</v>
      </c>
      <c r="O436" s="7">
        <f t="shared" si="35"/>
        <v>1.1683644753406</v>
      </c>
    </row>
    <row r="437" spans="1:15" x14ac:dyDescent="0.2">
      <c r="A437" s="1">
        <v>436</v>
      </c>
      <c r="B437" s="9">
        <f>('summary-refine'!$H438+'summary-refine'!$I438)/1000</f>
        <v>8.6</v>
      </c>
      <c r="C437" s="9">
        <f>('summary-refine'!$K438-'summary-refine'!$J438)/1000</f>
        <v>108.93600000000001</v>
      </c>
      <c r="D437" s="9">
        <f>'summary-refine'!$J438/1000</f>
        <v>0.71399999999999997</v>
      </c>
      <c r="E437" s="8">
        <f>'summary-refine'!$G438</f>
        <v>286169</v>
      </c>
      <c r="F437" s="24">
        <f t="shared" si="36"/>
        <v>286.16899999999998</v>
      </c>
      <c r="G437" s="8">
        <f>'summary-refine'!$P438/1000</f>
        <v>93.468000000000004</v>
      </c>
      <c r="H437" s="8">
        <f>'summary-refine'!$P438/J437</f>
        <v>55.175914994096814</v>
      </c>
      <c r="I437" s="8">
        <f>'summary-refine'!$L438</f>
        <v>1575</v>
      </c>
      <c r="J437" s="8">
        <f>'summary-refine'!$M438</f>
        <v>1694</v>
      </c>
      <c r="K437" s="9">
        <f>('summary-no-refine'!$K438-'summary-no-refine'!$J438)/1000</f>
        <v>84.007000000000005</v>
      </c>
      <c r="L437" s="7">
        <f t="shared" si="34"/>
        <v>1.2967490804337733</v>
      </c>
      <c r="M437" s="8">
        <f>'summary-no-refine'!$G438</f>
        <v>248166</v>
      </c>
      <c r="N437" s="24">
        <f t="shared" si="37"/>
        <v>248.166</v>
      </c>
      <c r="O437" s="7">
        <f t="shared" si="35"/>
        <v>1.1531354013039659</v>
      </c>
    </row>
    <row r="438" spans="1:15" x14ac:dyDescent="0.2">
      <c r="A438" s="1">
        <v>437</v>
      </c>
      <c r="B438" s="9">
        <f>('summary-refine'!$H439+'summary-refine'!$I439)/1000</f>
        <v>7.9</v>
      </c>
      <c r="C438" s="9">
        <f>('summary-refine'!$K439-'summary-refine'!$J439)/1000</f>
        <v>119.148</v>
      </c>
      <c r="D438" s="9">
        <f>'summary-refine'!$J439/1000</f>
        <v>0.70099999999999996</v>
      </c>
      <c r="E438" s="8">
        <f>'summary-refine'!$G439</f>
        <v>284395</v>
      </c>
      <c r="F438" s="24">
        <f t="shared" si="36"/>
        <v>284.39499999999998</v>
      </c>
      <c r="G438" s="8">
        <f>'summary-refine'!$P439/1000</f>
        <v>94.081999999999994</v>
      </c>
      <c r="H438" s="8">
        <f>'summary-refine'!$P439/J438</f>
        <v>55.407538280329803</v>
      </c>
      <c r="I438" s="8">
        <f>'summary-refine'!$L439</f>
        <v>1579</v>
      </c>
      <c r="J438" s="8">
        <f>'summary-refine'!$M439</f>
        <v>1698</v>
      </c>
      <c r="K438" s="9">
        <f>('summary-no-refine'!$K439-'summary-no-refine'!$J439)/1000</f>
        <v>74.596000000000004</v>
      </c>
      <c r="L438" s="7">
        <f t="shared" si="34"/>
        <v>1.59724382004397</v>
      </c>
      <c r="M438" s="8">
        <f>'summary-no-refine'!$G439</f>
        <v>223074</v>
      </c>
      <c r="N438" s="24">
        <f t="shared" si="37"/>
        <v>223.07400000000001</v>
      </c>
      <c r="O438" s="7">
        <f t="shared" si="35"/>
        <v>1.2748908433972583</v>
      </c>
    </row>
    <row r="439" spans="1:15" x14ac:dyDescent="0.2">
      <c r="A439" s="1">
        <v>438</v>
      </c>
      <c r="B439" s="9">
        <f>('summary-refine'!$H440+'summary-refine'!$I440)/1000</f>
        <v>8.3369999999999997</v>
      </c>
      <c r="C439" s="9">
        <f>('summary-refine'!$K440-'summary-refine'!$J440)/1000</f>
        <v>121.04900000000001</v>
      </c>
      <c r="D439" s="9">
        <f>'summary-refine'!$J440/1000</f>
        <v>0.67100000000000004</v>
      </c>
      <c r="E439" s="8">
        <f>'summary-refine'!$G440</f>
        <v>287085</v>
      </c>
      <c r="F439" s="24">
        <f t="shared" si="36"/>
        <v>287.08499999999998</v>
      </c>
      <c r="G439" s="8">
        <f>'summary-refine'!$P440/1000</f>
        <v>94.028000000000006</v>
      </c>
      <c r="H439" s="8">
        <f>'summary-refine'!$P440/J439</f>
        <v>55.37573616018846</v>
      </c>
      <c r="I439" s="8">
        <f>'summary-refine'!$L440</f>
        <v>1579</v>
      </c>
      <c r="J439" s="8">
        <f>'summary-refine'!$M440</f>
        <v>1698</v>
      </c>
      <c r="K439" s="9">
        <f>('summary-no-refine'!$K440-'summary-no-refine'!$J440)/1000</f>
        <v>75.2</v>
      </c>
      <c r="L439" s="7">
        <f t="shared" si="34"/>
        <v>1.6096941489361702</v>
      </c>
      <c r="M439" s="8">
        <f>'summary-no-refine'!$G440</f>
        <v>224230</v>
      </c>
      <c r="N439" s="24">
        <f t="shared" si="37"/>
        <v>224.23</v>
      </c>
      <c r="O439" s="7">
        <f t="shared" si="35"/>
        <v>1.2803148552825223</v>
      </c>
    </row>
    <row r="440" spans="1:15" x14ac:dyDescent="0.2">
      <c r="A440" s="1">
        <v>439</v>
      </c>
      <c r="B440" s="9">
        <f>('summary-refine'!$H441+'summary-refine'!$I441)/1000</f>
        <v>7.7110000000000003</v>
      </c>
      <c r="C440" s="9">
        <f>('summary-refine'!$K441-'summary-refine'!$J441)/1000</f>
        <v>117.15300000000001</v>
      </c>
      <c r="D440" s="9">
        <f>'summary-refine'!$J441/1000</f>
        <v>0.67900000000000005</v>
      </c>
      <c r="E440" s="8">
        <f>'summary-refine'!$G441</f>
        <v>287085</v>
      </c>
      <c r="F440" s="24">
        <f t="shared" si="36"/>
        <v>287.08499999999998</v>
      </c>
      <c r="G440" s="8">
        <f>'summary-refine'!$P441/1000</f>
        <v>94.028000000000006</v>
      </c>
      <c r="H440" s="8">
        <f>'summary-refine'!$P441/J440</f>
        <v>55.37573616018846</v>
      </c>
      <c r="I440" s="8">
        <f>'summary-refine'!$L441</f>
        <v>1579</v>
      </c>
      <c r="J440" s="8">
        <f>'summary-refine'!$M441</f>
        <v>1698</v>
      </c>
      <c r="K440" s="9">
        <f>('summary-no-refine'!$K441-'summary-no-refine'!$J441)/1000</f>
        <v>72.793999999999997</v>
      </c>
      <c r="L440" s="7">
        <f t="shared" si="34"/>
        <v>1.6093771464681157</v>
      </c>
      <c r="M440" s="8">
        <f>'summary-no-refine'!$G441</f>
        <v>224230</v>
      </c>
      <c r="N440" s="24">
        <f t="shared" si="37"/>
        <v>224.23</v>
      </c>
      <c r="O440" s="7">
        <f t="shared" si="35"/>
        <v>1.2803148552825223</v>
      </c>
    </row>
    <row r="441" spans="1:15" x14ac:dyDescent="0.2">
      <c r="A441" s="1">
        <v>440</v>
      </c>
      <c r="B441" s="9">
        <f>('summary-refine'!$H442+'summary-refine'!$I442)/1000</f>
        <v>8.2100000000000009</v>
      </c>
      <c r="C441" s="9">
        <f>('summary-refine'!$K442-'summary-refine'!$J442)/1000</f>
        <v>123.239</v>
      </c>
      <c r="D441" s="9">
        <f>'summary-refine'!$J442/1000</f>
        <v>0.73</v>
      </c>
      <c r="E441" s="8">
        <f>'summary-refine'!$G442</f>
        <v>288443</v>
      </c>
      <c r="F441" s="24">
        <f t="shared" si="36"/>
        <v>288.44299999999998</v>
      </c>
      <c r="G441" s="8">
        <f>'summary-refine'!$P442/1000</f>
        <v>94.751000000000005</v>
      </c>
      <c r="H441" s="8">
        <f>'summary-refine'!$P442/J441</f>
        <v>55.801531213191993</v>
      </c>
      <c r="I441" s="8">
        <f>'summary-refine'!$L442</f>
        <v>1579</v>
      </c>
      <c r="J441" s="8">
        <f>'summary-refine'!$M442</f>
        <v>1698</v>
      </c>
      <c r="K441" s="9">
        <f>('summary-no-refine'!$K442-'summary-no-refine'!$J442)/1000</f>
        <v>90.608000000000004</v>
      </c>
      <c r="L441" s="7">
        <f t="shared" si="34"/>
        <v>1.3601337630231325</v>
      </c>
      <c r="M441" s="8">
        <f>'summary-no-refine'!$G442</f>
        <v>254106</v>
      </c>
      <c r="N441" s="24">
        <f t="shared" si="37"/>
        <v>254.10599999999999</v>
      </c>
      <c r="O441" s="7">
        <f t="shared" si="35"/>
        <v>1.135128647100029</v>
      </c>
    </row>
    <row r="442" spans="1:15" x14ac:dyDescent="0.2">
      <c r="A442" s="1">
        <v>441</v>
      </c>
      <c r="B442" s="9">
        <f>('summary-refine'!$H443+'summary-refine'!$I443)/1000</f>
        <v>8.48</v>
      </c>
      <c r="C442" s="9">
        <f>('summary-refine'!$K443-'summary-refine'!$J443)/1000</f>
        <v>131.697</v>
      </c>
      <c r="D442" s="9">
        <f>'summary-refine'!$J443/1000</f>
        <v>0.82899999999999996</v>
      </c>
      <c r="E442" s="8">
        <f>'summary-refine'!$G443</f>
        <v>299878</v>
      </c>
      <c r="F442" s="24">
        <f t="shared" si="36"/>
        <v>299.87799999999999</v>
      </c>
      <c r="G442" s="8">
        <f>'summary-refine'!$P443/1000</f>
        <v>95.488</v>
      </c>
      <c r="H442" s="8">
        <f>'summary-refine'!$P443/J442</f>
        <v>56.301886792452834</v>
      </c>
      <c r="I442" s="8">
        <f>'summary-refine'!$L443</f>
        <v>1577</v>
      </c>
      <c r="J442" s="8">
        <f>'summary-refine'!$M443</f>
        <v>1696</v>
      </c>
      <c r="K442" s="9">
        <f>('summary-no-refine'!$K443-'summary-no-refine'!$J443)/1000</f>
        <v>98.400999999999996</v>
      </c>
      <c r="L442" s="7">
        <f t="shared" si="34"/>
        <v>1.3383705450147865</v>
      </c>
      <c r="M442" s="8">
        <f>'summary-no-refine'!$G443</f>
        <v>265367</v>
      </c>
      <c r="N442" s="24">
        <f t="shared" si="37"/>
        <v>265.36700000000002</v>
      </c>
      <c r="O442" s="7">
        <f t="shared" si="35"/>
        <v>1.1300500815851255</v>
      </c>
    </row>
    <row r="443" spans="1:15" x14ac:dyDescent="0.2">
      <c r="A443" s="1">
        <v>442</v>
      </c>
      <c r="B443" s="9">
        <f>('summary-refine'!$H444+'summary-refine'!$I444)/1000</f>
        <v>7.89</v>
      </c>
      <c r="C443" s="9">
        <f>('summary-refine'!$K444-'summary-refine'!$J444)/1000</f>
        <v>130.36699999999999</v>
      </c>
      <c r="D443" s="9">
        <f>'summary-refine'!$J444/1000</f>
        <v>0.78700000000000003</v>
      </c>
      <c r="E443" s="8">
        <f>'summary-refine'!$G444</f>
        <v>299878</v>
      </c>
      <c r="F443" s="24">
        <f t="shared" si="36"/>
        <v>299.87799999999999</v>
      </c>
      <c r="G443" s="8">
        <f>'summary-refine'!$P444/1000</f>
        <v>95.488</v>
      </c>
      <c r="H443" s="8">
        <f>'summary-refine'!$P444/J443</f>
        <v>56.301886792452834</v>
      </c>
      <c r="I443" s="8">
        <f>'summary-refine'!$L444</f>
        <v>1577</v>
      </c>
      <c r="J443" s="8">
        <f>'summary-refine'!$M444</f>
        <v>1696</v>
      </c>
      <c r="K443" s="9">
        <f>('summary-no-refine'!$K444-'summary-no-refine'!$J444)/1000</f>
        <v>99.072999999999993</v>
      </c>
      <c r="L443" s="7">
        <f t="shared" si="34"/>
        <v>1.3158680972616152</v>
      </c>
      <c r="M443" s="8">
        <f>'summary-no-refine'!$G444</f>
        <v>265367</v>
      </c>
      <c r="N443" s="24">
        <f t="shared" si="37"/>
        <v>265.36700000000002</v>
      </c>
      <c r="O443" s="7">
        <f t="shared" si="35"/>
        <v>1.1300500815851255</v>
      </c>
    </row>
    <row r="444" spans="1:15" x14ac:dyDescent="0.2">
      <c r="A444" s="1">
        <v>443</v>
      </c>
      <c r="B444" s="9">
        <f>('summary-refine'!$H445+'summary-refine'!$I445)/1000</f>
        <v>8.0449999999999999</v>
      </c>
      <c r="C444" s="9">
        <f>('summary-refine'!$K445-'summary-refine'!$J445)/1000</f>
        <v>133.23599999999999</v>
      </c>
      <c r="D444" s="9">
        <f>'summary-refine'!$J445/1000</f>
        <v>0.71099999999999997</v>
      </c>
      <c r="E444" s="8">
        <f>'summary-refine'!$G445</f>
        <v>299878</v>
      </c>
      <c r="F444" s="24">
        <f t="shared" si="36"/>
        <v>299.87799999999999</v>
      </c>
      <c r="G444" s="8">
        <f>'summary-refine'!$P445/1000</f>
        <v>95.488</v>
      </c>
      <c r="H444" s="8">
        <f>'summary-refine'!$P445/J444</f>
        <v>56.301886792452834</v>
      </c>
      <c r="I444" s="8">
        <f>'summary-refine'!$L445</f>
        <v>1577</v>
      </c>
      <c r="J444" s="8">
        <f>'summary-refine'!$M445</f>
        <v>1696</v>
      </c>
      <c r="K444" s="9">
        <f>('summary-no-refine'!$K445-'summary-no-refine'!$J445)/1000</f>
        <v>100.625</v>
      </c>
      <c r="L444" s="7">
        <f t="shared" si="34"/>
        <v>1.3240844720496894</v>
      </c>
      <c r="M444" s="8">
        <f>'summary-no-refine'!$G445</f>
        <v>265367</v>
      </c>
      <c r="N444" s="24">
        <f t="shared" si="37"/>
        <v>265.36700000000002</v>
      </c>
      <c r="O444" s="7">
        <f t="shared" si="35"/>
        <v>1.1300500815851255</v>
      </c>
    </row>
    <row r="445" spans="1:15" x14ac:dyDescent="0.2">
      <c r="A445" s="1">
        <v>444</v>
      </c>
      <c r="B445" s="9">
        <f>('summary-refine'!$H446+'summary-refine'!$I446)/1000</f>
        <v>7.9530000000000003</v>
      </c>
      <c r="C445" s="9">
        <f>('summary-refine'!$K446-'summary-refine'!$J446)/1000</f>
        <v>125.848</v>
      </c>
      <c r="D445" s="9">
        <f>'summary-refine'!$J446/1000</f>
        <v>0.77600000000000002</v>
      </c>
      <c r="E445" s="8">
        <f>'summary-refine'!$G446</f>
        <v>294814</v>
      </c>
      <c r="F445" s="24">
        <f t="shared" si="36"/>
        <v>294.81400000000002</v>
      </c>
      <c r="G445" s="8">
        <f>'summary-refine'!$P446/1000</f>
        <v>92.69</v>
      </c>
      <c r="H445" s="8">
        <f>'summary-refine'!$P446/J445</f>
        <v>54.523529411764706</v>
      </c>
      <c r="I445" s="8">
        <f>'summary-refine'!$L446</f>
        <v>1581</v>
      </c>
      <c r="J445" s="8">
        <f>'summary-refine'!$M446</f>
        <v>1700</v>
      </c>
      <c r="K445" s="9">
        <f>('summary-no-refine'!$K446-'summary-no-refine'!$J446)/1000</f>
        <v>102.792</v>
      </c>
      <c r="L445" s="7">
        <f t="shared" si="34"/>
        <v>1.2242976107090047</v>
      </c>
      <c r="M445" s="8">
        <f>'summary-no-refine'!$G446</f>
        <v>269618</v>
      </c>
      <c r="N445" s="24">
        <f t="shared" si="37"/>
        <v>269.61799999999999</v>
      </c>
      <c r="O445" s="7">
        <f t="shared" si="35"/>
        <v>1.093450734001439</v>
      </c>
    </row>
    <row r="446" spans="1:15" x14ac:dyDescent="0.2">
      <c r="A446" s="1">
        <v>445</v>
      </c>
      <c r="B446" s="9">
        <f>('summary-refine'!$H447+'summary-refine'!$I447)/1000</f>
        <v>7.9189999999999996</v>
      </c>
      <c r="C446" s="9">
        <f>('summary-refine'!$K447-'summary-refine'!$J447)/1000</f>
        <v>127.917</v>
      </c>
      <c r="D446" s="9">
        <f>'summary-refine'!$J447/1000</f>
        <v>0.74199999999999999</v>
      </c>
      <c r="E446" s="8">
        <f>'summary-refine'!$G447</f>
        <v>294814</v>
      </c>
      <c r="F446" s="24">
        <f t="shared" si="36"/>
        <v>294.81400000000002</v>
      </c>
      <c r="G446" s="8">
        <f>'summary-refine'!$P447/1000</f>
        <v>92.69</v>
      </c>
      <c r="H446" s="8">
        <f>'summary-refine'!$P447/J446</f>
        <v>54.523529411764706</v>
      </c>
      <c r="I446" s="8">
        <f>'summary-refine'!$L447</f>
        <v>1581</v>
      </c>
      <c r="J446" s="8">
        <f>'summary-refine'!$M447</f>
        <v>1700</v>
      </c>
      <c r="K446" s="9">
        <f>('summary-no-refine'!$K447-'summary-no-refine'!$J447)/1000</f>
        <v>105.137</v>
      </c>
      <c r="L446" s="7">
        <f t="shared" si="34"/>
        <v>1.2166696786098139</v>
      </c>
      <c r="M446" s="8">
        <f>'summary-no-refine'!$G447</f>
        <v>269618</v>
      </c>
      <c r="N446" s="24">
        <f t="shared" si="37"/>
        <v>269.61799999999999</v>
      </c>
      <c r="O446" s="7">
        <f t="shared" si="35"/>
        <v>1.093450734001439</v>
      </c>
    </row>
    <row r="447" spans="1:15" x14ac:dyDescent="0.2">
      <c r="A447" s="1">
        <v>446</v>
      </c>
      <c r="B447" s="9">
        <f>('summary-refine'!$H448+'summary-refine'!$I448)/1000</f>
        <v>8.49</v>
      </c>
      <c r="C447" s="9">
        <f>('summary-refine'!$K448-'summary-refine'!$J448)/1000</f>
        <v>127.879</v>
      </c>
      <c r="D447" s="9">
        <f>'summary-refine'!$J448/1000</f>
        <v>0.76600000000000001</v>
      </c>
      <c r="E447" s="8">
        <f>'summary-refine'!$G448</f>
        <v>294112</v>
      </c>
      <c r="F447" s="24">
        <f t="shared" si="36"/>
        <v>294.11200000000002</v>
      </c>
      <c r="G447" s="8">
        <f>'summary-refine'!$P448/1000</f>
        <v>92.587999999999994</v>
      </c>
      <c r="H447" s="8">
        <f>'summary-refine'!$P448/J447</f>
        <v>54.463529411764704</v>
      </c>
      <c r="I447" s="8">
        <f>'summary-refine'!$L448</f>
        <v>1581</v>
      </c>
      <c r="J447" s="8">
        <f>'summary-refine'!$M448</f>
        <v>1700</v>
      </c>
      <c r="K447" s="9">
        <f>('summary-no-refine'!$K448-'summary-no-refine'!$J448)/1000</f>
        <v>107.42400000000001</v>
      </c>
      <c r="L447" s="7">
        <f t="shared" si="34"/>
        <v>1.1904136878165028</v>
      </c>
      <c r="M447" s="8">
        <f>'summary-no-refine'!$G448</f>
        <v>276104</v>
      </c>
      <c r="N447" s="24">
        <f t="shared" si="37"/>
        <v>276.10399999999998</v>
      </c>
      <c r="O447" s="7">
        <f t="shared" si="35"/>
        <v>1.0652218004809781</v>
      </c>
    </row>
    <row r="448" spans="1:15" x14ac:dyDescent="0.2">
      <c r="A448" s="1">
        <v>447</v>
      </c>
      <c r="B448" s="9">
        <f>('summary-refine'!$H449+'summary-refine'!$I449)/1000</f>
        <v>8.141</v>
      </c>
      <c r="C448" s="9">
        <f>('summary-refine'!$K449-'summary-refine'!$J449)/1000</f>
        <v>126.492</v>
      </c>
      <c r="D448" s="9">
        <f>'summary-refine'!$J449/1000</f>
        <v>0.79700000000000004</v>
      </c>
      <c r="E448" s="8">
        <f>'summary-refine'!$G449</f>
        <v>294112</v>
      </c>
      <c r="F448" s="24">
        <f t="shared" si="36"/>
        <v>294.11200000000002</v>
      </c>
      <c r="G448" s="8">
        <f>'summary-refine'!$P449/1000</f>
        <v>92.587999999999994</v>
      </c>
      <c r="H448" s="8">
        <f>'summary-refine'!$P449/J448</f>
        <v>54.463529411764704</v>
      </c>
      <c r="I448" s="8">
        <f>'summary-refine'!$L449</f>
        <v>1581</v>
      </c>
      <c r="J448" s="8">
        <f>'summary-refine'!$M449</f>
        <v>1700</v>
      </c>
      <c r="K448" s="9">
        <f>('summary-no-refine'!$K449-'summary-no-refine'!$J449)/1000</f>
        <v>106.536</v>
      </c>
      <c r="L448" s="7">
        <f t="shared" si="34"/>
        <v>1.187316963280018</v>
      </c>
      <c r="M448" s="8">
        <f>'summary-no-refine'!$G449</f>
        <v>276104</v>
      </c>
      <c r="N448" s="24">
        <f t="shared" si="37"/>
        <v>276.10399999999998</v>
      </c>
      <c r="O448" s="7">
        <f t="shared" si="35"/>
        <v>1.0652218004809781</v>
      </c>
    </row>
    <row r="449" spans="1:15" x14ac:dyDescent="0.2">
      <c r="A449" s="1">
        <v>448</v>
      </c>
      <c r="B449" s="9">
        <f>('summary-refine'!$H450+'summary-refine'!$I450)/1000</f>
        <v>8.0839999999999996</v>
      </c>
      <c r="C449" s="9">
        <f>('summary-refine'!$K450-'summary-refine'!$J450)/1000</f>
        <v>125.753</v>
      </c>
      <c r="D449" s="9">
        <f>'summary-refine'!$J450/1000</f>
        <v>0.73299999999999998</v>
      </c>
      <c r="E449" s="8">
        <f>'summary-refine'!$G450</f>
        <v>294112</v>
      </c>
      <c r="F449" s="24">
        <f t="shared" si="36"/>
        <v>294.11200000000002</v>
      </c>
      <c r="G449" s="8">
        <f>'summary-refine'!$P450/1000</f>
        <v>92.587999999999994</v>
      </c>
      <c r="H449" s="8">
        <f>'summary-refine'!$P450/J449</f>
        <v>54.463529411764704</v>
      </c>
      <c r="I449" s="8">
        <f>'summary-refine'!$L450</f>
        <v>1581</v>
      </c>
      <c r="J449" s="8">
        <f>'summary-refine'!$M450</f>
        <v>1700</v>
      </c>
      <c r="K449" s="9">
        <f>('summary-no-refine'!$K450-'summary-no-refine'!$J450)/1000</f>
        <v>105.848</v>
      </c>
      <c r="L449" s="7">
        <f t="shared" si="34"/>
        <v>1.1880526793137329</v>
      </c>
      <c r="M449" s="8">
        <f>'summary-no-refine'!$G450</f>
        <v>276104</v>
      </c>
      <c r="N449" s="24">
        <f t="shared" si="37"/>
        <v>276.10399999999998</v>
      </c>
      <c r="O449" s="7">
        <f t="shared" si="35"/>
        <v>1.0652218004809781</v>
      </c>
    </row>
    <row r="450" spans="1:15" x14ac:dyDescent="0.2">
      <c r="A450" s="1">
        <v>449</v>
      </c>
      <c r="B450" s="9">
        <f>('summary-refine'!$H451+'summary-refine'!$I451)/1000</f>
        <v>7.6150000000000002</v>
      </c>
      <c r="C450" s="9">
        <f>('summary-refine'!$K451-'summary-refine'!$J451)/1000</f>
        <v>108.84</v>
      </c>
      <c r="D450" s="9">
        <f>'summary-refine'!$J451/1000</f>
        <v>0.66900000000000004</v>
      </c>
      <c r="E450" s="8">
        <f>'summary-refine'!$G451</f>
        <v>284641</v>
      </c>
      <c r="F450" s="24">
        <f t="shared" si="36"/>
        <v>284.64100000000002</v>
      </c>
      <c r="G450" s="8">
        <f>'summary-refine'!$P451/1000</f>
        <v>90.231999999999999</v>
      </c>
      <c r="H450" s="8">
        <f>'summary-refine'!$P451/J450</f>
        <v>53.07764705882353</v>
      </c>
      <c r="I450" s="8">
        <f>'summary-refine'!$L451</f>
        <v>1581</v>
      </c>
      <c r="J450" s="8">
        <f>'summary-refine'!$M451</f>
        <v>1700</v>
      </c>
      <c r="K450" s="9">
        <f>('summary-no-refine'!$K451-'summary-no-refine'!$J451)/1000</f>
        <v>75.893000000000001</v>
      </c>
      <c r="L450" s="7">
        <f t="shared" ref="L450:L513" si="38">C450/K450</f>
        <v>1.4341243592953237</v>
      </c>
      <c r="M450" s="8">
        <f>'summary-no-refine'!$G451</f>
        <v>229887</v>
      </c>
      <c r="N450" s="24">
        <f t="shared" si="37"/>
        <v>229.887</v>
      </c>
      <c r="O450" s="7">
        <f t="shared" ref="O450:O513" si="39">E450/M450</f>
        <v>1.2381778873968514</v>
      </c>
    </row>
    <row r="451" spans="1:15" x14ac:dyDescent="0.2">
      <c r="A451" s="1">
        <v>450</v>
      </c>
      <c r="B451" s="9">
        <f>('summary-refine'!$H452+'summary-refine'!$I452)/1000</f>
        <v>8.2140000000000004</v>
      </c>
      <c r="C451" s="9">
        <f>('summary-refine'!$K452-'summary-refine'!$J452)/1000</f>
        <v>155.602</v>
      </c>
      <c r="D451" s="9">
        <f>'summary-refine'!$J452/1000</f>
        <v>0.93200000000000005</v>
      </c>
      <c r="E451" s="8">
        <f>'summary-refine'!$G452</f>
        <v>338426</v>
      </c>
      <c r="F451" s="24">
        <f t="shared" ref="F451:F514" si="40">E451/1000</f>
        <v>338.42599999999999</v>
      </c>
      <c r="G451" s="8">
        <f>'summary-refine'!$P452/1000</f>
        <v>98.138000000000005</v>
      </c>
      <c r="H451" s="8">
        <f>'summary-refine'!$P452/J451</f>
        <v>57.728235294117646</v>
      </c>
      <c r="I451" s="8">
        <f>'summary-refine'!$L452</f>
        <v>1581</v>
      </c>
      <c r="J451" s="8">
        <f>'summary-refine'!$M452</f>
        <v>1700</v>
      </c>
      <c r="K451" s="9">
        <f>('summary-no-refine'!$K452-'summary-no-refine'!$J452)/1000</f>
        <v>125.261</v>
      </c>
      <c r="L451" s="7">
        <f t="shared" si="38"/>
        <v>1.2422222399629574</v>
      </c>
      <c r="M451" s="8">
        <f>'summary-no-refine'!$G452</f>
        <v>308059</v>
      </c>
      <c r="N451" s="24">
        <f t="shared" ref="N451:N514" si="41">M451/1000</f>
        <v>308.05900000000003</v>
      </c>
      <c r="O451" s="7">
        <f t="shared" si="39"/>
        <v>1.0985752729184994</v>
      </c>
    </row>
    <row r="452" spans="1:15" x14ac:dyDescent="0.2">
      <c r="A452" s="1">
        <v>451</v>
      </c>
      <c r="B452" s="9">
        <f>('summary-refine'!$H453+'summary-refine'!$I453)/1000</f>
        <v>8.3759999999999994</v>
      </c>
      <c r="C452" s="9">
        <f>('summary-refine'!$K453-'summary-refine'!$J453)/1000</f>
        <v>152.91900000000001</v>
      </c>
      <c r="D452" s="9">
        <f>'summary-refine'!$J453/1000</f>
        <v>0.872</v>
      </c>
      <c r="E452" s="8">
        <f>'summary-refine'!$G453</f>
        <v>338426</v>
      </c>
      <c r="F452" s="24">
        <f t="shared" si="40"/>
        <v>338.42599999999999</v>
      </c>
      <c r="G452" s="8">
        <f>'summary-refine'!$P453/1000</f>
        <v>98.138000000000005</v>
      </c>
      <c r="H452" s="8">
        <f>'summary-refine'!$P453/J452</f>
        <v>57.728235294117646</v>
      </c>
      <c r="I452" s="8">
        <f>'summary-refine'!$L453</f>
        <v>1581</v>
      </c>
      <c r="J452" s="8">
        <f>'summary-refine'!$M453</f>
        <v>1700</v>
      </c>
      <c r="K452" s="9">
        <f>('summary-no-refine'!$K453-'summary-no-refine'!$J453)/1000</f>
        <v>125.29900000000001</v>
      </c>
      <c r="L452" s="7">
        <f t="shared" si="38"/>
        <v>1.2204327249219866</v>
      </c>
      <c r="M452" s="8">
        <f>'summary-no-refine'!$G453</f>
        <v>308059</v>
      </c>
      <c r="N452" s="24">
        <f t="shared" si="41"/>
        <v>308.05900000000003</v>
      </c>
      <c r="O452" s="7">
        <f t="shared" si="39"/>
        <v>1.0985752729184994</v>
      </c>
    </row>
    <row r="453" spans="1:15" x14ac:dyDescent="0.2">
      <c r="A453" s="1">
        <v>452</v>
      </c>
      <c r="B453" s="9">
        <f>('summary-refine'!$H454+'summary-refine'!$I454)/1000</f>
        <v>8.2650000000000006</v>
      </c>
      <c r="C453" s="9">
        <f>('summary-refine'!$K454-'summary-refine'!$J454)/1000</f>
        <v>152.178</v>
      </c>
      <c r="D453" s="9">
        <f>'summary-refine'!$J454/1000</f>
        <v>0.89900000000000002</v>
      </c>
      <c r="E453" s="8">
        <f>'summary-refine'!$G454</f>
        <v>338426</v>
      </c>
      <c r="F453" s="24">
        <f t="shared" si="40"/>
        <v>338.42599999999999</v>
      </c>
      <c r="G453" s="8">
        <f>'summary-refine'!$P454/1000</f>
        <v>98.138000000000005</v>
      </c>
      <c r="H453" s="8">
        <f>'summary-refine'!$P454/J453</f>
        <v>57.728235294117646</v>
      </c>
      <c r="I453" s="8">
        <f>'summary-refine'!$L454</f>
        <v>1581</v>
      </c>
      <c r="J453" s="8">
        <f>'summary-refine'!$M454</f>
        <v>1700</v>
      </c>
      <c r="K453" s="9">
        <f>('summary-no-refine'!$K454-'summary-no-refine'!$J454)/1000</f>
        <v>124.809</v>
      </c>
      <c r="L453" s="7">
        <f t="shared" si="38"/>
        <v>1.219287070643944</v>
      </c>
      <c r="M453" s="8">
        <f>'summary-no-refine'!$G454</f>
        <v>308059</v>
      </c>
      <c r="N453" s="24">
        <f t="shared" si="41"/>
        <v>308.05900000000003</v>
      </c>
      <c r="O453" s="7">
        <f t="shared" si="39"/>
        <v>1.0985752729184994</v>
      </c>
    </row>
    <row r="454" spans="1:15" x14ac:dyDescent="0.2">
      <c r="A454" s="1">
        <v>453</v>
      </c>
      <c r="B454" s="9">
        <f>('summary-refine'!$H455+'summary-refine'!$I455)/1000</f>
        <v>8.1639999999999997</v>
      </c>
      <c r="C454" s="9">
        <f>('summary-refine'!$K455-'summary-refine'!$J455)/1000</f>
        <v>154.441</v>
      </c>
      <c r="D454" s="9">
        <f>'summary-refine'!$J455/1000</f>
        <v>0.89400000000000002</v>
      </c>
      <c r="E454" s="8">
        <f>'summary-refine'!$G455</f>
        <v>338432</v>
      </c>
      <c r="F454" s="24">
        <f t="shared" si="40"/>
        <v>338.43200000000002</v>
      </c>
      <c r="G454" s="8">
        <f>'summary-refine'!$P455/1000</f>
        <v>98.14</v>
      </c>
      <c r="H454" s="8">
        <f>'summary-refine'!$P455/J454</f>
        <v>57.72941176470588</v>
      </c>
      <c r="I454" s="8">
        <f>'summary-refine'!$L455</f>
        <v>1581</v>
      </c>
      <c r="J454" s="8">
        <f>'summary-refine'!$M455</f>
        <v>1700</v>
      </c>
      <c r="K454" s="9">
        <f>('summary-no-refine'!$K455-'summary-no-refine'!$J455)/1000</f>
        <v>122.223</v>
      </c>
      <c r="L454" s="7">
        <f t="shared" si="38"/>
        <v>1.2636001407263773</v>
      </c>
      <c r="M454" s="8">
        <f>'summary-no-refine'!$G455</f>
        <v>306611</v>
      </c>
      <c r="N454" s="24">
        <f t="shared" si="41"/>
        <v>306.61099999999999</v>
      </c>
      <c r="O454" s="7">
        <f t="shared" si="39"/>
        <v>1.103782969299862</v>
      </c>
    </row>
    <row r="455" spans="1:15" x14ac:dyDescent="0.2">
      <c r="A455" s="1">
        <v>454</v>
      </c>
      <c r="B455" s="9">
        <f>('summary-refine'!$H456+'summary-refine'!$I456)/1000</f>
        <v>7.9320000000000004</v>
      </c>
      <c r="C455" s="9">
        <f>('summary-refine'!$K456-'summary-refine'!$J456)/1000</f>
        <v>150.54900000000001</v>
      </c>
      <c r="D455" s="9">
        <f>'summary-refine'!$J456/1000</f>
        <v>0.91500000000000004</v>
      </c>
      <c r="E455" s="8">
        <f>'summary-refine'!$G456</f>
        <v>338432</v>
      </c>
      <c r="F455" s="24">
        <f t="shared" si="40"/>
        <v>338.43200000000002</v>
      </c>
      <c r="G455" s="8">
        <f>'summary-refine'!$P456/1000</f>
        <v>98.14</v>
      </c>
      <c r="H455" s="8">
        <f>'summary-refine'!$P456/J455</f>
        <v>57.72941176470588</v>
      </c>
      <c r="I455" s="8">
        <f>'summary-refine'!$L456</f>
        <v>1581</v>
      </c>
      <c r="J455" s="8">
        <f>'summary-refine'!$M456</f>
        <v>1700</v>
      </c>
      <c r="K455" s="9">
        <f>('summary-no-refine'!$K456-'summary-no-refine'!$J456)/1000</f>
        <v>120.916</v>
      </c>
      <c r="L455" s="7">
        <f t="shared" si="38"/>
        <v>1.2450709583512523</v>
      </c>
      <c r="M455" s="8">
        <f>'summary-no-refine'!$G456</f>
        <v>306611</v>
      </c>
      <c r="N455" s="24">
        <f t="shared" si="41"/>
        <v>306.61099999999999</v>
      </c>
      <c r="O455" s="7">
        <f t="shared" si="39"/>
        <v>1.103782969299862</v>
      </c>
    </row>
    <row r="456" spans="1:15" x14ac:dyDescent="0.2">
      <c r="A456" s="1">
        <v>455</v>
      </c>
      <c r="B456" s="9">
        <f>('summary-refine'!$H457+'summary-refine'!$I457)/1000</f>
        <v>7.9969999999999999</v>
      </c>
      <c r="C456" s="9">
        <f>('summary-refine'!$K457-'summary-refine'!$J457)/1000</f>
        <v>155.71899999999999</v>
      </c>
      <c r="D456" s="9">
        <f>'summary-refine'!$J457/1000</f>
        <v>0.86599999999999999</v>
      </c>
      <c r="E456" s="8">
        <f>'summary-refine'!$G457</f>
        <v>338432</v>
      </c>
      <c r="F456" s="24">
        <f t="shared" si="40"/>
        <v>338.43200000000002</v>
      </c>
      <c r="G456" s="8">
        <f>'summary-refine'!$P457/1000</f>
        <v>98.14</v>
      </c>
      <c r="H456" s="8">
        <f>'summary-refine'!$P457/J456</f>
        <v>57.72941176470588</v>
      </c>
      <c r="I456" s="8">
        <f>'summary-refine'!$L457</f>
        <v>1581</v>
      </c>
      <c r="J456" s="8">
        <f>'summary-refine'!$M457</f>
        <v>1700</v>
      </c>
      <c r="K456" s="9">
        <f>('summary-no-refine'!$K457-'summary-no-refine'!$J457)/1000</f>
        <v>123.917</v>
      </c>
      <c r="L456" s="7">
        <f t="shared" si="38"/>
        <v>1.2566395248432418</v>
      </c>
      <c r="M456" s="8">
        <f>'summary-no-refine'!$G457</f>
        <v>306611</v>
      </c>
      <c r="N456" s="24">
        <f t="shared" si="41"/>
        <v>306.61099999999999</v>
      </c>
      <c r="O456" s="7">
        <f t="shared" si="39"/>
        <v>1.103782969299862</v>
      </c>
    </row>
    <row r="457" spans="1:15" x14ac:dyDescent="0.2">
      <c r="A457" s="1">
        <v>456</v>
      </c>
      <c r="B457" s="9">
        <f>('summary-refine'!$H458+'summary-refine'!$I458)/1000</f>
        <v>8.2370000000000001</v>
      </c>
      <c r="C457" s="9">
        <f>('summary-refine'!$K458-'summary-refine'!$J458)/1000</f>
        <v>152.84299999999999</v>
      </c>
      <c r="D457" s="9">
        <f>'summary-refine'!$J458/1000</f>
        <v>0.83699999999999997</v>
      </c>
      <c r="E457" s="8">
        <f>'summary-refine'!$G458</f>
        <v>338432</v>
      </c>
      <c r="F457" s="24">
        <f t="shared" si="40"/>
        <v>338.43200000000002</v>
      </c>
      <c r="G457" s="8">
        <f>'summary-refine'!$P458/1000</f>
        <v>98.14</v>
      </c>
      <c r="H457" s="8">
        <f>'summary-refine'!$P458/J457</f>
        <v>57.72941176470588</v>
      </c>
      <c r="I457" s="8">
        <f>'summary-refine'!$L458</f>
        <v>1581</v>
      </c>
      <c r="J457" s="8">
        <f>'summary-refine'!$M458</f>
        <v>1700</v>
      </c>
      <c r="K457" s="9">
        <f>('summary-no-refine'!$K458-'summary-no-refine'!$J458)/1000</f>
        <v>126.217</v>
      </c>
      <c r="L457" s="7">
        <f t="shared" si="38"/>
        <v>1.2109541503917856</v>
      </c>
      <c r="M457" s="8">
        <f>'summary-no-refine'!$G458</f>
        <v>306611</v>
      </c>
      <c r="N457" s="24">
        <f t="shared" si="41"/>
        <v>306.61099999999999</v>
      </c>
      <c r="O457" s="7">
        <f t="shared" si="39"/>
        <v>1.103782969299862</v>
      </c>
    </row>
    <row r="458" spans="1:15" x14ac:dyDescent="0.2">
      <c r="A458" s="1">
        <v>457</v>
      </c>
      <c r="B458" s="9">
        <f>('summary-refine'!$H459+'summary-refine'!$I459)/1000</f>
        <v>8.1259999999999994</v>
      </c>
      <c r="C458" s="9">
        <f>('summary-refine'!$K459-'summary-refine'!$J459)/1000</f>
        <v>152.471</v>
      </c>
      <c r="D458" s="9">
        <f>'summary-refine'!$J459/1000</f>
        <v>0.83799999999999997</v>
      </c>
      <c r="E458" s="8">
        <f>'summary-refine'!$G459</f>
        <v>338224</v>
      </c>
      <c r="F458" s="24">
        <f t="shared" si="40"/>
        <v>338.22399999999999</v>
      </c>
      <c r="G458" s="8">
        <f>'summary-refine'!$P459/1000</f>
        <v>98.073999999999998</v>
      </c>
      <c r="H458" s="8">
        <f>'summary-refine'!$P459/J458</f>
        <v>57.724543849323133</v>
      </c>
      <c r="I458" s="8">
        <f>'summary-refine'!$L459</f>
        <v>1580</v>
      </c>
      <c r="J458" s="8">
        <f>'summary-refine'!$M459</f>
        <v>1699</v>
      </c>
      <c r="K458" s="9">
        <f>('summary-no-refine'!$K459-'summary-no-refine'!$J459)/1000</f>
        <v>122.806</v>
      </c>
      <c r="L458" s="7">
        <f t="shared" si="38"/>
        <v>1.2415598586388288</v>
      </c>
      <c r="M458" s="8">
        <f>'summary-no-refine'!$G459</f>
        <v>306466</v>
      </c>
      <c r="N458" s="24">
        <f t="shared" si="41"/>
        <v>306.46600000000001</v>
      </c>
      <c r="O458" s="7">
        <f t="shared" si="39"/>
        <v>1.1036265034294179</v>
      </c>
    </row>
    <row r="459" spans="1:15" x14ac:dyDescent="0.2">
      <c r="A459" s="1">
        <v>458</v>
      </c>
      <c r="B459" s="9">
        <f>('summary-refine'!$H460+'summary-refine'!$I460)/1000</f>
        <v>8.1199999999999992</v>
      </c>
      <c r="C459" s="9">
        <f>('summary-refine'!$K460-'summary-refine'!$J460)/1000</f>
        <v>153.239</v>
      </c>
      <c r="D459" s="9">
        <f>'summary-refine'!$J460/1000</f>
        <v>0.85599999999999998</v>
      </c>
      <c r="E459" s="8">
        <f>'summary-refine'!$G460</f>
        <v>338224</v>
      </c>
      <c r="F459" s="24">
        <f t="shared" si="40"/>
        <v>338.22399999999999</v>
      </c>
      <c r="G459" s="8">
        <f>'summary-refine'!$P460/1000</f>
        <v>98.073999999999998</v>
      </c>
      <c r="H459" s="8">
        <f>'summary-refine'!$P460/J459</f>
        <v>57.724543849323133</v>
      </c>
      <c r="I459" s="8">
        <f>'summary-refine'!$L460</f>
        <v>1580</v>
      </c>
      <c r="J459" s="8">
        <f>'summary-refine'!$M460</f>
        <v>1699</v>
      </c>
      <c r="K459" s="9">
        <f>('summary-no-refine'!$K460-'summary-no-refine'!$J460)/1000</f>
        <v>123.589</v>
      </c>
      <c r="L459" s="7">
        <f t="shared" si="38"/>
        <v>1.239908082434521</v>
      </c>
      <c r="M459" s="8">
        <f>'summary-no-refine'!$G460</f>
        <v>306466</v>
      </c>
      <c r="N459" s="24">
        <f t="shared" si="41"/>
        <v>306.46600000000001</v>
      </c>
      <c r="O459" s="7">
        <f t="shared" si="39"/>
        <v>1.1036265034294179</v>
      </c>
    </row>
    <row r="460" spans="1:15" x14ac:dyDescent="0.2">
      <c r="A460" s="1">
        <v>459</v>
      </c>
      <c r="B460" s="9">
        <f>('summary-refine'!$H461+'summary-refine'!$I461)/1000</f>
        <v>7.5970000000000004</v>
      </c>
      <c r="C460" s="9">
        <f>('summary-refine'!$K461-'summary-refine'!$J461)/1000</f>
        <v>150.85599999999999</v>
      </c>
      <c r="D460" s="9">
        <f>'summary-refine'!$J461/1000</f>
        <v>0.83499999999999996</v>
      </c>
      <c r="E460" s="8">
        <f>'summary-refine'!$G461</f>
        <v>338224</v>
      </c>
      <c r="F460" s="24">
        <f t="shared" si="40"/>
        <v>338.22399999999999</v>
      </c>
      <c r="G460" s="8">
        <f>'summary-refine'!$P461/1000</f>
        <v>98.073999999999998</v>
      </c>
      <c r="H460" s="8">
        <f>'summary-refine'!$P461/J460</f>
        <v>57.724543849323133</v>
      </c>
      <c r="I460" s="8">
        <f>'summary-refine'!$L461</f>
        <v>1580</v>
      </c>
      <c r="J460" s="8">
        <f>'summary-refine'!$M461</f>
        <v>1699</v>
      </c>
      <c r="K460" s="9">
        <f>('summary-no-refine'!$K461-'summary-no-refine'!$J461)/1000</f>
        <v>119.702</v>
      </c>
      <c r="L460" s="7">
        <f t="shared" si="38"/>
        <v>1.2602629864162671</v>
      </c>
      <c r="M460" s="8">
        <f>'summary-no-refine'!$G461</f>
        <v>306466</v>
      </c>
      <c r="N460" s="24">
        <f t="shared" si="41"/>
        <v>306.46600000000001</v>
      </c>
      <c r="O460" s="7">
        <f t="shared" si="39"/>
        <v>1.1036265034294179</v>
      </c>
    </row>
    <row r="461" spans="1:15" x14ac:dyDescent="0.2">
      <c r="A461" s="1">
        <v>460</v>
      </c>
      <c r="B461" s="9">
        <f>('summary-refine'!$H462+'summary-refine'!$I462)/1000</f>
        <v>7.92</v>
      </c>
      <c r="C461" s="9">
        <f>('summary-refine'!$K462-'summary-refine'!$J462)/1000</f>
        <v>110.706</v>
      </c>
      <c r="D461" s="9">
        <f>'summary-refine'!$J462/1000</f>
        <v>0.67800000000000005</v>
      </c>
      <c r="E461" s="8">
        <f>'summary-refine'!$G462</f>
        <v>288505</v>
      </c>
      <c r="F461" s="24">
        <f t="shared" si="40"/>
        <v>288.505</v>
      </c>
      <c r="G461" s="8">
        <f>'summary-refine'!$P462/1000</f>
        <v>90.102999999999994</v>
      </c>
      <c r="H461" s="8">
        <f>'summary-refine'!$P462/J461</f>
        <v>52.97060552616108</v>
      </c>
      <c r="I461" s="8">
        <f>'summary-refine'!$L462</f>
        <v>1583</v>
      </c>
      <c r="J461" s="8">
        <f>'summary-refine'!$M462</f>
        <v>1701</v>
      </c>
      <c r="K461" s="9">
        <f>('summary-no-refine'!$K462-'summary-no-refine'!$J462)/1000</f>
        <v>93.093999999999994</v>
      </c>
      <c r="L461" s="7">
        <f t="shared" si="38"/>
        <v>1.1891851247126561</v>
      </c>
      <c r="M461" s="8">
        <f>'summary-no-refine'!$G462</f>
        <v>257604</v>
      </c>
      <c r="N461" s="24">
        <f t="shared" si="41"/>
        <v>257.60399999999998</v>
      </c>
      <c r="O461" s="7">
        <f t="shared" si="39"/>
        <v>1.1199554354746044</v>
      </c>
    </row>
    <row r="462" spans="1:15" x14ac:dyDescent="0.2">
      <c r="A462" s="1">
        <v>461</v>
      </c>
      <c r="B462" s="9">
        <f>('summary-refine'!$H463+'summary-refine'!$I463)/1000</f>
        <v>8.3209999999999997</v>
      </c>
      <c r="C462" s="9">
        <f>('summary-refine'!$K463-'summary-refine'!$J463)/1000</f>
        <v>113.07299999999999</v>
      </c>
      <c r="D462" s="9">
        <f>'summary-refine'!$J463/1000</f>
        <v>0.70599999999999996</v>
      </c>
      <c r="E462" s="8">
        <f>'summary-refine'!$G463</f>
        <v>288505</v>
      </c>
      <c r="F462" s="24">
        <f t="shared" si="40"/>
        <v>288.505</v>
      </c>
      <c r="G462" s="8">
        <f>'summary-refine'!$P463/1000</f>
        <v>90.102999999999994</v>
      </c>
      <c r="H462" s="8">
        <f>'summary-refine'!$P463/J462</f>
        <v>52.97060552616108</v>
      </c>
      <c r="I462" s="8">
        <f>'summary-refine'!$L463</f>
        <v>1583</v>
      </c>
      <c r="J462" s="8">
        <f>'summary-refine'!$M463</f>
        <v>1701</v>
      </c>
      <c r="K462" s="9">
        <f>('summary-no-refine'!$K463-'summary-no-refine'!$J463)/1000</f>
        <v>90.875</v>
      </c>
      <c r="L462" s="7">
        <f t="shared" si="38"/>
        <v>1.2442696011004126</v>
      </c>
      <c r="M462" s="8">
        <f>'summary-no-refine'!$G463</f>
        <v>257604</v>
      </c>
      <c r="N462" s="24">
        <f t="shared" si="41"/>
        <v>257.60399999999998</v>
      </c>
      <c r="O462" s="7">
        <f t="shared" si="39"/>
        <v>1.1199554354746044</v>
      </c>
    </row>
    <row r="463" spans="1:15" x14ac:dyDescent="0.2">
      <c r="A463" s="1">
        <v>462</v>
      </c>
      <c r="B463" s="9">
        <f>('summary-refine'!$H464+'summary-refine'!$I464)/1000</f>
        <v>8.0060000000000002</v>
      </c>
      <c r="C463" s="9">
        <f>('summary-refine'!$K464-'summary-refine'!$J464)/1000</f>
        <v>100.792</v>
      </c>
      <c r="D463" s="9">
        <f>'summary-refine'!$J464/1000</f>
        <v>0.65700000000000003</v>
      </c>
      <c r="E463" s="8">
        <f>'summary-refine'!$G464</f>
        <v>279793</v>
      </c>
      <c r="F463" s="24">
        <f t="shared" si="40"/>
        <v>279.79300000000001</v>
      </c>
      <c r="G463" s="8">
        <f>'summary-refine'!$P464/1000</f>
        <v>91.551000000000002</v>
      </c>
      <c r="H463" s="8">
        <f>'summary-refine'!$P464/J463</f>
        <v>53.790246768507636</v>
      </c>
      <c r="I463" s="8">
        <f>'summary-refine'!$L464</f>
        <v>1584</v>
      </c>
      <c r="J463" s="8">
        <f>'summary-refine'!$M464</f>
        <v>1702</v>
      </c>
      <c r="K463" s="9">
        <f>('summary-no-refine'!$K464-'summary-no-refine'!$J464)/1000</f>
        <v>86.49</v>
      </c>
      <c r="L463" s="7">
        <f t="shared" si="38"/>
        <v>1.1653601572436121</v>
      </c>
      <c r="M463" s="8">
        <f>'summary-no-refine'!$G464</f>
        <v>257542</v>
      </c>
      <c r="N463" s="24">
        <f t="shared" si="41"/>
        <v>257.54199999999997</v>
      </c>
      <c r="O463" s="7">
        <f t="shared" si="39"/>
        <v>1.0863975584564847</v>
      </c>
    </row>
    <row r="464" spans="1:15" x14ac:dyDescent="0.2">
      <c r="A464" s="1">
        <v>463</v>
      </c>
      <c r="B464" s="9">
        <f>('summary-refine'!$H465+'summary-refine'!$I465)/1000</f>
        <v>8.1259999999999994</v>
      </c>
      <c r="C464" s="9">
        <f>('summary-refine'!$K465-'summary-refine'!$J465)/1000</f>
        <v>98.873000000000005</v>
      </c>
      <c r="D464" s="9">
        <f>'summary-refine'!$J465/1000</f>
        <v>0.61899999999999999</v>
      </c>
      <c r="E464" s="8">
        <f>'summary-refine'!$G465</f>
        <v>279793</v>
      </c>
      <c r="F464" s="24">
        <f t="shared" si="40"/>
        <v>279.79300000000001</v>
      </c>
      <c r="G464" s="8">
        <f>'summary-refine'!$P465/1000</f>
        <v>91.551000000000002</v>
      </c>
      <c r="H464" s="8">
        <f>'summary-refine'!$P465/J464</f>
        <v>53.790246768507636</v>
      </c>
      <c r="I464" s="8">
        <f>'summary-refine'!$L465</f>
        <v>1584</v>
      </c>
      <c r="J464" s="8">
        <f>'summary-refine'!$M465</f>
        <v>1702</v>
      </c>
      <c r="K464" s="9">
        <f>('summary-no-refine'!$K465-'summary-no-refine'!$J465)/1000</f>
        <v>89.234999999999999</v>
      </c>
      <c r="L464" s="7">
        <f t="shared" si="38"/>
        <v>1.1080069479464336</v>
      </c>
      <c r="M464" s="8">
        <f>'summary-no-refine'!$G465</f>
        <v>257542</v>
      </c>
      <c r="N464" s="24">
        <f t="shared" si="41"/>
        <v>257.54199999999997</v>
      </c>
      <c r="O464" s="7">
        <f t="shared" si="39"/>
        <v>1.0863975584564847</v>
      </c>
    </row>
    <row r="465" spans="1:15" x14ac:dyDescent="0.2">
      <c r="A465" s="1">
        <v>464</v>
      </c>
      <c r="B465" s="9">
        <f>('summary-refine'!$H466+'summary-refine'!$I466)/1000</f>
        <v>7.6580000000000004</v>
      </c>
      <c r="C465" s="9">
        <f>('summary-refine'!$K466-'summary-refine'!$J466)/1000</f>
        <v>99.671999999999997</v>
      </c>
      <c r="D465" s="9">
        <f>'summary-refine'!$J466/1000</f>
        <v>0.66800000000000004</v>
      </c>
      <c r="E465" s="8">
        <f>'summary-refine'!$G466</f>
        <v>279793</v>
      </c>
      <c r="F465" s="24">
        <f t="shared" si="40"/>
        <v>279.79300000000001</v>
      </c>
      <c r="G465" s="8">
        <f>'summary-refine'!$P466/1000</f>
        <v>91.551000000000002</v>
      </c>
      <c r="H465" s="8">
        <f>'summary-refine'!$P466/J465</f>
        <v>53.790246768507636</v>
      </c>
      <c r="I465" s="8">
        <f>'summary-refine'!$L466</f>
        <v>1584</v>
      </c>
      <c r="J465" s="8">
        <f>'summary-refine'!$M466</f>
        <v>1702</v>
      </c>
      <c r="K465" s="9">
        <f>('summary-no-refine'!$K466-'summary-no-refine'!$J466)/1000</f>
        <v>85.537999999999997</v>
      </c>
      <c r="L465" s="7">
        <f t="shared" si="38"/>
        <v>1.165236503074657</v>
      </c>
      <c r="M465" s="8">
        <f>'summary-no-refine'!$G466</f>
        <v>257542</v>
      </c>
      <c r="N465" s="24">
        <f t="shared" si="41"/>
        <v>257.54199999999997</v>
      </c>
      <c r="O465" s="7">
        <f t="shared" si="39"/>
        <v>1.0863975584564847</v>
      </c>
    </row>
    <row r="466" spans="1:15" x14ac:dyDescent="0.2">
      <c r="A466" s="1">
        <v>465</v>
      </c>
      <c r="B466" s="9">
        <f>('summary-refine'!$H467+'summary-refine'!$I467)/1000</f>
        <v>8.07</v>
      </c>
      <c r="C466" s="9">
        <f>('summary-refine'!$K467-'summary-refine'!$J467)/1000</f>
        <v>102.306</v>
      </c>
      <c r="D466" s="9">
        <f>'summary-refine'!$J467/1000</f>
        <v>0.623</v>
      </c>
      <c r="E466" s="8">
        <f>'summary-refine'!$G467</f>
        <v>279419</v>
      </c>
      <c r="F466" s="24">
        <f t="shared" si="40"/>
        <v>279.41899999999998</v>
      </c>
      <c r="G466" s="8">
        <f>'summary-refine'!$P467/1000</f>
        <v>91.554000000000002</v>
      </c>
      <c r="H466" s="8">
        <f>'summary-refine'!$P467/J466</f>
        <v>53.792009400705055</v>
      </c>
      <c r="I466" s="8">
        <f>'summary-refine'!$L467</f>
        <v>1584</v>
      </c>
      <c r="J466" s="8">
        <f>'summary-refine'!$M467</f>
        <v>1702</v>
      </c>
      <c r="K466" s="9">
        <f>('summary-no-refine'!$K467-'summary-no-refine'!$J467)/1000</f>
        <v>86.418999999999997</v>
      </c>
      <c r="L466" s="7">
        <f t="shared" si="38"/>
        <v>1.1838368877214502</v>
      </c>
      <c r="M466" s="8">
        <f>'summary-no-refine'!$G467</f>
        <v>256625</v>
      </c>
      <c r="N466" s="24">
        <f t="shared" si="41"/>
        <v>256.625</v>
      </c>
      <c r="O466" s="7">
        <f t="shared" si="39"/>
        <v>1.0888222113979542</v>
      </c>
    </row>
    <row r="467" spans="1:15" x14ac:dyDescent="0.2">
      <c r="A467" s="1">
        <v>466</v>
      </c>
      <c r="B467" s="9">
        <f>('summary-refine'!$H468+'summary-refine'!$I468)/1000</f>
        <v>8.2379999999999995</v>
      </c>
      <c r="C467" s="9">
        <f>('summary-refine'!$K468-'summary-refine'!$J468)/1000</f>
        <v>101.89100000000001</v>
      </c>
      <c r="D467" s="9">
        <f>'summary-refine'!$J468/1000</f>
        <v>0.69399999999999995</v>
      </c>
      <c r="E467" s="8">
        <f>'summary-refine'!$G468</f>
        <v>279419</v>
      </c>
      <c r="F467" s="24">
        <f t="shared" si="40"/>
        <v>279.41899999999998</v>
      </c>
      <c r="G467" s="8">
        <f>'summary-refine'!$P468/1000</f>
        <v>91.554000000000002</v>
      </c>
      <c r="H467" s="8">
        <f>'summary-refine'!$P468/J467</f>
        <v>53.792009400705055</v>
      </c>
      <c r="I467" s="8">
        <f>'summary-refine'!$L468</f>
        <v>1584</v>
      </c>
      <c r="J467" s="8">
        <f>'summary-refine'!$M468</f>
        <v>1702</v>
      </c>
      <c r="K467" s="9">
        <f>('summary-no-refine'!$K468-'summary-no-refine'!$J468)/1000</f>
        <v>89.667000000000002</v>
      </c>
      <c r="L467" s="7">
        <f t="shared" si="38"/>
        <v>1.1363266307560196</v>
      </c>
      <c r="M467" s="8">
        <f>'summary-no-refine'!$G468</f>
        <v>256625</v>
      </c>
      <c r="N467" s="24">
        <f t="shared" si="41"/>
        <v>256.625</v>
      </c>
      <c r="O467" s="7">
        <f t="shared" si="39"/>
        <v>1.0888222113979542</v>
      </c>
    </row>
    <row r="468" spans="1:15" x14ac:dyDescent="0.2">
      <c r="A468" s="1">
        <v>467</v>
      </c>
      <c r="B468" s="9">
        <f>('summary-refine'!$H469+'summary-refine'!$I469)/1000</f>
        <v>8.032</v>
      </c>
      <c r="C468" s="9">
        <f>('summary-refine'!$K469-'summary-refine'!$J469)/1000</f>
        <v>101.837</v>
      </c>
      <c r="D468" s="9">
        <f>'summary-refine'!$J469/1000</f>
        <v>0.67500000000000004</v>
      </c>
      <c r="E468" s="8">
        <f>'summary-refine'!$G469</f>
        <v>279419</v>
      </c>
      <c r="F468" s="24">
        <f t="shared" si="40"/>
        <v>279.41899999999998</v>
      </c>
      <c r="G468" s="8">
        <f>'summary-refine'!$P469/1000</f>
        <v>91.554000000000002</v>
      </c>
      <c r="H468" s="8">
        <f>'summary-refine'!$P469/J468</f>
        <v>53.792009400705055</v>
      </c>
      <c r="I468" s="8">
        <f>'summary-refine'!$L469</f>
        <v>1584</v>
      </c>
      <c r="J468" s="8">
        <f>'summary-refine'!$M469</f>
        <v>1702</v>
      </c>
      <c r="K468" s="9">
        <f>('summary-no-refine'!$K469-'summary-no-refine'!$J469)/1000</f>
        <v>88.262</v>
      </c>
      <c r="L468" s="7">
        <f t="shared" si="38"/>
        <v>1.153803448822823</v>
      </c>
      <c r="M468" s="8">
        <f>'summary-no-refine'!$G469</f>
        <v>256625</v>
      </c>
      <c r="N468" s="24">
        <f t="shared" si="41"/>
        <v>256.625</v>
      </c>
      <c r="O468" s="7">
        <f t="shared" si="39"/>
        <v>1.0888222113979542</v>
      </c>
    </row>
    <row r="469" spans="1:15" x14ac:dyDescent="0.2">
      <c r="A469" s="1">
        <v>468</v>
      </c>
      <c r="B469" s="9">
        <f>('summary-refine'!$H470+'summary-refine'!$I470)/1000</f>
        <v>8.1240000000000006</v>
      </c>
      <c r="C469" s="9">
        <f>('summary-refine'!$K470-'summary-refine'!$J470)/1000</f>
        <v>134.286</v>
      </c>
      <c r="D469" s="9">
        <f>'summary-refine'!$J470/1000</f>
        <v>0.73099999999999998</v>
      </c>
      <c r="E469" s="8">
        <f>'summary-refine'!$G470</f>
        <v>299193</v>
      </c>
      <c r="F469" s="24">
        <f t="shared" si="40"/>
        <v>299.19299999999998</v>
      </c>
      <c r="G469" s="8">
        <f>'summary-refine'!$P470/1000</f>
        <v>88.241</v>
      </c>
      <c r="H469" s="8">
        <f>'summary-refine'!$P470/J469</f>
        <v>51.124565469293167</v>
      </c>
      <c r="I469" s="8">
        <f>'summary-refine'!$L470</f>
        <v>1608</v>
      </c>
      <c r="J469" s="8">
        <f>'summary-refine'!$M470</f>
        <v>1726</v>
      </c>
      <c r="K469" s="9">
        <f>('summary-no-refine'!$K470-'summary-no-refine'!$J470)/1000</f>
        <v>96.088999999999999</v>
      </c>
      <c r="L469" s="7">
        <f t="shared" si="38"/>
        <v>1.3975168853875053</v>
      </c>
      <c r="M469" s="8">
        <f>'summary-no-refine'!$G470</f>
        <v>265016</v>
      </c>
      <c r="N469" s="24">
        <f t="shared" si="41"/>
        <v>265.01600000000002</v>
      </c>
      <c r="O469" s="7">
        <f t="shared" si="39"/>
        <v>1.1289620249343435</v>
      </c>
    </row>
    <row r="470" spans="1:15" x14ac:dyDescent="0.2">
      <c r="A470" s="1">
        <v>469</v>
      </c>
      <c r="B470" s="9">
        <f>('summary-refine'!$H471+'summary-refine'!$I471)/1000</f>
        <v>7.7549999999999999</v>
      </c>
      <c r="C470" s="9">
        <f>('summary-refine'!$K471-'summary-refine'!$J471)/1000</f>
        <v>128.68199999999999</v>
      </c>
      <c r="D470" s="9">
        <f>'summary-refine'!$J471/1000</f>
        <v>0.745</v>
      </c>
      <c r="E470" s="8">
        <f>'summary-refine'!$G471</f>
        <v>293658</v>
      </c>
      <c r="F470" s="24">
        <f t="shared" si="40"/>
        <v>293.65800000000002</v>
      </c>
      <c r="G470" s="8">
        <f>'summary-refine'!$P471/1000</f>
        <v>87.62</v>
      </c>
      <c r="H470" s="8">
        <f>'summary-refine'!$P471/J470</f>
        <v>50.764774044032443</v>
      </c>
      <c r="I470" s="8">
        <f>'summary-refine'!$L471</f>
        <v>1609</v>
      </c>
      <c r="J470" s="8">
        <f>'summary-refine'!$M471</f>
        <v>1726</v>
      </c>
      <c r="K470" s="9">
        <f>('summary-no-refine'!$K471-'summary-no-refine'!$J471)/1000</f>
        <v>94.991</v>
      </c>
      <c r="L470" s="7">
        <f t="shared" si="38"/>
        <v>1.3546757061195269</v>
      </c>
      <c r="M470" s="8">
        <f>'summary-no-refine'!$G471</f>
        <v>264057</v>
      </c>
      <c r="N470" s="24">
        <f t="shared" si="41"/>
        <v>264.05700000000002</v>
      </c>
      <c r="O470" s="7">
        <f t="shared" si="39"/>
        <v>1.1121007964189551</v>
      </c>
    </row>
    <row r="471" spans="1:15" x14ac:dyDescent="0.2">
      <c r="A471" s="1">
        <v>470</v>
      </c>
      <c r="B471" s="9">
        <f>('summary-refine'!$H472+'summary-refine'!$I472)/1000</f>
        <v>8.2289999999999992</v>
      </c>
      <c r="C471" s="9">
        <f>('summary-refine'!$K472-'summary-refine'!$J472)/1000</f>
        <v>134.42400000000001</v>
      </c>
      <c r="D471" s="9">
        <f>'summary-refine'!$J472/1000</f>
        <v>0.75800000000000001</v>
      </c>
      <c r="E471" s="8">
        <f>'summary-refine'!$G472</f>
        <v>300141</v>
      </c>
      <c r="F471" s="24">
        <f t="shared" si="40"/>
        <v>300.14100000000002</v>
      </c>
      <c r="G471" s="8">
        <f>'summary-refine'!$P472/1000</f>
        <v>89.32</v>
      </c>
      <c r="H471" s="8">
        <f>'summary-refine'!$P472/J471</f>
        <v>51.749710312862106</v>
      </c>
      <c r="I471" s="8">
        <f>'summary-refine'!$L472</f>
        <v>1609</v>
      </c>
      <c r="J471" s="8">
        <f>'summary-refine'!$M472</f>
        <v>1726</v>
      </c>
      <c r="K471" s="9">
        <f>('summary-no-refine'!$K472-'summary-no-refine'!$J472)/1000</f>
        <v>93.629000000000005</v>
      </c>
      <c r="L471" s="7">
        <f t="shared" si="38"/>
        <v>1.4357090217774406</v>
      </c>
      <c r="M471" s="8">
        <f>'summary-no-refine'!$G472</f>
        <v>263909</v>
      </c>
      <c r="N471" s="24">
        <f t="shared" si="41"/>
        <v>263.90899999999999</v>
      </c>
      <c r="O471" s="7">
        <f t="shared" si="39"/>
        <v>1.1372897476023933</v>
      </c>
    </row>
    <row r="472" spans="1:15" x14ac:dyDescent="0.2">
      <c r="A472" s="1">
        <v>471</v>
      </c>
      <c r="B472" s="9">
        <f>('summary-refine'!$H473+'summary-refine'!$I473)/1000</f>
        <v>8.3379999999999992</v>
      </c>
      <c r="C472" s="9">
        <f>('summary-refine'!$K473-'summary-refine'!$J473)/1000</f>
        <v>132.929</v>
      </c>
      <c r="D472" s="9">
        <f>'summary-refine'!$J473/1000</f>
        <v>0.71299999999999997</v>
      </c>
      <c r="E472" s="8">
        <f>'summary-refine'!$G473</f>
        <v>293823</v>
      </c>
      <c r="F472" s="24">
        <f t="shared" si="40"/>
        <v>293.82299999999998</v>
      </c>
      <c r="G472" s="8">
        <f>'summary-refine'!$P473/1000</f>
        <v>87.352999999999994</v>
      </c>
      <c r="H472" s="8">
        <f>'summary-refine'!$P473/J472</f>
        <v>50.610081112398611</v>
      </c>
      <c r="I472" s="8">
        <f>'summary-refine'!$L473</f>
        <v>1609</v>
      </c>
      <c r="J472" s="8">
        <f>'summary-refine'!$M473</f>
        <v>1726</v>
      </c>
      <c r="K472" s="9">
        <f>('summary-no-refine'!$K473-'summary-no-refine'!$J473)/1000</f>
        <v>97.721999999999994</v>
      </c>
      <c r="L472" s="7">
        <f t="shared" si="38"/>
        <v>1.3602771126256115</v>
      </c>
      <c r="M472" s="8">
        <f>'summary-no-refine'!$G473</f>
        <v>263052</v>
      </c>
      <c r="N472" s="24">
        <f t="shared" si="41"/>
        <v>263.05200000000002</v>
      </c>
      <c r="O472" s="7">
        <f t="shared" si="39"/>
        <v>1.1169768714930888</v>
      </c>
    </row>
    <row r="473" spans="1:15" x14ac:dyDescent="0.2">
      <c r="A473" s="1">
        <v>472</v>
      </c>
      <c r="B473" s="9">
        <f>('summary-refine'!$H474+'summary-refine'!$I474)/1000</f>
        <v>8.0350000000000001</v>
      </c>
      <c r="C473" s="9">
        <f>('summary-refine'!$K474-'summary-refine'!$J474)/1000</f>
        <v>136.52600000000001</v>
      </c>
      <c r="D473" s="9">
        <f>'summary-refine'!$J474/1000</f>
        <v>0.77200000000000002</v>
      </c>
      <c r="E473" s="8">
        <f>'summary-refine'!$G474</f>
        <v>296968</v>
      </c>
      <c r="F473" s="24">
        <f t="shared" si="40"/>
        <v>296.96800000000002</v>
      </c>
      <c r="G473" s="8">
        <f>'summary-refine'!$P474/1000</f>
        <v>87.382000000000005</v>
      </c>
      <c r="H473" s="8">
        <f>'summary-refine'!$P474/J473</f>
        <v>50.626882966396295</v>
      </c>
      <c r="I473" s="8">
        <f>'summary-refine'!$L474</f>
        <v>1609</v>
      </c>
      <c r="J473" s="8">
        <f>'summary-refine'!$M474</f>
        <v>1726</v>
      </c>
      <c r="K473" s="9">
        <f>('summary-no-refine'!$K474-'summary-no-refine'!$J474)/1000</f>
        <v>92.941000000000003</v>
      </c>
      <c r="L473" s="7">
        <f t="shared" si="38"/>
        <v>1.4689534220634597</v>
      </c>
      <c r="M473" s="8">
        <f>'summary-no-refine'!$G474</f>
        <v>264966</v>
      </c>
      <c r="N473" s="24">
        <f t="shared" si="41"/>
        <v>264.96600000000001</v>
      </c>
      <c r="O473" s="7">
        <f t="shared" si="39"/>
        <v>1.1207777601654552</v>
      </c>
    </row>
    <row r="474" spans="1:15" x14ac:dyDescent="0.2">
      <c r="A474" s="1">
        <v>473</v>
      </c>
      <c r="B474" s="9">
        <f>('summary-refine'!$H475+'summary-refine'!$I475)/1000</f>
        <v>8.2870000000000008</v>
      </c>
      <c r="C474" s="9">
        <f>('summary-refine'!$K475-'summary-refine'!$J475)/1000</f>
        <v>135.81100000000001</v>
      </c>
      <c r="D474" s="9">
        <f>'summary-refine'!$J475/1000</f>
        <v>0.76600000000000001</v>
      </c>
      <c r="E474" s="8">
        <f>'summary-refine'!$G475</f>
        <v>297115</v>
      </c>
      <c r="F474" s="24">
        <f t="shared" si="40"/>
        <v>297.11500000000001</v>
      </c>
      <c r="G474" s="8">
        <f>'summary-refine'!$P475/1000</f>
        <v>87.444999999999993</v>
      </c>
      <c r="H474" s="8">
        <f>'summary-refine'!$P475/J474</f>
        <v>50.604745370370374</v>
      </c>
      <c r="I474" s="8">
        <f>'summary-refine'!$L475</f>
        <v>1611</v>
      </c>
      <c r="J474" s="8">
        <f>'summary-refine'!$M475</f>
        <v>1728</v>
      </c>
      <c r="K474" s="9">
        <f>('summary-no-refine'!$K475-'summary-no-refine'!$J475)/1000</f>
        <v>93.569000000000003</v>
      </c>
      <c r="L474" s="7">
        <f t="shared" si="38"/>
        <v>1.4514529384732122</v>
      </c>
      <c r="M474" s="8">
        <f>'summary-no-refine'!$G475</f>
        <v>265106</v>
      </c>
      <c r="N474" s="24">
        <f t="shared" si="41"/>
        <v>265.10599999999999</v>
      </c>
      <c r="O474" s="7">
        <f t="shared" si="39"/>
        <v>1.1207403830920462</v>
      </c>
    </row>
    <row r="475" spans="1:15" x14ac:dyDescent="0.2">
      <c r="A475" s="1">
        <v>474</v>
      </c>
      <c r="B475" s="9">
        <f>('summary-refine'!$H476+'summary-refine'!$I476)/1000</f>
        <v>7.6849999999999996</v>
      </c>
      <c r="C475" s="9">
        <f>('summary-refine'!$K476-'summary-refine'!$J476)/1000</f>
        <v>135.77199999999999</v>
      </c>
      <c r="D475" s="9">
        <f>'summary-refine'!$J476/1000</f>
        <v>0.70799999999999996</v>
      </c>
      <c r="E475" s="8">
        <f>'summary-refine'!$G476</f>
        <v>299477</v>
      </c>
      <c r="F475" s="24">
        <f t="shared" si="40"/>
        <v>299.47699999999998</v>
      </c>
      <c r="G475" s="8">
        <f>'summary-refine'!$P476/1000</f>
        <v>88.715000000000003</v>
      </c>
      <c r="H475" s="8">
        <f>'summary-refine'!$P476/J475</f>
        <v>51.103110599078342</v>
      </c>
      <c r="I475" s="8">
        <f>'summary-refine'!$L476</f>
        <v>1619</v>
      </c>
      <c r="J475" s="8">
        <f>'summary-refine'!$M476</f>
        <v>1736</v>
      </c>
      <c r="K475" s="9">
        <f>('summary-no-refine'!$K476-'summary-no-refine'!$J476)/1000</f>
        <v>102.395</v>
      </c>
      <c r="L475" s="7">
        <f t="shared" si="38"/>
        <v>1.325963181795986</v>
      </c>
      <c r="M475" s="8">
        <f>'summary-no-refine'!$G476</f>
        <v>270606</v>
      </c>
      <c r="N475" s="24">
        <f t="shared" si="41"/>
        <v>270.60599999999999</v>
      </c>
      <c r="O475" s="7">
        <f t="shared" si="39"/>
        <v>1.1066901694714826</v>
      </c>
    </row>
    <row r="476" spans="1:15" x14ac:dyDescent="0.2">
      <c r="A476" s="1">
        <v>475</v>
      </c>
      <c r="B476" s="9">
        <f>('summary-refine'!$H477+'summary-refine'!$I477)/1000</f>
        <v>8.048</v>
      </c>
      <c r="C476" s="9">
        <f>('summary-refine'!$K477-'summary-refine'!$J477)/1000</f>
        <v>139.196</v>
      </c>
      <c r="D476" s="9">
        <f>'summary-refine'!$J477/1000</f>
        <v>0.73099999999999998</v>
      </c>
      <c r="E476" s="8">
        <f>'summary-refine'!$G477</f>
        <v>299477</v>
      </c>
      <c r="F476" s="24">
        <f t="shared" si="40"/>
        <v>299.47699999999998</v>
      </c>
      <c r="G476" s="8">
        <f>'summary-refine'!$P477/1000</f>
        <v>88.715000000000003</v>
      </c>
      <c r="H476" s="8">
        <f>'summary-refine'!$P477/J476</f>
        <v>51.103110599078342</v>
      </c>
      <c r="I476" s="8">
        <f>'summary-refine'!$L477</f>
        <v>1619</v>
      </c>
      <c r="J476" s="8">
        <f>'summary-refine'!$M477</f>
        <v>1736</v>
      </c>
      <c r="K476" s="9">
        <f>('summary-no-refine'!$K477-'summary-no-refine'!$J477)/1000</f>
        <v>102.803</v>
      </c>
      <c r="L476" s="7">
        <f t="shared" si="38"/>
        <v>1.3540071787788295</v>
      </c>
      <c r="M476" s="8">
        <f>'summary-no-refine'!$G477</f>
        <v>270606</v>
      </c>
      <c r="N476" s="24">
        <f t="shared" si="41"/>
        <v>270.60599999999999</v>
      </c>
      <c r="O476" s="7">
        <f t="shared" si="39"/>
        <v>1.1066901694714826</v>
      </c>
    </row>
    <row r="477" spans="1:15" x14ac:dyDescent="0.2">
      <c r="A477" s="1">
        <v>476</v>
      </c>
      <c r="B477" s="9">
        <f>('summary-refine'!$H478+'summary-refine'!$I478)/1000</f>
        <v>8.2949999999999999</v>
      </c>
      <c r="C477" s="9">
        <f>('summary-refine'!$K478-'summary-refine'!$J478)/1000</f>
        <v>145.02600000000001</v>
      </c>
      <c r="D477" s="9">
        <f>'summary-refine'!$J478/1000</f>
        <v>0.79900000000000004</v>
      </c>
      <c r="E477" s="8">
        <f>'summary-refine'!$G478</f>
        <v>301842</v>
      </c>
      <c r="F477" s="24">
        <f t="shared" si="40"/>
        <v>301.84199999999998</v>
      </c>
      <c r="G477" s="8">
        <f>'summary-refine'!$P478/1000</f>
        <v>88.954999999999998</v>
      </c>
      <c r="H477" s="8">
        <f>'summary-refine'!$P478/J477</f>
        <v>51.241359447004605</v>
      </c>
      <c r="I477" s="8">
        <f>'summary-refine'!$L478</f>
        <v>1618</v>
      </c>
      <c r="J477" s="8">
        <f>'summary-refine'!$M478</f>
        <v>1736</v>
      </c>
      <c r="K477" s="9">
        <f>('summary-no-refine'!$K478-'summary-no-refine'!$J478)/1000</f>
        <v>108.613</v>
      </c>
      <c r="L477" s="7">
        <f t="shared" si="38"/>
        <v>1.3352545275427437</v>
      </c>
      <c r="M477" s="8">
        <f>'summary-no-refine'!$G478</f>
        <v>272802</v>
      </c>
      <c r="N477" s="24">
        <f t="shared" si="41"/>
        <v>272.80200000000002</v>
      </c>
      <c r="O477" s="7">
        <f t="shared" si="39"/>
        <v>1.1064508324719027</v>
      </c>
    </row>
    <row r="478" spans="1:15" x14ac:dyDescent="0.2">
      <c r="A478" s="1">
        <v>477</v>
      </c>
      <c r="B478" s="9">
        <f>('summary-refine'!$H479+'summary-refine'!$I479)/1000</f>
        <v>8.0660000000000007</v>
      </c>
      <c r="C478" s="9">
        <f>('summary-refine'!$K479-'summary-refine'!$J479)/1000</f>
        <v>151.21299999999999</v>
      </c>
      <c r="D478" s="9">
        <f>'summary-refine'!$J479/1000</f>
        <v>0.77900000000000003</v>
      </c>
      <c r="E478" s="8">
        <f>'summary-refine'!$G479</f>
        <v>304194</v>
      </c>
      <c r="F478" s="24">
        <f t="shared" si="40"/>
        <v>304.19400000000002</v>
      </c>
      <c r="G478" s="8">
        <f>'summary-refine'!$P479/1000</f>
        <v>90.778999999999996</v>
      </c>
      <c r="H478" s="8">
        <f>'summary-refine'!$P479/J478</f>
        <v>52.26194588370754</v>
      </c>
      <c r="I478" s="8">
        <f>'summary-refine'!$L479</f>
        <v>1619</v>
      </c>
      <c r="J478" s="8">
        <f>'summary-refine'!$M479</f>
        <v>1737</v>
      </c>
      <c r="K478" s="9">
        <f>('summary-no-refine'!$K479-'summary-no-refine'!$J479)/1000</f>
        <v>100.643</v>
      </c>
      <c r="L478" s="7">
        <f t="shared" si="38"/>
        <v>1.5024691235356655</v>
      </c>
      <c r="M478" s="8">
        <f>'summary-no-refine'!$G479</f>
        <v>263690</v>
      </c>
      <c r="N478" s="24">
        <f t="shared" si="41"/>
        <v>263.69</v>
      </c>
      <c r="O478" s="7">
        <f t="shared" si="39"/>
        <v>1.1536046114755965</v>
      </c>
    </row>
    <row r="479" spans="1:15" x14ac:dyDescent="0.2">
      <c r="A479" s="1">
        <v>478</v>
      </c>
      <c r="B479" s="9">
        <f>('summary-refine'!$H480+'summary-refine'!$I480)/1000</f>
        <v>8.0790000000000006</v>
      </c>
      <c r="C479" s="9">
        <f>('summary-refine'!$K480-'summary-refine'!$J480)/1000</f>
        <v>120.86199999999999</v>
      </c>
      <c r="D479" s="9">
        <f>'summary-refine'!$J480/1000</f>
        <v>0.65700000000000003</v>
      </c>
      <c r="E479" s="8">
        <f>'summary-refine'!$G480</f>
        <v>269526</v>
      </c>
      <c r="F479" s="24">
        <f t="shared" si="40"/>
        <v>269.52600000000001</v>
      </c>
      <c r="G479" s="8">
        <f>'summary-refine'!$P480/1000</f>
        <v>87.54</v>
      </c>
      <c r="H479" s="8">
        <f>'summary-refine'!$P480/J479</f>
        <v>50.137457044673539</v>
      </c>
      <c r="I479" s="8">
        <f>'summary-refine'!$L480</f>
        <v>1628</v>
      </c>
      <c r="J479" s="8">
        <f>'summary-refine'!$M480</f>
        <v>1746</v>
      </c>
      <c r="K479" s="9">
        <f>('summary-no-refine'!$K480-'summary-no-refine'!$J480)/1000</f>
        <v>81.082999999999998</v>
      </c>
      <c r="L479" s="7">
        <f t="shared" si="38"/>
        <v>1.4905960558933438</v>
      </c>
      <c r="M479" s="8">
        <f>'summary-no-refine'!$G480</f>
        <v>231411</v>
      </c>
      <c r="N479" s="24">
        <f t="shared" si="41"/>
        <v>231.411</v>
      </c>
      <c r="O479" s="7">
        <f t="shared" si="39"/>
        <v>1.1647069499721274</v>
      </c>
    </row>
    <row r="480" spans="1:15" x14ac:dyDescent="0.2">
      <c r="A480" s="1">
        <v>479</v>
      </c>
      <c r="B480" s="9">
        <f>('summary-refine'!$H481+'summary-refine'!$I481)/1000</f>
        <v>7.8840000000000003</v>
      </c>
      <c r="C480" s="9">
        <f>('summary-refine'!$K481-'summary-refine'!$J481)/1000</f>
        <v>119.15</v>
      </c>
      <c r="D480" s="9">
        <f>'summary-refine'!$J481/1000</f>
        <v>0.67600000000000005</v>
      </c>
      <c r="E480" s="8">
        <f>'summary-refine'!$G481</f>
        <v>269526</v>
      </c>
      <c r="F480" s="24">
        <f t="shared" si="40"/>
        <v>269.52600000000001</v>
      </c>
      <c r="G480" s="8">
        <f>'summary-refine'!$P481/1000</f>
        <v>87.54</v>
      </c>
      <c r="H480" s="8">
        <f>'summary-refine'!$P481/J480</f>
        <v>50.137457044673539</v>
      </c>
      <c r="I480" s="8">
        <f>'summary-refine'!$L481</f>
        <v>1628</v>
      </c>
      <c r="J480" s="8">
        <f>'summary-refine'!$M481</f>
        <v>1746</v>
      </c>
      <c r="K480" s="9">
        <f>('summary-no-refine'!$K481-'summary-no-refine'!$J481)/1000</f>
        <v>78.412000000000006</v>
      </c>
      <c r="L480" s="7">
        <f t="shared" si="38"/>
        <v>1.5195378258429832</v>
      </c>
      <c r="M480" s="8">
        <f>'summary-no-refine'!$G481</f>
        <v>231411</v>
      </c>
      <c r="N480" s="24">
        <f t="shared" si="41"/>
        <v>231.411</v>
      </c>
      <c r="O480" s="7">
        <f t="shared" si="39"/>
        <v>1.1647069499721274</v>
      </c>
    </row>
    <row r="481" spans="1:15" x14ac:dyDescent="0.2">
      <c r="A481" s="1">
        <v>480</v>
      </c>
      <c r="B481" s="9">
        <f>('summary-refine'!$H482+'summary-refine'!$I482)/1000</f>
        <v>8.2210000000000001</v>
      </c>
      <c r="C481" s="9">
        <f>('summary-refine'!$K482-'summary-refine'!$J482)/1000</f>
        <v>119.051</v>
      </c>
      <c r="D481" s="9">
        <f>'summary-refine'!$J482/1000</f>
        <v>0.69599999999999995</v>
      </c>
      <c r="E481" s="8">
        <f>'summary-refine'!$G482</f>
        <v>269526</v>
      </c>
      <c r="F481" s="24">
        <f t="shared" si="40"/>
        <v>269.52600000000001</v>
      </c>
      <c r="G481" s="8">
        <f>'summary-refine'!$P482/1000</f>
        <v>87.54</v>
      </c>
      <c r="H481" s="8">
        <f>'summary-refine'!$P482/J481</f>
        <v>50.137457044673539</v>
      </c>
      <c r="I481" s="8">
        <f>'summary-refine'!$L482</f>
        <v>1628</v>
      </c>
      <c r="J481" s="8">
        <f>'summary-refine'!$M482</f>
        <v>1746</v>
      </c>
      <c r="K481" s="9">
        <f>('summary-no-refine'!$K482-'summary-no-refine'!$J482)/1000</f>
        <v>81.646000000000001</v>
      </c>
      <c r="L481" s="7">
        <f t="shared" si="38"/>
        <v>1.4581363447076403</v>
      </c>
      <c r="M481" s="8">
        <f>'summary-no-refine'!$G482</f>
        <v>231411</v>
      </c>
      <c r="N481" s="24">
        <f t="shared" si="41"/>
        <v>231.411</v>
      </c>
      <c r="O481" s="7">
        <f t="shared" si="39"/>
        <v>1.1647069499721274</v>
      </c>
    </row>
    <row r="482" spans="1:15" x14ac:dyDescent="0.2">
      <c r="A482" s="1">
        <v>481</v>
      </c>
      <c r="B482" s="9">
        <f>('summary-refine'!$H483+'summary-refine'!$I483)/1000</f>
        <v>8.5299999999999994</v>
      </c>
      <c r="C482" s="9">
        <f>('summary-refine'!$K483-'summary-refine'!$J483)/1000</f>
        <v>117.31699999999999</v>
      </c>
      <c r="D482" s="9">
        <f>'summary-refine'!$J483/1000</f>
        <v>0.621</v>
      </c>
      <c r="E482" s="8">
        <f>'summary-refine'!$G483</f>
        <v>269526</v>
      </c>
      <c r="F482" s="24">
        <f t="shared" si="40"/>
        <v>269.52600000000001</v>
      </c>
      <c r="G482" s="8">
        <f>'summary-refine'!$P483/1000</f>
        <v>87.54</v>
      </c>
      <c r="H482" s="8">
        <f>'summary-refine'!$P483/J482</f>
        <v>50.137457044673539</v>
      </c>
      <c r="I482" s="8">
        <f>'summary-refine'!$L483</f>
        <v>1628</v>
      </c>
      <c r="J482" s="8">
        <f>'summary-refine'!$M483</f>
        <v>1746</v>
      </c>
      <c r="K482" s="9">
        <f>('summary-no-refine'!$K483-'summary-no-refine'!$J483)/1000</f>
        <v>81.995999999999995</v>
      </c>
      <c r="L482" s="7">
        <f t="shared" si="38"/>
        <v>1.430764915361725</v>
      </c>
      <c r="M482" s="8">
        <f>'summary-no-refine'!$G483</f>
        <v>231411</v>
      </c>
      <c r="N482" s="24">
        <f t="shared" si="41"/>
        <v>231.411</v>
      </c>
      <c r="O482" s="7">
        <f t="shared" si="39"/>
        <v>1.1647069499721274</v>
      </c>
    </row>
    <row r="483" spans="1:15" x14ac:dyDescent="0.2">
      <c r="A483" s="1">
        <v>482</v>
      </c>
      <c r="B483" s="9">
        <f>('summary-refine'!$H484+'summary-refine'!$I484)/1000</f>
        <v>7.86</v>
      </c>
      <c r="C483" s="9">
        <f>('summary-refine'!$K484-'summary-refine'!$J484)/1000</f>
        <v>136.86799999999999</v>
      </c>
      <c r="D483" s="9">
        <f>'summary-refine'!$J484/1000</f>
        <v>0.72099999999999997</v>
      </c>
      <c r="E483" s="8">
        <f>'summary-refine'!$G484</f>
        <v>287138</v>
      </c>
      <c r="F483" s="24">
        <f t="shared" si="40"/>
        <v>287.13799999999998</v>
      </c>
      <c r="G483" s="8">
        <f>'summary-refine'!$P484/1000</f>
        <v>89.353999999999999</v>
      </c>
      <c r="H483" s="8">
        <f>'summary-refine'!$P484/J483</f>
        <v>50.740488358886999</v>
      </c>
      <c r="I483" s="8">
        <f>'summary-refine'!$L484</f>
        <v>1642</v>
      </c>
      <c r="J483" s="8">
        <f>'summary-refine'!$M484</f>
        <v>1761</v>
      </c>
      <c r="K483" s="9">
        <f>('summary-no-refine'!$K484-'summary-no-refine'!$J484)/1000</f>
        <v>83.730999999999995</v>
      </c>
      <c r="L483" s="7">
        <f t="shared" si="38"/>
        <v>1.6346156142886148</v>
      </c>
      <c r="M483" s="8">
        <f>'summary-no-refine'!$G484</f>
        <v>240224</v>
      </c>
      <c r="N483" s="24">
        <f t="shared" si="41"/>
        <v>240.22399999999999</v>
      </c>
      <c r="O483" s="7">
        <f t="shared" si="39"/>
        <v>1.1952927267883309</v>
      </c>
    </row>
    <row r="484" spans="1:15" x14ac:dyDescent="0.2">
      <c r="A484" s="1">
        <v>483</v>
      </c>
      <c r="B484" s="9">
        <f>('summary-refine'!$H485+'summary-refine'!$I485)/1000</f>
        <v>8.0909999999999993</v>
      </c>
      <c r="C484" s="9">
        <f>('summary-refine'!$K485-'summary-refine'!$J485)/1000</f>
        <v>134.52199999999999</v>
      </c>
      <c r="D484" s="9">
        <f>'summary-refine'!$J485/1000</f>
        <v>0.74299999999999999</v>
      </c>
      <c r="E484" s="8">
        <f>'summary-refine'!$G485</f>
        <v>287138</v>
      </c>
      <c r="F484" s="24">
        <f t="shared" si="40"/>
        <v>287.13799999999998</v>
      </c>
      <c r="G484" s="8">
        <f>'summary-refine'!$P485/1000</f>
        <v>89.353999999999999</v>
      </c>
      <c r="H484" s="8">
        <f>'summary-refine'!$P485/J484</f>
        <v>50.740488358886999</v>
      </c>
      <c r="I484" s="8">
        <f>'summary-refine'!$L485</f>
        <v>1642</v>
      </c>
      <c r="J484" s="8">
        <f>'summary-refine'!$M485</f>
        <v>1761</v>
      </c>
      <c r="K484" s="9">
        <f>('summary-no-refine'!$K485-'summary-no-refine'!$J485)/1000</f>
        <v>83.763999999999996</v>
      </c>
      <c r="L484" s="7">
        <f t="shared" si="38"/>
        <v>1.605964376104293</v>
      </c>
      <c r="M484" s="8">
        <f>'summary-no-refine'!$G485</f>
        <v>240224</v>
      </c>
      <c r="N484" s="24">
        <f t="shared" si="41"/>
        <v>240.22399999999999</v>
      </c>
      <c r="O484" s="7">
        <f t="shared" si="39"/>
        <v>1.1952927267883309</v>
      </c>
    </row>
    <row r="485" spans="1:15" x14ac:dyDescent="0.2">
      <c r="A485" s="1">
        <v>484</v>
      </c>
      <c r="B485" s="9">
        <f>('summary-refine'!$H486+'summary-refine'!$I486)/1000</f>
        <v>7.6059999999999999</v>
      </c>
      <c r="C485" s="9">
        <f>('summary-refine'!$K486-'summary-refine'!$J486)/1000</f>
        <v>134.52199999999999</v>
      </c>
      <c r="D485" s="9">
        <f>'summary-refine'!$J486/1000</f>
        <v>0.86599999999999999</v>
      </c>
      <c r="E485" s="8">
        <f>'summary-refine'!$G486</f>
        <v>287138</v>
      </c>
      <c r="F485" s="24">
        <f t="shared" si="40"/>
        <v>287.13799999999998</v>
      </c>
      <c r="G485" s="8">
        <f>'summary-refine'!$P486/1000</f>
        <v>89.353999999999999</v>
      </c>
      <c r="H485" s="8">
        <f>'summary-refine'!$P486/J485</f>
        <v>50.740488358886999</v>
      </c>
      <c r="I485" s="8">
        <f>'summary-refine'!$L486</f>
        <v>1642</v>
      </c>
      <c r="J485" s="8">
        <f>'summary-refine'!$M486</f>
        <v>1761</v>
      </c>
      <c r="K485" s="9">
        <f>('summary-no-refine'!$K486-'summary-no-refine'!$J486)/1000</f>
        <v>81.807000000000002</v>
      </c>
      <c r="L485" s="7">
        <f t="shared" si="38"/>
        <v>1.6443825100541516</v>
      </c>
      <c r="M485" s="8">
        <f>'summary-no-refine'!$G486</f>
        <v>240224</v>
      </c>
      <c r="N485" s="24">
        <f t="shared" si="41"/>
        <v>240.22399999999999</v>
      </c>
      <c r="O485" s="7">
        <f t="shared" si="39"/>
        <v>1.1952927267883309</v>
      </c>
    </row>
    <row r="486" spans="1:15" x14ac:dyDescent="0.2">
      <c r="A486" s="1">
        <v>485</v>
      </c>
      <c r="B486" s="9">
        <f>('summary-refine'!$H487+'summary-refine'!$I487)/1000</f>
        <v>8.18</v>
      </c>
      <c r="C486" s="9">
        <f>('summary-refine'!$K487-'summary-refine'!$J487)/1000</f>
        <v>134.48599999999999</v>
      </c>
      <c r="D486" s="9">
        <f>'summary-refine'!$J487/1000</f>
        <v>0.64400000000000002</v>
      </c>
      <c r="E486" s="8">
        <f>'summary-refine'!$G487</f>
        <v>286704</v>
      </c>
      <c r="F486" s="24">
        <f t="shared" si="40"/>
        <v>286.70400000000001</v>
      </c>
      <c r="G486" s="8">
        <f>'summary-refine'!$P487/1000</f>
        <v>89.292000000000002</v>
      </c>
      <c r="H486" s="8">
        <f>'summary-refine'!$P487/J486</f>
        <v>50.849658314350798</v>
      </c>
      <c r="I486" s="8">
        <f>'summary-refine'!$L487</f>
        <v>1637</v>
      </c>
      <c r="J486" s="8">
        <f>'summary-refine'!$M487</f>
        <v>1756</v>
      </c>
      <c r="K486" s="9">
        <f>('summary-no-refine'!$K487-'summary-no-refine'!$J487)/1000</f>
        <v>84.024000000000001</v>
      </c>
      <c r="L486" s="7">
        <f t="shared" si="38"/>
        <v>1.6005665048081499</v>
      </c>
      <c r="M486" s="8">
        <f>'summary-no-refine'!$G487</f>
        <v>239875</v>
      </c>
      <c r="N486" s="24">
        <f t="shared" si="41"/>
        <v>239.875</v>
      </c>
      <c r="O486" s="7">
        <f t="shared" si="39"/>
        <v>1.1952225117248567</v>
      </c>
    </row>
    <row r="487" spans="1:15" x14ac:dyDescent="0.2">
      <c r="A487" s="1">
        <v>486</v>
      </c>
      <c r="B487" s="9">
        <f>('summary-refine'!$H488+'summary-refine'!$I488)/1000</f>
        <v>8.5329999999999995</v>
      </c>
      <c r="C487" s="9">
        <f>('summary-refine'!$K488-'summary-refine'!$J488)/1000</f>
        <v>136.834</v>
      </c>
      <c r="D487" s="9">
        <f>'summary-refine'!$J488/1000</f>
        <v>0.76100000000000001</v>
      </c>
      <c r="E487" s="8">
        <f>'summary-refine'!$G488</f>
        <v>286704</v>
      </c>
      <c r="F487" s="24">
        <f t="shared" si="40"/>
        <v>286.70400000000001</v>
      </c>
      <c r="G487" s="8">
        <f>'summary-refine'!$P488/1000</f>
        <v>89.292000000000002</v>
      </c>
      <c r="H487" s="8">
        <f>'summary-refine'!$P488/J487</f>
        <v>50.849658314350798</v>
      </c>
      <c r="I487" s="8">
        <f>'summary-refine'!$L488</f>
        <v>1637</v>
      </c>
      <c r="J487" s="8">
        <f>'summary-refine'!$M488</f>
        <v>1756</v>
      </c>
      <c r="K487" s="9">
        <f>('summary-no-refine'!$K488-'summary-no-refine'!$J488)/1000</f>
        <v>83.11</v>
      </c>
      <c r="L487" s="7">
        <f t="shared" si="38"/>
        <v>1.6464204066899291</v>
      </c>
      <c r="M487" s="8">
        <f>'summary-no-refine'!$G488</f>
        <v>239875</v>
      </c>
      <c r="N487" s="24">
        <f t="shared" si="41"/>
        <v>239.875</v>
      </c>
      <c r="O487" s="7">
        <f t="shared" si="39"/>
        <v>1.1952225117248567</v>
      </c>
    </row>
    <row r="488" spans="1:15" x14ac:dyDescent="0.2">
      <c r="A488" s="1">
        <v>487</v>
      </c>
      <c r="B488" s="9">
        <f>('summary-refine'!$H489+'summary-refine'!$I489)/1000</f>
        <v>8.1159999999999997</v>
      </c>
      <c r="C488" s="9">
        <f>('summary-refine'!$K489-'summary-refine'!$J489)/1000</f>
        <v>134.76900000000001</v>
      </c>
      <c r="D488" s="9">
        <f>'summary-refine'!$J489/1000</f>
        <v>0.753</v>
      </c>
      <c r="E488" s="8">
        <f>'summary-refine'!$G489</f>
        <v>286578</v>
      </c>
      <c r="F488" s="24">
        <f t="shared" si="40"/>
        <v>286.57799999999997</v>
      </c>
      <c r="G488" s="8">
        <f>'summary-refine'!$P489/1000</f>
        <v>89.298000000000002</v>
      </c>
      <c r="H488" s="8">
        <f>'summary-refine'!$P489/J488</f>
        <v>50.824132043255553</v>
      </c>
      <c r="I488" s="8">
        <f>'summary-refine'!$L489</f>
        <v>1638</v>
      </c>
      <c r="J488" s="8">
        <f>'summary-refine'!$M489</f>
        <v>1757</v>
      </c>
      <c r="K488" s="9">
        <f>('summary-no-refine'!$K489-'summary-no-refine'!$J489)/1000</f>
        <v>84.484999999999999</v>
      </c>
      <c r="L488" s="7">
        <f t="shared" si="38"/>
        <v>1.5951825767887791</v>
      </c>
      <c r="M488" s="8">
        <f>'summary-no-refine'!$G489</f>
        <v>239753</v>
      </c>
      <c r="N488" s="24">
        <f t="shared" si="41"/>
        <v>239.75299999999999</v>
      </c>
      <c r="O488" s="7">
        <f t="shared" si="39"/>
        <v>1.1953051682356426</v>
      </c>
    </row>
    <row r="489" spans="1:15" x14ac:dyDescent="0.2">
      <c r="A489" s="1">
        <v>488</v>
      </c>
      <c r="B489" s="9">
        <f>('summary-refine'!$H490+'summary-refine'!$I490)/1000</f>
        <v>8.1479999999999997</v>
      </c>
      <c r="C489" s="9">
        <f>('summary-refine'!$K490-'summary-refine'!$J490)/1000</f>
        <v>134.72200000000001</v>
      </c>
      <c r="D489" s="9">
        <f>'summary-refine'!$J490/1000</f>
        <v>0.79900000000000004</v>
      </c>
      <c r="E489" s="8">
        <f>'summary-refine'!$G490</f>
        <v>286762</v>
      </c>
      <c r="F489" s="24">
        <f t="shared" si="40"/>
        <v>286.762</v>
      </c>
      <c r="G489" s="8">
        <f>'summary-refine'!$P490/1000</f>
        <v>89.293000000000006</v>
      </c>
      <c r="H489" s="8">
        <f>'summary-refine'!$P490/J489</f>
        <v>50.821286283437679</v>
      </c>
      <c r="I489" s="8">
        <f>'summary-refine'!$L490</f>
        <v>1638</v>
      </c>
      <c r="J489" s="8">
        <f>'summary-refine'!$M490</f>
        <v>1757</v>
      </c>
      <c r="K489" s="9">
        <f>('summary-no-refine'!$K490-'summary-no-refine'!$J490)/1000</f>
        <v>83.664000000000001</v>
      </c>
      <c r="L489" s="7">
        <f t="shared" si="38"/>
        <v>1.6102744310575636</v>
      </c>
      <c r="M489" s="8">
        <f>'summary-no-refine'!$G490</f>
        <v>239863</v>
      </c>
      <c r="N489" s="24">
        <f t="shared" si="41"/>
        <v>239.863</v>
      </c>
      <c r="O489" s="7">
        <f t="shared" si="39"/>
        <v>1.1955241116804176</v>
      </c>
    </row>
    <row r="490" spans="1:15" x14ac:dyDescent="0.2">
      <c r="A490" s="1">
        <v>489</v>
      </c>
      <c r="B490" s="9">
        <f>('summary-refine'!$H491+'summary-refine'!$I491)/1000</f>
        <v>7.7759999999999998</v>
      </c>
      <c r="C490" s="9">
        <f>('summary-refine'!$K491-'summary-refine'!$J491)/1000</f>
        <v>133.06899999999999</v>
      </c>
      <c r="D490" s="9">
        <f>'summary-refine'!$J491/1000</f>
        <v>0.71899999999999997</v>
      </c>
      <c r="E490" s="8">
        <f>'summary-refine'!$G491</f>
        <v>286762</v>
      </c>
      <c r="F490" s="24">
        <f t="shared" si="40"/>
        <v>286.762</v>
      </c>
      <c r="G490" s="8">
        <f>'summary-refine'!$P491/1000</f>
        <v>89.293000000000006</v>
      </c>
      <c r="H490" s="8">
        <f>'summary-refine'!$P491/J490</f>
        <v>50.821286283437679</v>
      </c>
      <c r="I490" s="8">
        <f>'summary-refine'!$L491</f>
        <v>1638</v>
      </c>
      <c r="J490" s="8">
        <f>'summary-refine'!$M491</f>
        <v>1757</v>
      </c>
      <c r="K490" s="9">
        <f>('summary-no-refine'!$K491-'summary-no-refine'!$J491)/1000</f>
        <v>83.215000000000003</v>
      </c>
      <c r="L490" s="7">
        <f t="shared" si="38"/>
        <v>1.5990987201826592</v>
      </c>
      <c r="M490" s="8">
        <f>'summary-no-refine'!$G491</f>
        <v>239863</v>
      </c>
      <c r="N490" s="24">
        <f t="shared" si="41"/>
        <v>239.863</v>
      </c>
      <c r="O490" s="7">
        <f t="shared" si="39"/>
        <v>1.1955241116804176</v>
      </c>
    </row>
    <row r="491" spans="1:15" x14ac:dyDescent="0.2">
      <c r="A491" s="1">
        <v>490</v>
      </c>
      <c r="B491" s="9">
        <f>('summary-refine'!$H492+'summary-refine'!$I492)/1000</f>
        <v>8.1669999999999998</v>
      </c>
      <c r="C491" s="9">
        <f>('summary-refine'!$K492-'summary-refine'!$J492)/1000</f>
        <v>186.66900000000001</v>
      </c>
      <c r="D491" s="9">
        <f>'summary-refine'!$J492/1000</f>
        <v>0.91800000000000004</v>
      </c>
      <c r="E491" s="8">
        <f>'summary-refine'!$G492</f>
        <v>360208</v>
      </c>
      <c r="F491" s="24">
        <f t="shared" si="40"/>
        <v>360.20800000000003</v>
      </c>
      <c r="G491" s="8">
        <f>'summary-refine'!$P492/1000</f>
        <v>104.925</v>
      </c>
      <c r="H491" s="8">
        <f>'summary-refine'!$P492/J491</f>
        <v>59.991423670668951</v>
      </c>
      <c r="I491" s="8">
        <f>'summary-refine'!$L492</f>
        <v>1630</v>
      </c>
      <c r="J491" s="8">
        <f>'summary-refine'!$M492</f>
        <v>1749</v>
      </c>
      <c r="K491" s="9">
        <f>('summary-no-refine'!$K492-'summary-no-refine'!$J492)/1000</f>
        <v>127.88800000000001</v>
      </c>
      <c r="L491" s="7">
        <f t="shared" si="38"/>
        <v>1.4596287376454398</v>
      </c>
      <c r="M491" s="8">
        <f>'summary-no-refine'!$G492</f>
        <v>312743</v>
      </c>
      <c r="N491" s="24">
        <f t="shared" si="41"/>
        <v>312.74299999999999</v>
      </c>
      <c r="O491" s="7">
        <f t="shared" si="39"/>
        <v>1.1517699836607054</v>
      </c>
    </row>
    <row r="492" spans="1:15" x14ac:dyDescent="0.2">
      <c r="A492" s="1">
        <v>491</v>
      </c>
      <c r="B492" s="9">
        <f>('summary-refine'!$H493+'summary-refine'!$I493)/1000</f>
        <v>8.4619999999999997</v>
      </c>
      <c r="C492" s="9">
        <f>('summary-refine'!$K493-'summary-refine'!$J493)/1000</f>
        <v>113.96299999999999</v>
      </c>
      <c r="D492" s="9">
        <f>'summary-refine'!$J493/1000</f>
        <v>0.74299999999999999</v>
      </c>
      <c r="E492" s="8">
        <f>'summary-refine'!$G493</f>
        <v>303701</v>
      </c>
      <c r="F492" s="24">
        <f t="shared" si="40"/>
        <v>303.70100000000002</v>
      </c>
      <c r="G492" s="8">
        <f>'summary-refine'!$P493/1000</f>
        <v>91.46</v>
      </c>
      <c r="H492" s="8">
        <f>'summary-refine'!$P493/J492</f>
        <v>52.084282460136677</v>
      </c>
      <c r="I492" s="8">
        <f>'summary-refine'!$L493</f>
        <v>1638</v>
      </c>
      <c r="J492" s="8">
        <f>'summary-refine'!$M493</f>
        <v>1756</v>
      </c>
      <c r="K492" s="9">
        <f>('summary-no-refine'!$K493-'summary-no-refine'!$J493)/1000</f>
        <v>91.090999999999994</v>
      </c>
      <c r="L492" s="7">
        <f t="shared" si="38"/>
        <v>1.2510895697708884</v>
      </c>
      <c r="M492" s="8">
        <f>'summary-no-refine'!$G493</f>
        <v>263510</v>
      </c>
      <c r="N492" s="24">
        <f t="shared" si="41"/>
        <v>263.51</v>
      </c>
      <c r="O492" s="7">
        <f t="shared" si="39"/>
        <v>1.1525217259307048</v>
      </c>
    </row>
    <row r="493" spans="1:15" x14ac:dyDescent="0.2">
      <c r="A493" s="1">
        <v>492</v>
      </c>
      <c r="B493" s="9">
        <f>('summary-refine'!$H494+'summary-refine'!$I494)/1000</f>
        <v>7.9420000000000002</v>
      </c>
      <c r="C493" s="9">
        <f>('summary-refine'!$K494-'summary-refine'!$J494)/1000</f>
        <v>114.15600000000001</v>
      </c>
      <c r="D493" s="9">
        <f>'summary-refine'!$J494/1000</f>
        <v>0.749</v>
      </c>
      <c r="E493" s="8">
        <f>'summary-refine'!$G494</f>
        <v>303705</v>
      </c>
      <c r="F493" s="24">
        <f t="shared" si="40"/>
        <v>303.70499999999998</v>
      </c>
      <c r="G493" s="8">
        <f>'summary-refine'!$P494/1000</f>
        <v>91.463999999999999</v>
      </c>
      <c r="H493" s="8">
        <f>'summary-refine'!$P494/J493</f>
        <v>52.086560364464695</v>
      </c>
      <c r="I493" s="8">
        <f>'summary-refine'!$L494</f>
        <v>1638</v>
      </c>
      <c r="J493" s="8">
        <f>'summary-refine'!$M494</f>
        <v>1756</v>
      </c>
      <c r="K493" s="9">
        <f>('summary-no-refine'!$K494-'summary-no-refine'!$J494)/1000</f>
        <v>90.727000000000004</v>
      </c>
      <c r="L493" s="7">
        <f t="shared" si="38"/>
        <v>1.2582362472031479</v>
      </c>
      <c r="M493" s="8">
        <f>'summary-no-refine'!$G494</f>
        <v>263516</v>
      </c>
      <c r="N493" s="24">
        <f t="shared" si="41"/>
        <v>263.51600000000002</v>
      </c>
      <c r="O493" s="7">
        <f t="shared" si="39"/>
        <v>1.152510663489124</v>
      </c>
    </row>
    <row r="494" spans="1:15" x14ac:dyDescent="0.2">
      <c r="A494" s="1">
        <v>493</v>
      </c>
      <c r="B494" s="9">
        <f>('summary-refine'!$H495+'summary-refine'!$I495)/1000</f>
        <v>8.0030000000000001</v>
      </c>
      <c r="C494" s="9">
        <f>('summary-refine'!$K495-'summary-refine'!$J495)/1000</f>
        <v>113.718</v>
      </c>
      <c r="D494" s="9">
        <f>'summary-refine'!$J495/1000</f>
        <v>0.68600000000000005</v>
      </c>
      <c r="E494" s="8">
        <f>'summary-refine'!$G495</f>
        <v>303705</v>
      </c>
      <c r="F494" s="24">
        <f t="shared" si="40"/>
        <v>303.70499999999998</v>
      </c>
      <c r="G494" s="8">
        <f>'summary-refine'!$P495/1000</f>
        <v>91.463999999999999</v>
      </c>
      <c r="H494" s="8">
        <f>'summary-refine'!$P495/J494</f>
        <v>52.086560364464695</v>
      </c>
      <c r="I494" s="8">
        <f>'summary-refine'!$L495</f>
        <v>1638</v>
      </c>
      <c r="J494" s="8">
        <f>'summary-refine'!$M495</f>
        <v>1756</v>
      </c>
      <c r="K494" s="9">
        <f>('summary-no-refine'!$K495-'summary-no-refine'!$J495)/1000</f>
        <v>88.302999999999997</v>
      </c>
      <c r="L494" s="7">
        <f t="shared" si="38"/>
        <v>1.2878158159971915</v>
      </c>
      <c r="M494" s="8">
        <f>'summary-no-refine'!$G495</f>
        <v>263516</v>
      </c>
      <c r="N494" s="24">
        <f t="shared" si="41"/>
        <v>263.51600000000002</v>
      </c>
      <c r="O494" s="7">
        <f t="shared" si="39"/>
        <v>1.152510663489124</v>
      </c>
    </row>
    <row r="495" spans="1:15" x14ac:dyDescent="0.2">
      <c r="A495" s="1">
        <v>494</v>
      </c>
      <c r="B495" s="9">
        <f>('summary-refine'!$H496+'summary-refine'!$I496)/1000</f>
        <v>7.7590000000000003</v>
      </c>
      <c r="C495" s="9">
        <f>('summary-refine'!$K496-'summary-refine'!$J496)/1000</f>
        <v>111.76300000000001</v>
      </c>
      <c r="D495" s="9">
        <f>'summary-refine'!$J496/1000</f>
        <v>0.67800000000000005</v>
      </c>
      <c r="E495" s="8">
        <f>'summary-refine'!$G496</f>
        <v>303705</v>
      </c>
      <c r="F495" s="24">
        <f t="shared" si="40"/>
        <v>303.70499999999998</v>
      </c>
      <c r="G495" s="8">
        <f>'summary-refine'!$P496/1000</f>
        <v>91.463999999999999</v>
      </c>
      <c r="H495" s="8">
        <f>'summary-refine'!$P496/J495</f>
        <v>52.086560364464695</v>
      </c>
      <c r="I495" s="8">
        <f>'summary-refine'!$L496</f>
        <v>1638</v>
      </c>
      <c r="J495" s="8">
        <f>'summary-refine'!$M496</f>
        <v>1756</v>
      </c>
      <c r="K495" s="9">
        <f>('summary-no-refine'!$K496-'summary-no-refine'!$J496)/1000</f>
        <v>87.363</v>
      </c>
      <c r="L495" s="7">
        <f t="shared" si="38"/>
        <v>1.2792944381488731</v>
      </c>
      <c r="M495" s="8">
        <f>'summary-no-refine'!$G496</f>
        <v>263516</v>
      </c>
      <c r="N495" s="24">
        <f t="shared" si="41"/>
        <v>263.51600000000002</v>
      </c>
      <c r="O495" s="7">
        <f t="shared" si="39"/>
        <v>1.152510663489124</v>
      </c>
    </row>
    <row r="496" spans="1:15" x14ac:dyDescent="0.2">
      <c r="A496" s="1">
        <v>495</v>
      </c>
      <c r="B496" s="9">
        <f>('summary-refine'!$H497+'summary-refine'!$I497)/1000</f>
        <v>8.343</v>
      </c>
      <c r="C496" s="9">
        <f>('summary-refine'!$K497-'summary-refine'!$J497)/1000</f>
        <v>115.331</v>
      </c>
      <c r="D496" s="9">
        <f>'summary-refine'!$J497/1000</f>
        <v>0.75800000000000001</v>
      </c>
      <c r="E496" s="8">
        <f>'summary-refine'!$G497</f>
        <v>303705</v>
      </c>
      <c r="F496" s="24">
        <f t="shared" si="40"/>
        <v>303.70499999999998</v>
      </c>
      <c r="G496" s="8">
        <f>'summary-refine'!$P497/1000</f>
        <v>91.463999999999999</v>
      </c>
      <c r="H496" s="8">
        <f>'summary-refine'!$P497/J496</f>
        <v>52.086560364464695</v>
      </c>
      <c r="I496" s="8">
        <f>'summary-refine'!$L497</f>
        <v>1638</v>
      </c>
      <c r="J496" s="8">
        <f>'summary-refine'!$M497</f>
        <v>1756</v>
      </c>
      <c r="K496" s="9">
        <f>('summary-no-refine'!$K497-'summary-no-refine'!$J497)/1000</f>
        <v>90.896000000000001</v>
      </c>
      <c r="L496" s="7">
        <f t="shared" si="38"/>
        <v>1.2688237106143285</v>
      </c>
      <c r="M496" s="8">
        <f>'summary-no-refine'!$G497</f>
        <v>263516</v>
      </c>
      <c r="N496" s="24">
        <f t="shared" si="41"/>
        <v>263.51600000000002</v>
      </c>
      <c r="O496" s="7">
        <f t="shared" si="39"/>
        <v>1.152510663489124</v>
      </c>
    </row>
    <row r="497" spans="1:15" x14ac:dyDescent="0.2">
      <c r="A497" s="1">
        <v>496</v>
      </c>
      <c r="B497" s="9">
        <f>('summary-refine'!$H498+'summary-refine'!$I498)/1000</f>
        <v>8.4269999999999996</v>
      </c>
      <c r="C497" s="9">
        <f>('summary-refine'!$K498-'summary-refine'!$J498)/1000</f>
        <v>117.05800000000001</v>
      </c>
      <c r="D497" s="9">
        <f>'summary-refine'!$J498/1000</f>
        <v>0.77</v>
      </c>
      <c r="E497" s="8">
        <f>'summary-refine'!$G498</f>
        <v>303713</v>
      </c>
      <c r="F497" s="24">
        <f t="shared" si="40"/>
        <v>303.71300000000002</v>
      </c>
      <c r="G497" s="8">
        <f>'summary-refine'!$P498/1000</f>
        <v>91.498000000000005</v>
      </c>
      <c r="H497" s="8">
        <f>'summary-refine'!$P498/J497</f>
        <v>52.105922551252846</v>
      </c>
      <c r="I497" s="8">
        <f>'summary-refine'!$L498</f>
        <v>1638</v>
      </c>
      <c r="J497" s="8">
        <f>'summary-refine'!$M498</f>
        <v>1756</v>
      </c>
      <c r="K497" s="9">
        <f>('summary-no-refine'!$K498-'summary-no-refine'!$J498)/1000</f>
        <v>91.769000000000005</v>
      </c>
      <c r="L497" s="7">
        <f t="shared" si="38"/>
        <v>1.2755723610369514</v>
      </c>
      <c r="M497" s="8">
        <f>'summary-no-refine'!$G498</f>
        <v>263752</v>
      </c>
      <c r="N497" s="24">
        <f t="shared" si="41"/>
        <v>263.75200000000001</v>
      </c>
      <c r="O497" s="7">
        <f t="shared" si="39"/>
        <v>1.151509751584822</v>
      </c>
    </row>
    <row r="498" spans="1:15" x14ac:dyDescent="0.2">
      <c r="A498" s="1">
        <v>497</v>
      </c>
      <c r="B498" s="9">
        <f>('summary-refine'!$H499+'summary-refine'!$I499)/1000</f>
        <v>7.9960000000000004</v>
      </c>
      <c r="C498" s="9">
        <f>('summary-refine'!$K499-'summary-refine'!$J499)/1000</f>
        <v>112.58</v>
      </c>
      <c r="D498" s="9">
        <f>'summary-refine'!$J499/1000</f>
        <v>0.74399999999999999</v>
      </c>
      <c r="E498" s="8">
        <f>'summary-refine'!$G499</f>
        <v>303713</v>
      </c>
      <c r="F498" s="24">
        <f t="shared" si="40"/>
        <v>303.71300000000002</v>
      </c>
      <c r="G498" s="8">
        <f>'summary-refine'!$P499/1000</f>
        <v>91.498000000000005</v>
      </c>
      <c r="H498" s="8">
        <f>'summary-refine'!$P499/J498</f>
        <v>52.105922551252846</v>
      </c>
      <c r="I498" s="8">
        <f>'summary-refine'!$L499</f>
        <v>1638</v>
      </c>
      <c r="J498" s="8">
        <f>'summary-refine'!$M499</f>
        <v>1756</v>
      </c>
      <c r="K498" s="9">
        <f>('summary-no-refine'!$K499-'summary-no-refine'!$J499)/1000</f>
        <v>87.710999999999999</v>
      </c>
      <c r="L498" s="7">
        <f t="shared" si="38"/>
        <v>1.283533422261746</v>
      </c>
      <c r="M498" s="8">
        <f>'summary-no-refine'!$G499</f>
        <v>263752</v>
      </c>
      <c r="N498" s="24">
        <f t="shared" si="41"/>
        <v>263.75200000000001</v>
      </c>
      <c r="O498" s="7">
        <f t="shared" si="39"/>
        <v>1.151509751584822</v>
      </c>
    </row>
    <row r="499" spans="1:15" x14ac:dyDescent="0.2">
      <c r="A499" s="1">
        <v>498</v>
      </c>
      <c r="B499" s="9">
        <f>('summary-refine'!$H500+'summary-refine'!$I500)/1000</f>
        <v>8.1310000000000002</v>
      </c>
      <c r="C499" s="9">
        <f>('summary-refine'!$K500-'summary-refine'!$J500)/1000</f>
        <v>114.929</v>
      </c>
      <c r="D499" s="9">
        <f>'summary-refine'!$J500/1000</f>
        <v>0.82099999999999995</v>
      </c>
      <c r="E499" s="8">
        <f>'summary-refine'!$G500</f>
        <v>303713</v>
      </c>
      <c r="F499" s="24">
        <f t="shared" si="40"/>
        <v>303.71300000000002</v>
      </c>
      <c r="G499" s="8">
        <f>'summary-refine'!$P500/1000</f>
        <v>91.498000000000005</v>
      </c>
      <c r="H499" s="8">
        <f>'summary-refine'!$P500/J499</f>
        <v>52.105922551252846</v>
      </c>
      <c r="I499" s="8">
        <f>'summary-refine'!$L500</f>
        <v>1638</v>
      </c>
      <c r="J499" s="8">
        <f>'summary-refine'!$M500</f>
        <v>1756</v>
      </c>
      <c r="K499" s="9">
        <f>('summary-no-refine'!$K500-'summary-no-refine'!$J500)/1000</f>
        <v>90.768000000000001</v>
      </c>
      <c r="L499" s="7">
        <f t="shared" si="38"/>
        <v>1.2661841177507491</v>
      </c>
      <c r="M499" s="8">
        <f>'summary-no-refine'!$G500</f>
        <v>263752</v>
      </c>
      <c r="N499" s="24">
        <f t="shared" si="41"/>
        <v>263.75200000000001</v>
      </c>
      <c r="O499" s="7">
        <f t="shared" si="39"/>
        <v>1.151509751584822</v>
      </c>
    </row>
    <row r="500" spans="1:15" x14ac:dyDescent="0.2">
      <c r="A500" s="1">
        <v>499</v>
      </c>
      <c r="B500" s="9">
        <f>('summary-refine'!$H501+'summary-refine'!$I501)/1000</f>
        <v>7.85</v>
      </c>
      <c r="C500" s="9">
        <f>('summary-refine'!$K501-'summary-refine'!$J501)/1000</f>
        <v>110.74299999999999</v>
      </c>
      <c r="D500" s="9">
        <f>'summary-refine'!$J501/1000</f>
        <v>0.75700000000000001</v>
      </c>
      <c r="E500" s="8">
        <f>'summary-refine'!$G501</f>
        <v>303713</v>
      </c>
      <c r="F500" s="24">
        <f t="shared" si="40"/>
        <v>303.71300000000002</v>
      </c>
      <c r="G500" s="8">
        <f>'summary-refine'!$P501/1000</f>
        <v>91.498000000000005</v>
      </c>
      <c r="H500" s="8">
        <f>'summary-refine'!$P501/J500</f>
        <v>52.105922551252846</v>
      </c>
      <c r="I500" s="8">
        <f>'summary-refine'!$L501</f>
        <v>1638</v>
      </c>
      <c r="J500" s="8">
        <f>'summary-refine'!$M501</f>
        <v>1756</v>
      </c>
      <c r="K500" s="9">
        <f>('summary-no-refine'!$K501-'summary-no-refine'!$J501)/1000</f>
        <v>85.858000000000004</v>
      </c>
      <c r="L500" s="7">
        <f t="shared" si="38"/>
        <v>1.2898390365487198</v>
      </c>
      <c r="M500" s="8">
        <f>'summary-no-refine'!$G501</f>
        <v>263752</v>
      </c>
      <c r="N500" s="24">
        <f t="shared" si="41"/>
        <v>263.75200000000001</v>
      </c>
      <c r="O500" s="7">
        <f t="shared" si="39"/>
        <v>1.151509751584822</v>
      </c>
    </row>
    <row r="501" spans="1:15" x14ac:dyDescent="0.2">
      <c r="A501" s="1">
        <v>500</v>
      </c>
      <c r="B501" s="9">
        <f>('summary-refine'!$H502+'summary-refine'!$I502)/1000</f>
        <v>8.2850000000000001</v>
      </c>
      <c r="C501" s="9">
        <f>('summary-refine'!$K502-'summary-refine'!$J502)/1000</f>
        <v>115.28</v>
      </c>
      <c r="D501" s="9">
        <f>'summary-refine'!$J502/1000</f>
        <v>0.75900000000000001</v>
      </c>
      <c r="E501" s="8">
        <f>'summary-refine'!$G502</f>
        <v>303713</v>
      </c>
      <c r="F501" s="24">
        <f t="shared" si="40"/>
        <v>303.71300000000002</v>
      </c>
      <c r="G501" s="8">
        <f>'summary-refine'!$P502/1000</f>
        <v>91.498000000000005</v>
      </c>
      <c r="H501" s="8">
        <f>'summary-refine'!$P502/J501</f>
        <v>52.105922551252846</v>
      </c>
      <c r="I501" s="8">
        <f>'summary-refine'!$L502</f>
        <v>1638</v>
      </c>
      <c r="J501" s="8">
        <f>'summary-refine'!$M502</f>
        <v>1756</v>
      </c>
      <c r="K501" s="9">
        <f>('summary-no-refine'!$K502-'summary-no-refine'!$J502)/1000</f>
        <v>88.52</v>
      </c>
      <c r="L501" s="7">
        <f t="shared" si="38"/>
        <v>1.3023045639403525</v>
      </c>
      <c r="M501" s="8">
        <f>'summary-no-refine'!$G502</f>
        <v>263752</v>
      </c>
      <c r="N501" s="24">
        <f t="shared" si="41"/>
        <v>263.75200000000001</v>
      </c>
      <c r="O501" s="7">
        <f t="shared" si="39"/>
        <v>1.151509751584822</v>
      </c>
    </row>
    <row r="502" spans="1:15" x14ac:dyDescent="0.2">
      <c r="A502" s="1">
        <v>501</v>
      </c>
      <c r="B502" s="9">
        <f>('summary-refine'!$H503+'summary-refine'!$I503)/1000</f>
        <v>8.3290000000000006</v>
      </c>
      <c r="C502" s="9">
        <f>('summary-refine'!$K503-'summary-refine'!$J503)/1000</f>
        <v>119.21599999999999</v>
      </c>
      <c r="D502" s="9">
        <f>'summary-refine'!$J503/1000</f>
        <v>0.72699999999999998</v>
      </c>
      <c r="E502" s="8">
        <f>'summary-refine'!$G503</f>
        <v>303713</v>
      </c>
      <c r="F502" s="24">
        <f t="shared" si="40"/>
        <v>303.71300000000002</v>
      </c>
      <c r="G502" s="8">
        <f>'summary-refine'!$P503/1000</f>
        <v>91.498000000000005</v>
      </c>
      <c r="H502" s="8">
        <f>'summary-refine'!$P503/J502</f>
        <v>52.105922551252846</v>
      </c>
      <c r="I502" s="8">
        <f>'summary-refine'!$L503</f>
        <v>1638</v>
      </c>
      <c r="J502" s="8">
        <f>'summary-refine'!$M503</f>
        <v>1756</v>
      </c>
      <c r="K502" s="9">
        <f>('summary-no-refine'!$K503-'summary-no-refine'!$J503)/1000</f>
        <v>91.409000000000006</v>
      </c>
      <c r="L502" s="7">
        <f t="shared" si="38"/>
        <v>1.3042041812075396</v>
      </c>
      <c r="M502" s="8">
        <f>'summary-no-refine'!$G503</f>
        <v>263752</v>
      </c>
      <c r="N502" s="24">
        <f t="shared" si="41"/>
        <v>263.75200000000001</v>
      </c>
      <c r="O502" s="7">
        <f t="shared" si="39"/>
        <v>1.151509751584822</v>
      </c>
    </row>
    <row r="503" spans="1:15" x14ac:dyDescent="0.2">
      <c r="A503" s="1">
        <v>502</v>
      </c>
      <c r="B503" s="9">
        <f>('summary-refine'!$H504+'summary-refine'!$I504)/1000</f>
        <v>8.1660000000000004</v>
      </c>
      <c r="C503" s="9">
        <f>('summary-refine'!$K504-'summary-refine'!$J504)/1000</f>
        <v>115.252</v>
      </c>
      <c r="D503" s="9">
        <f>'summary-refine'!$J504/1000</f>
        <v>0.78300000000000003</v>
      </c>
      <c r="E503" s="8">
        <f>'summary-refine'!$G504</f>
        <v>303705</v>
      </c>
      <c r="F503" s="24">
        <f t="shared" si="40"/>
        <v>303.70499999999998</v>
      </c>
      <c r="G503" s="8">
        <f>'summary-refine'!$P504/1000</f>
        <v>91.463999999999999</v>
      </c>
      <c r="H503" s="8">
        <f>'summary-refine'!$P504/J503</f>
        <v>52.086560364464695</v>
      </c>
      <c r="I503" s="8">
        <f>'summary-refine'!$L504</f>
        <v>1638</v>
      </c>
      <c r="J503" s="8">
        <f>'summary-refine'!$M504</f>
        <v>1756</v>
      </c>
      <c r="K503" s="9">
        <f>('summary-no-refine'!$K504-'summary-no-refine'!$J504)/1000</f>
        <v>88.119</v>
      </c>
      <c r="L503" s="7">
        <f t="shared" si="38"/>
        <v>1.3079131628820118</v>
      </c>
      <c r="M503" s="8">
        <f>'summary-no-refine'!$G504</f>
        <v>263516</v>
      </c>
      <c r="N503" s="24">
        <f t="shared" si="41"/>
        <v>263.51600000000002</v>
      </c>
      <c r="O503" s="7">
        <f t="shared" si="39"/>
        <v>1.152510663489124</v>
      </c>
    </row>
    <row r="504" spans="1:15" x14ac:dyDescent="0.2">
      <c r="A504" s="1">
        <v>503</v>
      </c>
      <c r="B504" s="9">
        <f>('summary-refine'!$H505+'summary-refine'!$I505)/1000</f>
        <v>8.2289999999999992</v>
      </c>
      <c r="C504" s="9">
        <f>('summary-refine'!$K505-'summary-refine'!$J505)/1000</f>
        <v>116.479</v>
      </c>
      <c r="D504" s="9">
        <f>'summary-refine'!$J505/1000</f>
        <v>0.78100000000000003</v>
      </c>
      <c r="E504" s="8">
        <f>'summary-refine'!$G505</f>
        <v>303705</v>
      </c>
      <c r="F504" s="24">
        <f t="shared" si="40"/>
        <v>303.70499999999998</v>
      </c>
      <c r="G504" s="8">
        <f>'summary-refine'!$P505/1000</f>
        <v>91.463999999999999</v>
      </c>
      <c r="H504" s="8">
        <f>'summary-refine'!$P505/J504</f>
        <v>52.086560364464695</v>
      </c>
      <c r="I504" s="8">
        <f>'summary-refine'!$L505</f>
        <v>1638</v>
      </c>
      <c r="J504" s="8">
        <f>'summary-refine'!$M505</f>
        <v>1756</v>
      </c>
      <c r="K504" s="9">
        <f>('summary-no-refine'!$K505-'summary-no-refine'!$J505)/1000</f>
        <v>90.75</v>
      </c>
      <c r="L504" s="7">
        <f t="shared" si="38"/>
        <v>1.2835151515151515</v>
      </c>
      <c r="M504" s="8">
        <f>'summary-no-refine'!$G505</f>
        <v>263516</v>
      </c>
      <c r="N504" s="24">
        <f t="shared" si="41"/>
        <v>263.51600000000002</v>
      </c>
      <c r="O504" s="7">
        <f t="shared" si="39"/>
        <v>1.152510663489124</v>
      </c>
    </row>
    <row r="505" spans="1:15" x14ac:dyDescent="0.2">
      <c r="A505" s="1">
        <v>504</v>
      </c>
      <c r="B505" s="9">
        <f>('summary-refine'!$H506+'summary-refine'!$I506)/1000</f>
        <v>7.8280000000000003</v>
      </c>
      <c r="C505" s="9">
        <f>('summary-refine'!$K506-'summary-refine'!$J506)/1000</f>
        <v>110.407</v>
      </c>
      <c r="D505" s="9">
        <f>'summary-refine'!$J506/1000</f>
        <v>0.71699999999999997</v>
      </c>
      <c r="E505" s="8">
        <f>'summary-refine'!$G506</f>
        <v>303705</v>
      </c>
      <c r="F505" s="24">
        <f t="shared" si="40"/>
        <v>303.70499999999998</v>
      </c>
      <c r="G505" s="8">
        <f>'summary-refine'!$P506/1000</f>
        <v>91.463999999999999</v>
      </c>
      <c r="H505" s="8">
        <f>'summary-refine'!$P506/J505</f>
        <v>52.086560364464695</v>
      </c>
      <c r="I505" s="8">
        <f>'summary-refine'!$L506</f>
        <v>1638</v>
      </c>
      <c r="J505" s="8">
        <f>'summary-refine'!$M506</f>
        <v>1756</v>
      </c>
      <c r="K505" s="9">
        <f>('summary-no-refine'!$K506-'summary-no-refine'!$J506)/1000</f>
        <v>85.106999999999999</v>
      </c>
      <c r="L505" s="7">
        <f t="shared" si="38"/>
        <v>1.2972728447718753</v>
      </c>
      <c r="M505" s="8">
        <f>'summary-no-refine'!$G506</f>
        <v>263516</v>
      </c>
      <c r="N505" s="24">
        <f t="shared" si="41"/>
        <v>263.51600000000002</v>
      </c>
      <c r="O505" s="7">
        <f t="shared" si="39"/>
        <v>1.152510663489124</v>
      </c>
    </row>
    <row r="506" spans="1:15" x14ac:dyDescent="0.2">
      <c r="A506" s="1">
        <v>505</v>
      </c>
      <c r="B506" s="9">
        <f>('summary-refine'!$H507+'summary-refine'!$I507)/1000</f>
        <v>7.8940000000000001</v>
      </c>
      <c r="C506" s="9">
        <f>('summary-refine'!$K507-'summary-refine'!$J507)/1000</f>
        <v>115.09699999999999</v>
      </c>
      <c r="D506" s="9">
        <f>'summary-refine'!$J507/1000</f>
        <v>0.73599999999999999</v>
      </c>
      <c r="E506" s="8">
        <f>'summary-refine'!$G507</f>
        <v>303705</v>
      </c>
      <c r="F506" s="24">
        <f t="shared" si="40"/>
        <v>303.70499999999998</v>
      </c>
      <c r="G506" s="8">
        <f>'summary-refine'!$P507/1000</f>
        <v>91.463999999999999</v>
      </c>
      <c r="H506" s="8">
        <f>'summary-refine'!$P507/J506</f>
        <v>52.086560364464695</v>
      </c>
      <c r="I506" s="8">
        <f>'summary-refine'!$L507</f>
        <v>1638</v>
      </c>
      <c r="J506" s="8">
        <f>'summary-refine'!$M507</f>
        <v>1756</v>
      </c>
      <c r="K506" s="9">
        <f>('summary-no-refine'!$K507-'summary-no-refine'!$J507)/1000</f>
        <v>90.174999999999997</v>
      </c>
      <c r="L506" s="7">
        <f t="shared" si="38"/>
        <v>1.2763737177710008</v>
      </c>
      <c r="M506" s="8">
        <f>'summary-no-refine'!$G507</f>
        <v>263516</v>
      </c>
      <c r="N506" s="24">
        <f t="shared" si="41"/>
        <v>263.51600000000002</v>
      </c>
      <c r="O506" s="7">
        <f t="shared" si="39"/>
        <v>1.152510663489124</v>
      </c>
    </row>
    <row r="507" spans="1:15" x14ac:dyDescent="0.2">
      <c r="A507" s="1">
        <v>506</v>
      </c>
      <c r="B507" s="9">
        <f>('summary-refine'!$H508+'summary-refine'!$I508)/1000</f>
        <v>8.3729999999999993</v>
      </c>
      <c r="C507" s="9">
        <f>('summary-refine'!$K508-'summary-refine'!$J508)/1000</f>
        <v>114.233</v>
      </c>
      <c r="D507" s="9">
        <f>'summary-refine'!$J508/1000</f>
        <v>0.78100000000000003</v>
      </c>
      <c r="E507" s="8">
        <f>'summary-refine'!$G508</f>
        <v>303705</v>
      </c>
      <c r="F507" s="24">
        <f t="shared" si="40"/>
        <v>303.70499999999998</v>
      </c>
      <c r="G507" s="8">
        <f>'summary-refine'!$P508/1000</f>
        <v>91.463999999999999</v>
      </c>
      <c r="H507" s="8">
        <f>'summary-refine'!$P508/J507</f>
        <v>52.086560364464695</v>
      </c>
      <c r="I507" s="8">
        <f>'summary-refine'!$L508</f>
        <v>1638</v>
      </c>
      <c r="J507" s="8">
        <f>'summary-refine'!$M508</f>
        <v>1756</v>
      </c>
      <c r="K507" s="9">
        <f>('summary-no-refine'!$K508-'summary-no-refine'!$J508)/1000</f>
        <v>92.897999999999996</v>
      </c>
      <c r="L507" s="7">
        <f t="shared" si="38"/>
        <v>1.229660487846886</v>
      </c>
      <c r="M507" s="8">
        <f>'summary-no-refine'!$G508</f>
        <v>263516</v>
      </c>
      <c r="N507" s="24">
        <f t="shared" si="41"/>
        <v>263.51600000000002</v>
      </c>
      <c r="O507" s="7">
        <f t="shared" si="39"/>
        <v>1.152510663489124</v>
      </c>
    </row>
    <row r="508" spans="1:15" x14ac:dyDescent="0.2">
      <c r="A508" s="1">
        <v>507</v>
      </c>
      <c r="B508" s="9">
        <f>('summary-refine'!$H509+'summary-refine'!$I509)/1000</f>
        <v>8.0389999999999997</v>
      </c>
      <c r="C508" s="9">
        <f>('summary-refine'!$K509-'summary-refine'!$J509)/1000</f>
        <v>115.25700000000001</v>
      </c>
      <c r="D508" s="9">
        <f>'summary-refine'!$J509/1000</f>
        <v>0.73399999999999999</v>
      </c>
      <c r="E508" s="8">
        <f>'summary-refine'!$G509</f>
        <v>303705</v>
      </c>
      <c r="F508" s="24">
        <f t="shared" si="40"/>
        <v>303.70499999999998</v>
      </c>
      <c r="G508" s="8">
        <f>'summary-refine'!$P509/1000</f>
        <v>91.463999999999999</v>
      </c>
      <c r="H508" s="8">
        <f>'summary-refine'!$P509/J508</f>
        <v>52.086560364464695</v>
      </c>
      <c r="I508" s="8">
        <f>'summary-refine'!$L509</f>
        <v>1638</v>
      </c>
      <c r="J508" s="8">
        <f>'summary-refine'!$M509</f>
        <v>1756</v>
      </c>
      <c r="K508" s="9">
        <f>('summary-no-refine'!$K509-'summary-no-refine'!$J509)/1000</f>
        <v>89.581000000000003</v>
      </c>
      <c r="L508" s="7">
        <f t="shared" si="38"/>
        <v>1.2866232794900705</v>
      </c>
      <c r="M508" s="8">
        <f>'summary-no-refine'!$G509</f>
        <v>263516</v>
      </c>
      <c r="N508" s="24">
        <f t="shared" si="41"/>
        <v>263.51600000000002</v>
      </c>
      <c r="O508" s="7">
        <f t="shared" si="39"/>
        <v>1.152510663489124</v>
      </c>
    </row>
    <row r="509" spans="1:15" x14ac:dyDescent="0.2">
      <c r="A509" s="1">
        <v>508</v>
      </c>
      <c r="B509" s="9">
        <f>('summary-refine'!$H510+'summary-refine'!$I510)/1000</f>
        <v>8.1489999999999991</v>
      </c>
      <c r="C509" s="9">
        <f>('summary-refine'!$K510-'summary-refine'!$J510)/1000</f>
        <v>113.06399999999999</v>
      </c>
      <c r="D509" s="9">
        <f>'summary-refine'!$J510/1000</f>
        <v>0.69799999999999995</v>
      </c>
      <c r="E509" s="8">
        <f>'summary-refine'!$G510</f>
        <v>304317</v>
      </c>
      <c r="F509" s="24">
        <f t="shared" si="40"/>
        <v>304.31700000000001</v>
      </c>
      <c r="G509" s="8">
        <f>'summary-refine'!$P510/1000</f>
        <v>91.762</v>
      </c>
      <c r="H509" s="8">
        <f>'summary-refine'!$P510/J509</f>
        <v>52.256264236902048</v>
      </c>
      <c r="I509" s="8">
        <f>'summary-refine'!$L510</f>
        <v>1638</v>
      </c>
      <c r="J509" s="8">
        <f>'summary-refine'!$M510</f>
        <v>1756</v>
      </c>
      <c r="K509" s="9">
        <f>('summary-no-refine'!$K510-'summary-no-refine'!$J510)/1000</f>
        <v>90.325999999999993</v>
      </c>
      <c r="L509" s="7">
        <f t="shared" si="38"/>
        <v>1.2517326129796515</v>
      </c>
      <c r="M509" s="8">
        <f>'summary-no-refine'!$G510</f>
        <v>264141</v>
      </c>
      <c r="N509" s="24">
        <f t="shared" si="41"/>
        <v>264.14100000000002</v>
      </c>
      <c r="O509" s="7">
        <f t="shared" si="39"/>
        <v>1.152100582643361</v>
      </c>
    </row>
    <row r="510" spans="1:15" x14ac:dyDescent="0.2">
      <c r="A510" s="1">
        <v>509</v>
      </c>
      <c r="B510" s="9">
        <f>('summary-refine'!$H511+'summary-refine'!$I511)/1000</f>
        <v>7.8419999999999996</v>
      </c>
      <c r="C510" s="9">
        <f>('summary-refine'!$K511-'summary-refine'!$J511)/1000</f>
        <v>110.739</v>
      </c>
      <c r="D510" s="9">
        <f>'summary-refine'!$J511/1000</f>
        <v>0.73899999999999999</v>
      </c>
      <c r="E510" s="8">
        <f>'summary-refine'!$G511</f>
        <v>304392</v>
      </c>
      <c r="F510" s="24">
        <f t="shared" si="40"/>
        <v>304.392</v>
      </c>
      <c r="G510" s="8">
        <f>'summary-refine'!$P511/1000</f>
        <v>91.808000000000007</v>
      </c>
      <c r="H510" s="8">
        <f>'summary-refine'!$P511/J510</f>
        <v>52.28246013667426</v>
      </c>
      <c r="I510" s="8">
        <f>'summary-refine'!$L511</f>
        <v>1638</v>
      </c>
      <c r="J510" s="8">
        <f>'summary-refine'!$M511</f>
        <v>1756</v>
      </c>
      <c r="K510" s="9">
        <f>('summary-no-refine'!$K511-'summary-no-refine'!$J511)/1000</f>
        <v>87.512</v>
      </c>
      <c r="L510" s="7">
        <f t="shared" si="38"/>
        <v>1.2654150287960508</v>
      </c>
      <c r="M510" s="8">
        <f>'summary-no-refine'!$G511</f>
        <v>264173</v>
      </c>
      <c r="N510" s="24">
        <f t="shared" si="41"/>
        <v>264.173</v>
      </c>
      <c r="O510" s="7">
        <f t="shared" si="39"/>
        <v>1.1522449304054541</v>
      </c>
    </row>
    <row r="511" spans="1:15" x14ac:dyDescent="0.2">
      <c r="A511" s="1">
        <v>510</v>
      </c>
      <c r="B511" s="9">
        <f>('summary-refine'!$H512+'summary-refine'!$I512)/1000</f>
        <v>8.0310000000000006</v>
      </c>
      <c r="C511" s="9">
        <f>('summary-refine'!$K512-'summary-refine'!$J512)/1000</f>
        <v>114.705</v>
      </c>
      <c r="D511" s="9">
        <f>'summary-refine'!$J512/1000</f>
        <v>0.70899999999999996</v>
      </c>
      <c r="E511" s="8">
        <f>'summary-refine'!$G512</f>
        <v>304392</v>
      </c>
      <c r="F511" s="24">
        <f t="shared" si="40"/>
        <v>304.392</v>
      </c>
      <c r="G511" s="8">
        <f>'summary-refine'!$P512/1000</f>
        <v>91.808000000000007</v>
      </c>
      <c r="H511" s="8">
        <f>'summary-refine'!$P512/J511</f>
        <v>52.28246013667426</v>
      </c>
      <c r="I511" s="8">
        <f>'summary-refine'!$L512</f>
        <v>1638</v>
      </c>
      <c r="J511" s="8">
        <f>'summary-refine'!$M512</f>
        <v>1756</v>
      </c>
      <c r="K511" s="9">
        <f>('summary-no-refine'!$K512-'summary-no-refine'!$J512)/1000</f>
        <v>88.126000000000005</v>
      </c>
      <c r="L511" s="7">
        <f t="shared" si="38"/>
        <v>1.3016022513219707</v>
      </c>
      <c r="M511" s="8">
        <f>'summary-no-refine'!$G512</f>
        <v>264173</v>
      </c>
      <c r="N511" s="24">
        <f t="shared" si="41"/>
        <v>264.173</v>
      </c>
      <c r="O511" s="7">
        <f t="shared" si="39"/>
        <v>1.1522449304054541</v>
      </c>
    </row>
    <row r="512" spans="1:15" x14ac:dyDescent="0.2">
      <c r="A512" s="1">
        <v>511</v>
      </c>
      <c r="B512" s="9">
        <f>('summary-refine'!$H513+'summary-refine'!$I513)/1000</f>
        <v>8.66</v>
      </c>
      <c r="C512" s="9">
        <f>('summary-refine'!$K513-'summary-refine'!$J513)/1000</f>
        <v>118.166</v>
      </c>
      <c r="D512" s="9">
        <f>'summary-refine'!$J513/1000</f>
        <v>0.78500000000000003</v>
      </c>
      <c r="E512" s="8">
        <f>'summary-refine'!$G513</f>
        <v>304392</v>
      </c>
      <c r="F512" s="24">
        <f t="shared" si="40"/>
        <v>304.392</v>
      </c>
      <c r="G512" s="8">
        <f>'summary-refine'!$P513/1000</f>
        <v>91.808000000000007</v>
      </c>
      <c r="H512" s="8">
        <f>'summary-refine'!$P513/J512</f>
        <v>52.28246013667426</v>
      </c>
      <c r="I512" s="8">
        <f>'summary-refine'!$L513</f>
        <v>1638</v>
      </c>
      <c r="J512" s="8">
        <f>'summary-refine'!$M513</f>
        <v>1756</v>
      </c>
      <c r="K512" s="9">
        <f>('summary-no-refine'!$K513-'summary-no-refine'!$J513)/1000</f>
        <v>91.105999999999995</v>
      </c>
      <c r="L512" s="7">
        <f t="shared" si="38"/>
        <v>1.2970166619103023</v>
      </c>
      <c r="M512" s="8">
        <f>'summary-no-refine'!$G513</f>
        <v>264173</v>
      </c>
      <c r="N512" s="24">
        <f t="shared" si="41"/>
        <v>264.173</v>
      </c>
      <c r="O512" s="7">
        <f t="shared" si="39"/>
        <v>1.1522449304054541</v>
      </c>
    </row>
    <row r="513" spans="1:15" x14ac:dyDescent="0.2">
      <c r="A513" s="1">
        <v>512</v>
      </c>
      <c r="B513" s="9">
        <f>('summary-refine'!$H514+'summary-refine'!$I514)/1000</f>
        <v>8.2490000000000006</v>
      </c>
      <c r="C513" s="9">
        <f>('summary-refine'!$K514-'summary-refine'!$J514)/1000</f>
        <v>114.114</v>
      </c>
      <c r="D513" s="9">
        <f>'summary-refine'!$J514/1000</f>
        <v>0.80700000000000005</v>
      </c>
      <c r="E513" s="8">
        <f>'summary-refine'!$G514</f>
        <v>304392</v>
      </c>
      <c r="F513" s="24">
        <f t="shared" si="40"/>
        <v>304.392</v>
      </c>
      <c r="G513" s="8">
        <f>'summary-refine'!$P514/1000</f>
        <v>91.808000000000007</v>
      </c>
      <c r="H513" s="8">
        <f>'summary-refine'!$P514/J513</f>
        <v>52.28246013667426</v>
      </c>
      <c r="I513" s="8">
        <f>'summary-refine'!$L514</f>
        <v>1638</v>
      </c>
      <c r="J513" s="8">
        <f>'summary-refine'!$M514</f>
        <v>1756</v>
      </c>
      <c r="K513" s="9">
        <f>('summary-no-refine'!$K514-'summary-no-refine'!$J514)/1000</f>
        <v>89.626999999999995</v>
      </c>
      <c r="L513" s="7">
        <f t="shared" si="38"/>
        <v>1.2732100817833913</v>
      </c>
      <c r="M513" s="8">
        <f>'summary-no-refine'!$G514</f>
        <v>264173</v>
      </c>
      <c r="N513" s="24">
        <f t="shared" si="41"/>
        <v>264.173</v>
      </c>
      <c r="O513" s="7">
        <f t="shared" si="39"/>
        <v>1.1522449304054541</v>
      </c>
    </row>
    <row r="514" spans="1:15" x14ac:dyDescent="0.2">
      <c r="A514" s="1">
        <v>513</v>
      </c>
      <c r="B514" s="9">
        <f>('summary-refine'!$H515+'summary-refine'!$I515)/1000</f>
        <v>8.1440000000000001</v>
      </c>
      <c r="C514" s="9">
        <f>('summary-refine'!$K515-'summary-refine'!$J515)/1000</f>
        <v>117.271</v>
      </c>
      <c r="D514" s="9">
        <f>'summary-refine'!$J515/1000</f>
        <v>0.76900000000000002</v>
      </c>
      <c r="E514" s="8">
        <f>'summary-refine'!$G515</f>
        <v>304392</v>
      </c>
      <c r="F514" s="24">
        <f t="shared" si="40"/>
        <v>304.392</v>
      </c>
      <c r="G514" s="8">
        <f>'summary-refine'!$P515/1000</f>
        <v>91.808000000000007</v>
      </c>
      <c r="H514" s="8">
        <f>'summary-refine'!$P515/J514</f>
        <v>52.28246013667426</v>
      </c>
      <c r="I514" s="8">
        <f>'summary-refine'!$L515</f>
        <v>1638</v>
      </c>
      <c r="J514" s="8">
        <f>'summary-refine'!$M515</f>
        <v>1756</v>
      </c>
      <c r="K514" s="9">
        <f>('summary-no-refine'!$K515-'summary-no-refine'!$J515)/1000</f>
        <v>89.349000000000004</v>
      </c>
      <c r="L514" s="7">
        <f t="shared" ref="L514:L577" si="42">C514/K514</f>
        <v>1.31250489652934</v>
      </c>
      <c r="M514" s="8">
        <f>'summary-no-refine'!$G515</f>
        <v>264173</v>
      </c>
      <c r="N514" s="24">
        <f t="shared" si="41"/>
        <v>264.173</v>
      </c>
      <c r="O514" s="7">
        <f t="shared" ref="O514:O577" si="43">E514/M514</f>
        <v>1.1522449304054541</v>
      </c>
    </row>
    <row r="515" spans="1:15" x14ac:dyDescent="0.2">
      <c r="A515" s="1">
        <v>514</v>
      </c>
      <c r="B515" s="9">
        <f>('summary-refine'!$H516+'summary-refine'!$I516)/1000</f>
        <v>7.8259999999999996</v>
      </c>
      <c r="C515" s="9">
        <f>('summary-refine'!$K516-'summary-refine'!$J516)/1000</f>
        <v>113.05200000000001</v>
      </c>
      <c r="D515" s="9">
        <f>'summary-refine'!$J516/1000</f>
        <v>0.74199999999999999</v>
      </c>
      <c r="E515" s="8">
        <f>'summary-refine'!$G516</f>
        <v>308942</v>
      </c>
      <c r="F515" s="24">
        <f t="shared" ref="F515:F578" si="44">E515/1000</f>
        <v>308.94200000000001</v>
      </c>
      <c r="G515" s="8">
        <f>'summary-refine'!$P516/1000</f>
        <v>93.391999999999996</v>
      </c>
      <c r="H515" s="8">
        <f>'summary-refine'!$P516/J515</f>
        <v>53.184510250569474</v>
      </c>
      <c r="I515" s="8">
        <f>'summary-refine'!$L516</f>
        <v>1638</v>
      </c>
      <c r="J515" s="8">
        <f>'summary-refine'!$M516</f>
        <v>1756</v>
      </c>
      <c r="K515" s="9">
        <f>('summary-no-refine'!$K516-'summary-no-refine'!$J516)/1000</f>
        <v>88.906000000000006</v>
      </c>
      <c r="L515" s="7">
        <f t="shared" si="42"/>
        <v>1.2715902188828649</v>
      </c>
      <c r="M515" s="8">
        <f>'summary-no-refine'!$G516</f>
        <v>264069</v>
      </c>
      <c r="N515" s="24">
        <f t="shared" ref="N515:N578" si="45">M515/1000</f>
        <v>264.06900000000002</v>
      </c>
      <c r="O515" s="7">
        <f t="shared" si="43"/>
        <v>1.1699290715684159</v>
      </c>
    </row>
    <row r="516" spans="1:15" x14ac:dyDescent="0.2">
      <c r="A516" s="1">
        <v>515</v>
      </c>
      <c r="B516" s="9">
        <f>('summary-refine'!$H517+'summary-refine'!$I517)/1000</f>
        <v>7.9969999999999999</v>
      </c>
      <c r="C516" s="9">
        <f>('summary-refine'!$K517-'summary-refine'!$J517)/1000</f>
        <v>117.63</v>
      </c>
      <c r="D516" s="9">
        <f>'summary-refine'!$J517/1000</f>
        <v>0.71299999999999997</v>
      </c>
      <c r="E516" s="8">
        <f>'summary-refine'!$G517</f>
        <v>309125</v>
      </c>
      <c r="F516" s="24">
        <f t="shared" si="44"/>
        <v>309.125</v>
      </c>
      <c r="G516" s="8">
        <f>'summary-refine'!$P517/1000</f>
        <v>93.396000000000001</v>
      </c>
      <c r="H516" s="8">
        <f>'summary-refine'!$P517/J516</f>
        <v>53.156516789982923</v>
      </c>
      <c r="I516" s="8">
        <f>'summary-refine'!$L517</f>
        <v>1638</v>
      </c>
      <c r="J516" s="8">
        <f>'summary-refine'!$M517</f>
        <v>1757</v>
      </c>
      <c r="K516" s="9">
        <f>('summary-no-refine'!$K517-'summary-no-refine'!$J517)/1000</f>
        <v>88.994</v>
      </c>
      <c r="L516" s="7">
        <f t="shared" si="42"/>
        <v>1.3217745016517968</v>
      </c>
      <c r="M516" s="8">
        <f>'summary-no-refine'!$G517</f>
        <v>264317</v>
      </c>
      <c r="N516" s="24">
        <f t="shared" si="45"/>
        <v>264.31700000000001</v>
      </c>
      <c r="O516" s="7">
        <f t="shared" si="43"/>
        <v>1.1695237158412057</v>
      </c>
    </row>
    <row r="517" spans="1:15" x14ac:dyDescent="0.2">
      <c r="A517" s="1">
        <v>516</v>
      </c>
      <c r="B517" s="9">
        <f>('summary-refine'!$H518+'summary-refine'!$I518)/1000</f>
        <v>8.5350000000000001</v>
      </c>
      <c r="C517" s="9">
        <f>('summary-refine'!$K518-'summary-refine'!$J518)/1000</f>
        <v>119.312</v>
      </c>
      <c r="D517" s="9">
        <f>'summary-refine'!$J518/1000</f>
        <v>0.77300000000000002</v>
      </c>
      <c r="E517" s="8">
        <f>'summary-refine'!$G518</f>
        <v>309125</v>
      </c>
      <c r="F517" s="24">
        <f t="shared" si="44"/>
        <v>309.125</v>
      </c>
      <c r="G517" s="8">
        <f>'summary-refine'!$P518/1000</f>
        <v>93.396000000000001</v>
      </c>
      <c r="H517" s="8">
        <f>'summary-refine'!$P518/J517</f>
        <v>53.156516789982923</v>
      </c>
      <c r="I517" s="8">
        <f>'summary-refine'!$L518</f>
        <v>1638</v>
      </c>
      <c r="J517" s="8">
        <f>'summary-refine'!$M518</f>
        <v>1757</v>
      </c>
      <c r="K517" s="9">
        <f>('summary-no-refine'!$K518-'summary-no-refine'!$J518)/1000</f>
        <v>91.29</v>
      </c>
      <c r="L517" s="7">
        <f t="shared" si="42"/>
        <v>1.3069558549676852</v>
      </c>
      <c r="M517" s="8">
        <f>'summary-no-refine'!$G518</f>
        <v>264317</v>
      </c>
      <c r="N517" s="24">
        <f t="shared" si="45"/>
        <v>264.31700000000001</v>
      </c>
      <c r="O517" s="7">
        <f t="shared" si="43"/>
        <v>1.1695237158412057</v>
      </c>
    </row>
    <row r="518" spans="1:15" x14ac:dyDescent="0.2">
      <c r="A518" s="1">
        <v>517</v>
      </c>
      <c r="B518" s="9">
        <f>('summary-refine'!$H519+'summary-refine'!$I519)/1000</f>
        <v>8.1869999999999994</v>
      </c>
      <c r="C518" s="9">
        <f>('summary-refine'!$K519-'summary-refine'!$J519)/1000</f>
        <v>133.565</v>
      </c>
      <c r="D518" s="9">
        <f>'summary-refine'!$J519/1000</f>
        <v>0.79400000000000004</v>
      </c>
      <c r="E518" s="8">
        <f>'summary-refine'!$G519</f>
        <v>315961</v>
      </c>
      <c r="F518" s="24">
        <f t="shared" si="44"/>
        <v>315.96100000000001</v>
      </c>
      <c r="G518" s="8">
        <f>'summary-refine'!$P519/1000</f>
        <v>96.772999999999996</v>
      </c>
      <c r="H518" s="8">
        <f>'summary-refine'!$P519/J518</f>
        <v>54.922247446083993</v>
      </c>
      <c r="I518" s="8">
        <f>'summary-refine'!$L519</f>
        <v>1643</v>
      </c>
      <c r="J518" s="8">
        <f>'summary-refine'!$M519</f>
        <v>1762</v>
      </c>
      <c r="K518" s="9">
        <f>('summary-no-refine'!$K519-'summary-no-refine'!$J519)/1000</f>
        <v>99.453000000000003</v>
      </c>
      <c r="L518" s="7">
        <f t="shared" si="42"/>
        <v>1.342996189154676</v>
      </c>
      <c r="M518" s="8">
        <f>'summary-no-refine'!$G519</f>
        <v>275778</v>
      </c>
      <c r="N518" s="24">
        <f t="shared" si="45"/>
        <v>275.77800000000002</v>
      </c>
      <c r="O518" s="7">
        <f t="shared" si="43"/>
        <v>1.1457077794457862</v>
      </c>
    </row>
    <row r="519" spans="1:15" x14ac:dyDescent="0.2">
      <c r="A519" s="1">
        <v>518</v>
      </c>
      <c r="B519" s="9">
        <f>('summary-refine'!$H520+'summary-refine'!$I520)/1000</f>
        <v>8.1660000000000004</v>
      </c>
      <c r="C519" s="9">
        <f>('summary-refine'!$K520-'summary-refine'!$J520)/1000</f>
        <v>134.255</v>
      </c>
      <c r="D519" s="9">
        <f>'summary-refine'!$J520/1000</f>
        <v>0.81200000000000006</v>
      </c>
      <c r="E519" s="8">
        <f>'summary-refine'!$G520</f>
        <v>315961</v>
      </c>
      <c r="F519" s="24">
        <f t="shared" si="44"/>
        <v>315.96100000000001</v>
      </c>
      <c r="G519" s="8">
        <f>'summary-refine'!$P520/1000</f>
        <v>96.772999999999996</v>
      </c>
      <c r="H519" s="8">
        <f>'summary-refine'!$P520/J519</f>
        <v>54.922247446083993</v>
      </c>
      <c r="I519" s="8">
        <f>'summary-refine'!$L520</f>
        <v>1643</v>
      </c>
      <c r="J519" s="8">
        <f>'summary-refine'!$M520</f>
        <v>1762</v>
      </c>
      <c r="K519" s="9">
        <f>('summary-no-refine'!$K520-'summary-no-refine'!$J520)/1000</f>
        <v>100.18300000000001</v>
      </c>
      <c r="L519" s="7">
        <f t="shared" si="42"/>
        <v>1.3400976213529241</v>
      </c>
      <c r="M519" s="8">
        <f>'summary-no-refine'!$G520</f>
        <v>275778</v>
      </c>
      <c r="N519" s="24">
        <f t="shared" si="45"/>
        <v>275.77800000000002</v>
      </c>
      <c r="O519" s="7">
        <f t="shared" si="43"/>
        <v>1.1457077794457862</v>
      </c>
    </row>
    <row r="520" spans="1:15" x14ac:dyDescent="0.2">
      <c r="A520" s="1">
        <v>519</v>
      </c>
      <c r="B520" s="9">
        <f>('summary-refine'!$H521+'summary-refine'!$I521)/1000</f>
        <v>7.9740000000000002</v>
      </c>
      <c r="C520" s="9">
        <f>('summary-refine'!$K521-'summary-refine'!$J521)/1000</f>
        <v>129.46</v>
      </c>
      <c r="D520" s="9">
        <f>'summary-refine'!$J521/1000</f>
        <v>0.85499999999999998</v>
      </c>
      <c r="E520" s="8">
        <f>'summary-refine'!$G521</f>
        <v>315961</v>
      </c>
      <c r="F520" s="24">
        <f t="shared" si="44"/>
        <v>315.96100000000001</v>
      </c>
      <c r="G520" s="8">
        <f>'summary-refine'!$P521/1000</f>
        <v>96.772999999999996</v>
      </c>
      <c r="H520" s="8">
        <f>'summary-refine'!$P521/J520</f>
        <v>54.922247446083993</v>
      </c>
      <c r="I520" s="8">
        <f>'summary-refine'!$L521</f>
        <v>1643</v>
      </c>
      <c r="J520" s="8">
        <f>'summary-refine'!$M521</f>
        <v>1762</v>
      </c>
      <c r="K520" s="9">
        <f>('summary-no-refine'!$K521-'summary-no-refine'!$J521)/1000</f>
        <v>96.578000000000003</v>
      </c>
      <c r="L520" s="7">
        <f t="shared" si="42"/>
        <v>1.3404709147010707</v>
      </c>
      <c r="M520" s="8">
        <f>'summary-no-refine'!$G521</f>
        <v>275778</v>
      </c>
      <c r="N520" s="24">
        <f t="shared" si="45"/>
        <v>275.77800000000002</v>
      </c>
      <c r="O520" s="7">
        <f t="shared" si="43"/>
        <v>1.1457077794457862</v>
      </c>
    </row>
    <row r="521" spans="1:15" x14ac:dyDescent="0.2">
      <c r="A521" s="1">
        <v>520</v>
      </c>
      <c r="B521" s="9">
        <f>('summary-refine'!$H522+'summary-refine'!$I522)/1000</f>
        <v>8.032</v>
      </c>
      <c r="C521" s="9">
        <f>('summary-refine'!$K522-'summary-refine'!$J522)/1000</f>
        <v>135.464</v>
      </c>
      <c r="D521" s="9">
        <f>'summary-refine'!$J522/1000</f>
        <v>0.76200000000000001</v>
      </c>
      <c r="E521" s="8">
        <f>'summary-refine'!$G522</f>
        <v>315961</v>
      </c>
      <c r="F521" s="24">
        <f t="shared" si="44"/>
        <v>315.96100000000001</v>
      </c>
      <c r="G521" s="8">
        <f>'summary-refine'!$P522/1000</f>
        <v>96.772999999999996</v>
      </c>
      <c r="H521" s="8">
        <f>'summary-refine'!$P522/J521</f>
        <v>54.922247446083993</v>
      </c>
      <c r="I521" s="8">
        <f>'summary-refine'!$L522</f>
        <v>1643</v>
      </c>
      <c r="J521" s="8">
        <f>'summary-refine'!$M522</f>
        <v>1762</v>
      </c>
      <c r="K521" s="9">
        <f>('summary-no-refine'!$K522-'summary-no-refine'!$J522)/1000</f>
        <v>102.77800000000001</v>
      </c>
      <c r="L521" s="7">
        <f t="shared" si="42"/>
        <v>1.3180252583237657</v>
      </c>
      <c r="M521" s="8">
        <f>'summary-no-refine'!$G522</f>
        <v>275778</v>
      </c>
      <c r="N521" s="24">
        <f t="shared" si="45"/>
        <v>275.77800000000002</v>
      </c>
      <c r="O521" s="7">
        <f t="shared" si="43"/>
        <v>1.1457077794457862</v>
      </c>
    </row>
    <row r="522" spans="1:15" x14ac:dyDescent="0.2">
      <c r="A522" s="1">
        <v>521</v>
      </c>
      <c r="B522" s="9">
        <f>('summary-refine'!$H523+'summary-refine'!$I523)/1000</f>
        <v>8.5359999999999996</v>
      </c>
      <c r="C522" s="9">
        <f>('summary-refine'!$K523-'summary-refine'!$J523)/1000</f>
        <v>165.78</v>
      </c>
      <c r="D522" s="9">
        <f>'summary-refine'!$J523/1000</f>
        <v>0.93200000000000005</v>
      </c>
      <c r="E522" s="8">
        <f>'summary-refine'!$G523</f>
        <v>354745</v>
      </c>
      <c r="F522" s="24">
        <f t="shared" si="44"/>
        <v>354.745</v>
      </c>
      <c r="G522" s="8">
        <f>'summary-refine'!$P523/1000</f>
        <v>100.60899999999999</v>
      </c>
      <c r="H522" s="8">
        <f>'summary-refine'!$P523/J522</f>
        <v>57.099318955732123</v>
      </c>
      <c r="I522" s="8">
        <f>'summary-refine'!$L523</f>
        <v>1643</v>
      </c>
      <c r="J522" s="8">
        <f>'summary-refine'!$M523</f>
        <v>1762</v>
      </c>
      <c r="K522" s="9">
        <f>('summary-no-refine'!$K523-'summary-no-refine'!$J523)/1000</f>
        <v>140.15700000000001</v>
      </c>
      <c r="L522" s="7">
        <f t="shared" si="42"/>
        <v>1.1828164130225389</v>
      </c>
      <c r="M522" s="8">
        <f>'summary-no-refine'!$G523</f>
        <v>331366</v>
      </c>
      <c r="N522" s="24">
        <f t="shared" si="45"/>
        <v>331.36599999999999</v>
      </c>
      <c r="O522" s="7">
        <f t="shared" si="43"/>
        <v>1.0705534062034125</v>
      </c>
    </row>
    <row r="523" spans="1:15" x14ac:dyDescent="0.2">
      <c r="A523" s="1">
        <v>522</v>
      </c>
      <c r="B523" s="9">
        <f>('summary-refine'!$H524+'summary-refine'!$I524)/1000</f>
        <v>8.0419999999999998</v>
      </c>
      <c r="C523" s="9">
        <f>('summary-refine'!$K524-'summary-refine'!$J524)/1000</f>
        <v>164.74700000000001</v>
      </c>
      <c r="D523" s="9">
        <f>'summary-refine'!$J524/1000</f>
        <v>0.93700000000000006</v>
      </c>
      <c r="E523" s="8">
        <f>'summary-refine'!$G524</f>
        <v>354745</v>
      </c>
      <c r="F523" s="24">
        <f t="shared" si="44"/>
        <v>354.745</v>
      </c>
      <c r="G523" s="8">
        <f>'summary-refine'!$P524/1000</f>
        <v>100.60899999999999</v>
      </c>
      <c r="H523" s="8">
        <f>'summary-refine'!$P524/J523</f>
        <v>57.099318955732123</v>
      </c>
      <c r="I523" s="8">
        <f>'summary-refine'!$L524</f>
        <v>1643</v>
      </c>
      <c r="J523" s="8">
        <f>'summary-refine'!$M524</f>
        <v>1762</v>
      </c>
      <c r="K523" s="9">
        <f>('summary-no-refine'!$K524-'summary-no-refine'!$J524)/1000</f>
        <v>150.005</v>
      </c>
      <c r="L523" s="7">
        <f t="shared" si="42"/>
        <v>1.0982767241091964</v>
      </c>
      <c r="M523" s="8">
        <f>'summary-no-refine'!$G524</f>
        <v>331366</v>
      </c>
      <c r="N523" s="24">
        <f t="shared" si="45"/>
        <v>331.36599999999999</v>
      </c>
      <c r="O523" s="7">
        <f t="shared" si="43"/>
        <v>1.0705534062034125</v>
      </c>
    </row>
    <row r="524" spans="1:15" x14ac:dyDescent="0.2">
      <c r="A524" s="1">
        <v>523</v>
      </c>
      <c r="B524" s="9">
        <f>('summary-refine'!$H525+'summary-refine'!$I525)/1000</f>
        <v>8.2530000000000001</v>
      </c>
      <c r="C524" s="9">
        <f>('summary-refine'!$K525-'summary-refine'!$J525)/1000</f>
        <v>162.91499999999999</v>
      </c>
      <c r="D524" s="9">
        <f>'summary-refine'!$J525/1000</f>
        <v>0.88300000000000001</v>
      </c>
      <c r="E524" s="8">
        <f>'summary-refine'!$G525</f>
        <v>354745</v>
      </c>
      <c r="F524" s="24">
        <f t="shared" si="44"/>
        <v>354.745</v>
      </c>
      <c r="G524" s="8">
        <f>'summary-refine'!$P525/1000</f>
        <v>100.60899999999999</v>
      </c>
      <c r="H524" s="8">
        <f>'summary-refine'!$P525/J524</f>
        <v>57.099318955732123</v>
      </c>
      <c r="I524" s="8">
        <f>'summary-refine'!$L525</f>
        <v>1643</v>
      </c>
      <c r="J524" s="8">
        <f>'summary-refine'!$M525</f>
        <v>1762</v>
      </c>
      <c r="K524" s="9">
        <f>('summary-no-refine'!$K525-'summary-no-refine'!$J525)/1000</f>
        <v>137.69999999999999</v>
      </c>
      <c r="L524" s="7">
        <f t="shared" si="42"/>
        <v>1.1831154684095861</v>
      </c>
      <c r="M524" s="8">
        <f>'summary-no-refine'!$G525</f>
        <v>331366</v>
      </c>
      <c r="N524" s="24">
        <f t="shared" si="45"/>
        <v>331.36599999999999</v>
      </c>
      <c r="O524" s="7">
        <f t="shared" si="43"/>
        <v>1.0705534062034125</v>
      </c>
    </row>
    <row r="525" spans="1:15" x14ac:dyDescent="0.2">
      <c r="A525" s="1">
        <v>524</v>
      </c>
      <c r="B525" s="9">
        <f>('summary-refine'!$H526+'summary-refine'!$I526)/1000</f>
        <v>7.5720000000000001</v>
      </c>
      <c r="C525" s="9">
        <f>('summary-refine'!$K526-'summary-refine'!$J526)/1000</f>
        <v>158.54499999999999</v>
      </c>
      <c r="D525" s="9">
        <f>'summary-refine'!$J526/1000</f>
        <v>0.873</v>
      </c>
      <c r="E525" s="8">
        <f>'summary-refine'!$G526</f>
        <v>354745</v>
      </c>
      <c r="F525" s="24">
        <f t="shared" si="44"/>
        <v>354.745</v>
      </c>
      <c r="G525" s="8">
        <f>'summary-refine'!$P526/1000</f>
        <v>100.60899999999999</v>
      </c>
      <c r="H525" s="8">
        <f>'summary-refine'!$P526/J525</f>
        <v>57.099318955732123</v>
      </c>
      <c r="I525" s="8">
        <f>'summary-refine'!$L526</f>
        <v>1643</v>
      </c>
      <c r="J525" s="8">
        <f>'summary-refine'!$M526</f>
        <v>1762</v>
      </c>
      <c r="K525" s="9">
        <f>('summary-no-refine'!$K526-'summary-no-refine'!$J526)/1000</f>
        <v>135.4</v>
      </c>
      <c r="L525" s="7">
        <f t="shared" si="42"/>
        <v>1.1709379615952731</v>
      </c>
      <c r="M525" s="8">
        <f>'summary-no-refine'!$G526</f>
        <v>331366</v>
      </c>
      <c r="N525" s="24">
        <f t="shared" si="45"/>
        <v>331.36599999999999</v>
      </c>
      <c r="O525" s="7">
        <f t="shared" si="43"/>
        <v>1.0705534062034125</v>
      </c>
    </row>
    <row r="526" spans="1:15" x14ac:dyDescent="0.2">
      <c r="A526" s="1">
        <v>525</v>
      </c>
      <c r="B526" s="9">
        <f>('summary-refine'!$H527+'summary-refine'!$I527)/1000</f>
        <v>8.2590000000000003</v>
      </c>
      <c r="C526" s="9">
        <f>('summary-refine'!$K527-'summary-refine'!$J527)/1000</f>
        <v>160.04300000000001</v>
      </c>
      <c r="D526" s="9">
        <f>'summary-refine'!$J527/1000</f>
        <v>0.76</v>
      </c>
      <c r="E526" s="8">
        <f>'summary-refine'!$G527</f>
        <v>319577</v>
      </c>
      <c r="F526" s="24">
        <f t="shared" si="44"/>
        <v>319.577</v>
      </c>
      <c r="G526" s="8">
        <f>'summary-refine'!$P527/1000</f>
        <v>92.628</v>
      </c>
      <c r="H526" s="8">
        <f>'summary-refine'!$P527/J526</f>
        <v>52.569807037457437</v>
      </c>
      <c r="I526" s="8">
        <f>'summary-refine'!$L527</f>
        <v>1643</v>
      </c>
      <c r="J526" s="8">
        <f>'summary-refine'!$M527</f>
        <v>1762</v>
      </c>
      <c r="K526" s="9">
        <f>('summary-no-refine'!$K527-'summary-no-refine'!$J527)/1000</f>
        <v>100.003</v>
      </c>
      <c r="L526" s="7">
        <f t="shared" si="42"/>
        <v>1.6003819885403439</v>
      </c>
      <c r="M526" s="8">
        <f>'summary-no-refine'!$G527</f>
        <v>257174</v>
      </c>
      <c r="N526" s="24">
        <f t="shared" si="45"/>
        <v>257.17399999999998</v>
      </c>
      <c r="O526" s="7">
        <f t="shared" si="43"/>
        <v>1.2426489458498915</v>
      </c>
    </row>
    <row r="527" spans="1:15" x14ac:dyDescent="0.2">
      <c r="A527" s="1">
        <v>526</v>
      </c>
      <c r="B527" s="9">
        <f>('summary-refine'!$H528+'summary-refine'!$I528)/1000</f>
        <v>8.4339999999999993</v>
      </c>
      <c r="C527" s="9">
        <f>('summary-refine'!$K528-'summary-refine'!$J528)/1000</f>
        <v>159.255</v>
      </c>
      <c r="D527" s="9">
        <f>'summary-refine'!$J528/1000</f>
        <v>0.79400000000000004</v>
      </c>
      <c r="E527" s="8">
        <f>'summary-refine'!$G528</f>
        <v>319577</v>
      </c>
      <c r="F527" s="24">
        <f t="shared" si="44"/>
        <v>319.577</v>
      </c>
      <c r="G527" s="8">
        <f>'summary-refine'!$P528/1000</f>
        <v>92.628</v>
      </c>
      <c r="H527" s="8">
        <f>'summary-refine'!$P528/J527</f>
        <v>52.569807037457437</v>
      </c>
      <c r="I527" s="8">
        <f>'summary-refine'!$L528</f>
        <v>1643</v>
      </c>
      <c r="J527" s="8">
        <f>'summary-refine'!$M528</f>
        <v>1762</v>
      </c>
      <c r="K527" s="9">
        <f>('summary-no-refine'!$K528-'summary-no-refine'!$J528)/1000</f>
        <v>103.801</v>
      </c>
      <c r="L527" s="7">
        <f t="shared" si="42"/>
        <v>1.5342337742410959</v>
      </c>
      <c r="M527" s="8">
        <f>'summary-no-refine'!$G528</f>
        <v>257174</v>
      </c>
      <c r="N527" s="24">
        <f t="shared" si="45"/>
        <v>257.17399999999998</v>
      </c>
      <c r="O527" s="7">
        <f t="shared" si="43"/>
        <v>1.2426489458498915</v>
      </c>
    </row>
    <row r="528" spans="1:15" x14ac:dyDescent="0.2">
      <c r="A528" s="1">
        <v>527</v>
      </c>
      <c r="B528" s="9">
        <f>('summary-refine'!$H529+'summary-refine'!$I529)/1000</f>
        <v>8</v>
      </c>
      <c r="C528" s="9">
        <f>('summary-refine'!$K529-'summary-refine'!$J529)/1000</f>
        <v>160.44</v>
      </c>
      <c r="D528" s="9">
        <f>'summary-refine'!$J529/1000</f>
        <v>0.78800000000000003</v>
      </c>
      <c r="E528" s="8">
        <f>'summary-refine'!$G529</f>
        <v>319577</v>
      </c>
      <c r="F528" s="24">
        <f t="shared" si="44"/>
        <v>319.577</v>
      </c>
      <c r="G528" s="8">
        <f>'summary-refine'!$P529/1000</f>
        <v>92.628</v>
      </c>
      <c r="H528" s="8">
        <f>'summary-refine'!$P529/J528</f>
        <v>52.569807037457437</v>
      </c>
      <c r="I528" s="8">
        <f>'summary-refine'!$L529</f>
        <v>1643</v>
      </c>
      <c r="J528" s="8">
        <f>'summary-refine'!$M529</f>
        <v>1762</v>
      </c>
      <c r="K528" s="9">
        <f>('summary-no-refine'!$K529-'summary-no-refine'!$J529)/1000</f>
        <v>101.73399999999999</v>
      </c>
      <c r="L528" s="7">
        <f t="shared" si="42"/>
        <v>1.5770538856232921</v>
      </c>
      <c r="M528" s="8">
        <f>'summary-no-refine'!$G529</f>
        <v>257174</v>
      </c>
      <c r="N528" s="24">
        <f t="shared" si="45"/>
        <v>257.17399999999998</v>
      </c>
      <c r="O528" s="7">
        <f t="shared" si="43"/>
        <v>1.2426489458498915</v>
      </c>
    </row>
    <row r="529" spans="1:15" x14ac:dyDescent="0.2">
      <c r="A529" s="1">
        <v>528</v>
      </c>
      <c r="B529" s="9">
        <f>('summary-refine'!$H530+'summary-refine'!$I530)/1000</f>
        <v>8.1790000000000003</v>
      </c>
      <c r="C529" s="9">
        <f>('summary-refine'!$K530-'summary-refine'!$J530)/1000</f>
        <v>161.43</v>
      </c>
      <c r="D529" s="9">
        <f>'summary-refine'!$J530/1000</f>
        <v>0.79100000000000004</v>
      </c>
      <c r="E529" s="8">
        <f>'summary-refine'!$G530</f>
        <v>320604</v>
      </c>
      <c r="F529" s="24">
        <f t="shared" si="44"/>
        <v>320.60399999999998</v>
      </c>
      <c r="G529" s="8">
        <f>'summary-refine'!$P530/1000</f>
        <v>92.754000000000005</v>
      </c>
      <c r="H529" s="8">
        <f>'summary-refine'!$P530/J529</f>
        <v>52.492359932088284</v>
      </c>
      <c r="I529" s="8">
        <f>'summary-refine'!$L530</f>
        <v>1646</v>
      </c>
      <c r="J529" s="8">
        <f>'summary-refine'!$M530</f>
        <v>1767</v>
      </c>
      <c r="K529" s="9">
        <f>('summary-no-refine'!$K530-'summary-no-refine'!$J530)/1000</f>
        <v>97.828000000000003</v>
      </c>
      <c r="L529" s="7">
        <f t="shared" si="42"/>
        <v>1.6501410639080836</v>
      </c>
      <c r="M529" s="8">
        <f>'summary-no-refine'!$G530</f>
        <v>258301</v>
      </c>
      <c r="N529" s="24">
        <f t="shared" si="45"/>
        <v>258.30099999999999</v>
      </c>
      <c r="O529" s="7">
        <f t="shared" si="43"/>
        <v>1.2412030925160955</v>
      </c>
    </row>
    <row r="530" spans="1:15" x14ac:dyDescent="0.2">
      <c r="A530" s="1">
        <v>529</v>
      </c>
      <c r="B530" s="9">
        <f>('summary-refine'!$H531+'summary-refine'!$I531)/1000</f>
        <v>7.96</v>
      </c>
      <c r="C530" s="9">
        <f>('summary-refine'!$K531-'summary-refine'!$J531)/1000</f>
        <v>156.095</v>
      </c>
      <c r="D530" s="9">
        <f>'summary-refine'!$J531/1000</f>
        <v>0.77900000000000003</v>
      </c>
      <c r="E530" s="8">
        <f>'summary-refine'!$G531</f>
        <v>316851</v>
      </c>
      <c r="F530" s="24">
        <f t="shared" si="44"/>
        <v>316.851</v>
      </c>
      <c r="G530" s="8">
        <f>'summary-refine'!$P531/1000</f>
        <v>91.766000000000005</v>
      </c>
      <c r="H530" s="8">
        <f>'summary-refine'!$P531/J530</f>
        <v>51.903846153846153</v>
      </c>
      <c r="I530" s="8">
        <f>'summary-refine'!$L531</f>
        <v>1647</v>
      </c>
      <c r="J530" s="8">
        <f>'summary-refine'!$M531</f>
        <v>1768</v>
      </c>
      <c r="K530" s="9">
        <f>('summary-no-refine'!$K531-'summary-no-refine'!$J531)/1000</f>
        <v>96.234999999999999</v>
      </c>
      <c r="L530" s="7">
        <f t="shared" si="42"/>
        <v>1.6220190159505377</v>
      </c>
      <c r="M530" s="8">
        <f>'summary-no-refine'!$G531</f>
        <v>258214</v>
      </c>
      <c r="N530" s="24">
        <f t="shared" si="45"/>
        <v>258.214</v>
      </c>
      <c r="O530" s="7">
        <f t="shared" si="43"/>
        <v>1.2270868349508548</v>
      </c>
    </row>
    <row r="531" spans="1:15" x14ac:dyDescent="0.2">
      <c r="A531" s="1">
        <v>530</v>
      </c>
      <c r="B531" s="9">
        <f>('summary-refine'!$H532+'summary-refine'!$I532)/1000</f>
        <v>8.077</v>
      </c>
      <c r="C531" s="9">
        <f>('summary-refine'!$K532-'summary-refine'!$J532)/1000</f>
        <v>162.38</v>
      </c>
      <c r="D531" s="9">
        <f>'summary-refine'!$J532/1000</f>
        <v>0.88800000000000001</v>
      </c>
      <c r="E531" s="8">
        <f>'summary-refine'!$G532</f>
        <v>316851</v>
      </c>
      <c r="F531" s="24">
        <f t="shared" si="44"/>
        <v>316.851</v>
      </c>
      <c r="G531" s="8">
        <f>'summary-refine'!$P532/1000</f>
        <v>91.766000000000005</v>
      </c>
      <c r="H531" s="8">
        <f>'summary-refine'!$P532/J531</f>
        <v>51.903846153846153</v>
      </c>
      <c r="I531" s="8">
        <f>'summary-refine'!$L532</f>
        <v>1647</v>
      </c>
      <c r="J531" s="8">
        <f>'summary-refine'!$M532</f>
        <v>1768</v>
      </c>
      <c r="K531" s="9">
        <f>('summary-no-refine'!$K532-'summary-no-refine'!$J532)/1000</f>
        <v>101.536</v>
      </c>
      <c r="L531" s="7">
        <f t="shared" si="42"/>
        <v>1.5992357390482193</v>
      </c>
      <c r="M531" s="8">
        <f>'summary-no-refine'!$G532</f>
        <v>258214</v>
      </c>
      <c r="N531" s="24">
        <f t="shared" si="45"/>
        <v>258.214</v>
      </c>
      <c r="O531" s="7">
        <f t="shared" si="43"/>
        <v>1.2270868349508548</v>
      </c>
    </row>
    <row r="532" spans="1:15" x14ac:dyDescent="0.2">
      <c r="A532" s="1">
        <v>531</v>
      </c>
      <c r="B532" s="9">
        <f>('summary-refine'!$H533+'summary-refine'!$I533)/1000</f>
        <v>8.423</v>
      </c>
      <c r="C532" s="9">
        <f>('summary-refine'!$K533-'summary-refine'!$J533)/1000</f>
        <v>161.773</v>
      </c>
      <c r="D532" s="9">
        <f>'summary-refine'!$J533/1000</f>
        <v>0.80500000000000005</v>
      </c>
      <c r="E532" s="8">
        <f>'summary-refine'!$G533</f>
        <v>316851</v>
      </c>
      <c r="F532" s="24">
        <f t="shared" si="44"/>
        <v>316.851</v>
      </c>
      <c r="G532" s="8">
        <f>'summary-refine'!$P533/1000</f>
        <v>91.766000000000005</v>
      </c>
      <c r="H532" s="8">
        <f>'summary-refine'!$P533/J532</f>
        <v>51.903846153846153</v>
      </c>
      <c r="I532" s="8">
        <f>'summary-refine'!$L533</f>
        <v>1647</v>
      </c>
      <c r="J532" s="8">
        <f>'summary-refine'!$M533</f>
        <v>1768</v>
      </c>
      <c r="K532" s="9">
        <f>('summary-no-refine'!$K533-'summary-no-refine'!$J533)/1000</f>
        <v>100.342</v>
      </c>
      <c r="L532" s="7">
        <f t="shared" si="42"/>
        <v>1.6122162205258017</v>
      </c>
      <c r="M532" s="8">
        <f>'summary-no-refine'!$G533</f>
        <v>258214</v>
      </c>
      <c r="N532" s="24">
        <f t="shared" si="45"/>
        <v>258.214</v>
      </c>
      <c r="O532" s="7">
        <f t="shared" si="43"/>
        <v>1.2270868349508548</v>
      </c>
    </row>
    <row r="533" spans="1:15" x14ac:dyDescent="0.2">
      <c r="A533" s="1">
        <v>532</v>
      </c>
      <c r="B533" s="9">
        <f>('summary-refine'!$H534+'summary-refine'!$I534)/1000</f>
        <v>7.8739999999999997</v>
      </c>
      <c r="C533" s="9">
        <f>('summary-refine'!$K534-'summary-refine'!$J534)/1000</f>
        <v>160.982</v>
      </c>
      <c r="D533" s="9">
        <f>'summary-refine'!$J534/1000</f>
        <v>0.77800000000000002</v>
      </c>
      <c r="E533" s="8">
        <f>'summary-refine'!$G534</f>
        <v>316851</v>
      </c>
      <c r="F533" s="24">
        <f t="shared" si="44"/>
        <v>316.851</v>
      </c>
      <c r="G533" s="8">
        <f>'summary-refine'!$P534/1000</f>
        <v>91.766000000000005</v>
      </c>
      <c r="H533" s="8">
        <f>'summary-refine'!$P534/J533</f>
        <v>51.903846153846153</v>
      </c>
      <c r="I533" s="8">
        <f>'summary-refine'!$L534</f>
        <v>1647</v>
      </c>
      <c r="J533" s="8">
        <f>'summary-refine'!$M534</f>
        <v>1768</v>
      </c>
      <c r="K533" s="9">
        <f>('summary-no-refine'!$K534-'summary-no-refine'!$J534)/1000</f>
        <v>99.212999999999994</v>
      </c>
      <c r="L533" s="7">
        <f t="shared" si="42"/>
        <v>1.6225897815810428</v>
      </c>
      <c r="M533" s="8">
        <f>'summary-no-refine'!$G534</f>
        <v>258214</v>
      </c>
      <c r="N533" s="24">
        <f t="shared" si="45"/>
        <v>258.214</v>
      </c>
      <c r="O533" s="7">
        <f t="shared" si="43"/>
        <v>1.2270868349508548</v>
      </c>
    </row>
    <row r="534" spans="1:15" x14ac:dyDescent="0.2">
      <c r="A534" s="1">
        <v>533</v>
      </c>
      <c r="B534" s="9">
        <f>('summary-refine'!$H535+'summary-refine'!$I535)/1000</f>
        <v>8.2040000000000006</v>
      </c>
      <c r="C534" s="9">
        <f>('summary-refine'!$K535-'summary-refine'!$J535)/1000</f>
        <v>159.65199999999999</v>
      </c>
      <c r="D534" s="9">
        <f>'summary-refine'!$J535/1000</f>
        <v>0.84699999999999998</v>
      </c>
      <c r="E534" s="8">
        <f>'summary-refine'!$G535</f>
        <v>316851</v>
      </c>
      <c r="F534" s="24">
        <f t="shared" si="44"/>
        <v>316.851</v>
      </c>
      <c r="G534" s="8">
        <f>'summary-refine'!$P535/1000</f>
        <v>91.766000000000005</v>
      </c>
      <c r="H534" s="8">
        <f>'summary-refine'!$P535/J534</f>
        <v>51.903846153846153</v>
      </c>
      <c r="I534" s="8">
        <f>'summary-refine'!$L535</f>
        <v>1647</v>
      </c>
      <c r="J534" s="8">
        <f>'summary-refine'!$M535</f>
        <v>1768</v>
      </c>
      <c r="K534" s="9">
        <f>('summary-no-refine'!$K535-'summary-no-refine'!$J535)/1000</f>
        <v>100.24</v>
      </c>
      <c r="L534" s="7">
        <f t="shared" si="42"/>
        <v>1.5926975259377494</v>
      </c>
      <c r="M534" s="8">
        <f>'summary-no-refine'!$G535</f>
        <v>258214</v>
      </c>
      <c r="N534" s="24">
        <f t="shared" si="45"/>
        <v>258.214</v>
      </c>
      <c r="O534" s="7">
        <f t="shared" si="43"/>
        <v>1.2270868349508548</v>
      </c>
    </row>
    <row r="535" spans="1:15" x14ac:dyDescent="0.2">
      <c r="A535" s="1">
        <v>534</v>
      </c>
      <c r="B535" s="9">
        <f>('summary-refine'!$H536+'summary-refine'!$I536)/1000</f>
        <v>7.81</v>
      </c>
      <c r="C535" s="9">
        <f>('summary-refine'!$K536-'summary-refine'!$J536)/1000</f>
        <v>158.297</v>
      </c>
      <c r="D535" s="9">
        <f>'summary-refine'!$J536/1000</f>
        <v>0.79500000000000004</v>
      </c>
      <c r="E535" s="8">
        <f>'summary-refine'!$G536</f>
        <v>315227</v>
      </c>
      <c r="F535" s="24">
        <f t="shared" si="44"/>
        <v>315.22699999999998</v>
      </c>
      <c r="G535" s="8">
        <f>'summary-refine'!$P536/1000</f>
        <v>91.686999999999998</v>
      </c>
      <c r="H535" s="8">
        <f>'summary-refine'!$P536/J535</f>
        <v>51.859162895927604</v>
      </c>
      <c r="I535" s="8">
        <f>'summary-refine'!$L536</f>
        <v>1647</v>
      </c>
      <c r="J535" s="8">
        <f>'summary-refine'!$M536</f>
        <v>1768</v>
      </c>
      <c r="K535" s="9">
        <f>('summary-no-refine'!$K536-'summary-no-refine'!$J536)/1000</f>
        <v>94.778999999999996</v>
      </c>
      <c r="L535" s="7">
        <f t="shared" si="42"/>
        <v>1.6701695523269924</v>
      </c>
      <c r="M535" s="8">
        <f>'summary-no-refine'!$G536</f>
        <v>256455</v>
      </c>
      <c r="N535" s="24">
        <f t="shared" si="45"/>
        <v>256.45499999999998</v>
      </c>
      <c r="O535" s="7">
        <f t="shared" si="43"/>
        <v>1.2291708096937084</v>
      </c>
    </row>
    <row r="536" spans="1:15" x14ac:dyDescent="0.2">
      <c r="A536" s="1">
        <v>535</v>
      </c>
      <c r="B536" s="9">
        <f>('summary-refine'!$H537+'summary-refine'!$I537)/1000</f>
        <v>8.0530000000000008</v>
      </c>
      <c r="C536" s="9">
        <f>('summary-refine'!$K537-'summary-refine'!$J537)/1000</f>
        <v>161.95400000000001</v>
      </c>
      <c r="D536" s="9">
        <f>'summary-refine'!$J537/1000</f>
        <v>0.78700000000000003</v>
      </c>
      <c r="E536" s="8">
        <f>'summary-refine'!$G537</f>
        <v>321712</v>
      </c>
      <c r="F536" s="24">
        <f t="shared" si="44"/>
        <v>321.71199999999999</v>
      </c>
      <c r="G536" s="8">
        <f>'summary-refine'!$P537/1000</f>
        <v>91.837999999999994</v>
      </c>
      <c r="H536" s="8">
        <f>'summary-refine'!$P537/J536</f>
        <v>51.856578204404293</v>
      </c>
      <c r="I536" s="8">
        <f>'summary-refine'!$L537</f>
        <v>1650</v>
      </c>
      <c r="J536" s="8">
        <f>'summary-refine'!$M537</f>
        <v>1771</v>
      </c>
      <c r="K536" s="9">
        <f>('summary-no-refine'!$K537-'summary-no-refine'!$J537)/1000</f>
        <v>106.319</v>
      </c>
      <c r="L536" s="7">
        <f t="shared" si="42"/>
        <v>1.5232837028188753</v>
      </c>
      <c r="M536" s="8">
        <f>'summary-no-refine'!$G537</f>
        <v>264829</v>
      </c>
      <c r="N536" s="24">
        <f t="shared" si="45"/>
        <v>264.82900000000001</v>
      </c>
      <c r="O536" s="7">
        <f t="shared" si="43"/>
        <v>1.2147914314519936</v>
      </c>
    </row>
    <row r="537" spans="1:15" x14ac:dyDescent="0.2">
      <c r="A537" s="1">
        <v>536</v>
      </c>
      <c r="B537" s="9">
        <f>('summary-refine'!$H538+'summary-refine'!$I538)/1000</f>
        <v>8.4359999999999999</v>
      </c>
      <c r="C537" s="9">
        <f>('summary-refine'!$K538-'summary-refine'!$J538)/1000</f>
        <v>159.59100000000001</v>
      </c>
      <c r="D537" s="9">
        <f>'summary-refine'!$J538/1000</f>
        <v>0.90300000000000002</v>
      </c>
      <c r="E537" s="8">
        <f>'summary-refine'!$G538</f>
        <v>321712</v>
      </c>
      <c r="F537" s="24">
        <f t="shared" si="44"/>
        <v>321.71199999999999</v>
      </c>
      <c r="G537" s="8">
        <f>'summary-refine'!$P538/1000</f>
        <v>91.837999999999994</v>
      </c>
      <c r="H537" s="8">
        <f>'summary-refine'!$P538/J537</f>
        <v>51.856578204404293</v>
      </c>
      <c r="I537" s="8">
        <f>'summary-refine'!$L538</f>
        <v>1650</v>
      </c>
      <c r="J537" s="8">
        <f>'summary-refine'!$M538</f>
        <v>1771</v>
      </c>
      <c r="K537" s="9">
        <f>('summary-no-refine'!$K538-'summary-no-refine'!$J538)/1000</f>
        <v>106.032</v>
      </c>
      <c r="L537" s="7">
        <f t="shared" si="42"/>
        <v>1.5051210955183343</v>
      </c>
      <c r="M537" s="8">
        <f>'summary-no-refine'!$G538</f>
        <v>264829</v>
      </c>
      <c r="N537" s="24">
        <f t="shared" si="45"/>
        <v>264.82900000000001</v>
      </c>
      <c r="O537" s="7">
        <f t="shared" si="43"/>
        <v>1.2147914314519936</v>
      </c>
    </row>
    <row r="538" spans="1:15" x14ac:dyDescent="0.2">
      <c r="A538" s="1">
        <v>537</v>
      </c>
      <c r="B538" s="9">
        <f>('summary-refine'!$H539+'summary-refine'!$I539)/1000</f>
        <v>8.0269999999999992</v>
      </c>
      <c r="C538" s="9">
        <f>('summary-refine'!$K539-'summary-refine'!$J539)/1000</f>
        <v>163.44300000000001</v>
      </c>
      <c r="D538" s="9">
        <f>'summary-refine'!$J539/1000</f>
        <v>0.89200000000000002</v>
      </c>
      <c r="E538" s="8">
        <f>'summary-refine'!$G539</f>
        <v>344597</v>
      </c>
      <c r="F538" s="24">
        <f t="shared" si="44"/>
        <v>344.59699999999998</v>
      </c>
      <c r="G538" s="8">
        <f>'summary-refine'!$P539/1000</f>
        <v>100.825</v>
      </c>
      <c r="H538" s="8">
        <f>'summary-refine'!$P539/J538</f>
        <v>56.931112365894975</v>
      </c>
      <c r="I538" s="8">
        <f>'summary-refine'!$L539</f>
        <v>1650</v>
      </c>
      <c r="J538" s="8">
        <f>'summary-refine'!$M539</f>
        <v>1771</v>
      </c>
      <c r="K538" s="9">
        <f>('summary-no-refine'!$K539-'summary-no-refine'!$J539)/1000</f>
        <v>125.345</v>
      </c>
      <c r="L538" s="7">
        <f t="shared" si="42"/>
        <v>1.3039451114922813</v>
      </c>
      <c r="M538" s="8">
        <f>'summary-no-refine'!$G539</f>
        <v>303799</v>
      </c>
      <c r="N538" s="24">
        <f t="shared" si="45"/>
        <v>303.79899999999998</v>
      </c>
      <c r="O538" s="7">
        <f t="shared" si="43"/>
        <v>1.1342927396074378</v>
      </c>
    </row>
    <row r="539" spans="1:15" x14ac:dyDescent="0.2">
      <c r="A539" s="1">
        <v>538</v>
      </c>
      <c r="B539" s="9">
        <f>('summary-refine'!$H540+'summary-refine'!$I540)/1000</f>
        <v>8.0500000000000007</v>
      </c>
      <c r="C539" s="9">
        <f>('summary-refine'!$K540-'summary-refine'!$J540)/1000</f>
        <v>165.435</v>
      </c>
      <c r="D539" s="9">
        <f>'summary-refine'!$J540/1000</f>
        <v>0.88</v>
      </c>
      <c r="E539" s="8">
        <f>'summary-refine'!$G540</f>
        <v>345256</v>
      </c>
      <c r="F539" s="24">
        <f t="shared" si="44"/>
        <v>345.25599999999997</v>
      </c>
      <c r="G539" s="8">
        <f>'summary-refine'!$P540/1000</f>
        <v>100.931</v>
      </c>
      <c r="H539" s="8">
        <f>'summary-refine'!$P540/J539</f>
        <v>56.99096555618295</v>
      </c>
      <c r="I539" s="8">
        <f>'summary-refine'!$L540</f>
        <v>1650</v>
      </c>
      <c r="J539" s="8">
        <f>'summary-refine'!$M540</f>
        <v>1771</v>
      </c>
      <c r="K539" s="9">
        <f>('summary-no-refine'!$K540-'summary-no-refine'!$J540)/1000</f>
        <v>125.292</v>
      </c>
      <c r="L539" s="7">
        <f t="shared" si="42"/>
        <v>1.3203955559812279</v>
      </c>
      <c r="M539" s="8">
        <f>'summary-no-refine'!$G540</f>
        <v>304500</v>
      </c>
      <c r="N539" s="24">
        <f t="shared" si="45"/>
        <v>304.5</v>
      </c>
      <c r="O539" s="7">
        <f t="shared" si="43"/>
        <v>1.1338456486042694</v>
      </c>
    </row>
    <row r="540" spans="1:15" x14ac:dyDescent="0.2">
      <c r="A540" s="1">
        <v>539</v>
      </c>
      <c r="B540" s="9">
        <f>('summary-refine'!$H541+'summary-refine'!$I541)/1000</f>
        <v>7.7450000000000001</v>
      </c>
      <c r="C540" s="9">
        <f>('summary-refine'!$K541-'summary-refine'!$J541)/1000</f>
        <v>161.821</v>
      </c>
      <c r="D540" s="9">
        <f>'summary-refine'!$J541/1000</f>
        <v>0.89600000000000002</v>
      </c>
      <c r="E540" s="8">
        <f>'summary-refine'!$G541</f>
        <v>345256</v>
      </c>
      <c r="F540" s="24">
        <f t="shared" si="44"/>
        <v>345.25599999999997</v>
      </c>
      <c r="G540" s="8">
        <f>'summary-refine'!$P541/1000</f>
        <v>100.931</v>
      </c>
      <c r="H540" s="8">
        <f>'summary-refine'!$P541/J540</f>
        <v>56.99096555618295</v>
      </c>
      <c r="I540" s="8">
        <f>'summary-refine'!$L541</f>
        <v>1650</v>
      </c>
      <c r="J540" s="8">
        <f>'summary-refine'!$M541</f>
        <v>1771</v>
      </c>
      <c r="K540" s="9">
        <f>('summary-no-refine'!$K541-'summary-no-refine'!$J541)/1000</f>
        <v>123.869</v>
      </c>
      <c r="L540" s="7">
        <f t="shared" si="42"/>
        <v>1.3063882004375591</v>
      </c>
      <c r="M540" s="8">
        <f>'summary-no-refine'!$G541</f>
        <v>304500</v>
      </c>
      <c r="N540" s="24">
        <f t="shared" si="45"/>
        <v>304.5</v>
      </c>
      <c r="O540" s="7">
        <f t="shared" si="43"/>
        <v>1.1338456486042694</v>
      </c>
    </row>
    <row r="541" spans="1:15" x14ac:dyDescent="0.2">
      <c r="A541" s="1">
        <v>540</v>
      </c>
      <c r="B541" s="9">
        <f>('summary-refine'!$H542+'summary-refine'!$I542)/1000</f>
        <v>7.95</v>
      </c>
      <c r="C541" s="9">
        <f>('summary-refine'!$K542-'summary-refine'!$J542)/1000</f>
        <v>166.428</v>
      </c>
      <c r="D541" s="9">
        <f>'summary-refine'!$J542/1000</f>
        <v>0.88900000000000001</v>
      </c>
      <c r="E541" s="8">
        <f>'summary-refine'!$G542</f>
        <v>345246</v>
      </c>
      <c r="F541" s="24">
        <f t="shared" si="44"/>
        <v>345.24599999999998</v>
      </c>
      <c r="G541" s="8">
        <f>'summary-refine'!$P542/1000</f>
        <v>100.92100000000001</v>
      </c>
      <c r="H541" s="8">
        <f>'summary-refine'!$P542/J541</f>
        <v>56.985319028797292</v>
      </c>
      <c r="I541" s="8">
        <f>'summary-refine'!$L542</f>
        <v>1650</v>
      </c>
      <c r="J541" s="8">
        <f>'summary-refine'!$M542</f>
        <v>1771</v>
      </c>
      <c r="K541" s="9">
        <f>('summary-no-refine'!$K542-'summary-no-refine'!$J542)/1000</f>
        <v>126.504</v>
      </c>
      <c r="L541" s="7">
        <f t="shared" si="42"/>
        <v>1.315594763801935</v>
      </c>
      <c r="M541" s="8">
        <f>'summary-no-refine'!$G542</f>
        <v>304490</v>
      </c>
      <c r="N541" s="24">
        <f t="shared" si="45"/>
        <v>304.49</v>
      </c>
      <c r="O541" s="7">
        <f t="shared" si="43"/>
        <v>1.1338500443364314</v>
      </c>
    </row>
    <row r="542" spans="1:15" x14ac:dyDescent="0.2">
      <c r="A542" s="1">
        <v>541</v>
      </c>
      <c r="B542" s="9">
        <f>('summary-refine'!$H543+'summary-refine'!$I543)/1000</f>
        <v>8.2739999999999991</v>
      </c>
      <c r="C542" s="9">
        <f>('summary-refine'!$K543-'summary-refine'!$J543)/1000</f>
        <v>162.97499999999999</v>
      </c>
      <c r="D542" s="9">
        <f>'summary-refine'!$J543/1000</f>
        <v>0.90500000000000003</v>
      </c>
      <c r="E542" s="8">
        <f>'summary-refine'!$G543</f>
        <v>345246</v>
      </c>
      <c r="F542" s="24">
        <f t="shared" si="44"/>
        <v>345.24599999999998</v>
      </c>
      <c r="G542" s="8">
        <f>'summary-refine'!$P543/1000</f>
        <v>100.92100000000001</v>
      </c>
      <c r="H542" s="8">
        <f>'summary-refine'!$P543/J542</f>
        <v>56.985319028797292</v>
      </c>
      <c r="I542" s="8">
        <f>'summary-refine'!$L543</f>
        <v>1650</v>
      </c>
      <c r="J542" s="8">
        <f>'summary-refine'!$M543</f>
        <v>1771</v>
      </c>
      <c r="K542" s="9">
        <f>('summary-no-refine'!$K543-'summary-no-refine'!$J543)/1000</f>
        <v>129.57300000000001</v>
      </c>
      <c r="L542" s="7">
        <f t="shared" si="42"/>
        <v>1.2577851867287164</v>
      </c>
      <c r="M542" s="8">
        <f>'summary-no-refine'!$G543</f>
        <v>304490</v>
      </c>
      <c r="N542" s="24">
        <f t="shared" si="45"/>
        <v>304.49</v>
      </c>
      <c r="O542" s="7">
        <f t="shared" si="43"/>
        <v>1.1338500443364314</v>
      </c>
    </row>
    <row r="543" spans="1:15" x14ac:dyDescent="0.2">
      <c r="A543" s="1">
        <v>542</v>
      </c>
      <c r="B543" s="9">
        <f>('summary-refine'!$H544+'summary-refine'!$I544)/1000</f>
        <v>8.2040000000000006</v>
      </c>
      <c r="C543" s="9">
        <f>('summary-refine'!$K544-'summary-refine'!$J544)/1000</f>
        <v>161.018</v>
      </c>
      <c r="D543" s="9">
        <f>'summary-refine'!$J544/1000</f>
        <v>0.84299999999999997</v>
      </c>
      <c r="E543" s="8">
        <f>'summary-refine'!$G544</f>
        <v>345246</v>
      </c>
      <c r="F543" s="24">
        <f t="shared" si="44"/>
        <v>345.24599999999998</v>
      </c>
      <c r="G543" s="8">
        <f>'summary-refine'!$P544/1000</f>
        <v>100.92100000000001</v>
      </c>
      <c r="H543" s="8">
        <f>'summary-refine'!$P544/J543</f>
        <v>56.985319028797292</v>
      </c>
      <c r="I543" s="8">
        <f>'summary-refine'!$L544</f>
        <v>1650</v>
      </c>
      <c r="J543" s="8">
        <f>'summary-refine'!$M544</f>
        <v>1771</v>
      </c>
      <c r="K543" s="9">
        <f>('summary-no-refine'!$K544-'summary-no-refine'!$J544)/1000</f>
        <v>127.468</v>
      </c>
      <c r="L543" s="7">
        <f t="shared" si="42"/>
        <v>1.2632033137728684</v>
      </c>
      <c r="M543" s="8">
        <f>'summary-no-refine'!$G544</f>
        <v>304490</v>
      </c>
      <c r="N543" s="24">
        <f t="shared" si="45"/>
        <v>304.49</v>
      </c>
      <c r="O543" s="7">
        <f t="shared" si="43"/>
        <v>1.1338500443364314</v>
      </c>
    </row>
    <row r="544" spans="1:15" x14ac:dyDescent="0.2">
      <c r="A544" s="1">
        <v>543</v>
      </c>
      <c r="B544" s="9">
        <f>('summary-refine'!$H545+'summary-refine'!$I545)/1000</f>
        <v>8.2680000000000007</v>
      </c>
      <c r="C544" s="9">
        <f>('summary-refine'!$K545-'summary-refine'!$J545)/1000</f>
        <v>164.74700000000001</v>
      </c>
      <c r="D544" s="9">
        <f>'summary-refine'!$J545/1000</f>
        <v>0.82699999999999996</v>
      </c>
      <c r="E544" s="8">
        <f>'summary-refine'!$G545</f>
        <v>345246</v>
      </c>
      <c r="F544" s="24">
        <f t="shared" si="44"/>
        <v>345.24599999999998</v>
      </c>
      <c r="G544" s="8">
        <f>'summary-refine'!$P545/1000</f>
        <v>100.92100000000001</v>
      </c>
      <c r="H544" s="8">
        <f>'summary-refine'!$P545/J544</f>
        <v>56.985319028797292</v>
      </c>
      <c r="I544" s="8">
        <f>'summary-refine'!$L545</f>
        <v>1650</v>
      </c>
      <c r="J544" s="8">
        <f>'summary-refine'!$M545</f>
        <v>1771</v>
      </c>
      <c r="K544" s="9">
        <f>('summary-no-refine'!$K545-'summary-no-refine'!$J545)/1000</f>
        <v>128.55500000000001</v>
      </c>
      <c r="L544" s="7">
        <f t="shared" si="42"/>
        <v>1.2815293065225002</v>
      </c>
      <c r="M544" s="8">
        <f>'summary-no-refine'!$G545</f>
        <v>304490</v>
      </c>
      <c r="N544" s="24">
        <f t="shared" si="45"/>
        <v>304.49</v>
      </c>
      <c r="O544" s="7">
        <f t="shared" si="43"/>
        <v>1.1338500443364314</v>
      </c>
    </row>
    <row r="545" spans="1:15" x14ac:dyDescent="0.2">
      <c r="A545" s="1">
        <v>544</v>
      </c>
      <c r="B545" s="9">
        <f>('summary-refine'!$H546+'summary-refine'!$I546)/1000</f>
        <v>7.7110000000000003</v>
      </c>
      <c r="C545" s="9">
        <f>('summary-refine'!$K546-'summary-refine'!$J546)/1000</f>
        <v>163.61500000000001</v>
      </c>
      <c r="D545" s="9">
        <f>'summary-refine'!$J546/1000</f>
        <v>0.9</v>
      </c>
      <c r="E545" s="8">
        <f>'summary-refine'!$G546</f>
        <v>345221</v>
      </c>
      <c r="F545" s="24">
        <f t="shared" si="44"/>
        <v>345.221</v>
      </c>
      <c r="G545" s="8">
        <f>'summary-refine'!$P546/1000</f>
        <v>100.919</v>
      </c>
      <c r="H545" s="8">
        <f>'summary-refine'!$P546/J545</f>
        <v>56.984189723320156</v>
      </c>
      <c r="I545" s="8">
        <f>'summary-refine'!$L546</f>
        <v>1650</v>
      </c>
      <c r="J545" s="8">
        <f>'summary-refine'!$M546</f>
        <v>1771</v>
      </c>
      <c r="K545" s="9">
        <f>('summary-no-refine'!$K546-'summary-no-refine'!$J546)/1000</f>
        <v>123.631</v>
      </c>
      <c r="L545" s="7">
        <f t="shared" si="42"/>
        <v>1.3234140304616158</v>
      </c>
      <c r="M545" s="8">
        <f>'summary-no-refine'!$G546</f>
        <v>304614</v>
      </c>
      <c r="N545" s="24">
        <f t="shared" si="45"/>
        <v>304.61399999999998</v>
      </c>
      <c r="O545" s="7">
        <f t="shared" si="43"/>
        <v>1.1333064140190536</v>
      </c>
    </row>
    <row r="546" spans="1:15" x14ac:dyDescent="0.2">
      <c r="A546" s="1">
        <v>545</v>
      </c>
      <c r="B546" s="9">
        <f>('summary-refine'!$H547+'summary-refine'!$I547)/1000</f>
        <v>7.9640000000000004</v>
      </c>
      <c r="C546" s="9">
        <f>('summary-refine'!$K547-'summary-refine'!$J547)/1000</f>
        <v>166.02099999999999</v>
      </c>
      <c r="D546" s="9">
        <f>'summary-refine'!$J547/1000</f>
        <v>0.89400000000000002</v>
      </c>
      <c r="E546" s="8">
        <f>'summary-refine'!$G547</f>
        <v>345221</v>
      </c>
      <c r="F546" s="24">
        <f t="shared" si="44"/>
        <v>345.221</v>
      </c>
      <c r="G546" s="8">
        <f>'summary-refine'!$P547/1000</f>
        <v>100.919</v>
      </c>
      <c r="H546" s="8">
        <f>'summary-refine'!$P547/J546</f>
        <v>56.984189723320156</v>
      </c>
      <c r="I546" s="8">
        <f>'summary-refine'!$L547</f>
        <v>1650</v>
      </c>
      <c r="J546" s="8">
        <f>'summary-refine'!$M547</f>
        <v>1771</v>
      </c>
      <c r="K546" s="9">
        <f>('summary-no-refine'!$K547-'summary-no-refine'!$J547)/1000</f>
        <v>126.898</v>
      </c>
      <c r="L546" s="7">
        <f t="shared" si="42"/>
        <v>1.3083027313275228</v>
      </c>
      <c r="M546" s="8">
        <f>'summary-no-refine'!$G547</f>
        <v>304614</v>
      </c>
      <c r="N546" s="24">
        <f t="shared" si="45"/>
        <v>304.61399999999998</v>
      </c>
      <c r="O546" s="7">
        <f t="shared" si="43"/>
        <v>1.1333064140190536</v>
      </c>
    </row>
    <row r="547" spans="1:15" x14ac:dyDescent="0.2">
      <c r="A547" s="1">
        <v>546</v>
      </c>
      <c r="B547" s="9">
        <f>('summary-refine'!$H548+'summary-refine'!$I548)/1000</f>
        <v>8.3810000000000002</v>
      </c>
      <c r="C547" s="9">
        <f>('summary-refine'!$K548-'summary-refine'!$J548)/1000</f>
        <v>104.479</v>
      </c>
      <c r="D547" s="9">
        <f>'summary-refine'!$J548/1000</f>
        <v>0.67700000000000005</v>
      </c>
      <c r="E547" s="8">
        <f>'summary-refine'!$G548</f>
        <v>281739</v>
      </c>
      <c r="F547" s="24">
        <f t="shared" si="44"/>
        <v>281.73899999999998</v>
      </c>
      <c r="G547" s="8">
        <f>'summary-refine'!$P548/1000</f>
        <v>93.741</v>
      </c>
      <c r="H547" s="8">
        <f>'summary-refine'!$P548/J547</f>
        <v>53.171298922291548</v>
      </c>
      <c r="I547" s="8">
        <f>'summary-refine'!$L548</f>
        <v>1642</v>
      </c>
      <c r="J547" s="8">
        <f>'summary-refine'!$M548</f>
        <v>1763</v>
      </c>
      <c r="K547" s="9">
        <f>('summary-no-refine'!$K548-'summary-no-refine'!$J548)/1000</f>
        <v>79.643000000000001</v>
      </c>
      <c r="L547" s="7">
        <f t="shared" si="42"/>
        <v>1.31184159310925</v>
      </c>
      <c r="M547" s="8">
        <f>'summary-no-refine'!$G548</f>
        <v>241038</v>
      </c>
      <c r="N547" s="24">
        <f t="shared" si="45"/>
        <v>241.03800000000001</v>
      </c>
      <c r="O547" s="7">
        <f t="shared" si="43"/>
        <v>1.1688571926418241</v>
      </c>
    </row>
    <row r="548" spans="1:15" x14ac:dyDescent="0.2">
      <c r="A548" s="1">
        <v>547</v>
      </c>
      <c r="B548" s="9">
        <f>('summary-refine'!$H549+'summary-refine'!$I549)/1000</f>
        <v>8.19</v>
      </c>
      <c r="C548" s="9">
        <f>('summary-refine'!$K549-'summary-refine'!$J549)/1000</f>
        <v>103.887</v>
      </c>
      <c r="D548" s="9">
        <f>'summary-refine'!$J549/1000</f>
        <v>0.63100000000000001</v>
      </c>
      <c r="E548" s="8">
        <f>'summary-refine'!$G549</f>
        <v>281739</v>
      </c>
      <c r="F548" s="24">
        <f t="shared" si="44"/>
        <v>281.73899999999998</v>
      </c>
      <c r="G548" s="8">
        <f>'summary-refine'!$P549/1000</f>
        <v>93.741</v>
      </c>
      <c r="H548" s="8">
        <f>'summary-refine'!$P549/J548</f>
        <v>53.171298922291548</v>
      </c>
      <c r="I548" s="8">
        <f>'summary-refine'!$L549</f>
        <v>1642</v>
      </c>
      <c r="J548" s="8">
        <f>'summary-refine'!$M549</f>
        <v>1763</v>
      </c>
      <c r="K548" s="9">
        <f>('summary-no-refine'!$K549-'summary-no-refine'!$J549)/1000</f>
        <v>77.045000000000002</v>
      </c>
      <c r="L548" s="7">
        <f t="shared" si="42"/>
        <v>1.3483937958336036</v>
      </c>
      <c r="M548" s="8">
        <f>'summary-no-refine'!$G549</f>
        <v>241038</v>
      </c>
      <c r="N548" s="24">
        <f t="shared" si="45"/>
        <v>241.03800000000001</v>
      </c>
      <c r="O548" s="7">
        <f t="shared" si="43"/>
        <v>1.1688571926418241</v>
      </c>
    </row>
    <row r="549" spans="1:15" x14ac:dyDescent="0.2">
      <c r="A549" s="1">
        <v>548</v>
      </c>
      <c r="B549" s="9">
        <f>('summary-refine'!$H550+'summary-refine'!$I550)/1000</f>
        <v>8.3179999999999996</v>
      </c>
      <c r="C549" s="9">
        <f>('summary-refine'!$K550-'summary-refine'!$J550)/1000</f>
        <v>104.703</v>
      </c>
      <c r="D549" s="9">
        <f>'summary-refine'!$J550/1000</f>
        <v>0.67600000000000005</v>
      </c>
      <c r="E549" s="8">
        <f>'summary-refine'!$G550</f>
        <v>281739</v>
      </c>
      <c r="F549" s="24">
        <f t="shared" si="44"/>
        <v>281.73899999999998</v>
      </c>
      <c r="G549" s="8">
        <f>'summary-refine'!$P550/1000</f>
        <v>93.741</v>
      </c>
      <c r="H549" s="8">
        <f>'summary-refine'!$P550/J549</f>
        <v>53.171298922291548</v>
      </c>
      <c r="I549" s="8">
        <f>'summary-refine'!$L550</f>
        <v>1642</v>
      </c>
      <c r="J549" s="8">
        <f>'summary-refine'!$M550</f>
        <v>1763</v>
      </c>
      <c r="K549" s="9">
        <f>('summary-no-refine'!$K550-'summary-no-refine'!$J550)/1000</f>
        <v>79.847999999999999</v>
      </c>
      <c r="L549" s="7">
        <f t="shared" si="42"/>
        <v>1.3112789299669372</v>
      </c>
      <c r="M549" s="8">
        <f>'summary-no-refine'!$G550</f>
        <v>241038</v>
      </c>
      <c r="N549" s="24">
        <f t="shared" si="45"/>
        <v>241.03800000000001</v>
      </c>
      <c r="O549" s="7">
        <f t="shared" si="43"/>
        <v>1.1688571926418241</v>
      </c>
    </row>
    <row r="550" spans="1:15" x14ac:dyDescent="0.2">
      <c r="A550" s="1">
        <v>549</v>
      </c>
      <c r="B550" s="9">
        <f>('summary-refine'!$H551+'summary-refine'!$I551)/1000</f>
        <v>8.2539999999999996</v>
      </c>
      <c r="C550" s="9">
        <f>('summary-refine'!$K551-'summary-refine'!$J551)/1000</f>
        <v>101.08199999999999</v>
      </c>
      <c r="D550" s="9">
        <f>'summary-refine'!$J551/1000</f>
        <v>0.66500000000000004</v>
      </c>
      <c r="E550" s="8">
        <f>'summary-refine'!$G551</f>
        <v>281739</v>
      </c>
      <c r="F550" s="24">
        <f t="shared" si="44"/>
        <v>281.73899999999998</v>
      </c>
      <c r="G550" s="8">
        <f>'summary-refine'!$P551/1000</f>
        <v>93.741</v>
      </c>
      <c r="H550" s="8">
        <f>'summary-refine'!$P551/J550</f>
        <v>53.171298922291548</v>
      </c>
      <c r="I550" s="8">
        <f>'summary-refine'!$L551</f>
        <v>1642</v>
      </c>
      <c r="J550" s="8">
        <f>'summary-refine'!$M551</f>
        <v>1763</v>
      </c>
      <c r="K550" s="9">
        <f>('summary-no-refine'!$K551-'summary-no-refine'!$J551)/1000</f>
        <v>77.563000000000002</v>
      </c>
      <c r="L550" s="7">
        <f t="shared" si="42"/>
        <v>1.3032244755875868</v>
      </c>
      <c r="M550" s="8">
        <f>'summary-no-refine'!$G551</f>
        <v>241038</v>
      </c>
      <c r="N550" s="24">
        <f t="shared" si="45"/>
        <v>241.03800000000001</v>
      </c>
      <c r="O550" s="7">
        <f t="shared" si="43"/>
        <v>1.1688571926418241</v>
      </c>
    </row>
    <row r="551" spans="1:15" x14ac:dyDescent="0.2">
      <c r="A551" s="1">
        <v>550</v>
      </c>
      <c r="B551" s="9">
        <f>('summary-refine'!$H552+'summary-refine'!$I552)/1000</f>
        <v>8.0809999999999995</v>
      </c>
      <c r="C551" s="9">
        <f>('summary-refine'!$K552-'summary-refine'!$J552)/1000</f>
        <v>105.009</v>
      </c>
      <c r="D551" s="9">
        <f>'summary-refine'!$J552/1000</f>
        <v>0.63600000000000001</v>
      </c>
      <c r="E551" s="8">
        <f>'summary-refine'!$G552</f>
        <v>281739</v>
      </c>
      <c r="F551" s="24">
        <f t="shared" si="44"/>
        <v>281.73899999999998</v>
      </c>
      <c r="G551" s="8">
        <f>'summary-refine'!$P552/1000</f>
        <v>93.741</v>
      </c>
      <c r="H551" s="8">
        <f>'summary-refine'!$P552/J551</f>
        <v>53.171298922291548</v>
      </c>
      <c r="I551" s="8">
        <f>'summary-refine'!$L552</f>
        <v>1642</v>
      </c>
      <c r="J551" s="8">
        <f>'summary-refine'!$M552</f>
        <v>1763</v>
      </c>
      <c r="K551" s="9">
        <f>('summary-no-refine'!$K552-'summary-no-refine'!$J552)/1000</f>
        <v>79.129000000000005</v>
      </c>
      <c r="L551" s="7">
        <f t="shared" si="42"/>
        <v>1.3270608752796067</v>
      </c>
      <c r="M551" s="8">
        <f>'summary-no-refine'!$G552</f>
        <v>241038</v>
      </c>
      <c r="N551" s="24">
        <f t="shared" si="45"/>
        <v>241.03800000000001</v>
      </c>
      <c r="O551" s="7">
        <f t="shared" si="43"/>
        <v>1.1688571926418241</v>
      </c>
    </row>
    <row r="552" spans="1:15" x14ac:dyDescent="0.2">
      <c r="A552" s="1">
        <v>551</v>
      </c>
      <c r="B552" s="9">
        <f>('summary-refine'!$H553+'summary-refine'!$I553)/1000</f>
        <v>8.4380000000000006</v>
      </c>
      <c r="C552" s="9">
        <f>('summary-refine'!$K553-'summary-refine'!$J553)/1000</f>
        <v>103.93300000000001</v>
      </c>
      <c r="D552" s="9">
        <f>'summary-refine'!$J553/1000</f>
        <v>0.64700000000000002</v>
      </c>
      <c r="E552" s="8">
        <f>'summary-refine'!$G553</f>
        <v>281739</v>
      </c>
      <c r="F552" s="24">
        <f t="shared" si="44"/>
        <v>281.73899999999998</v>
      </c>
      <c r="G552" s="8">
        <f>'summary-refine'!$P553/1000</f>
        <v>93.741</v>
      </c>
      <c r="H552" s="8">
        <f>'summary-refine'!$P553/J552</f>
        <v>53.171298922291548</v>
      </c>
      <c r="I552" s="8">
        <f>'summary-refine'!$L553</f>
        <v>1642</v>
      </c>
      <c r="J552" s="8">
        <f>'summary-refine'!$M553</f>
        <v>1763</v>
      </c>
      <c r="K552" s="9">
        <f>('summary-no-refine'!$K553-'summary-no-refine'!$J553)/1000</f>
        <v>79.409000000000006</v>
      </c>
      <c r="L552" s="7">
        <f t="shared" si="42"/>
        <v>1.3088314926519664</v>
      </c>
      <c r="M552" s="8">
        <f>'summary-no-refine'!$G553</f>
        <v>241038</v>
      </c>
      <c r="N552" s="24">
        <f t="shared" si="45"/>
        <v>241.03800000000001</v>
      </c>
      <c r="O552" s="7">
        <f t="shared" si="43"/>
        <v>1.1688571926418241</v>
      </c>
    </row>
    <row r="553" spans="1:15" x14ac:dyDescent="0.2">
      <c r="A553" s="1">
        <v>552</v>
      </c>
      <c r="B553" s="9">
        <f>('summary-refine'!$H554+'summary-refine'!$I554)/1000</f>
        <v>8.0660000000000007</v>
      </c>
      <c r="C553" s="9">
        <f>('summary-refine'!$K554-'summary-refine'!$J554)/1000</f>
        <v>103.51900000000001</v>
      </c>
      <c r="D553" s="9">
        <f>'summary-refine'!$J554/1000</f>
        <v>0.66700000000000004</v>
      </c>
      <c r="E553" s="8">
        <f>'summary-refine'!$G554</f>
        <v>281727</v>
      </c>
      <c r="F553" s="24">
        <f t="shared" si="44"/>
        <v>281.72699999999998</v>
      </c>
      <c r="G553" s="8">
        <f>'summary-refine'!$P554/1000</f>
        <v>93.728999999999999</v>
      </c>
      <c r="H553" s="8">
        <f>'summary-refine'!$P554/J553</f>
        <v>53.164492342597846</v>
      </c>
      <c r="I553" s="8">
        <f>'summary-refine'!$L554</f>
        <v>1642</v>
      </c>
      <c r="J553" s="8">
        <f>'summary-refine'!$M554</f>
        <v>1763</v>
      </c>
      <c r="K553" s="9">
        <f>('summary-no-refine'!$K554-'summary-no-refine'!$J554)/1000</f>
        <v>76.897999999999996</v>
      </c>
      <c r="L553" s="7">
        <f t="shared" si="42"/>
        <v>1.3461858565892482</v>
      </c>
      <c r="M553" s="8">
        <f>'summary-no-refine'!$G554</f>
        <v>240593</v>
      </c>
      <c r="N553" s="24">
        <f t="shared" si="45"/>
        <v>240.59299999999999</v>
      </c>
      <c r="O553" s="7">
        <f t="shared" si="43"/>
        <v>1.1709692301937296</v>
      </c>
    </row>
    <row r="554" spans="1:15" x14ac:dyDescent="0.2">
      <c r="A554" s="1">
        <v>553</v>
      </c>
      <c r="B554" s="9">
        <f>('summary-refine'!$H555+'summary-refine'!$I555)/1000</f>
        <v>8.3940000000000001</v>
      </c>
      <c r="C554" s="9">
        <f>('summary-refine'!$K555-'summary-refine'!$J555)/1000</f>
        <v>155.934</v>
      </c>
      <c r="D554" s="9">
        <f>'summary-refine'!$J555/1000</f>
        <v>0.85699999999999998</v>
      </c>
      <c r="E554" s="8">
        <f>'summary-refine'!$G555</f>
        <v>307379</v>
      </c>
      <c r="F554" s="24">
        <f t="shared" si="44"/>
        <v>307.37900000000002</v>
      </c>
      <c r="G554" s="8">
        <f>'summary-refine'!$P555/1000</f>
        <v>91.816000000000003</v>
      </c>
      <c r="H554" s="8">
        <f>'summary-refine'!$P555/J554</f>
        <v>51.844155844155843</v>
      </c>
      <c r="I554" s="8">
        <f>'summary-refine'!$L555</f>
        <v>1650</v>
      </c>
      <c r="J554" s="8">
        <f>'summary-refine'!$M555</f>
        <v>1771</v>
      </c>
      <c r="K554" s="9">
        <f>('summary-no-refine'!$K555-'summary-no-refine'!$J555)/1000</f>
        <v>95.715000000000003</v>
      </c>
      <c r="L554" s="7">
        <f t="shared" si="42"/>
        <v>1.6291490362012222</v>
      </c>
      <c r="M554" s="8">
        <f>'summary-no-refine'!$G555</f>
        <v>253427</v>
      </c>
      <c r="N554" s="24">
        <f t="shared" si="45"/>
        <v>253.42699999999999</v>
      </c>
      <c r="O554" s="7">
        <f t="shared" si="43"/>
        <v>1.2128897078843217</v>
      </c>
    </row>
    <row r="555" spans="1:15" x14ac:dyDescent="0.2">
      <c r="A555" s="1">
        <v>554</v>
      </c>
      <c r="B555" s="9">
        <f>('summary-refine'!$H556+'summary-refine'!$I556)/1000</f>
        <v>7.835</v>
      </c>
      <c r="C555" s="9">
        <f>('summary-refine'!$K556-'summary-refine'!$J556)/1000</f>
        <v>155.38200000000001</v>
      </c>
      <c r="D555" s="9">
        <f>'summary-refine'!$J556/1000</f>
        <v>0.81699999999999995</v>
      </c>
      <c r="E555" s="8">
        <f>'summary-refine'!$G556</f>
        <v>307379</v>
      </c>
      <c r="F555" s="24">
        <f t="shared" si="44"/>
        <v>307.37900000000002</v>
      </c>
      <c r="G555" s="8">
        <f>'summary-refine'!$P556/1000</f>
        <v>91.816000000000003</v>
      </c>
      <c r="H555" s="8">
        <f>'summary-refine'!$P556/J555</f>
        <v>51.844155844155843</v>
      </c>
      <c r="I555" s="8">
        <f>'summary-refine'!$L556</f>
        <v>1650</v>
      </c>
      <c r="J555" s="8">
        <f>'summary-refine'!$M556</f>
        <v>1771</v>
      </c>
      <c r="K555" s="9">
        <f>('summary-no-refine'!$K556-'summary-no-refine'!$J556)/1000</f>
        <v>91.251999999999995</v>
      </c>
      <c r="L555" s="7">
        <f t="shared" si="42"/>
        <v>1.7027791171700348</v>
      </c>
      <c r="M555" s="8">
        <f>'summary-no-refine'!$G556</f>
        <v>253427</v>
      </c>
      <c r="N555" s="24">
        <f t="shared" si="45"/>
        <v>253.42699999999999</v>
      </c>
      <c r="O555" s="7">
        <f t="shared" si="43"/>
        <v>1.2128897078843217</v>
      </c>
    </row>
    <row r="556" spans="1:15" x14ac:dyDescent="0.2">
      <c r="A556" s="1">
        <v>555</v>
      </c>
      <c r="B556" s="9">
        <f>('summary-refine'!$H557+'summary-refine'!$I557)/1000</f>
        <v>8.0459999999999994</v>
      </c>
      <c r="C556" s="9">
        <f>('summary-refine'!$K557-'summary-refine'!$J557)/1000</f>
        <v>155.16399999999999</v>
      </c>
      <c r="D556" s="9">
        <f>'summary-refine'!$J557/1000</f>
        <v>0.84199999999999997</v>
      </c>
      <c r="E556" s="8">
        <f>'summary-refine'!$G557</f>
        <v>307380</v>
      </c>
      <c r="F556" s="24">
        <f t="shared" si="44"/>
        <v>307.38</v>
      </c>
      <c r="G556" s="8">
        <f>'summary-refine'!$P557/1000</f>
        <v>91.816000000000003</v>
      </c>
      <c r="H556" s="8">
        <f>'summary-refine'!$P557/J556</f>
        <v>51.844155844155843</v>
      </c>
      <c r="I556" s="8">
        <f>'summary-refine'!$L557</f>
        <v>1650</v>
      </c>
      <c r="J556" s="8">
        <f>'summary-refine'!$M557</f>
        <v>1771</v>
      </c>
      <c r="K556" s="9">
        <f>('summary-no-refine'!$K557-'summary-no-refine'!$J557)/1000</f>
        <v>97.353999999999999</v>
      </c>
      <c r="L556" s="7">
        <f t="shared" si="42"/>
        <v>1.5938122727366106</v>
      </c>
      <c r="M556" s="8">
        <f>'summary-no-refine'!$G557</f>
        <v>253427</v>
      </c>
      <c r="N556" s="24">
        <f t="shared" si="45"/>
        <v>253.42699999999999</v>
      </c>
      <c r="O556" s="7">
        <f t="shared" si="43"/>
        <v>1.2128936537937947</v>
      </c>
    </row>
    <row r="557" spans="1:15" x14ac:dyDescent="0.2">
      <c r="A557" s="1">
        <v>556</v>
      </c>
      <c r="B557" s="9">
        <f>('summary-refine'!$H558+'summary-refine'!$I558)/1000</f>
        <v>8.5030000000000001</v>
      </c>
      <c r="C557" s="9">
        <f>('summary-refine'!$K558-'summary-refine'!$J558)/1000</f>
        <v>159.774</v>
      </c>
      <c r="D557" s="9">
        <f>'summary-refine'!$J558/1000</f>
        <v>0.84399999999999997</v>
      </c>
      <c r="E557" s="8">
        <f>'summary-refine'!$G558</f>
        <v>307380</v>
      </c>
      <c r="F557" s="24">
        <f t="shared" si="44"/>
        <v>307.38</v>
      </c>
      <c r="G557" s="8">
        <f>'summary-refine'!$P558/1000</f>
        <v>91.816000000000003</v>
      </c>
      <c r="H557" s="8">
        <f>'summary-refine'!$P558/J557</f>
        <v>51.844155844155843</v>
      </c>
      <c r="I557" s="8">
        <f>'summary-refine'!$L558</f>
        <v>1650</v>
      </c>
      <c r="J557" s="8">
        <f>'summary-refine'!$M558</f>
        <v>1771</v>
      </c>
      <c r="K557" s="9">
        <f>('summary-no-refine'!$K558-'summary-no-refine'!$J558)/1000</f>
        <v>98.554000000000002</v>
      </c>
      <c r="L557" s="7">
        <f t="shared" si="42"/>
        <v>1.6211822960001623</v>
      </c>
      <c r="M557" s="8">
        <f>'summary-no-refine'!$G558</f>
        <v>253427</v>
      </c>
      <c r="N557" s="24">
        <f t="shared" si="45"/>
        <v>253.42699999999999</v>
      </c>
      <c r="O557" s="7">
        <f t="shared" si="43"/>
        <v>1.2128936537937947</v>
      </c>
    </row>
    <row r="558" spans="1:15" x14ac:dyDescent="0.2">
      <c r="A558" s="1">
        <v>557</v>
      </c>
      <c r="B558" s="9">
        <f>('summary-refine'!$H559+'summary-refine'!$I559)/1000</f>
        <v>7.96</v>
      </c>
      <c r="C558" s="9">
        <f>('summary-refine'!$K559-'summary-refine'!$J559)/1000</f>
        <v>156.96700000000001</v>
      </c>
      <c r="D558" s="9">
        <f>'summary-refine'!$J559/1000</f>
        <v>0.88</v>
      </c>
      <c r="E558" s="8">
        <f>'summary-refine'!$G559</f>
        <v>307380</v>
      </c>
      <c r="F558" s="24">
        <f t="shared" si="44"/>
        <v>307.38</v>
      </c>
      <c r="G558" s="8">
        <f>'summary-refine'!$P559/1000</f>
        <v>91.816000000000003</v>
      </c>
      <c r="H558" s="8">
        <f>'summary-refine'!$P559/J558</f>
        <v>51.844155844155843</v>
      </c>
      <c r="I558" s="8">
        <f>'summary-refine'!$L559</f>
        <v>1650</v>
      </c>
      <c r="J558" s="8">
        <f>'summary-refine'!$M559</f>
        <v>1771</v>
      </c>
      <c r="K558" s="9">
        <f>('summary-no-refine'!$K559-'summary-no-refine'!$J559)/1000</f>
        <v>95.975999999999999</v>
      </c>
      <c r="L558" s="7">
        <f t="shared" si="42"/>
        <v>1.6354817871134453</v>
      </c>
      <c r="M558" s="8">
        <f>'summary-no-refine'!$G559</f>
        <v>253427</v>
      </c>
      <c r="N558" s="24">
        <f t="shared" si="45"/>
        <v>253.42699999999999</v>
      </c>
      <c r="O558" s="7">
        <f t="shared" si="43"/>
        <v>1.2128936537937947</v>
      </c>
    </row>
    <row r="559" spans="1:15" x14ac:dyDescent="0.2">
      <c r="A559" s="1">
        <v>558</v>
      </c>
      <c r="B559" s="9">
        <f>('summary-refine'!$H560+'summary-refine'!$I560)/1000</f>
        <v>8.1750000000000007</v>
      </c>
      <c r="C559" s="9">
        <f>('summary-refine'!$K560-'summary-refine'!$J560)/1000</f>
        <v>162.88800000000001</v>
      </c>
      <c r="D559" s="9">
        <f>'summary-refine'!$J560/1000</f>
        <v>0.81699999999999995</v>
      </c>
      <c r="E559" s="8">
        <f>'summary-refine'!$G560</f>
        <v>307380</v>
      </c>
      <c r="F559" s="24">
        <f t="shared" si="44"/>
        <v>307.38</v>
      </c>
      <c r="G559" s="8">
        <f>'summary-refine'!$P560/1000</f>
        <v>91.816000000000003</v>
      </c>
      <c r="H559" s="8">
        <f>'summary-refine'!$P560/J559</f>
        <v>51.844155844155843</v>
      </c>
      <c r="I559" s="8">
        <f>'summary-refine'!$L560</f>
        <v>1650</v>
      </c>
      <c r="J559" s="8">
        <f>'summary-refine'!$M560</f>
        <v>1771</v>
      </c>
      <c r="K559" s="9">
        <f>('summary-no-refine'!$K560-'summary-no-refine'!$J560)/1000</f>
        <v>96.031999999999996</v>
      </c>
      <c r="L559" s="7">
        <f t="shared" si="42"/>
        <v>1.6961846051316229</v>
      </c>
      <c r="M559" s="8">
        <f>'summary-no-refine'!$G560</f>
        <v>253427</v>
      </c>
      <c r="N559" s="24">
        <f t="shared" si="45"/>
        <v>253.42699999999999</v>
      </c>
      <c r="O559" s="7">
        <f t="shared" si="43"/>
        <v>1.2128936537937947</v>
      </c>
    </row>
    <row r="560" spans="1:15" x14ac:dyDescent="0.2">
      <c r="A560" s="1">
        <v>559</v>
      </c>
      <c r="B560" s="9">
        <f>('summary-refine'!$H561+'summary-refine'!$I561)/1000</f>
        <v>7.8019999999999996</v>
      </c>
      <c r="C560" s="9">
        <f>('summary-refine'!$K561-'summary-refine'!$J561)/1000</f>
        <v>131.58199999999999</v>
      </c>
      <c r="D560" s="9">
        <f>'summary-refine'!$J561/1000</f>
        <v>0.75900000000000001</v>
      </c>
      <c r="E560" s="8">
        <f>'summary-refine'!$G561</f>
        <v>307010</v>
      </c>
      <c r="F560" s="24">
        <f t="shared" si="44"/>
        <v>307.01</v>
      </c>
      <c r="G560" s="8">
        <f>'summary-refine'!$P561/1000</f>
        <v>93.584000000000003</v>
      </c>
      <c r="H560" s="8">
        <f>'summary-refine'!$P561/J560</f>
        <v>52.842461885940146</v>
      </c>
      <c r="I560" s="8">
        <f>'summary-refine'!$L561</f>
        <v>1650</v>
      </c>
      <c r="J560" s="8">
        <f>'summary-refine'!$M561</f>
        <v>1771</v>
      </c>
      <c r="K560" s="9">
        <f>('summary-no-refine'!$K561-'summary-no-refine'!$J561)/1000</f>
        <v>84.427000000000007</v>
      </c>
      <c r="L560" s="7">
        <f t="shared" si="42"/>
        <v>1.5585298541935635</v>
      </c>
      <c r="M560" s="8">
        <f>'summary-no-refine'!$G561</f>
        <v>255961</v>
      </c>
      <c r="N560" s="24">
        <f t="shared" si="45"/>
        <v>255.96100000000001</v>
      </c>
      <c r="O560" s="7">
        <f t="shared" si="43"/>
        <v>1.1994405397697305</v>
      </c>
    </row>
    <row r="561" spans="1:15" x14ac:dyDescent="0.2">
      <c r="A561" s="1">
        <v>560</v>
      </c>
      <c r="B561" s="9">
        <f>('summary-refine'!$H562+'summary-refine'!$I562)/1000</f>
        <v>8.0869999999999997</v>
      </c>
      <c r="C561" s="9">
        <f>('summary-refine'!$K562-'summary-refine'!$J562)/1000</f>
        <v>98.096999999999994</v>
      </c>
      <c r="D561" s="9">
        <f>'summary-refine'!$J562/1000</f>
        <v>0.66100000000000003</v>
      </c>
      <c r="E561" s="8">
        <f>'summary-refine'!$G562</f>
        <v>274502</v>
      </c>
      <c r="F561" s="24">
        <f t="shared" si="44"/>
        <v>274.50200000000001</v>
      </c>
      <c r="G561" s="8">
        <f>'summary-refine'!$P562/1000</f>
        <v>93.141000000000005</v>
      </c>
      <c r="H561" s="8">
        <f>'summary-refine'!$P562/J561</f>
        <v>52.830969937606355</v>
      </c>
      <c r="I561" s="8">
        <f>'summary-refine'!$L562</f>
        <v>1642</v>
      </c>
      <c r="J561" s="8">
        <f>'summary-refine'!$M562</f>
        <v>1763</v>
      </c>
      <c r="K561" s="9">
        <f>('summary-no-refine'!$K562-'summary-no-refine'!$J562)/1000</f>
        <v>69.807000000000002</v>
      </c>
      <c r="L561" s="7">
        <f t="shared" si="42"/>
        <v>1.4052602174567019</v>
      </c>
      <c r="M561" s="8">
        <f>'summary-no-refine'!$G562</f>
        <v>227661</v>
      </c>
      <c r="N561" s="24">
        <f t="shared" si="45"/>
        <v>227.661</v>
      </c>
      <c r="O561" s="7">
        <f t="shared" si="43"/>
        <v>1.2057488985816631</v>
      </c>
    </row>
    <row r="562" spans="1:15" x14ac:dyDescent="0.2">
      <c r="A562" s="1">
        <v>561</v>
      </c>
      <c r="B562" s="9">
        <f>('summary-refine'!$H563+'summary-refine'!$I563)/1000</f>
        <v>8.4879999999999995</v>
      </c>
      <c r="C562" s="9">
        <f>('summary-refine'!$K563-'summary-refine'!$J563)/1000</f>
        <v>107.128</v>
      </c>
      <c r="D562" s="9">
        <f>'summary-refine'!$J563/1000</f>
        <v>0.75800000000000001</v>
      </c>
      <c r="E562" s="8">
        <f>'summary-refine'!$G563</f>
        <v>279454</v>
      </c>
      <c r="F562" s="24">
        <f t="shared" si="44"/>
        <v>279.45400000000001</v>
      </c>
      <c r="G562" s="8">
        <f>'summary-refine'!$P563/1000</f>
        <v>94.430999999999997</v>
      </c>
      <c r="H562" s="8">
        <f>'summary-refine'!$P563/J562</f>
        <v>53.562677254679521</v>
      </c>
      <c r="I562" s="8">
        <f>'summary-refine'!$L563</f>
        <v>1642</v>
      </c>
      <c r="J562" s="8">
        <f>'summary-refine'!$M563</f>
        <v>1763</v>
      </c>
      <c r="K562" s="9">
        <f>('summary-no-refine'!$K563-'summary-no-refine'!$J563)/1000</f>
        <v>73.822999999999993</v>
      </c>
      <c r="L562" s="7">
        <f t="shared" si="42"/>
        <v>1.4511466616095257</v>
      </c>
      <c r="M562" s="8">
        <f>'summary-no-refine'!$G563</f>
        <v>230445</v>
      </c>
      <c r="N562" s="24">
        <f t="shared" si="45"/>
        <v>230.44499999999999</v>
      </c>
      <c r="O562" s="7">
        <f t="shared" si="43"/>
        <v>1.2126711362798064</v>
      </c>
    </row>
    <row r="563" spans="1:15" x14ac:dyDescent="0.2">
      <c r="A563" s="1">
        <v>562</v>
      </c>
      <c r="B563" s="9">
        <f>('summary-refine'!$H564+'summary-refine'!$I564)/1000</f>
        <v>7.9530000000000003</v>
      </c>
      <c r="C563" s="9">
        <f>('summary-refine'!$K564-'summary-refine'!$J564)/1000</f>
        <v>103.36799999999999</v>
      </c>
      <c r="D563" s="9">
        <f>'summary-refine'!$J564/1000</f>
        <v>0.61</v>
      </c>
      <c r="E563" s="8">
        <f>'summary-refine'!$G564</f>
        <v>279454</v>
      </c>
      <c r="F563" s="24">
        <f t="shared" si="44"/>
        <v>279.45400000000001</v>
      </c>
      <c r="G563" s="8">
        <f>'summary-refine'!$P564/1000</f>
        <v>94.430999999999997</v>
      </c>
      <c r="H563" s="8">
        <f>'summary-refine'!$P564/J563</f>
        <v>53.562677254679521</v>
      </c>
      <c r="I563" s="8">
        <f>'summary-refine'!$L564</f>
        <v>1642</v>
      </c>
      <c r="J563" s="8">
        <f>'summary-refine'!$M564</f>
        <v>1763</v>
      </c>
      <c r="K563" s="9">
        <f>('summary-no-refine'!$K564-'summary-no-refine'!$J564)/1000</f>
        <v>73.375</v>
      </c>
      <c r="L563" s="7">
        <f t="shared" si="42"/>
        <v>1.408763202725724</v>
      </c>
      <c r="M563" s="8">
        <f>'summary-no-refine'!$G564</f>
        <v>230445</v>
      </c>
      <c r="N563" s="24">
        <f t="shared" si="45"/>
        <v>230.44499999999999</v>
      </c>
      <c r="O563" s="7">
        <f t="shared" si="43"/>
        <v>1.2126711362798064</v>
      </c>
    </row>
    <row r="564" spans="1:15" x14ac:dyDescent="0.2">
      <c r="A564" s="1">
        <v>563</v>
      </c>
      <c r="B564" s="9">
        <f>('summary-refine'!$H565+'summary-refine'!$I565)/1000</f>
        <v>8.0180000000000007</v>
      </c>
      <c r="C564" s="9">
        <f>('summary-refine'!$K565-'summary-refine'!$J565)/1000</f>
        <v>127.85</v>
      </c>
      <c r="D564" s="9">
        <f>'summary-refine'!$J565/1000</f>
        <v>0.70899999999999996</v>
      </c>
      <c r="E564" s="8">
        <f>'summary-refine'!$G565</f>
        <v>313796</v>
      </c>
      <c r="F564" s="24">
        <f t="shared" si="44"/>
        <v>313.79599999999999</v>
      </c>
      <c r="G564" s="8">
        <f>'summary-refine'!$P565/1000</f>
        <v>96.725999999999999</v>
      </c>
      <c r="H564" s="8">
        <f>'summary-refine'!$P565/J564</f>
        <v>54.647457627118641</v>
      </c>
      <c r="I564" s="8">
        <f>'summary-refine'!$L565</f>
        <v>1649</v>
      </c>
      <c r="J564" s="8">
        <f>'summary-refine'!$M565</f>
        <v>1770</v>
      </c>
      <c r="K564" s="9">
        <f>('summary-no-refine'!$K565-'summary-no-refine'!$J565)/1000</f>
        <v>86.230999999999995</v>
      </c>
      <c r="L564" s="7">
        <f t="shared" si="42"/>
        <v>1.4826454523315282</v>
      </c>
      <c r="M564" s="8">
        <f>'summary-no-refine'!$G565</f>
        <v>263600</v>
      </c>
      <c r="N564" s="24">
        <f t="shared" si="45"/>
        <v>263.60000000000002</v>
      </c>
      <c r="O564" s="7">
        <f t="shared" si="43"/>
        <v>1.1904248861911988</v>
      </c>
    </row>
    <row r="565" spans="1:15" x14ac:dyDescent="0.2">
      <c r="A565" s="1">
        <v>564</v>
      </c>
      <c r="B565" s="9">
        <f>('summary-refine'!$H566+'summary-refine'!$I566)/1000</f>
        <v>7.7110000000000003</v>
      </c>
      <c r="C565" s="9">
        <f>('summary-refine'!$K566-'summary-refine'!$J566)/1000</f>
        <v>127.102</v>
      </c>
      <c r="D565" s="9">
        <f>'summary-refine'!$J566/1000</f>
        <v>0.84</v>
      </c>
      <c r="E565" s="8">
        <f>'summary-refine'!$G566</f>
        <v>313796</v>
      </c>
      <c r="F565" s="24">
        <f t="shared" si="44"/>
        <v>313.79599999999999</v>
      </c>
      <c r="G565" s="8">
        <f>'summary-refine'!$P566/1000</f>
        <v>96.725999999999999</v>
      </c>
      <c r="H565" s="8">
        <f>'summary-refine'!$P566/J565</f>
        <v>54.647457627118641</v>
      </c>
      <c r="I565" s="8">
        <f>'summary-refine'!$L566</f>
        <v>1649</v>
      </c>
      <c r="J565" s="8">
        <f>'summary-refine'!$M566</f>
        <v>1770</v>
      </c>
      <c r="K565" s="9">
        <f>('summary-no-refine'!$K566-'summary-no-refine'!$J566)/1000</f>
        <v>85.46</v>
      </c>
      <c r="L565" s="7">
        <f t="shared" si="42"/>
        <v>1.4872688977299322</v>
      </c>
      <c r="M565" s="8">
        <f>'summary-no-refine'!$G566</f>
        <v>263600</v>
      </c>
      <c r="N565" s="24">
        <f t="shared" si="45"/>
        <v>263.60000000000002</v>
      </c>
      <c r="O565" s="7">
        <f t="shared" si="43"/>
        <v>1.1904248861911988</v>
      </c>
    </row>
    <row r="566" spans="1:15" x14ac:dyDescent="0.2">
      <c r="A566" s="1">
        <v>565</v>
      </c>
      <c r="B566" s="9">
        <f>('summary-refine'!$H567+'summary-refine'!$I567)/1000</f>
        <v>8.02</v>
      </c>
      <c r="C566" s="9">
        <f>('summary-refine'!$K567-'summary-refine'!$J567)/1000</f>
        <v>116.047</v>
      </c>
      <c r="D566" s="9">
        <f>'summary-refine'!$J567/1000</f>
        <v>0.76900000000000002</v>
      </c>
      <c r="E566" s="8">
        <f>'summary-refine'!$G567</f>
        <v>326211</v>
      </c>
      <c r="F566" s="24">
        <f t="shared" si="44"/>
        <v>326.21100000000001</v>
      </c>
      <c r="G566" s="8">
        <f>'summary-refine'!$P567/1000</f>
        <v>100.946</v>
      </c>
      <c r="H566" s="8">
        <f>'summary-refine'!$P567/J566</f>
        <v>56.743114109050026</v>
      </c>
      <c r="I566" s="8">
        <f>'summary-refine'!$L567</f>
        <v>1658</v>
      </c>
      <c r="J566" s="8">
        <f>'summary-refine'!$M567</f>
        <v>1779</v>
      </c>
      <c r="K566" s="9">
        <f>('summary-no-refine'!$K567-'summary-no-refine'!$J567)/1000</f>
        <v>81.572999999999993</v>
      </c>
      <c r="L566" s="7">
        <f t="shared" si="42"/>
        <v>1.422615326149584</v>
      </c>
      <c r="M566" s="8">
        <f>'summary-no-refine'!$G567</f>
        <v>264320</v>
      </c>
      <c r="N566" s="24">
        <f t="shared" si="45"/>
        <v>264.32</v>
      </c>
      <c r="O566" s="7">
        <f t="shared" si="43"/>
        <v>1.2341517857142856</v>
      </c>
    </row>
    <row r="567" spans="1:15" x14ac:dyDescent="0.2">
      <c r="A567" s="1">
        <v>566</v>
      </c>
      <c r="B567" s="9">
        <f>('summary-refine'!$H568+'summary-refine'!$I568)/1000</f>
        <v>8.3539999999999992</v>
      </c>
      <c r="C567" s="9">
        <f>('summary-refine'!$K568-'summary-refine'!$J568)/1000</f>
        <v>117.895</v>
      </c>
      <c r="D567" s="9">
        <f>'summary-refine'!$J568/1000</f>
        <v>0.749</v>
      </c>
      <c r="E567" s="8">
        <f>'summary-refine'!$G568</f>
        <v>326211</v>
      </c>
      <c r="F567" s="24">
        <f t="shared" si="44"/>
        <v>326.21100000000001</v>
      </c>
      <c r="G567" s="8">
        <f>'summary-refine'!$P568/1000</f>
        <v>100.946</v>
      </c>
      <c r="H567" s="8">
        <f>'summary-refine'!$P568/J567</f>
        <v>56.743114109050026</v>
      </c>
      <c r="I567" s="8">
        <f>'summary-refine'!$L568</f>
        <v>1658</v>
      </c>
      <c r="J567" s="8">
        <f>'summary-refine'!$M568</f>
        <v>1779</v>
      </c>
      <c r="K567" s="9">
        <f>('summary-no-refine'!$K568-'summary-no-refine'!$J568)/1000</f>
        <v>82.537000000000006</v>
      </c>
      <c r="L567" s="7">
        <f t="shared" si="42"/>
        <v>1.4283896918957557</v>
      </c>
      <c r="M567" s="8">
        <f>'summary-no-refine'!$G568</f>
        <v>264320</v>
      </c>
      <c r="N567" s="24">
        <f t="shared" si="45"/>
        <v>264.32</v>
      </c>
      <c r="O567" s="7">
        <f t="shared" si="43"/>
        <v>1.2341517857142856</v>
      </c>
    </row>
    <row r="568" spans="1:15" x14ac:dyDescent="0.2">
      <c r="A568" s="1">
        <v>567</v>
      </c>
      <c r="B568" s="9">
        <f>('summary-refine'!$H569+'summary-refine'!$I569)/1000</f>
        <v>8.1690000000000005</v>
      </c>
      <c r="C568" s="9">
        <f>('summary-refine'!$K569-'summary-refine'!$J569)/1000</f>
        <v>118.304</v>
      </c>
      <c r="D568" s="9">
        <f>'summary-refine'!$J569/1000</f>
        <v>0.76400000000000001</v>
      </c>
      <c r="E568" s="8">
        <f>'summary-refine'!$G569</f>
        <v>326211</v>
      </c>
      <c r="F568" s="24">
        <f t="shared" si="44"/>
        <v>326.21100000000001</v>
      </c>
      <c r="G568" s="8">
        <f>'summary-refine'!$P569/1000</f>
        <v>100.946</v>
      </c>
      <c r="H568" s="8">
        <f>'summary-refine'!$P569/J568</f>
        <v>56.743114109050026</v>
      </c>
      <c r="I568" s="8">
        <f>'summary-refine'!$L569</f>
        <v>1658</v>
      </c>
      <c r="J568" s="8">
        <f>'summary-refine'!$M569</f>
        <v>1779</v>
      </c>
      <c r="K568" s="9">
        <f>('summary-no-refine'!$K569-'summary-no-refine'!$J569)/1000</f>
        <v>80.39</v>
      </c>
      <c r="L568" s="7">
        <f t="shared" si="42"/>
        <v>1.471625824107476</v>
      </c>
      <c r="M568" s="8">
        <f>'summary-no-refine'!$G569</f>
        <v>264320</v>
      </c>
      <c r="N568" s="24">
        <f t="shared" si="45"/>
        <v>264.32</v>
      </c>
      <c r="O568" s="7">
        <f t="shared" si="43"/>
        <v>1.2341517857142856</v>
      </c>
    </row>
    <row r="569" spans="1:15" x14ac:dyDescent="0.2">
      <c r="A569" s="1">
        <v>568</v>
      </c>
      <c r="B569" s="9">
        <f>('summary-refine'!$H570+'summary-refine'!$I570)/1000</f>
        <v>8.0549999999999997</v>
      </c>
      <c r="C569" s="9">
        <f>('summary-refine'!$K570-'summary-refine'!$J570)/1000</f>
        <v>116.566</v>
      </c>
      <c r="D569" s="9">
        <f>'summary-refine'!$J570/1000</f>
        <v>0.745</v>
      </c>
      <c r="E569" s="8">
        <f>'summary-refine'!$G570</f>
        <v>326211</v>
      </c>
      <c r="F569" s="24">
        <f t="shared" si="44"/>
        <v>326.21100000000001</v>
      </c>
      <c r="G569" s="8">
        <f>'summary-refine'!$P570/1000</f>
        <v>100.946</v>
      </c>
      <c r="H569" s="8">
        <f>'summary-refine'!$P570/J569</f>
        <v>56.743114109050026</v>
      </c>
      <c r="I569" s="8">
        <f>'summary-refine'!$L570</f>
        <v>1658</v>
      </c>
      <c r="J569" s="8">
        <f>'summary-refine'!$M570</f>
        <v>1779</v>
      </c>
      <c r="K569" s="9">
        <f>('summary-no-refine'!$K570-'summary-no-refine'!$J570)/1000</f>
        <v>81.825000000000003</v>
      </c>
      <c r="L569" s="7">
        <f t="shared" si="42"/>
        <v>1.4245768408188206</v>
      </c>
      <c r="M569" s="8">
        <f>'summary-no-refine'!$G570</f>
        <v>264321</v>
      </c>
      <c r="N569" s="24">
        <f t="shared" si="45"/>
        <v>264.32100000000003</v>
      </c>
      <c r="O569" s="7">
        <f t="shared" si="43"/>
        <v>1.2341471165741655</v>
      </c>
    </row>
    <row r="570" spans="1:15" x14ac:dyDescent="0.2">
      <c r="A570" s="1">
        <v>569</v>
      </c>
      <c r="B570" s="9">
        <f>('summary-refine'!$H571+'summary-refine'!$I571)/1000</f>
        <v>7.5679999999999996</v>
      </c>
      <c r="C570" s="9">
        <f>('summary-refine'!$K571-'summary-refine'!$J571)/1000</f>
        <v>115.047</v>
      </c>
      <c r="D570" s="9">
        <f>'summary-refine'!$J571/1000</f>
        <v>0.76</v>
      </c>
      <c r="E570" s="8">
        <f>'summary-refine'!$G571</f>
        <v>326502</v>
      </c>
      <c r="F570" s="24">
        <f t="shared" si="44"/>
        <v>326.50200000000001</v>
      </c>
      <c r="G570" s="8">
        <f>'summary-refine'!$P571/1000</f>
        <v>100.896</v>
      </c>
      <c r="H570" s="8">
        <f>'summary-refine'!$P571/J570</f>
        <v>56.715008431703204</v>
      </c>
      <c r="I570" s="8">
        <f>'summary-refine'!$L571</f>
        <v>1658</v>
      </c>
      <c r="J570" s="8">
        <f>'summary-refine'!$M571</f>
        <v>1779</v>
      </c>
      <c r="K570" s="9">
        <f>('summary-no-refine'!$K571-'summary-no-refine'!$J571)/1000</f>
        <v>81.891000000000005</v>
      </c>
      <c r="L570" s="7">
        <f t="shared" si="42"/>
        <v>1.4048796571051763</v>
      </c>
      <c r="M570" s="8">
        <f>'summary-no-refine'!$G571</f>
        <v>264762</v>
      </c>
      <c r="N570" s="24">
        <f t="shared" si="45"/>
        <v>264.762</v>
      </c>
      <c r="O570" s="7">
        <f t="shared" si="43"/>
        <v>1.2331905636005167</v>
      </c>
    </row>
    <row r="571" spans="1:15" x14ac:dyDescent="0.2">
      <c r="A571" s="1">
        <v>570</v>
      </c>
      <c r="B571" s="9">
        <f>('summary-refine'!$H572+'summary-refine'!$I572)/1000</f>
        <v>8.26</v>
      </c>
      <c r="C571" s="9">
        <f>('summary-refine'!$K572-'summary-refine'!$J572)/1000</f>
        <v>119.262</v>
      </c>
      <c r="D571" s="9">
        <f>'summary-refine'!$J572/1000</f>
        <v>0.77100000000000002</v>
      </c>
      <c r="E571" s="8">
        <f>'summary-refine'!$G572</f>
        <v>326502</v>
      </c>
      <c r="F571" s="24">
        <f t="shared" si="44"/>
        <v>326.50200000000001</v>
      </c>
      <c r="G571" s="8">
        <f>'summary-refine'!$P572/1000</f>
        <v>100.896</v>
      </c>
      <c r="H571" s="8">
        <f>'summary-refine'!$P572/J571</f>
        <v>56.715008431703204</v>
      </c>
      <c r="I571" s="8">
        <f>'summary-refine'!$L572</f>
        <v>1658</v>
      </c>
      <c r="J571" s="8">
        <f>'summary-refine'!$M572</f>
        <v>1779</v>
      </c>
      <c r="K571" s="9">
        <f>('summary-no-refine'!$K572-'summary-no-refine'!$J572)/1000</f>
        <v>82.888999999999996</v>
      </c>
      <c r="L571" s="7">
        <f t="shared" si="42"/>
        <v>1.4388157656625127</v>
      </c>
      <c r="M571" s="8">
        <f>'summary-no-refine'!$G572</f>
        <v>264765</v>
      </c>
      <c r="N571" s="24">
        <f t="shared" si="45"/>
        <v>264.76499999999999</v>
      </c>
      <c r="O571" s="7">
        <f t="shared" si="43"/>
        <v>1.2331765905614414</v>
      </c>
    </row>
    <row r="572" spans="1:15" x14ac:dyDescent="0.2">
      <c r="A572" s="1">
        <v>571</v>
      </c>
      <c r="B572" s="9">
        <f>('summary-refine'!$H573+'summary-refine'!$I573)/1000</f>
        <v>8.343</v>
      </c>
      <c r="C572" s="9">
        <f>('summary-refine'!$K573-'summary-refine'!$J573)/1000</f>
        <v>141.821</v>
      </c>
      <c r="D572" s="9">
        <f>'summary-refine'!$J573/1000</f>
        <v>0.82599999999999996</v>
      </c>
      <c r="E572" s="8">
        <f>'summary-refine'!$G573</f>
        <v>306611</v>
      </c>
      <c r="F572" s="24">
        <f t="shared" si="44"/>
        <v>306.61099999999999</v>
      </c>
      <c r="G572" s="8">
        <f>'summary-refine'!$P573/1000</f>
        <v>92.241</v>
      </c>
      <c r="H572" s="8">
        <f>'summary-refine'!$P573/J572</f>
        <v>51.820786516853936</v>
      </c>
      <c r="I572" s="8">
        <f>'summary-refine'!$L573</f>
        <v>1659</v>
      </c>
      <c r="J572" s="8">
        <f>'summary-refine'!$M573</f>
        <v>1780</v>
      </c>
      <c r="K572" s="9">
        <f>('summary-no-refine'!$K573-'summary-no-refine'!$J573)/1000</f>
        <v>88.082999999999998</v>
      </c>
      <c r="L572" s="7">
        <f t="shared" si="42"/>
        <v>1.6100836710829558</v>
      </c>
      <c r="M572" s="8">
        <f>'summary-no-refine'!$G573</f>
        <v>255067</v>
      </c>
      <c r="N572" s="24">
        <f t="shared" si="45"/>
        <v>255.06700000000001</v>
      </c>
      <c r="O572" s="7">
        <f t="shared" si="43"/>
        <v>1.2020802377414561</v>
      </c>
    </row>
    <row r="573" spans="1:15" x14ac:dyDescent="0.2">
      <c r="A573" s="1">
        <v>572</v>
      </c>
      <c r="B573" s="9">
        <f>('summary-refine'!$H574+'summary-refine'!$I574)/1000</f>
        <v>8.1289999999999996</v>
      </c>
      <c r="C573" s="9">
        <f>('summary-refine'!$K574-'summary-refine'!$J574)/1000</f>
        <v>142.303</v>
      </c>
      <c r="D573" s="9">
        <f>'summary-refine'!$J574/1000</f>
        <v>0.748</v>
      </c>
      <c r="E573" s="8">
        <f>'summary-refine'!$G574</f>
        <v>306611</v>
      </c>
      <c r="F573" s="24">
        <f t="shared" si="44"/>
        <v>306.61099999999999</v>
      </c>
      <c r="G573" s="8">
        <f>'summary-refine'!$P574/1000</f>
        <v>92.241</v>
      </c>
      <c r="H573" s="8">
        <f>'summary-refine'!$P574/J573</f>
        <v>51.820786516853936</v>
      </c>
      <c r="I573" s="8">
        <f>'summary-refine'!$L574</f>
        <v>1659</v>
      </c>
      <c r="J573" s="8">
        <f>'summary-refine'!$M574</f>
        <v>1780</v>
      </c>
      <c r="K573" s="9">
        <f>('summary-no-refine'!$K574-'summary-no-refine'!$J574)/1000</f>
        <v>89.912999999999997</v>
      </c>
      <c r="L573" s="7">
        <f t="shared" si="42"/>
        <v>1.5826743629953399</v>
      </c>
      <c r="M573" s="8">
        <f>'summary-no-refine'!$G574</f>
        <v>255067</v>
      </c>
      <c r="N573" s="24">
        <f t="shared" si="45"/>
        <v>255.06700000000001</v>
      </c>
      <c r="O573" s="7">
        <f t="shared" si="43"/>
        <v>1.2020802377414561</v>
      </c>
    </row>
    <row r="574" spans="1:15" x14ac:dyDescent="0.2">
      <c r="A574" s="1">
        <v>573</v>
      </c>
      <c r="B574" s="9">
        <f>('summary-refine'!$H575+'summary-refine'!$I575)/1000</f>
        <v>8.1530000000000005</v>
      </c>
      <c r="C574" s="9">
        <f>('summary-refine'!$K575-'summary-refine'!$J575)/1000</f>
        <v>139.13200000000001</v>
      </c>
      <c r="D574" s="9">
        <f>'summary-refine'!$J575/1000</f>
        <v>0.76700000000000002</v>
      </c>
      <c r="E574" s="8">
        <f>'summary-refine'!$G575</f>
        <v>306611</v>
      </c>
      <c r="F574" s="24">
        <f t="shared" si="44"/>
        <v>306.61099999999999</v>
      </c>
      <c r="G574" s="8">
        <f>'summary-refine'!$P575/1000</f>
        <v>92.241</v>
      </c>
      <c r="H574" s="8">
        <f>'summary-refine'!$P575/J574</f>
        <v>51.820786516853936</v>
      </c>
      <c r="I574" s="8">
        <f>'summary-refine'!$L575</f>
        <v>1659</v>
      </c>
      <c r="J574" s="8">
        <f>'summary-refine'!$M575</f>
        <v>1780</v>
      </c>
      <c r="K574" s="9">
        <f>('summary-no-refine'!$K575-'summary-no-refine'!$J575)/1000</f>
        <v>88.376000000000005</v>
      </c>
      <c r="L574" s="7">
        <f t="shared" si="42"/>
        <v>1.5743188195890288</v>
      </c>
      <c r="M574" s="8">
        <f>'summary-no-refine'!$G575</f>
        <v>255067</v>
      </c>
      <c r="N574" s="24">
        <f t="shared" si="45"/>
        <v>255.06700000000001</v>
      </c>
      <c r="O574" s="7">
        <f t="shared" si="43"/>
        <v>1.2020802377414561</v>
      </c>
    </row>
    <row r="575" spans="1:15" x14ac:dyDescent="0.2">
      <c r="A575" s="1">
        <v>574</v>
      </c>
      <c r="B575" s="9">
        <f>('summary-refine'!$H576+'summary-refine'!$I576)/1000</f>
        <v>7.931</v>
      </c>
      <c r="C575" s="9">
        <f>('summary-refine'!$K576-'summary-refine'!$J576)/1000</f>
        <v>138.85599999999999</v>
      </c>
      <c r="D575" s="9">
        <f>'summary-refine'!$J576/1000</f>
        <v>0.86199999999999999</v>
      </c>
      <c r="E575" s="8">
        <f>'summary-refine'!$G576</f>
        <v>306611</v>
      </c>
      <c r="F575" s="24">
        <f t="shared" si="44"/>
        <v>306.61099999999999</v>
      </c>
      <c r="G575" s="8">
        <f>'summary-refine'!$P576/1000</f>
        <v>92.241</v>
      </c>
      <c r="H575" s="8">
        <f>'summary-refine'!$P576/J575</f>
        <v>51.820786516853936</v>
      </c>
      <c r="I575" s="8">
        <f>'summary-refine'!$L576</f>
        <v>1659</v>
      </c>
      <c r="J575" s="8">
        <f>'summary-refine'!$M576</f>
        <v>1780</v>
      </c>
      <c r="K575" s="9">
        <f>('summary-no-refine'!$K576-'summary-no-refine'!$J576)/1000</f>
        <v>88.144999999999996</v>
      </c>
      <c r="L575" s="7">
        <f t="shared" si="42"/>
        <v>1.5753134040501446</v>
      </c>
      <c r="M575" s="8">
        <f>'summary-no-refine'!$G576</f>
        <v>255067</v>
      </c>
      <c r="N575" s="24">
        <f t="shared" si="45"/>
        <v>255.06700000000001</v>
      </c>
      <c r="O575" s="7">
        <f t="shared" si="43"/>
        <v>1.2020802377414561</v>
      </c>
    </row>
    <row r="576" spans="1:15" x14ac:dyDescent="0.2">
      <c r="A576" s="1">
        <v>575</v>
      </c>
      <c r="B576" s="9">
        <f>('summary-refine'!$H577+'summary-refine'!$I577)/1000</f>
        <v>8.09</v>
      </c>
      <c r="C576" s="9">
        <f>('summary-refine'!$K577-'summary-refine'!$J577)/1000</f>
        <v>140.21100000000001</v>
      </c>
      <c r="D576" s="9">
        <f>'summary-refine'!$J577/1000</f>
        <v>0.74399999999999999</v>
      </c>
      <c r="E576" s="8">
        <f>'summary-refine'!$G577</f>
        <v>306611</v>
      </c>
      <c r="F576" s="24">
        <f t="shared" si="44"/>
        <v>306.61099999999999</v>
      </c>
      <c r="G576" s="8">
        <f>'summary-refine'!$P577/1000</f>
        <v>92.241</v>
      </c>
      <c r="H576" s="8">
        <f>'summary-refine'!$P577/J576</f>
        <v>51.820786516853936</v>
      </c>
      <c r="I576" s="8">
        <f>'summary-refine'!$L577</f>
        <v>1659</v>
      </c>
      <c r="J576" s="8">
        <f>'summary-refine'!$M577</f>
        <v>1780</v>
      </c>
      <c r="K576" s="9">
        <f>('summary-no-refine'!$K577-'summary-no-refine'!$J577)/1000</f>
        <v>90.748000000000005</v>
      </c>
      <c r="L576" s="7">
        <f t="shared" si="42"/>
        <v>1.5450588442720501</v>
      </c>
      <c r="M576" s="8">
        <f>'summary-no-refine'!$G577</f>
        <v>255067</v>
      </c>
      <c r="N576" s="24">
        <f t="shared" si="45"/>
        <v>255.06700000000001</v>
      </c>
      <c r="O576" s="7">
        <f t="shared" si="43"/>
        <v>1.2020802377414561</v>
      </c>
    </row>
    <row r="577" spans="1:15" x14ac:dyDescent="0.2">
      <c r="A577" s="1">
        <v>576</v>
      </c>
      <c r="B577" s="9">
        <f>('summary-refine'!$H578+'summary-refine'!$I578)/1000</f>
        <v>8.4550000000000001</v>
      </c>
      <c r="C577" s="9">
        <f>('summary-refine'!$K578-'summary-refine'!$J578)/1000</f>
        <v>122.39100000000001</v>
      </c>
      <c r="D577" s="9">
        <f>'summary-refine'!$J578/1000</f>
        <v>0.84299999999999997</v>
      </c>
      <c r="E577" s="8">
        <f>'summary-refine'!$G578</f>
        <v>304636</v>
      </c>
      <c r="F577" s="24">
        <f t="shared" si="44"/>
        <v>304.63600000000002</v>
      </c>
      <c r="G577" s="8">
        <f>'summary-refine'!$P578/1000</f>
        <v>95.194000000000003</v>
      </c>
      <c r="H577" s="8">
        <f>'summary-refine'!$P578/J577</f>
        <v>53.479775280898878</v>
      </c>
      <c r="I577" s="8">
        <f>'summary-refine'!$L578</f>
        <v>1659</v>
      </c>
      <c r="J577" s="8">
        <f>'summary-refine'!$M578</f>
        <v>1780</v>
      </c>
      <c r="K577" s="9">
        <f>('summary-no-refine'!$K578-'summary-no-refine'!$J578)/1000</f>
        <v>84.875</v>
      </c>
      <c r="L577" s="7">
        <f t="shared" si="42"/>
        <v>1.4420147275405009</v>
      </c>
      <c r="M577" s="8">
        <f>'summary-no-refine'!$G578</f>
        <v>264724</v>
      </c>
      <c r="N577" s="24">
        <f t="shared" si="45"/>
        <v>264.72399999999999</v>
      </c>
      <c r="O577" s="7">
        <f t="shared" si="43"/>
        <v>1.1507683474108883</v>
      </c>
    </row>
    <row r="578" spans="1:15" x14ac:dyDescent="0.2">
      <c r="A578" s="1">
        <v>577</v>
      </c>
      <c r="B578" s="9">
        <f>('summary-refine'!$H579+'summary-refine'!$I579)/1000</f>
        <v>8.0269999999999992</v>
      </c>
      <c r="C578" s="9">
        <f>('summary-refine'!$K579-'summary-refine'!$J579)/1000</f>
        <v>120.31699999999999</v>
      </c>
      <c r="D578" s="9">
        <f>'summary-refine'!$J579/1000</f>
        <v>0.77400000000000002</v>
      </c>
      <c r="E578" s="8">
        <f>'summary-refine'!$G579</f>
        <v>304636</v>
      </c>
      <c r="F578" s="24">
        <f t="shared" si="44"/>
        <v>304.63600000000002</v>
      </c>
      <c r="G578" s="8">
        <f>'summary-refine'!$P579/1000</f>
        <v>95.194000000000003</v>
      </c>
      <c r="H578" s="8">
        <f>'summary-refine'!$P579/J578</f>
        <v>53.479775280898878</v>
      </c>
      <c r="I578" s="8">
        <f>'summary-refine'!$L579</f>
        <v>1659</v>
      </c>
      <c r="J578" s="8">
        <f>'summary-refine'!$M579</f>
        <v>1780</v>
      </c>
      <c r="K578" s="9">
        <f>('summary-no-refine'!$K579-'summary-no-refine'!$J579)/1000</f>
        <v>81.2</v>
      </c>
      <c r="L578" s="7">
        <f t="shared" ref="L578:L641" si="46">C578/K578</f>
        <v>1.4817364532019703</v>
      </c>
      <c r="M578" s="8">
        <f>'summary-no-refine'!$G579</f>
        <v>264724</v>
      </c>
      <c r="N578" s="24">
        <f t="shared" si="45"/>
        <v>264.72399999999999</v>
      </c>
      <c r="O578" s="7">
        <f t="shared" ref="O578:O641" si="47">E578/M578</f>
        <v>1.1507683474108883</v>
      </c>
    </row>
    <row r="579" spans="1:15" x14ac:dyDescent="0.2">
      <c r="A579" s="1">
        <v>578</v>
      </c>
      <c r="B579" s="9">
        <f>('summary-refine'!$H580+'summary-refine'!$I580)/1000</f>
        <v>8.0180000000000007</v>
      </c>
      <c r="C579" s="9">
        <f>('summary-refine'!$K580-'summary-refine'!$J580)/1000</f>
        <v>119.369</v>
      </c>
      <c r="D579" s="9">
        <f>'summary-refine'!$J580/1000</f>
        <v>0.70699999999999996</v>
      </c>
      <c r="E579" s="8">
        <f>'summary-refine'!$G580</f>
        <v>305857</v>
      </c>
      <c r="F579" s="24">
        <f t="shared" ref="F579:F642" si="48">E579/1000</f>
        <v>305.85700000000003</v>
      </c>
      <c r="G579" s="8">
        <f>'summary-refine'!$P580/1000</f>
        <v>95.159000000000006</v>
      </c>
      <c r="H579" s="8">
        <f>'summary-refine'!$P580/J579</f>
        <v>53.460112359550564</v>
      </c>
      <c r="I579" s="8">
        <f>'summary-refine'!$L580</f>
        <v>1659</v>
      </c>
      <c r="J579" s="8">
        <f>'summary-refine'!$M580</f>
        <v>1780</v>
      </c>
      <c r="K579" s="9">
        <f>('summary-no-refine'!$K580-'summary-no-refine'!$J580)/1000</f>
        <v>84.4</v>
      </c>
      <c r="L579" s="7">
        <f t="shared" si="46"/>
        <v>1.414324644549763</v>
      </c>
      <c r="M579" s="8">
        <f>'summary-no-refine'!$G580</f>
        <v>266501</v>
      </c>
      <c r="N579" s="24">
        <f t="shared" ref="N579:N642" si="49">M579/1000</f>
        <v>266.50099999999998</v>
      </c>
      <c r="O579" s="7">
        <f t="shared" si="47"/>
        <v>1.1476767441773201</v>
      </c>
    </row>
    <row r="580" spans="1:15" x14ac:dyDescent="0.2">
      <c r="A580" s="1">
        <v>579</v>
      </c>
      <c r="B580" s="9">
        <f>('summary-refine'!$H581+'summary-refine'!$I581)/1000</f>
        <v>8.0039999999999996</v>
      </c>
      <c r="C580" s="9">
        <f>('summary-refine'!$K581-'summary-refine'!$J581)/1000</f>
        <v>118.708</v>
      </c>
      <c r="D580" s="9">
        <f>'summary-refine'!$J581/1000</f>
        <v>0.72299999999999998</v>
      </c>
      <c r="E580" s="8">
        <f>'summary-refine'!$G581</f>
        <v>305857</v>
      </c>
      <c r="F580" s="24">
        <f t="shared" si="48"/>
        <v>305.85700000000003</v>
      </c>
      <c r="G580" s="8">
        <f>'summary-refine'!$P581/1000</f>
        <v>95.159000000000006</v>
      </c>
      <c r="H580" s="8">
        <f>'summary-refine'!$P581/J580</f>
        <v>53.460112359550564</v>
      </c>
      <c r="I580" s="8">
        <f>'summary-refine'!$L581</f>
        <v>1659</v>
      </c>
      <c r="J580" s="8">
        <f>'summary-refine'!$M581</f>
        <v>1780</v>
      </c>
      <c r="K580" s="9">
        <f>('summary-no-refine'!$K581-'summary-no-refine'!$J581)/1000</f>
        <v>82.619</v>
      </c>
      <c r="L580" s="7">
        <f t="shared" si="46"/>
        <v>1.436812355511444</v>
      </c>
      <c r="M580" s="8">
        <f>'summary-no-refine'!$G581</f>
        <v>266507</v>
      </c>
      <c r="N580" s="24">
        <f t="shared" si="49"/>
        <v>266.50700000000001</v>
      </c>
      <c r="O580" s="7">
        <f t="shared" si="47"/>
        <v>1.1476509059799556</v>
      </c>
    </row>
    <row r="581" spans="1:15" x14ac:dyDescent="0.2">
      <c r="A581" s="1">
        <v>580</v>
      </c>
      <c r="B581" s="9">
        <f>('summary-refine'!$H582+'summary-refine'!$I582)/1000</f>
        <v>8.0180000000000007</v>
      </c>
      <c r="C581" s="9">
        <f>('summary-refine'!$K582-'summary-refine'!$J582)/1000</f>
        <v>133.96299999999999</v>
      </c>
      <c r="D581" s="9">
        <f>'summary-refine'!$J582/1000</f>
        <v>0.91400000000000003</v>
      </c>
      <c r="E581" s="8">
        <f>'summary-refine'!$G582</f>
        <v>335239</v>
      </c>
      <c r="F581" s="24">
        <f t="shared" si="48"/>
        <v>335.23899999999998</v>
      </c>
      <c r="G581" s="8">
        <f>'summary-refine'!$P582/1000</f>
        <v>101.435</v>
      </c>
      <c r="H581" s="8">
        <f>'summary-refine'!$P582/J581</f>
        <v>56.985955056179776</v>
      </c>
      <c r="I581" s="8">
        <f>'summary-refine'!$L582</f>
        <v>1659</v>
      </c>
      <c r="J581" s="8">
        <f>'summary-refine'!$M582</f>
        <v>1780</v>
      </c>
      <c r="K581" s="9">
        <f>('summary-no-refine'!$K582-'summary-no-refine'!$J582)/1000</f>
        <v>91.661000000000001</v>
      </c>
      <c r="L581" s="7">
        <f t="shared" si="46"/>
        <v>1.461504893029751</v>
      </c>
      <c r="M581" s="8">
        <f>'summary-no-refine'!$G582</f>
        <v>273497</v>
      </c>
      <c r="N581" s="24">
        <f t="shared" si="49"/>
        <v>273.49700000000001</v>
      </c>
      <c r="O581" s="7">
        <f t="shared" si="47"/>
        <v>1.2257501910441431</v>
      </c>
    </row>
    <row r="582" spans="1:15" x14ac:dyDescent="0.2">
      <c r="A582" s="1">
        <v>581</v>
      </c>
      <c r="B582" s="9">
        <f>('summary-refine'!$H583+'summary-refine'!$I583)/1000</f>
        <v>8.2129999999999992</v>
      </c>
      <c r="C582" s="9">
        <f>('summary-refine'!$K583-'summary-refine'!$J583)/1000</f>
        <v>131.38399999999999</v>
      </c>
      <c r="D582" s="9">
        <f>'summary-refine'!$J583/1000</f>
        <v>0.88500000000000001</v>
      </c>
      <c r="E582" s="8">
        <f>'summary-refine'!$G583</f>
        <v>335239</v>
      </c>
      <c r="F582" s="24">
        <f t="shared" si="48"/>
        <v>335.23899999999998</v>
      </c>
      <c r="G582" s="8">
        <f>'summary-refine'!$P583/1000</f>
        <v>101.435</v>
      </c>
      <c r="H582" s="8">
        <f>'summary-refine'!$P583/J582</f>
        <v>56.985955056179776</v>
      </c>
      <c r="I582" s="8">
        <f>'summary-refine'!$L583</f>
        <v>1659</v>
      </c>
      <c r="J582" s="8">
        <f>'summary-refine'!$M583</f>
        <v>1780</v>
      </c>
      <c r="K582" s="9">
        <f>('summary-no-refine'!$K583-'summary-no-refine'!$J583)/1000</f>
        <v>90.225999999999999</v>
      </c>
      <c r="L582" s="7">
        <f t="shared" si="46"/>
        <v>1.4561656285327953</v>
      </c>
      <c r="M582" s="8">
        <f>'summary-no-refine'!$G583</f>
        <v>273497</v>
      </c>
      <c r="N582" s="24">
        <f t="shared" si="49"/>
        <v>273.49700000000001</v>
      </c>
      <c r="O582" s="7">
        <f t="shared" si="47"/>
        <v>1.2257501910441431</v>
      </c>
    </row>
    <row r="583" spans="1:15" x14ac:dyDescent="0.2">
      <c r="A583" s="1">
        <v>582</v>
      </c>
      <c r="B583" s="9">
        <f>('summary-refine'!$H584+'summary-refine'!$I584)/1000</f>
        <v>7.9749999999999996</v>
      </c>
      <c r="C583" s="9">
        <f>('summary-refine'!$K584-'summary-refine'!$J584)/1000</f>
        <v>129.6</v>
      </c>
      <c r="D583" s="9">
        <f>'summary-refine'!$J584/1000</f>
        <v>0.82399999999999995</v>
      </c>
      <c r="E583" s="8">
        <f>'summary-refine'!$G584</f>
        <v>335239</v>
      </c>
      <c r="F583" s="24">
        <f t="shared" si="48"/>
        <v>335.23899999999998</v>
      </c>
      <c r="G583" s="8">
        <f>'summary-refine'!$P584/1000</f>
        <v>101.435</v>
      </c>
      <c r="H583" s="8">
        <f>'summary-refine'!$P584/J583</f>
        <v>56.985955056179776</v>
      </c>
      <c r="I583" s="8">
        <f>'summary-refine'!$L584</f>
        <v>1659</v>
      </c>
      <c r="J583" s="8">
        <f>'summary-refine'!$M584</f>
        <v>1780</v>
      </c>
      <c r="K583" s="9">
        <f>('summary-no-refine'!$K584-'summary-no-refine'!$J584)/1000</f>
        <v>91.037000000000006</v>
      </c>
      <c r="L583" s="7">
        <f t="shared" si="46"/>
        <v>1.4235969990223754</v>
      </c>
      <c r="M583" s="8">
        <f>'summary-no-refine'!$G584</f>
        <v>273497</v>
      </c>
      <c r="N583" s="24">
        <f t="shared" si="49"/>
        <v>273.49700000000001</v>
      </c>
      <c r="O583" s="7">
        <f t="shared" si="47"/>
        <v>1.2257501910441431</v>
      </c>
    </row>
    <row r="584" spans="1:15" x14ac:dyDescent="0.2">
      <c r="A584" s="1">
        <v>583</v>
      </c>
      <c r="B584" s="9">
        <f>('summary-refine'!$H585+'summary-refine'!$I585)/1000</f>
        <v>8.1080000000000005</v>
      </c>
      <c r="C584" s="9">
        <f>('summary-refine'!$K585-'summary-refine'!$J585)/1000</f>
        <v>130.26499999999999</v>
      </c>
      <c r="D584" s="9">
        <f>'summary-refine'!$J585/1000</f>
        <v>0.89900000000000002</v>
      </c>
      <c r="E584" s="8">
        <f>'summary-refine'!$G585</f>
        <v>335239</v>
      </c>
      <c r="F584" s="24">
        <f t="shared" si="48"/>
        <v>335.23899999999998</v>
      </c>
      <c r="G584" s="8">
        <f>'summary-refine'!$P585/1000</f>
        <v>101.435</v>
      </c>
      <c r="H584" s="8">
        <f>'summary-refine'!$P585/J584</f>
        <v>56.985955056179776</v>
      </c>
      <c r="I584" s="8">
        <f>'summary-refine'!$L585</f>
        <v>1659</v>
      </c>
      <c r="J584" s="8">
        <f>'summary-refine'!$M585</f>
        <v>1780</v>
      </c>
      <c r="K584" s="9">
        <f>('summary-no-refine'!$K585-'summary-no-refine'!$J585)/1000</f>
        <v>90.061000000000007</v>
      </c>
      <c r="L584" s="7">
        <f t="shared" si="46"/>
        <v>1.4464085453192834</v>
      </c>
      <c r="M584" s="8">
        <f>'summary-no-refine'!$G585</f>
        <v>273497</v>
      </c>
      <c r="N584" s="24">
        <f t="shared" si="49"/>
        <v>273.49700000000001</v>
      </c>
      <c r="O584" s="7">
        <f t="shared" si="47"/>
        <v>1.2257501910441431</v>
      </c>
    </row>
    <row r="585" spans="1:15" x14ac:dyDescent="0.2">
      <c r="A585" s="1">
        <v>584</v>
      </c>
      <c r="B585" s="9">
        <f>('summary-refine'!$H586+'summary-refine'!$I586)/1000</f>
        <v>7.9930000000000003</v>
      </c>
      <c r="C585" s="9">
        <f>('summary-refine'!$K586-'summary-refine'!$J586)/1000</f>
        <v>125.101</v>
      </c>
      <c r="D585" s="9">
        <f>'summary-refine'!$J586/1000</f>
        <v>0.76800000000000002</v>
      </c>
      <c r="E585" s="8">
        <f>'summary-refine'!$G586</f>
        <v>335239</v>
      </c>
      <c r="F585" s="24">
        <f t="shared" si="48"/>
        <v>335.23899999999998</v>
      </c>
      <c r="G585" s="8">
        <f>'summary-refine'!$P586/1000</f>
        <v>101.435</v>
      </c>
      <c r="H585" s="8">
        <f>'summary-refine'!$P586/J585</f>
        <v>56.985955056179776</v>
      </c>
      <c r="I585" s="8">
        <f>'summary-refine'!$L586</f>
        <v>1659</v>
      </c>
      <c r="J585" s="8">
        <f>'summary-refine'!$M586</f>
        <v>1780</v>
      </c>
      <c r="K585" s="9">
        <f>('summary-no-refine'!$K586-'summary-no-refine'!$J586)/1000</f>
        <v>89.262</v>
      </c>
      <c r="L585" s="7">
        <f t="shared" si="46"/>
        <v>1.4015034393134815</v>
      </c>
      <c r="M585" s="8">
        <f>'summary-no-refine'!$G586</f>
        <v>273497</v>
      </c>
      <c r="N585" s="24">
        <f t="shared" si="49"/>
        <v>273.49700000000001</v>
      </c>
      <c r="O585" s="7">
        <f t="shared" si="47"/>
        <v>1.2257501910441431</v>
      </c>
    </row>
    <row r="586" spans="1:15" x14ac:dyDescent="0.2">
      <c r="A586" s="1">
        <v>585</v>
      </c>
      <c r="B586" s="9">
        <f>('summary-refine'!$H587+'summary-refine'!$I587)/1000</f>
        <v>8.1519999999999992</v>
      </c>
      <c r="C586" s="9">
        <f>('summary-refine'!$K587-'summary-refine'!$J587)/1000</f>
        <v>120.905</v>
      </c>
      <c r="D586" s="9">
        <f>'summary-refine'!$J587/1000</f>
        <v>0.80100000000000005</v>
      </c>
      <c r="E586" s="8">
        <f>'summary-refine'!$G587</f>
        <v>319710</v>
      </c>
      <c r="F586" s="24">
        <f t="shared" si="48"/>
        <v>319.70999999999998</v>
      </c>
      <c r="G586" s="8">
        <f>'summary-refine'!$P587/1000</f>
        <v>100.25700000000001</v>
      </c>
      <c r="H586" s="8">
        <f>'summary-refine'!$P587/J586</f>
        <v>56.292532285233015</v>
      </c>
      <c r="I586" s="8">
        <f>'summary-refine'!$L587</f>
        <v>1660</v>
      </c>
      <c r="J586" s="8">
        <f>'summary-refine'!$M587</f>
        <v>1781</v>
      </c>
      <c r="K586" s="9">
        <f>('summary-no-refine'!$K587-'summary-no-refine'!$J587)/1000</f>
        <v>80.739999999999995</v>
      </c>
      <c r="L586" s="7">
        <f t="shared" si="46"/>
        <v>1.4974609858806045</v>
      </c>
      <c r="M586" s="8">
        <f>'summary-no-refine'!$G587</f>
        <v>267175</v>
      </c>
      <c r="N586" s="24">
        <f t="shared" si="49"/>
        <v>267.17500000000001</v>
      </c>
      <c r="O586" s="7">
        <f t="shared" si="47"/>
        <v>1.1966314213530458</v>
      </c>
    </row>
    <row r="587" spans="1:15" x14ac:dyDescent="0.2">
      <c r="A587" s="1">
        <v>586</v>
      </c>
      <c r="B587" s="9">
        <f>('summary-refine'!$H588+'summary-refine'!$I588)/1000</f>
        <v>8.2070000000000007</v>
      </c>
      <c r="C587" s="9">
        <f>('summary-refine'!$K588-'summary-refine'!$J588)/1000</f>
        <v>122.61</v>
      </c>
      <c r="D587" s="9">
        <f>'summary-refine'!$J588/1000</f>
        <v>0.86199999999999999</v>
      </c>
      <c r="E587" s="8">
        <f>'summary-refine'!$G588</f>
        <v>319710</v>
      </c>
      <c r="F587" s="24">
        <f t="shared" si="48"/>
        <v>319.70999999999998</v>
      </c>
      <c r="G587" s="8">
        <f>'summary-refine'!$P588/1000</f>
        <v>100.25700000000001</v>
      </c>
      <c r="H587" s="8">
        <f>'summary-refine'!$P588/J587</f>
        <v>56.292532285233015</v>
      </c>
      <c r="I587" s="8">
        <f>'summary-refine'!$L588</f>
        <v>1660</v>
      </c>
      <c r="J587" s="8">
        <f>'summary-refine'!$M588</f>
        <v>1781</v>
      </c>
      <c r="K587" s="9">
        <f>('summary-no-refine'!$K588-'summary-no-refine'!$J588)/1000</f>
        <v>85.346999999999994</v>
      </c>
      <c r="L587" s="7">
        <f t="shared" si="46"/>
        <v>1.4366058560933601</v>
      </c>
      <c r="M587" s="8">
        <f>'summary-no-refine'!$G588</f>
        <v>267178</v>
      </c>
      <c r="N587" s="24">
        <f t="shared" si="49"/>
        <v>267.178</v>
      </c>
      <c r="O587" s="7">
        <f t="shared" si="47"/>
        <v>1.1966179850137362</v>
      </c>
    </row>
    <row r="588" spans="1:15" x14ac:dyDescent="0.2">
      <c r="A588" s="1">
        <v>587</v>
      </c>
      <c r="B588" s="9">
        <f>('summary-refine'!$H589+'summary-refine'!$I589)/1000</f>
        <v>8.1329999999999991</v>
      </c>
      <c r="C588" s="9">
        <f>('summary-refine'!$K589-'summary-refine'!$J589)/1000</f>
        <v>120.82899999999999</v>
      </c>
      <c r="D588" s="9">
        <f>'summary-refine'!$J589/1000</f>
        <v>0.76700000000000002</v>
      </c>
      <c r="E588" s="8">
        <f>'summary-refine'!$G589</f>
        <v>319710</v>
      </c>
      <c r="F588" s="24">
        <f t="shared" si="48"/>
        <v>319.70999999999998</v>
      </c>
      <c r="G588" s="8">
        <f>'summary-refine'!$P589/1000</f>
        <v>100.25700000000001</v>
      </c>
      <c r="H588" s="8">
        <f>'summary-refine'!$P589/J588</f>
        <v>56.292532285233015</v>
      </c>
      <c r="I588" s="8">
        <f>'summary-refine'!$L589</f>
        <v>1660</v>
      </c>
      <c r="J588" s="8">
        <f>'summary-refine'!$M589</f>
        <v>1781</v>
      </c>
      <c r="K588" s="9">
        <f>('summary-no-refine'!$K589-'summary-no-refine'!$J589)/1000</f>
        <v>82.247</v>
      </c>
      <c r="L588" s="7">
        <f t="shared" si="46"/>
        <v>1.4690991768696731</v>
      </c>
      <c r="M588" s="8">
        <f>'summary-no-refine'!$G589</f>
        <v>267179</v>
      </c>
      <c r="N588" s="24">
        <f t="shared" si="49"/>
        <v>267.17899999999997</v>
      </c>
      <c r="O588" s="7">
        <f t="shared" si="47"/>
        <v>1.1966135063010193</v>
      </c>
    </row>
    <row r="589" spans="1:15" x14ac:dyDescent="0.2">
      <c r="A589" s="1">
        <v>588</v>
      </c>
      <c r="B589" s="9">
        <f>('summary-refine'!$H590+'summary-refine'!$I590)/1000</f>
        <v>8.2319999999999993</v>
      </c>
      <c r="C589" s="9">
        <f>('summary-refine'!$K590-'summary-refine'!$J590)/1000</f>
        <v>121.55800000000001</v>
      </c>
      <c r="D589" s="9">
        <f>'summary-refine'!$J590/1000</f>
        <v>0.76300000000000001</v>
      </c>
      <c r="E589" s="8">
        <f>'summary-refine'!$G590</f>
        <v>319708</v>
      </c>
      <c r="F589" s="24">
        <f t="shared" si="48"/>
        <v>319.70800000000003</v>
      </c>
      <c r="G589" s="8">
        <f>'summary-refine'!$P590/1000</f>
        <v>100.25700000000001</v>
      </c>
      <c r="H589" s="8">
        <f>'summary-refine'!$P590/J589</f>
        <v>56.292532285233015</v>
      </c>
      <c r="I589" s="8">
        <f>'summary-refine'!$L590</f>
        <v>1660</v>
      </c>
      <c r="J589" s="8">
        <f>'summary-refine'!$M590</f>
        <v>1781</v>
      </c>
      <c r="K589" s="9">
        <f>('summary-no-refine'!$K590-'summary-no-refine'!$J590)/1000</f>
        <v>82.575000000000003</v>
      </c>
      <c r="L589" s="7">
        <f t="shared" si="46"/>
        <v>1.4720920375416289</v>
      </c>
      <c r="M589" s="8">
        <f>'summary-no-refine'!$G590</f>
        <v>267171</v>
      </c>
      <c r="N589" s="24">
        <f t="shared" si="49"/>
        <v>267.17099999999999</v>
      </c>
      <c r="O589" s="7">
        <f t="shared" si="47"/>
        <v>1.1966418510991088</v>
      </c>
    </row>
    <row r="590" spans="1:15" x14ac:dyDescent="0.2">
      <c r="A590" s="1">
        <v>589</v>
      </c>
      <c r="B590" s="9">
        <f>('summary-refine'!$H591+'summary-refine'!$I591)/1000</f>
        <v>7.67</v>
      </c>
      <c r="C590" s="9">
        <f>('summary-refine'!$K591-'summary-refine'!$J591)/1000</f>
        <v>120.18300000000001</v>
      </c>
      <c r="D590" s="9">
        <f>'summary-refine'!$J591/1000</f>
        <v>0.77200000000000002</v>
      </c>
      <c r="E590" s="8">
        <f>'summary-refine'!$G591</f>
        <v>319710</v>
      </c>
      <c r="F590" s="24">
        <f t="shared" si="48"/>
        <v>319.70999999999998</v>
      </c>
      <c r="G590" s="8">
        <f>'summary-refine'!$P591/1000</f>
        <v>100.25700000000001</v>
      </c>
      <c r="H590" s="8">
        <f>'summary-refine'!$P591/J590</f>
        <v>56.292532285233015</v>
      </c>
      <c r="I590" s="8">
        <f>'summary-refine'!$L591</f>
        <v>1660</v>
      </c>
      <c r="J590" s="8">
        <f>'summary-refine'!$M591</f>
        <v>1781</v>
      </c>
      <c r="K590" s="9">
        <f>('summary-no-refine'!$K591-'summary-no-refine'!$J591)/1000</f>
        <v>79.59</v>
      </c>
      <c r="L590" s="7">
        <f t="shared" si="46"/>
        <v>1.5100263852242743</v>
      </c>
      <c r="M590" s="8">
        <f>'summary-no-refine'!$G591</f>
        <v>267178</v>
      </c>
      <c r="N590" s="24">
        <f t="shared" si="49"/>
        <v>267.178</v>
      </c>
      <c r="O590" s="7">
        <f t="shared" si="47"/>
        <v>1.1966179850137362</v>
      </c>
    </row>
    <row r="591" spans="1:15" x14ac:dyDescent="0.2">
      <c r="A591" s="1">
        <v>590</v>
      </c>
      <c r="B591" s="9">
        <f>('summary-refine'!$H592+'summary-refine'!$I592)/1000</f>
        <v>7.9960000000000004</v>
      </c>
      <c r="C591" s="9">
        <f>('summary-refine'!$K592-'summary-refine'!$J592)/1000</f>
        <v>123.26900000000001</v>
      </c>
      <c r="D591" s="9">
        <f>'summary-refine'!$J592/1000</f>
        <v>0.80100000000000005</v>
      </c>
      <c r="E591" s="8">
        <f>'summary-refine'!$G592</f>
        <v>319710</v>
      </c>
      <c r="F591" s="24">
        <f t="shared" si="48"/>
        <v>319.70999999999998</v>
      </c>
      <c r="G591" s="8">
        <f>'summary-refine'!$P592/1000</f>
        <v>100.25700000000001</v>
      </c>
      <c r="H591" s="8">
        <f>'summary-refine'!$P592/J591</f>
        <v>56.292532285233015</v>
      </c>
      <c r="I591" s="8">
        <f>'summary-refine'!$L592</f>
        <v>1660</v>
      </c>
      <c r="J591" s="8">
        <f>'summary-refine'!$M592</f>
        <v>1781</v>
      </c>
      <c r="K591" s="9">
        <f>('summary-no-refine'!$K592-'summary-no-refine'!$J592)/1000</f>
        <v>80.725999999999999</v>
      </c>
      <c r="L591" s="7">
        <f t="shared" si="46"/>
        <v>1.5270049302579096</v>
      </c>
      <c r="M591" s="8">
        <f>'summary-no-refine'!$G592</f>
        <v>267175</v>
      </c>
      <c r="N591" s="24">
        <f t="shared" si="49"/>
        <v>267.17500000000001</v>
      </c>
      <c r="O591" s="7">
        <f t="shared" si="47"/>
        <v>1.1966314213530458</v>
      </c>
    </row>
    <row r="592" spans="1:15" x14ac:dyDescent="0.2">
      <c r="A592" s="1">
        <v>591</v>
      </c>
      <c r="B592" s="9">
        <f>('summary-refine'!$H593+'summary-refine'!$I593)/1000</f>
        <v>8.3670000000000009</v>
      </c>
      <c r="C592" s="9">
        <f>('summary-refine'!$K593-'summary-refine'!$J593)/1000</f>
        <v>123.32299999999999</v>
      </c>
      <c r="D592" s="9">
        <f>'summary-refine'!$J593/1000</f>
        <v>0.75600000000000001</v>
      </c>
      <c r="E592" s="8">
        <f>'summary-refine'!$G593</f>
        <v>319710</v>
      </c>
      <c r="F592" s="24">
        <f t="shared" si="48"/>
        <v>319.70999999999998</v>
      </c>
      <c r="G592" s="8">
        <f>'summary-refine'!$P593/1000</f>
        <v>100.25700000000001</v>
      </c>
      <c r="H592" s="8">
        <f>'summary-refine'!$P593/J592</f>
        <v>56.292532285233015</v>
      </c>
      <c r="I592" s="8">
        <f>'summary-refine'!$L593</f>
        <v>1660</v>
      </c>
      <c r="J592" s="8">
        <f>'summary-refine'!$M593</f>
        <v>1781</v>
      </c>
      <c r="K592" s="9">
        <f>('summary-no-refine'!$K593-'summary-no-refine'!$J593)/1000</f>
        <v>83.644999999999996</v>
      </c>
      <c r="L592" s="7">
        <f t="shared" si="46"/>
        <v>1.4743618865443242</v>
      </c>
      <c r="M592" s="8">
        <f>'summary-no-refine'!$G593</f>
        <v>267178</v>
      </c>
      <c r="N592" s="24">
        <f t="shared" si="49"/>
        <v>267.178</v>
      </c>
      <c r="O592" s="7">
        <f t="shared" si="47"/>
        <v>1.1966179850137362</v>
      </c>
    </row>
    <row r="593" spans="1:15" x14ac:dyDescent="0.2">
      <c r="A593" s="1">
        <v>592</v>
      </c>
      <c r="B593" s="9">
        <f>('summary-refine'!$H594+'summary-refine'!$I594)/1000</f>
        <v>8.2070000000000007</v>
      </c>
      <c r="C593" s="9">
        <f>('summary-refine'!$K594-'summary-refine'!$J594)/1000</f>
        <v>121.797</v>
      </c>
      <c r="D593" s="9">
        <f>'summary-refine'!$J594/1000</f>
        <v>0.73</v>
      </c>
      <c r="E593" s="8">
        <f>'summary-refine'!$G594</f>
        <v>319710</v>
      </c>
      <c r="F593" s="24">
        <f t="shared" si="48"/>
        <v>319.70999999999998</v>
      </c>
      <c r="G593" s="8">
        <f>'summary-refine'!$P594/1000</f>
        <v>100.25700000000001</v>
      </c>
      <c r="H593" s="8">
        <f>'summary-refine'!$P594/J593</f>
        <v>56.292532285233015</v>
      </c>
      <c r="I593" s="8">
        <f>'summary-refine'!$L594</f>
        <v>1660</v>
      </c>
      <c r="J593" s="8">
        <f>'summary-refine'!$M594</f>
        <v>1781</v>
      </c>
      <c r="K593" s="9">
        <f>('summary-no-refine'!$K594-'summary-no-refine'!$J594)/1000</f>
        <v>83</v>
      </c>
      <c r="L593" s="7">
        <f t="shared" si="46"/>
        <v>1.467433734939759</v>
      </c>
      <c r="M593" s="8">
        <f>'summary-no-refine'!$G594</f>
        <v>267179</v>
      </c>
      <c r="N593" s="24">
        <f t="shared" si="49"/>
        <v>267.17899999999997</v>
      </c>
      <c r="O593" s="7">
        <f t="shared" si="47"/>
        <v>1.1966135063010193</v>
      </c>
    </row>
    <row r="594" spans="1:15" x14ac:dyDescent="0.2">
      <c r="A594" s="1">
        <v>593</v>
      </c>
      <c r="B594" s="9">
        <f>('summary-refine'!$H595+'summary-refine'!$I595)/1000</f>
        <v>8.0879999999999992</v>
      </c>
      <c r="C594" s="9">
        <f>('summary-refine'!$K595-'summary-refine'!$J595)/1000</f>
        <v>122.617</v>
      </c>
      <c r="D594" s="9">
        <f>'summary-refine'!$J595/1000</f>
        <v>0.82699999999999996</v>
      </c>
      <c r="E594" s="8">
        <f>'summary-refine'!$G595</f>
        <v>319708</v>
      </c>
      <c r="F594" s="24">
        <f t="shared" si="48"/>
        <v>319.70800000000003</v>
      </c>
      <c r="G594" s="8">
        <f>'summary-refine'!$P595/1000</f>
        <v>100.25700000000001</v>
      </c>
      <c r="H594" s="8">
        <f>'summary-refine'!$P595/J594</f>
        <v>56.292532285233015</v>
      </c>
      <c r="I594" s="8">
        <f>'summary-refine'!$L595</f>
        <v>1660</v>
      </c>
      <c r="J594" s="8">
        <f>'summary-refine'!$M595</f>
        <v>1781</v>
      </c>
      <c r="K594" s="9">
        <f>('summary-no-refine'!$K595-'summary-no-refine'!$J595)/1000</f>
        <v>80.671999999999997</v>
      </c>
      <c r="L594" s="7">
        <f t="shared" si="46"/>
        <v>1.5199449623165411</v>
      </c>
      <c r="M594" s="8">
        <f>'summary-no-refine'!$G595</f>
        <v>267171</v>
      </c>
      <c r="N594" s="24">
        <f t="shared" si="49"/>
        <v>267.17099999999999</v>
      </c>
      <c r="O594" s="7">
        <f t="shared" si="47"/>
        <v>1.1966418510991088</v>
      </c>
    </row>
    <row r="595" spans="1:15" x14ac:dyDescent="0.2">
      <c r="A595" s="1">
        <v>594</v>
      </c>
      <c r="B595" s="9">
        <f>('summary-refine'!$H596+'summary-refine'!$I596)/1000</f>
        <v>7.9059999999999997</v>
      </c>
      <c r="C595" s="9">
        <f>('summary-refine'!$K596-'summary-refine'!$J596)/1000</f>
        <v>156.64500000000001</v>
      </c>
      <c r="D595" s="9">
        <f>'summary-refine'!$J596/1000</f>
        <v>0.874</v>
      </c>
      <c r="E595" s="8">
        <f>'summary-refine'!$G596</f>
        <v>370550</v>
      </c>
      <c r="F595" s="24">
        <f t="shared" si="48"/>
        <v>370.55</v>
      </c>
      <c r="G595" s="8">
        <f>'summary-refine'!$P596/1000</f>
        <v>101.541</v>
      </c>
      <c r="H595" s="8">
        <f>'summary-refine'!$P596/J595</f>
        <v>57.270727580372252</v>
      </c>
      <c r="I595" s="8">
        <f>'summary-refine'!$L596</f>
        <v>1652</v>
      </c>
      <c r="J595" s="8">
        <f>'summary-refine'!$M596</f>
        <v>1773</v>
      </c>
      <c r="K595" s="9">
        <f>('summary-no-refine'!$K596-'summary-no-refine'!$J596)/1000</f>
        <v>140.19300000000001</v>
      </c>
      <c r="L595" s="7">
        <f t="shared" si="46"/>
        <v>1.1173525069012005</v>
      </c>
      <c r="M595" s="8">
        <f>'summary-no-refine'!$G596</f>
        <v>334943</v>
      </c>
      <c r="N595" s="24">
        <f t="shared" si="49"/>
        <v>334.94299999999998</v>
      </c>
      <c r="O595" s="7">
        <f t="shared" si="47"/>
        <v>1.1063076404044867</v>
      </c>
    </row>
    <row r="596" spans="1:15" x14ac:dyDescent="0.2">
      <c r="A596" s="1">
        <v>595</v>
      </c>
      <c r="B596" s="9">
        <f>('summary-refine'!$H597+'summary-refine'!$I597)/1000</f>
        <v>8.2759999999999998</v>
      </c>
      <c r="C596" s="9">
        <f>('summary-refine'!$K597-'summary-refine'!$J597)/1000</f>
        <v>140.18600000000001</v>
      </c>
      <c r="D596" s="9">
        <f>'summary-refine'!$J597/1000</f>
        <v>0.85699999999999998</v>
      </c>
      <c r="E596" s="8">
        <f>'summary-refine'!$G597</f>
        <v>322811</v>
      </c>
      <c r="F596" s="24">
        <f t="shared" si="48"/>
        <v>322.81099999999998</v>
      </c>
      <c r="G596" s="8">
        <f>'summary-refine'!$P597/1000</f>
        <v>96.421999999999997</v>
      </c>
      <c r="H596" s="8">
        <f>'summary-refine'!$P597/J596</f>
        <v>54.139247613700171</v>
      </c>
      <c r="I596" s="8">
        <f>'summary-refine'!$L597</f>
        <v>1660</v>
      </c>
      <c r="J596" s="8">
        <f>'summary-refine'!$M597</f>
        <v>1781</v>
      </c>
      <c r="K596" s="9">
        <f>('summary-no-refine'!$K597-'summary-no-refine'!$J597)/1000</f>
        <v>83.867999999999995</v>
      </c>
      <c r="L596" s="7">
        <f t="shared" si="46"/>
        <v>1.6715076071922548</v>
      </c>
      <c r="M596" s="8">
        <f>'summary-no-refine'!$G597</f>
        <v>263759</v>
      </c>
      <c r="N596" s="24">
        <f t="shared" si="49"/>
        <v>263.75900000000001</v>
      </c>
      <c r="O596" s="7">
        <f t="shared" si="47"/>
        <v>1.2238861991439154</v>
      </c>
    </row>
    <row r="597" spans="1:15" x14ac:dyDescent="0.2">
      <c r="A597" s="1">
        <v>596</v>
      </c>
      <c r="B597" s="9">
        <f>('summary-refine'!$H598+'summary-refine'!$I598)/1000</f>
        <v>8.6489999999999991</v>
      </c>
      <c r="C597" s="9">
        <f>('summary-refine'!$K598-'summary-refine'!$J598)/1000</f>
        <v>141.38</v>
      </c>
      <c r="D597" s="9">
        <f>'summary-refine'!$J598/1000</f>
        <v>0.89300000000000002</v>
      </c>
      <c r="E597" s="8">
        <f>'summary-refine'!$G598</f>
        <v>322811</v>
      </c>
      <c r="F597" s="24">
        <f t="shared" si="48"/>
        <v>322.81099999999998</v>
      </c>
      <c r="G597" s="8">
        <f>'summary-refine'!$P598/1000</f>
        <v>96.421999999999997</v>
      </c>
      <c r="H597" s="8">
        <f>'summary-refine'!$P598/J597</f>
        <v>54.139247613700171</v>
      </c>
      <c r="I597" s="8">
        <f>'summary-refine'!$L598</f>
        <v>1660</v>
      </c>
      <c r="J597" s="8">
        <f>'summary-refine'!$M598</f>
        <v>1781</v>
      </c>
      <c r="K597" s="9">
        <f>('summary-no-refine'!$K598-'summary-no-refine'!$J598)/1000</f>
        <v>86.7</v>
      </c>
      <c r="L597" s="7">
        <f t="shared" si="46"/>
        <v>1.6306805074971165</v>
      </c>
      <c r="M597" s="8">
        <f>'summary-no-refine'!$G598</f>
        <v>263759</v>
      </c>
      <c r="N597" s="24">
        <f t="shared" si="49"/>
        <v>263.75900000000001</v>
      </c>
      <c r="O597" s="7">
        <f t="shared" si="47"/>
        <v>1.2238861991439154</v>
      </c>
    </row>
    <row r="598" spans="1:15" x14ac:dyDescent="0.2">
      <c r="A598" s="1">
        <v>597</v>
      </c>
      <c r="B598" s="9">
        <f>('summary-refine'!$H599+'summary-refine'!$I599)/1000</f>
        <v>8.1379999999999999</v>
      </c>
      <c r="C598" s="9">
        <f>('summary-refine'!$K599-'summary-refine'!$J599)/1000</f>
        <v>139.31</v>
      </c>
      <c r="D598" s="9">
        <f>'summary-refine'!$J599/1000</f>
        <v>0.80700000000000005</v>
      </c>
      <c r="E598" s="8">
        <f>'summary-refine'!$G599</f>
        <v>322811</v>
      </c>
      <c r="F598" s="24">
        <f t="shared" si="48"/>
        <v>322.81099999999998</v>
      </c>
      <c r="G598" s="8">
        <f>'summary-refine'!$P599/1000</f>
        <v>96.421999999999997</v>
      </c>
      <c r="H598" s="8">
        <f>'summary-refine'!$P599/J598</f>
        <v>54.139247613700171</v>
      </c>
      <c r="I598" s="8">
        <f>'summary-refine'!$L599</f>
        <v>1660</v>
      </c>
      <c r="J598" s="8">
        <f>'summary-refine'!$M599</f>
        <v>1781</v>
      </c>
      <c r="K598" s="9">
        <f>('summary-no-refine'!$K599-'summary-no-refine'!$J599)/1000</f>
        <v>83.043999999999997</v>
      </c>
      <c r="L598" s="7">
        <f t="shared" si="46"/>
        <v>1.6775444342758057</v>
      </c>
      <c r="M598" s="8">
        <f>'summary-no-refine'!$G599</f>
        <v>263759</v>
      </c>
      <c r="N598" s="24">
        <f t="shared" si="49"/>
        <v>263.75900000000001</v>
      </c>
      <c r="O598" s="7">
        <f t="shared" si="47"/>
        <v>1.2238861991439154</v>
      </c>
    </row>
    <row r="599" spans="1:15" x14ac:dyDescent="0.2">
      <c r="A599" s="1">
        <v>598</v>
      </c>
      <c r="B599" s="9">
        <f>('summary-refine'!$H600+'summary-refine'!$I600)/1000</f>
        <v>8.1370000000000005</v>
      </c>
      <c r="C599" s="9">
        <f>('summary-refine'!$K600-'summary-refine'!$J600)/1000</f>
        <v>138.28200000000001</v>
      </c>
      <c r="D599" s="9">
        <f>'summary-refine'!$J600/1000</f>
        <v>0.874</v>
      </c>
      <c r="E599" s="8">
        <f>'summary-refine'!$G600</f>
        <v>322808</v>
      </c>
      <c r="F599" s="24">
        <f t="shared" si="48"/>
        <v>322.80799999999999</v>
      </c>
      <c r="G599" s="8">
        <f>'summary-refine'!$P600/1000</f>
        <v>96.421999999999997</v>
      </c>
      <c r="H599" s="8">
        <f>'summary-refine'!$P600/J599</f>
        <v>54.139247613700171</v>
      </c>
      <c r="I599" s="8">
        <f>'summary-refine'!$L600</f>
        <v>1660</v>
      </c>
      <c r="J599" s="8">
        <f>'summary-refine'!$M600</f>
        <v>1781</v>
      </c>
      <c r="K599" s="9">
        <f>('summary-no-refine'!$K600-'summary-no-refine'!$J600)/1000</f>
        <v>84.274000000000001</v>
      </c>
      <c r="L599" s="7">
        <f t="shared" si="46"/>
        <v>1.6408619503049577</v>
      </c>
      <c r="M599" s="8">
        <f>'summary-no-refine'!$G600</f>
        <v>263759</v>
      </c>
      <c r="N599" s="24">
        <f t="shared" si="49"/>
        <v>263.75900000000001</v>
      </c>
      <c r="O599" s="7">
        <f t="shared" si="47"/>
        <v>1.2238748251244507</v>
      </c>
    </row>
    <row r="600" spans="1:15" x14ac:dyDescent="0.2">
      <c r="A600" s="1">
        <v>599</v>
      </c>
      <c r="B600" s="9">
        <f>('summary-refine'!$H601+'summary-refine'!$I601)/1000</f>
        <v>7.9969999999999999</v>
      </c>
      <c r="C600" s="9">
        <f>('summary-refine'!$K601-'summary-refine'!$J601)/1000</f>
        <v>133.85400000000001</v>
      </c>
      <c r="D600" s="9">
        <f>'summary-refine'!$J601/1000</f>
        <v>0.8</v>
      </c>
      <c r="E600" s="8">
        <f>'summary-refine'!$G601</f>
        <v>322305</v>
      </c>
      <c r="F600" s="24">
        <f t="shared" si="48"/>
        <v>322.30500000000001</v>
      </c>
      <c r="G600" s="8">
        <f>'summary-refine'!$P601/1000</f>
        <v>96.106999999999999</v>
      </c>
      <c r="H600" s="8">
        <f>'summary-refine'!$P601/J600</f>
        <v>53.962380685008419</v>
      </c>
      <c r="I600" s="8">
        <f>'summary-refine'!$L601</f>
        <v>1660</v>
      </c>
      <c r="J600" s="8">
        <f>'summary-refine'!$M601</f>
        <v>1781</v>
      </c>
      <c r="K600" s="9">
        <f>('summary-no-refine'!$K601-'summary-no-refine'!$J601)/1000</f>
        <v>82.55</v>
      </c>
      <c r="L600" s="7">
        <f t="shared" si="46"/>
        <v>1.6214900060569355</v>
      </c>
      <c r="M600" s="8">
        <f>'summary-no-refine'!$G601</f>
        <v>263401</v>
      </c>
      <c r="N600" s="24">
        <f t="shared" si="49"/>
        <v>263.40100000000001</v>
      </c>
      <c r="O600" s="7">
        <f t="shared" si="47"/>
        <v>1.2236286118883375</v>
      </c>
    </row>
    <row r="601" spans="1:15" x14ac:dyDescent="0.2">
      <c r="A601" s="1">
        <v>600</v>
      </c>
      <c r="B601" s="9">
        <f>('summary-refine'!$H602+'summary-refine'!$I602)/1000</f>
        <v>8.0440000000000005</v>
      </c>
      <c r="C601" s="9">
        <f>('summary-refine'!$K602-'summary-refine'!$J602)/1000</f>
        <v>140.102</v>
      </c>
      <c r="D601" s="9">
        <f>'summary-refine'!$J602/1000</f>
        <v>0.89900000000000002</v>
      </c>
      <c r="E601" s="8">
        <f>'summary-refine'!$G602</f>
        <v>325229</v>
      </c>
      <c r="F601" s="24">
        <f t="shared" si="48"/>
        <v>325.22899999999998</v>
      </c>
      <c r="G601" s="8">
        <f>'summary-refine'!$P602/1000</f>
        <v>97.159000000000006</v>
      </c>
      <c r="H601" s="8">
        <f>'summary-refine'!$P602/J601</f>
        <v>54.522446689113359</v>
      </c>
      <c r="I601" s="8">
        <f>'summary-refine'!$L602</f>
        <v>1661</v>
      </c>
      <c r="J601" s="8">
        <f>'summary-refine'!$M602</f>
        <v>1782</v>
      </c>
      <c r="K601" s="9">
        <f>('summary-no-refine'!$K602-'summary-no-refine'!$J602)/1000</f>
        <v>84.539000000000001</v>
      </c>
      <c r="L601" s="7">
        <f t="shared" si="46"/>
        <v>1.6572469511113215</v>
      </c>
      <c r="M601" s="8">
        <f>'summary-no-refine'!$G602</f>
        <v>264014</v>
      </c>
      <c r="N601" s="24">
        <f t="shared" si="49"/>
        <v>264.01400000000001</v>
      </c>
      <c r="O601" s="7">
        <f t="shared" si="47"/>
        <v>1.2318627042505321</v>
      </c>
    </row>
    <row r="602" spans="1:15" x14ac:dyDescent="0.2">
      <c r="A602" s="1">
        <v>601</v>
      </c>
      <c r="B602" s="9">
        <f>('summary-refine'!$H603+'summary-refine'!$I603)/1000</f>
        <v>8.2940000000000005</v>
      </c>
      <c r="C602" s="9">
        <f>('summary-refine'!$K603-'summary-refine'!$J603)/1000</f>
        <v>140.803</v>
      </c>
      <c r="D602" s="9">
        <f>'summary-refine'!$J603/1000</f>
        <v>0.86</v>
      </c>
      <c r="E602" s="8">
        <f>'summary-refine'!$G603</f>
        <v>325229</v>
      </c>
      <c r="F602" s="24">
        <f t="shared" si="48"/>
        <v>325.22899999999998</v>
      </c>
      <c r="G602" s="8">
        <f>'summary-refine'!$P603/1000</f>
        <v>97.159000000000006</v>
      </c>
      <c r="H602" s="8">
        <f>'summary-refine'!$P603/J602</f>
        <v>54.522446689113359</v>
      </c>
      <c r="I602" s="8">
        <f>'summary-refine'!$L603</f>
        <v>1661</v>
      </c>
      <c r="J602" s="8">
        <f>'summary-refine'!$M603</f>
        <v>1782</v>
      </c>
      <c r="K602" s="9">
        <f>('summary-no-refine'!$K603-'summary-no-refine'!$J603)/1000</f>
        <v>83.387</v>
      </c>
      <c r="L602" s="7">
        <f t="shared" si="46"/>
        <v>1.6885485747178817</v>
      </c>
      <c r="M602" s="8">
        <f>'summary-no-refine'!$G603</f>
        <v>264014</v>
      </c>
      <c r="N602" s="24">
        <f t="shared" si="49"/>
        <v>264.01400000000001</v>
      </c>
      <c r="O602" s="7">
        <f t="shared" si="47"/>
        <v>1.2318627042505321</v>
      </c>
    </row>
    <row r="603" spans="1:15" x14ac:dyDescent="0.2">
      <c r="A603" s="1">
        <v>602</v>
      </c>
      <c r="B603" s="9">
        <f>('summary-refine'!$H604+'summary-refine'!$I604)/1000</f>
        <v>8.1270000000000007</v>
      </c>
      <c r="C603" s="9">
        <f>('summary-refine'!$K604-'summary-refine'!$J604)/1000</f>
        <v>140.66999999999999</v>
      </c>
      <c r="D603" s="9">
        <f>'summary-refine'!$J604/1000</f>
        <v>0.82199999999999995</v>
      </c>
      <c r="E603" s="8">
        <f>'summary-refine'!$G604</f>
        <v>325228</v>
      </c>
      <c r="F603" s="24">
        <f t="shared" si="48"/>
        <v>325.22800000000001</v>
      </c>
      <c r="G603" s="8">
        <f>'summary-refine'!$P604/1000</f>
        <v>97.159000000000006</v>
      </c>
      <c r="H603" s="8">
        <f>'summary-refine'!$P604/J603</f>
        <v>54.522446689113359</v>
      </c>
      <c r="I603" s="8">
        <f>'summary-refine'!$L604</f>
        <v>1661</v>
      </c>
      <c r="J603" s="8">
        <f>'summary-refine'!$M604</f>
        <v>1782</v>
      </c>
      <c r="K603" s="9">
        <f>('summary-no-refine'!$K604-'summary-no-refine'!$J604)/1000</f>
        <v>85.078000000000003</v>
      </c>
      <c r="L603" s="7">
        <f t="shared" si="46"/>
        <v>1.6534239168762781</v>
      </c>
      <c r="M603" s="8">
        <f>'summary-no-refine'!$G604</f>
        <v>264006</v>
      </c>
      <c r="N603" s="24">
        <f t="shared" si="49"/>
        <v>264.00599999999997</v>
      </c>
      <c r="O603" s="7">
        <f t="shared" si="47"/>
        <v>1.2318962447823156</v>
      </c>
    </row>
    <row r="604" spans="1:15" x14ac:dyDescent="0.2">
      <c r="A604" s="1">
        <v>603</v>
      </c>
      <c r="B604" s="9">
        <f>('summary-refine'!$H605+'summary-refine'!$I605)/1000</f>
        <v>8.2609999999999992</v>
      </c>
      <c r="C604" s="9">
        <f>('summary-refine'!$K605-'summary-refine'!$J605)/1000</f>
        <v>137.16800000000001</v>
      </c>
      <c r="D604" s="9">
        <f>'summary-refine'!$J605/1000</f>
        <v>0.83599999999999997</v>
      </c>
      <c r="E604" s="8">
        <f>'summary-refine'!$G605</f>
        <v>325228</v>
      </c>
      <c r="F604" s="24">
        <f t="shared" si="48"/>
        <v>325.22800000000001</v>
      </c>
      <c r="G604" s="8">
        <f>'summary-refine'!$P605/1000</f>
        <v>97.159000000000006</v>
      </c>
      <c r="H604" s="8">
        <f>'summary-refine'!$P605/J604</f>
        <v>54.522446689113359</v>
      </c>
      <c r="I604" s="8">
        <f>'summary-refine'!$L605</f>
        <v>1661</v>
      </c>
      <c r="J604" s="8">
        <f>'summary-refine'!$M605</f>
        <v>1782</v>
      </c>
      <c r="K604" s="9">
        <f>('summary-no-refine'!$K605-'summary-no-refine'!$J605)/1000</f>
        <v>85.344999999999999</v>
      </c>
      <c r="L604" s="7">
        <f t="shared" si="46"/>
        <v>1.6072177631964382</v>
      </c>
      <c r="M604" s="8">
        <f>'summary-no-refine'!$G605</f>
        <v>264014</v>
      </c>
      <c r="N604" s="24">
        <f t="shared" si="49"/>
        <v>264.01400000000001</v>
      </c>
      <c r="O604" s="7">
        <f t="shared" si="47"/>
        <v>1.2318589165726059</v>
      </c>
    </row>
    <row r="605" spans="1:15" x14ac:dyDescent="0.2">
      <c r="A605" s="1">
        <v>604</v>
      </c>
      <c r="B605" s="9">
        <f>('summary-refine'!$H606+'summary-refine'!$I606)/1000</f>
        <v>7.8440000000000003</v>
      </c>
      <c r="C605" s="9">
        <f>('summary-refine'!$K606-'summary-refine'!$J606)/1000</f>
        <v>136.13200000000001</v>
      </c>
      <c r="D605" s="9">
        <f>'summary-refine'!$J606/1000</f>
        <v>0.79800000000000004</v>
      </c>
      <c r="E605" s="8">
        <f>'summary-refine'!$G606</f>
        <v>325226</v>
      </c>
      <c r="F605" s="24">
        <f t="shared" si="48"/>
        <v>325.226</v>
      </c>
      <c r="G605" s="8">
        <f>'summary-refine'!$P606/1000</f>
        <v>97.159000000000006</v>
      </c>
      <c r="H605" s="8">
        <f>'summary-refine'!$P606/J605</f>
        <v>54.522446689113359</v>
      </c>
      <c r="I605" s="8">
        <f>'summary-refine'!$L606</f>
        <v>1661</v>
      </c>
      <c r="J605" s="8">
        <f>'summary-refine'!$M606</f>
        <v>1782</v>
      </c>
      <c r="K605" s="9">
        <f>('summary-no-refine'!$K606-'summary-no-refine'!$J606)/1000</f>
        <v>83.25</v>
      </c>
      <c r="L605" s="7">
        <f t="shared" si="46"/>
        <v>1.6352192192192192</v>
      </c>
      <c r="M605" s="8">
        <f>'summary-no-refine'!$G606</f>
        <v>264006</v>
      </c>
      <c r="N605" s="24">
        <f t="shared" si="49"/>
        <v>264.00599999999997</v>
      </c>
      <c r="O605" s="7">
        <f t="shared" si="47"/>
        <v>1.2318886691969122</v>
      </c>
    </row>
    <row r="606" spans="1:15" x14ac:dyDescent="0.2">
      <c r="A606" s="1">
        <v>605</v>
      </c>
      <c r="B606" s="9">
        <f>('summary-refine'!$H607+'summary-refine'!$I607)/1000</f>
        <v>8.1839999999999993</v>
      </c>
      <c r="C606" s="9">
        <f>('summary-refine'!$K607-'summary-refine'!$J607)/1000</f>
        <v>139.714</v>
      </c>
      <c r="D606" s="9">
        <f>'summary-refine'!$J607/1000</f>
        <v>0.88800000000000001</v>
      </c>
      <c r="E606" s="8">
        <f>'summary-refine'!$G607</f>
        <v>325229</v>
      </c>
      <c r="F606" s="24">
        <f t="shared" si="48"/>
        <v>325.22899999999998</v>
      </c>
      <c r="G606" s="8">
        <f>'summary-refine'!$P607/1000</f>
        <v>97.159000000000006</v>
      </c>
      <c r="H606" s="8">
        <f>'summary-refine'!$P607/J606</f>
        <v>54.522446689113359</v>
      </c>
      <c r="I606" s="8">
        <f>'summary-refine'!$L607</f>
        <v>1661</v>
      </c>
      <c r="J606" s="8">
        <f>'summary-refine'!$M607</f>
        <v>1782</v>
      </c>
      <c r="K606" s="9">
        <f>('summary-no-refine'!$K607-'summary-no-refine'!$J607)/1000</f>
        <v>83.659000000000006</v>
      </c>
      <c r="L606" s="7">
        <f t="shared" si="46"/>
        <v>1.6700414779043498</v>
      </c>
      <c r="M606" s="8">
        <f>'summary-no-refine'!$G607</f>
        <v>264014</v>
      </c>
      <c r="N606" s="24">
        <f t="shared" si="49"/>
        <v>264.01400000000001</v>
      </c>
      <c r="O606" s="7">
        <f t="shared" si="47"/>
        <v>1.2318627042505321</v>
      </c>
    </row>
    <row r="607" spans="1:15" x14ac:dyDescent="0.2">
      <c r="A607" s="1">
        <v>606</v>
      </c>
      <c r="B607" s="9">
        <f>('summary-refine'!$H608+'summary-refine'!$I608)/1000</f>
        <v>8.4120000000000008</v>
      </c>
      <c r="C607" s="9">
        <f>('summary-refine'!$K608-'summary-refine'!$J608)/1000</f>
        <v>142.15100000000001</v>
      </c>
      <c r="D607" s="9">
        <f>'summary-refine'!$J608/1000</f>
        <v>0.89200000000000002</v>
      </c>
      <c r="E607" s="8">
        <f>'summary-refine'!$G608</f>
        <v>325229</v>
      </c>
      <c r="F607" s="24">
        <f t="shared" si="48"/>
        <v>325.22899999999998</v>
      </c>
      <c r="G607" s="8">
        <f>'summary-refine'!$P608/1000</f>
        <v>97.159000000000006</v>
      </c>
      <c r="H607" s="8">
        <f>'summary-refine'!$P608/J607</f>
        <v>54.522446689113359</v>
      </c>
      <c r="I607" s="8">
        <f>'summary-refine'!$L608</f>
        <v>1661</v>
      </c>
      <c r="J607" s="8">
        <f>'summary-refine'!$M608</f>
        <v>1782</v>
      </c>
      <c r="K607" s="9">
        <f>('summary-no-refine'!$K608-'summary-no-refine'!$J608)/1000</f>
        <v>85.555000000000007</v>
      </c>
      <c r="L607" s="7">
        <f t="shared" si="46"/>
        <v>1.6615159838700251</v>
      </c>
      <c r="M607" s="8">
        <f>'summary-no-refine'!$G608</f>
        <v>264014</v>
      </c>
      <c r="N607" s="24">
        <f t="shared" si="49"/>
        <v>264.01400000000001</v>
      </c>
      <c r="O607" s="7">
        <f t="shared" si="47"/>
        <v>1.2318627042505321</v>
      </c>
    </row>
    <row r="608" spans="1:15" x14ac:dyDescent="0.2">
      <c r="A608" s="1">
        <v>607</v>
      </c>
      <c r="B608" s="9">
        <f>('summary-refine'!$H609+'summary-refine'!$I609)/1000</f>
        <v>7.9930000000000003</v>
      </c>
      <c r="C608" s="9">
        <f>('summary-refine'!$K609-'summary-refine'!$J609)/1000</f>
        <v>139.93600000000001</v>
      </c>
      <c r="D608" s="9">
        <f>'summary-refine'!$J609/1000</f>
        <v>0.86599999999999999</v>
      </c>
      <c r="E608" s="8">
        <f>'summary-refine'!$G609</f>
        <v>325228</v>
      </c>
      <c r="F608" s="24">
        <f t="shared" si="48"/>
        <v>325.22800000000001</v>
      </c>
      <c r="G608" s="8">
        <f>'summary-refine'!$P609/1000</f>
        <v>97.159000000000006</v>
      </c>
      <c r="H608" s="8">
        <f>'summary-refine'!$P609/J608</f>
        <v>54.522446689113359</v>
      </c>
      <c r="I608" s="8">
        <f>'summary-refine'!$L609</f>
        <v>1661</v>
      </c>
      <c r="J608" s="8">
        <f>'summary-refine'!$M609</f>
        <v>1782</v>
      </c>
      <c r="K608" s="9">
        <f>('summary-no-refine'!$K609-'summary-no-refine'!$J609)/1000</f>
        <v>87.695999999999998</v>
      </c>
      <c r="L608" s="7">
        <f t="shared" si="46"/>
        <v>1.5956942163838717</v>
      </c>
      <c r="M608" s="8">
        <f>'summary-no-refine'!$G609</f>
        <v>264006</v>
      </c>
      <c r="N608" s="24">
        <f t="shared" si="49"/>
        <v>264.00599999999997</v>
      </c>
      <c r="O608" s="7">
        <f t="shared" si="47"/>
        <v>1.2318962447823156</v>
      </c>
    </row>
    <row r="609" spans="1:15" x14ac:dyDescent="0.2">
      <c r="A609" s="1">
        <v>608</v>
      </c>
      <c r="B609" s="9">
        <f>('summary-refine'!$H610+'summary-refine'!$I610)/1000</f>
        <v>8.1140000000000008</v>
      </c>
      <c r="C609" s="9">
        <f>('summary-refine'!$K610-'summary-refine'!$J610)/1000</f>
        <v>141.227</v>
      </c>
      <c r="D609" s="9">
        <f>'summary-refine'!$J610/1000</f>
        <v>0.85199999999999998</v>
      </c>
      <c r="E609" s="8">
        <f>'summary-refine'!$G610</f>
        <v>325228</v>
      </c>
      <c r="F609" s="24">
        <f t="shared" si="48"/>
        <v>325.22800000000001</v>
      </c>
      <c r="G609" s="8">
        <f>'summary-refine'!$P610/1000</f>
        <v>97.159000000000006</v>
      </c>
      <c r="H609" s="8">
        <f>'summary-refine'!$P610/J609</f>
        <v>54.522446689113359</v>
      </c>
      <c r="I609" s="8">
        <f>'summary-refine'!$L610</f>
        <v>1661</v>
      </c>
      <c r="J609" s="8">
        <f>'summary-refine'!$M610</f>
        <v>1782</v>
      </c>
      <c r="K609" s="9">
        <f>('summary-no-refine'!$K610-'summary-no-refine'!$J610)/1000</f>
        <v>84.34</v>
      </c>
      <c r="L609" s="7">
        <f t="shared" si="46"/>
        <v>1.6744960872658288</v>
      </c>
      <c r="M609" s="8">
        <f>'summary-no-refine'!$G610</f>
        <v>264014</v>
      </c>
      <c r="N609" s="24">
        <f t="shared" si="49"/>
        <v>264.01400000000001</v>
      </c>
      <c r="O609" s="7">
        <f t="shared" si="47"/>
        <v>1.2318589165726059</v>
      </c>
    </row>
    <row r="610" spans="1:15" x14ac:dyDescent="0.2">
      <c r="A610" s="1">
        <v>609</v>
      </c>
      <c r="B610" s="9">
        <f>('summary-refine'!$H611+'summary-refine'!$I611)/1000</f>
        <v>7.9660000000000002</v>
      </c>
      <c r="C610" s="9">
        <f>('summary-refine'!$K611-'summary-refine'!$J611)/1000</f>
        <v>138.958</v>
      </c>
      <c r="D610" s="9">
        <f>'summary-refine'!$J611/1000</f>
        <v>0.79900000000000004</v>
      </c>
      <c r="E610" s="8">
        <f>'summary-refine'!$G611</f>
        <v>325226</v>
      </c>
      <c r="F610" s="24">
        <f t="shared" si="48"/>
        <v>325.226</v>
      </c>
      <c r="G610" s="8">
        <f>'summary-refine'!$P611/1000</f>
        <v>97.159000000000006</v>
      </c>
      <c r="H610" s="8">
        <f>'summary-refine'!$P611/J610</f>
        <v>54.522446689113359</v>
      </c>
      <c r="I610" s="8">
        <f>'summary-refine'!$L611</f>
        <v>1661</v>
      </c>
      <c r="J610" s="8">
        <f>'summary-refine'!$M611</f>
        <v>1782</v>
      </c>
      <c r="K610" s="9">
        <f>('summary-no-refine'!$K611-'summary-no-refine'!$J611)/1000</f>
        <v>82.626999999999995</v>
      </c>
      <c r="L610" s="7">
        <f t="shared" si="46"/>
        <v>1.6817505173853584</v>
      </c>
      <c r="M610" s="8">
        <f>'summary-no-refine'!$G611</f>
        <v>264006</v>
      </c>
      <c r="N610" s="24">
        <f t="shared" si="49"/>
        <v>264.00599999999997</v>
      </c>
      <c r="O610" s="7">
        <f t="shared" si="47"/>
        <v>1.2318886691969122</v>
      </c>
    </row>
    <row r="611" spans="1:15" x14ac:dyDescent="0.2">
      <c r="A611" s="1">
        <v>610</v>
      </c>
      <c r="B611" s="9">
        <f>('summary-refine'!$H612+'summary-refine'!$I612)/1000</f>
        <v>7.992</v>
      </c>
      <c r="C611" s="9">
        <f>('summary-refine'!$K612-'summary-refine'!$J612)/1000</f>
        <v>142.345</v>
      </c>
      <c r="D611" s="9">
        <f>'summary-refine'!$J612/1000</f>
        <v>0.873</v>
      </c>
      <c r="E611" s="8">
        <f>'summary-refine'!$G612</f>
        <v>325229</v>
      </c>
      <c r="F611" s="24">
        <f t="shared" si="48"/>
        <v>325.22899999999998</v>
      </c>
      <c r="G611" s="8">
        <f>'summary-refine'!$P612/1000</f>
        <v>97.159000000000006</v>
      </c>
      <c r="H611" s="8">
        <f>'summary-refine'!$P612/J611</f>
        <v>54.522446689113359</v>
      </c>
      <c r="I611" s="8">
        <f>'summary-refine'!$L612</f>
        <v>1661</v>
      </c>
      <c r="J611" s="8">
        <f>'summary-refine'!$M612</f>
        <v>1782</v>
      </c>
      <c r="K611" s="9">
        <f>('summary-no-refine'!$K612-'summary-no-refine'!$J612)/1000</f>
        <v>84.105999999999995</v>
      </c>
      <c r="L611" s="7">
        <f t="shared" si="46"/>
        <v>1.6924476256152952</v>
      </c>
      <c r="M611" s="8">
        <f>'summary-no-refine'!$G612</f>
        <v>264014</v>
      </c>
      <c r="N611" s="24">
        <f t="shared" si="49"/>
        <v>264.01400000000001</v>
      </c>
      <c r="O611" s="7">
        <f t="shared" si="47"/>
        <v>1.2318627042505321</v>
      </c>
    </row>
    <row r="612" spans="1:15" x14ac:dyDescent="0.2">
      <c r="A612" s="1">
        <v>611</v>
      </c>
      <c r="B612" s="9">
        <f>('summary-refine'!$H613+'summary-refine'!$I613)/1000</f>
        <v>8.5690000000000008</v>
      </c>
      <c r="C612" s="9">
        <f>('summary-refine'!$K613-'summary-refine'!$J613)/1000</f>
        <v>176.83</v>
      </c>
      <c r="D612" s="9">
        <f>'summary-refine'!$J613/1000</f>
        <v>0.91700000000000004</v>
      </c>
      <c r="E612" s="8">
        <f>'summary-refine'!$G613</f>
        <v>375443</v>
      </c>
      <c r="F612" s="24">
        <f t="shared" si="48"/>
        <v>375.44299999999998</v>
      </c>
      <c r="G612" s="8">
        <f>'summary-refine'!$P613/1000</f>
        <v>104.66500000000001</v>
      </c>
      <c r="H612" s="8">
        <f>'summary-refine'!$P613/J612</f>
        <v>58.73456790123457</v>
      </c>
      <c r="I612" s="8">
        <f>'summary-refine'!$L613</f>
        <v>1661</v>
      </c>
      <c r="J612" s="8">
        <f>'summary-refine'!$M613</f>
        <v>1782</v>
      </c>
      <c r="K612" s="9">
        <f>('summary-no-refine'!$K613-'summary-no-refine'!$J613)/1000</f>
        <v>121.03100000000001</v>
      </c>
      <c r="L612" s="7">
        <f t="shared" si="46"/>
        <v>1.461030645041353</v>
      </c>
      <c r="M612" s="8">
        <f>'summary-no-refine'!$G613</f>
        <v>302404</v>
      </c>
      <c r="N612" s="24">
        <f t="shared" si="49"/>
        <v>302.404</v>
      </c>
      <c r="O612" s="7">
        <f t="shared" si="47"/>
        <v>1.2415278898427269</v>
      </c>
    </row>
    <row r="613" spans="1:15" x14ac:dyDescent="0.2">
      <c r="A613" s="1">
        <v>612</v>
      </c>
      <c r="B613" s="9">
        <f>('summary-refine'!$H614+'summary-refine'!$I614)/1000</f>
        <v>7.84</v>
      </c>
      <c r="C613" s="9">
        <f>('summary-refine'!$K614-'summary-refine'!$J614)/1000</f>
        <v>173.41900000000001</v>
      </c>
      <c r="D613" s="9">
        <f>'summary-refine'!$J614/1000</f>
        <v>0.98099999999999998</v>
      </c>
      <c r="E613" s="8">
        <f>'summary-refine'!$G614</f>
        <v>375443</v>
      </c>
      <c r="F613" s="24">
        <f t="shared" si="48"/>
        <v>375.44299999999998</v>
      </c>
      <c r="G613" s="8">
        <f>'summary-refine'!$P614/1000</f>
        <v>104.66500000000001</v>
      </c>
      <c r="H613" s="8">
        <f>'summary-refine'!$P614/J613</f>
        <v>58.73456790123457</v>
      </c>
      <c r="I613" s="8">
        <f>'summary-refine'!$L614</f>
        <v>1661</v>
      </c>
      <c r="J613" s="8">
        <f>'summary-refine'!$M614</f>
        <v>1782</v>
      </c>
      <c r="K613" s="9">
        <f>('summary-no-refine'!$K614-'summary-no-refine'!$J614)/1000</f>
        <v>119.441</v>
      </c>
      <c r="L613" s="7">
        <f t="shared" si="46"/>
        <v>1.4519218693748379</v>
      </c>
      <c r="M613" s="8">
        <f>'summary-no-refine'!$G614</f>
        <v>302397</v>
      </c>
      <c r="N613" s="24">
        <f t="shared" si="49"/>
        <v>302.39699999999999</v>
      </c>
      <c r="O613" s="7">
        <f t="shared" si="47"/>
        <v>1.2415566291993638</v>
      </c>
    </row>
    <row r="614" spans="1:15" x14ac:dyDescent="0.2">
      <c r="A614" s="1">
        <v>613</v>
      </c>
      <c r="B614" s="9">
        <f>('summary-refine'!$H615+'summary-refine'!$I615)/1000</f>
        <v>8.327</v>
      </c>
      <c r="C614" s="9">
        <f>('summary-refine'!$K615-'summary-refine'!$J615)/1000</f>
        <v>175.958</v>
      </c>
      <c r="D614" s="9">
        <f>'summary-refine'!$J615/1000</f>
        <v>0.91600000000000004</v>
      </c>
      <c r="E614" s="8">
        <f>'summary-refine'!$G615</f>
        <v>375443</v>
      </c>
      <c r="F614" s="24">
        <f t="shared" si="48"/>
        <v>375.44299999999998</v>
      </c>
      <c r="G614" s="8">
        <f>'summary-refine'!$P615/1000</f>
        <v>104.66500000000001</v>
      </c>
      <c r="H614" s="8">
        <f>'summary-refine'!$P615/J614</f>
        <v>58.73456790123457</v>
      </c>
      <c r="I614" s="8">
        <f>'summary-refine'!$L615</f>
        <v>1661</v>
      </c>
      <c r="J614" s="8">
        <f>'summary-refine'!$M615</f>
        <v>1782</v>
      </c>
      <c r="K614" s="9">
        <f>('summary-no-refine'!$K615-'summary-no-refine'!$J615)/1000</f>
        <v>120.251</v>
      </c>
      <c r="L614" s="7">
        <f t="shared" si="46"/>
        <v>1.4632560228189371</v>
      </c>
      <c r="M614" s="8">
        <f>'summary-no-refine'!$G615</f>
        <v>302404</v>
      </c>
      <c r="N614" s="24">
        <f t="shared" si="49"/>
        <v>302.404</v>
      </c>
      <c r="O614" s="7">
        <f t="shared" si="47"/>
        <v>1.2415278898427269</v>
      </c>
    </row>
    <row r="615" spans="1:15" x14ac:dyDescent="0.2">
      <c r="A615" s="1">
        <v>614</v>
      </c>
      <c r="B615" s="9">
        <f>('summary-refine'!$H616+'summary-refine'!$I616)/1000</f>
        <v>7.6959999999999997</v>
      </c>
      <c r="C615" s="9">
        <f>('summary-refine'!$K616-'summary-refine'!$J616)/1000</f>
        <v>172.06</v>
      </c>
      <c r="D615" s="9">
        <f>'summary-refine'!$J616/1000</f>
        <v>0.92200000000000004</v>
      </c>
      <c r="E615" s="8">
        <f>'summary-refine'!$G616</f>
        <v>375443</v>
      </c>
      <c r="F615" s="24">
        <f t="shared" si="48"/>
        <v>375.44299999999998</v>
      </c>
      <c r="G615" s="8">
        <f>'summary-refine'!$P616/1000</f>
        <v>104.66500000000001</v>
      </c>
      <c r="H615" s="8">
        <f>'summary-refine'!$P616/J615</f>
        <v>58.73456790123457</v>
      </c>
      <c r="I615" s="8">
        <f>'summary-refine'!$L616</f>
        <v>1661</v>
      </c>
      <c r="J615" s="8">
        <f>'summary-refine'!$M616</f>
        <v>1782</v>
      </c>
      <c r="K615" s="9">
        <f>('summary-no-refine'!$K616-'summary-no-refine'!$J616)/1000</f>
        <v>114.64</v>
      </c>
      <c r="L615" s="7">
        <f t="shared" si="46"/>
        <v>1.5008722958827634</v>
      </c>
      <c r="M615" s="8">
        <f>'summary-no-refine'!$G616</f>
        <v>302397</v>
      </c>
      <c r="N615" s="24">
        <f t="shared" si="49"/>
        <v>302.39699999999999</v>
      </c>
      <c r="O615" s="7">
        <f t="shared" si="47"/>
        <v>1.2415566291993638</v>
      </c>
    </row>
    <row r="616" spans="1:15" x14ac:dyDescent="0.2">
      <c r="A616" s="1">
        <v>615</v>
      </c>
      <c r="B616" s="9">
        <f>('summary-refine'!$H617+'summary-refine'!$I617)/1000</f>
        <v>7.915</v>
      </c>
      <c r="C616" s="9">
        <f>('summary-refine'!$K617-'summary-refine'!$J617)/1000</f>
        <v>173.934</v>
      </c>
      <c r="D616" s="9">
        <f>'summary-refine'!$J617/1000</f>
        <v>0.97899999999999998</v>
      </c>
      <c r="E616" s="8">
        <f>'summary-refine'!$G617</f>
        <v>375443</v>
      </c>
      <c r="F616" s="24">
        <f t="shared" si="48"/>
        <v>375.44299999999998</v>
      </c>
      <c r="G616" s="8">
        <f>'summary-refine'!$P617/1000</f>
        <v>104.66500000000001</v>
      </c>
      <c r="H616" s="8">
        <f>'summary-refine'!$P617/J616</f>
        <v>58.73456790123457</v>
      </c>
      <c r="I616" s="8">
        <f>'summary-refine'!$L617</f>
        <v>1661</v>
      </c>
      <c r="J616" s="8">
        <f>'summary-refine'!$M617</f>
        <v>1782</v>
      </c>
      <c r="K616" s="9">
        <f>('summary-no-refine'!$K617-'summary-no-refine'!$J617)/1000</f>
        <v>119.917</v>
      </c>
      <c r="L616" s="7">
        <f t="shared" si="46"/>
        <v>1.4504532301508544</v>
      </c>
      <c r="M616" s="8">
        <f>'summary-no-refine'!$G617</f>
        <v>302404</v>
      </c>
      <c r="N616" s="24">
        <f t="shared" si="49"/>
        <v>302.404</v>
      </c>
      <c r="O616" s="7">
        <f t="shared" si="47"/>
        <v>1.2415278898427269</v>
      </c>
    </row>
    <row r="617" spans="1:15" x14ac:dyDescent="0.2">
      <c r="A617" s="1">
        <v>616</v>
      </c>
      <c r="B617" s="9">
        <f>('summary-refine'!$H618+'summary-refine'!$I618)/1000</f>
        <v>8.2240000000000002</v>
      </c>
      <c r="C617" s="9">
        <f>('summary-refine'!$K618-'summary-refine'!$J618)/1000</f>
        <v>176.57499999999999</v>
      </c>
      <c r="D617" s="9">
        <f>'summary-refine'!$J618/1000</f>
        <v>0.94299999999999995</v>
      </c>
      <c r="E617" s="8">
        <f>'summary-refine'!$G618</f>
        <v>375443</v>
      </c>
      <c r="F617" s="24">
        <f t="shared" si="48"/>
        <v>375.44299999999998</v>
      </c>
      <c r="G617" s="8">
        <f>'summary-refine'!$P618/1000</f>
        <v>104.66500000000001</v>
      </c>
      <c r="H617" s="8">
        <f>'summary-refine'!$P618/J617</f>
        <v>58.73456790123457</v>
      </c>
      <c r="I617" s="8">
        <f>'summary-refine'!$L618</f>
        <v>1661</v>
      </c>
      <c r="J617" s="8">
        <f>'summary-refine'!$M618</f>
        <v>1782</v>
      </c>
      <c r="K617" s="9">
        <f>('summary-no-refine'!$K618-'summary-no-refine'!$J618)/1000</f>
        <v>121.508</v>
      </c>
      <c r="L617" s="7">
        <f t="shared" si="46"/>
        <v>1.4531964973499687</v>
      </c>
      <c r="M617" s="8">
        <f>'summary-no-refine'!$G618</f>
        <v>302404</v>
      </c>
      <c r="N617" s="24">
        <f t="shared" si="49"/>
        <v>302.404</v>
      </c>
      <c r="O617" s="7">
        <f t="shared" si="47"/>
        <v>1.2415278898427269</v>
      </c>
    </row>
    <row r="618" spans="1:15" x14ac:dyDescent="0.2">
      <c r="A618" s="1">
        <v>617</v>
      </c>
      <c r="B618" s="9">
        <f>('summary-refine'!$H619+'summary-refine'!$I619)/1000</f>
        <v>7.9889999999999999</v>
      </c>
      <c r="C618" s="9">
        <f>('summary-refine'!$K619-'summary-refine'!$J619)/1000</f>
        <v>172.136</v>
      </c>
      <c r="D618" s="9">
        <f>'summary-refine'!$J619/1000</f>
        <v>0.92500000000000004</v>
      </c>
      <c r="E618" s="8">
        <f>'summary-refine'!$G619</f>
        <v>355948</v>
      </c>
      <c r="F618" s="24">
        <f t="shared" si="48"/>
        <v>355.94799999999998</v>
      </c>
      <c r="G618" s="8">
        <f>'summary-refine'!$P619/1000</f>
        <v>100.443</v>
      </c>
      <c r="H618" s="8">
        <f>'summary-refine'!$P619/J618</f>
        <v>56.302130044843047</v>
      </c>
      <c r="I618" s="8">
        <f>'summary-refine'!$L619</f>
        <v>1663</v>
      </c>
      <c r="J618" s="8">
        <f>'summary-refine'!$M619</f>
        <v>1784</v>
      </c>
      <c r="K618" s="9">
        <f>('summary-no-refine'!$K619-'summary-no-refine'!$J619)/1000</f>
        <v>137.614</v>
      </c>
      <c r="L618" s="7">
        <f t="shared" si="46"/>
        <v>1.2508611042481141</v>
      </c>
      <c r="M618" s="8">
        <f>'summary-no-refine'!$G619</f>
        <v>329922</v>
      </c>
      <c r="N618" s="24">
        <f t="shared" si="49"/>
        <v>329.92200000000003</v>
      </c>
      <c r="O618" s="7">
        <f t="shared" si="47"/>
        <v>1.0788853122859343</v>
      </c>
    </row>
    <row r="619" spans="1:15" x14ac:dyDescent="0.2">
      <c r="A619" s="1">
        <v>618</v>
      </c>
      <c r="B619" s="9">
        <f>('summary-refine'!$H620+'summary-refine'!$I620)/1000</f>
        <v>8.3249999999999993</v>
      </c>
      <c r="C619" s="9">
        <f>('summary-refine'!$K620-'summary-refine'!$J620)/1000</f>
        <v>171.76400000000001</v>
      </c>
      <c r="D619" s="9">
        <f>'summary-refine'!$J620/1000</f>
        <v>0.89600000000000002</v>
      </c>
      <c r="E619" s="8">
        <f>'summary-refine'!$G620</f>
        <v>355947</v>
      </c>
      <c r="F619" s="24">
        <f t="shared" si="48"/>
        <v>355.947</v>
      </c>
      <c r="G619" s="8">
        <f>'summary-refine'!$P620/1000</f>
        <v>100.443</v>
      </c>
      <c r="H619" s="8">
        <f>'summary-refine'!$P620/J619</f>
        <v>56.302130044843047</v>
      </c>
      <c r="I619" s="8">
        <f>'summary-refine'!$L620</f>
        <v>1663</v>
      </c>
      <c r="J619" s="8">
        <f>'summary-refine'!$M620</f>
        <v>1784</v>
      </c>
      <c r="K619" s="9">
        <f>('summary-no-refine'!$K620-'summary-no-refine'!$J620)/1000</f>
        <v>132.59399999999999</v>
      </c>
      <c r="L619" s="7">
        <f t="shared" si="46"/>
        <v>1.2954130654479088</v>
      </c>
      <c r="M619" s="8">
        <f>'summary-no-refine'!$G620</f>
        <v>329917</v>
      </c>
      <c r="N619" s="24">
        <f t="shared" si="49"/>
        <v>329.91699999999997</v>
      </c>
      <c r="O619" s="7">
        <f t="shared" si="47"/>
        <v>1.0788986320801899</v>
      </c>
    </row>
    <row r="620" spans="1:15" x14ac:dyDescent="0.2">
      <c r="A620" s="1">
        <v>619</v>
      </c>
      <c r="B620" s="9">
        <f>('summary-refine'!$H621+'summary-refine'!$I621)/1000</f>
        <v>8.1479999999999997</v>
      </c>
      <c r="C620" s="9">
        <f>('summary-refine'!$K621-'summary-refine'!$J621)/1000</f>
        <v>169.87299999999999</v>
      </c>
      <c r="D620" s="9">
        <f>'summary-refine'!$J621/1000</f>
        <v>0.91800000000000004</v>
      </c>
      <c r="E620" s="8">
        <f>'summary-refine'!$G621</f>
        <v>355948</v>
      </c>
      <c r="F620" s="24">
        <f t="shared" si="48"/>
        <v>355.94799999999998</v>
      </c>
      <c r="G620" s="8">
        <f>'summary-refine'!$P621/1000</f>
        <v>100.443</v>
      </c>
      <c r="H620" s="8">
        <f>'summary-refine'!$P621/J620</f>
        <v>56.302130044843047</v>
      </c>
      <c r="I620" s="8">
        <f>'summary-refine'!$L621</f>
        <v>1663</v>
      </c>
      <c r="J620" s="8">
        <f>'summary-refine'!$M621</f>
        <v>1784</v>
      </c>
      <c r="K620" s="9">
        <f>('summary-no-refine'!$K621-'summary-no-refine'!$J621)/1000</f>
        <v>131.958</v>
      </c>
      <c r="L620" s="7">
        <f t="shared" si="46"/>
        <v>1.2873262704800013</v>
      </c>
      <c r="M620" s="8">
        <f>'summary-no-refine'!$G621</f>
        <v>329922</v>
      </c>
      <c r="N620" s="24">
        <f t="shared" si="49"/>
        <v>329.92200000000003</v>
      </c>
      <c r="O620" s="7">
        <f t="shared" si="47"/>
        <v>1.0788853122859343</v>
      </c>
    </row>
    <row r="621" spans="1:15" x14ac:dyDescent="0.2">
      <c r="A621" s="1">
        <v>620</v>
      </c>
      <c r="B621" s="9">
        <f>('summary-refine'!$H622+'summary-refine'!$I622)/1000</f>
        <v>8.1129999999999995</v>
      </c>
      <c r="C621" s="9">
        <f>('summary-refine'!$K622-'summary-refine'!$J622)/1000</f>
        <v>173.286</v>
      </c>
      <c r="D621" s="9">
        <f>'summary-refine'!$J622/1000</f>
        <v>0.94</v>
      </c>
      <c r="E621" s="8">
        <f>'summary-refine'!$G622</f>
        <v>355948</v>
      </c>
      <c r="F621" s="24">
        <f t="shared" si="48"/>
        <v>355.94799999999998</v>
      </c>
      <c r="G621" s="8">
        <f>'summary-refine'!$P622/1000</f>
        <v>100.443</v>
      </c>
      <c r="H621" s="8">
        <f>'summary-refine'!$P622/J621</f>
        <v>56.302130044843047</v>
      </c>
      <c r="I621" s="8">
        <f>'summary-refine'!$L622</f>
        <v>1663</v>
      </c>
      <c r="J621" s="8">
        <f>'summary-refine'!$M622</f>
        <v>1784</v>
      </c>
      <c r="K621" s="9">
        <f>('summary-no-refine'!$K622-'summary-no-refine'!$J622)/1000</f>
        <v>135.01</v>
      </c>
      <c r="L621" s="7">
        <f t="shared" si="46"/>
        <v>1.2835049255610695</v>
      </c>
      <c r="M621" s="8">
        <f>'summary-no-refine'!$G622</f>
        <v>329922</v>
      </c>
      <c r="N621" s="24">
        <f t="shared" si="49"/>
        <v>329.92200000000003</v>
      </c>
      <c r="O621" s="7">
        <f t="shared" si="47"/>
        <v>1.0788853122859343</v>
      </c>
    </row>
    <row r="622" spans="1:15" x14ac:dyDescent="0.2">
      <c r="A622" s="1">
        <v>621</v>
      </c>
      <c r="B622" s="9">
        <f>('summary-refine'!$H623+'summary-refine'!$I623)/1000</f>
        <v>8.6720000000000006</v>
      </c>
      <c r="C622" s="9">
        <f>('summary-refine'!$K623-'summary-refine'!$J623)/1000</f>
        <v>173.45599999999999</v>
      </c>
      <c r="D622" s="9">
        <f>'summary-refine'!$J623/1000</f>
        <v>0.95399999999999996</v>
      </c>
      <c r="E622" s="8">
        <f>'summary-refine'!$G623</f>
        <v>355947</v>
      </c>
      <c r="F622" s="24">
        <f t="shared" si="48"/>
        <v>355.947</v>
      </c>
      <c r="G622" s="8">
        <f>'summary-refine'!$P623/1000</f>
        <v>100.443</v>
      </c>
      <c r="H622" s="8">
        <f>'summary-refine'!$P623/J622</f>
        <v>56.302130044843047</v>
      </c>
      <c r="I622" s="8">
        <f>'summary-refine'!$L623</f>
        <v>1663</v>
      </c>
      <c r="J622" s="8">
        <f>'summary-refine'!$M623</f>
        <v>1784</v>
      </c>
      <c r="K622" s="9">
        <f>('summary-no-refine'!$K623-'summary-no-refine'!$J623)/1000</f>
        <v>138.02199999999999</v>
      </c>
      <c r="L622" s="7">
        <f t="shared" si="46"/>
        <v>1.2567271884192375</v>
      </c>
      <c r="M622" s="8">
        <f>'summary-no-refine'!$G623</f>
        <v>329922</v>
      </c>
      <c r="N622" s="24">
        <f t="shared" si="49"/>
        <v>329.92200000000003</v>
      </c>
      <c r="O622" s="7">
        <f t="shared" si="47"/>
        <v>1.0788822812664811</v>
      </c>
    </row>
    <row r="623" spans="1:15" x14ac:dyDescent="0.2">
      <c r="A623" s="1">
        <v>622</v>
      </c>
      <c r="B623" s="9">
        <f>('summary-refine'!$H624+'summary-refine'!$I624)/1000</f>
        <v>8.1780000000000008</v>
      </c>
      <c r="C623" s="9">
        <f>('summary-refine'!$K624-'summary-refine'!$J624)/1000</f>
        <v>173.33199999999999</v>
      </c>
      <c r="D623" s="9">
        <f>'summary-refine'!$J624/1000</f>
        <v>0.93600000000000005</v>
      </c>
      <c r="E623" s="8">
        <f>'summary-refine'!$G624</f>
        <v>356212</v>
      </c>
      <c r="F623" s="24">
        <f t="shared" si="48"/>
        <v>356.21199999999999</v>
      </c>
      <c r="G623" s="8">
        <f>'summary-refine'!$P624/1000</f>
        <v>100.55800000000001</v>
      </c>
      <c r="H623" s="8">
        <f>'summary-refine'!$P624/J623</f>
        <v>56.366591928251118</v>
      </c>
      <c r="I623" s="8">
        <f>'summary-refine'!$L624</f>
        <v>1663</v>
      </c>
      <c r="J623" s="8">
        <f>'summary-refine'!$M624</f>
        <v>1784</v>
      </c>
      <c r="K623" s="9">
        <f>('summary-no-refine'!$K624-'summary-no-refine'!$J624)/1000</f>
        <v>141.952</v>
      </c>
      <c r="L623" s="7">
        <f t="shared" si="46"/>
        <v>1.2210606402164113</v>
      </c>
      <c r="M623" s="8">
        <f>'summary-no-refine'!$G624</f>
        <v>336264</v>
      </c>
      <c r="N623" s="24">
        <f t="shared" si="49"/>
        <v>336.26400000000001</v>
      </c>
      <c r="O623" s="7">
        <f t="shared" si="47"/>
        <v>1.059322437132729</v>
      </c>
    </row>
    <row r="624" spans="1:15" x14ac:dyDescent="0.2">
      <c r="A624" s="1">
        <v>623</v>
      </c>
      <c r="B624" s="9">
        <f>('summary-refine'!$H625+'summary-refine'!$I625)/1000</f>
        <v>8.0530000000000008</v>
      </c>
      <c r="C624" s="9">
        <f>('summary-refine'!$K625-'summary-refine'!$J625)/1000</f>
        <v>174.33500000000001</v>
      </c>
      <c r="D624" s="9">
        <f>'summary-refine'!$J625/1000</f>
        <v>0.91900000000000004</v>
      </c>
      <c r="E624" s="8">
        <f>'summary-refine'!$G625</f>
        <v>356208</v>
      </c>
      <c r="F624" s="24">
        <f t="shared" si="48"/>
        <v>356.20800000000003</v>
      </c>
      <c r="G624" s="8">
        <f>'summary-refine'!$P625/1000</f>
        <v>100.604</v>
      </c>
      <c r="H624" s="8">
        <f>'summary-refine'!$P625/J624</f>
        <v>56.392376681614351</v>
      </c>
      <c r="I624" s="8">
        <f>'summary-refine'!$L625</f>
        <v>1663</v>
      </c>
      <c r="J624" s="8">
        <f>'summary-refine'!$M625</f>
        <v>1784</v>
      </c>
      <c r="K624" s="9">
        <f>('summary-no-refine'!$K625-'summary-no-refine'!$J625)/1000</f>
        <v>144.94999999999999</v>
      </c>
      <c r="L624" s="7">
        <f t="shared" si="46"/>
        <v>1.2027250776129701</v>
      </c>
      <c r="M624" s="8">
        <f>'summary-no-refine'!$G625</f>
        <v>336398</v>
      </c>
      <c r="N624" s="24">
        <f t="shared" si="49"/>
        <v>336.39800000000002</v>
      </c>
      <c r="O624" s="7">
        <f t="shared" si="47"/>
        <v>1.0588885784100976</v>
      </c>
    </row>
    <row r="625" spans="1:15" x14ac:dyDescent="0.2">
      <c r="A625" s="1">
        <v>624</v>
      </c>
      <c r="B625" s="9">
        <f>('summary-refine'!$H626+'summary-refine'!$I626)/1000</f>
        <v>7.5460000000000003</v>
      </c>
      <c r="C625" s="9">
        <f>('summary-refine'!$K626-'summary-refine'!$J626)/1000</f>
        <v>172.07900000000001</v>
      </c>
      <c r="D625" s="9">
        <f>'summary-refine'!$J626/1000</f>
        <v>0.90700000000000003</v>
      </c>
      <c r="E625" s="8">
        <f>'summary-refine'!$G626</f>
        <v>356208</v>
      </c>
      <c r="F625" s="24">
        <f t="shared" si="48"/>
        <v>356.20800000000003</v>
      </c>
      <c r="G625" s="8">
        <f>'summary-refine'!$P626/1000</f>
        <v>100.604</v>
      </c>
      <c r="H625" s="8">
        <f>'summary-refine'!$P626/J625</f>
        <v>56.392376681614351</v>
      </c>
      <c r="I625" s="8">
        <f>'summary-refine'!$L626</f>
        <v>1663</v>
      </c>
      <c r="J625" s="8">
        <f>'summary-refine'!$M626</f>
        <v>1784</v>
      </c>
      <c r="K625" s="9">
        <f>('summary-no-refine'!$K626-'summary-no-refine'!$J626)/1000</f>
        <v>137.554</v>
      </c>
      <c r="L625" s="7">
        <f t="shared" si="46"/>
        <v>1.2509923375547058</v>
      </c>
      <c r="M625" s="8">
        <f>'summary-no-refine'!$G626</f>
        <v>336403</v>
      </c>
      <c r="N625" s="24">
        <f t="shared" si="49"/>
        <v>336.40300000000002</v>
      </c>
      <c r="O625" s="7">
        <f t="shared" si="47"/>
        <v>1.0588728400162899</v>
      </c>
    </row>
    <row r="626" spans="1:15" x14ac:dyDescent="0.2">
      <c r="A626" s="1">
        <v>625</v>
      </c>
      <c r="B626" s="9">
        <f>('summary-refine'!$H627+'summary-refine'!$I627)/1000</f>
        <v>8.016</v>
      </c>
      <c r="C626" s="9">
        <f>('summary-refine'!$K627-'summary-refine'!$J627)/1000</f>
        <v>173.87200000000001</v>
      </c>
      <c r="D626" s="9">
        <f>'summary-refine'!$J627/1000</f>
        <v>0.88800000000000001</v>
      </c>
      <c r="E626" s="8">
        <f>'summary-refine'!$G627</f>
        <v>356208</v>
      </c>
      <c r="F626" s="24">
        <f t="shared" si="48"/>
        <v>356.20800000000003</v>
      </c>
      <c r="G626" s="8">
        <f>'summary-refine'!$P627/1000</f>
        <v>100.604</v>
      </c>
      <c r="H626" s="8">
        <f>'summary-refine'!$P627/J626</f>
        <v>56.392376681614351</v>
      </c>
      <c r="I626" s="8">
        <f>'summary-refine'!$L627</f>
        <v>1663</v>
      </c>
      <c r="J626" s="8">
        <f>'summary-refine'!$M627</f>
        <v>1784</v>
      </c>
      <c r="K626" s="9">
        <f>('summary-no-refine'!$K627-'summary-no-refine'!$J627)/1000</f>
        <v>141.14699999999999</v>
      </c>
      <c r="L626" s="7">
        <f t="shared" si="46"/>
        <v>1.2318504821214764</v>
      </c>
      <c r="M626" s="8">
        <f>'summary-no-refine'!$G627</f>
        <v>336403</v>
      </c>
      <c r="N626" s="24">
        <f t="shared" si="49"/>
        <v>336.40300000000002</v>
      </c>
      <c r="O626" s="7">
        <f t="shared" si="47"/>
        <v>1.0588728400162899</v>
      </c>
    </row>
    <row r="627" spans="1:15" x14ac:dyDescent="0.2">
      <c r="A627" s="1">
        <v>626</v>
      </c>
      <c r="B627" s="9">
        <f>('summary-refine'!$H628+'summary-refine'!$I628)/1000</f>
        <v>8.2029999999999994</v>
      </c>
      <c r="C627" s="9">
        <f>('summary-refine'!$K628-'summary-refine'!$J628)/1000</f>
        <v>176.20099999999999</v>
      </c>
      <c r="D627" s="9">
        <f>'summary-refine'!$J628/1000</f>
        <v>0.91500000000000004</v>
      </c>
      <c r="E627" s="8">
        <f>'summary-refine'!$G628</f>
        <v>356208</v>
      </c>
      <c r="F627" s="24">
        <f t="shared" si="48"/>
        <v>356.20800000000003</v>
      </c>
      <c r="G627" s="8">
        <f>'summary-refine'!$P628/1000</f>
        <v>100.604</v>
      </c>
      <c r="H627" s="8">
        <f>'summary-refine'!$P628/J627</f>
        <v>56.392376681614351</v>
      </c>
      <c r="I627" s="8">
        <f>'summary-refine'!$L628</f>
        <v>1663</v>
      </c>
      <c r="J627" s="8">
        <f>'summary-refine'!$M628</f>
        <v>1784</v>
      </c>
      <c r="K627" s="9">
        <f>('summary-no-refine'!$K628-'summary-no-refine'!$J628)/1000</f>
        <v>144.52099999999999</v>
      </c>
      <c r="L627" s="7">
        <f t="shared" si="46"/>
        <v>1.2192068972675252</v>
      </c>
      <c r="M627" s="8">
        <f>'summary-no-refine'!$G628</f>
        <v>336403</v>
      </c>
      <c r="N627" s="24">
        <f t="shared" si="49"/>
        <v>336.40300000000002</v>
      </c>
      <c r="O627" s="7">
        <f t="shared" si="47"/>
        <v>1.0588728400162899</v>
      </c>
    </row>
    <row r="628" spans="1:15" x14ac:dyDescent="0.2">
      <c r="A628" s="1">
        <v>627</v>
      </c>
      <c r="B628" s="9">
        <f>('summary-refine'!$H629+'summary-refine'!$I629)/1000</f>
        <v>8.2270000000000003</v>
      </c>
      <c r="C628" s="9">
        <f>('summary-refine'!$K629-'summary-refine'!$J629)/1000</f>
        <v>168.70400000000001</v>
      </c>
      <c r="D628" s="9">
        <f>'summary-refine'!$J629/1000</f>
        <v>0.90300000000000002</v>
      </c>
      <c r="E628" s="8">
        <f>'summary-refine'!$G629</f>
        <v>356208</v>
      </c>
      <c r="F628" s="24">
        <f t="shared" si="48"/>
        <v>356.20800000000003</v>
      </c>
      <c r="G628" s="8">
        <f>'summary-refine'!$P629/1000</f>
        <v>100.604</v>
      </c>
      <c r="H628" s="8">
        <f>'summary-refine'!$P629/J628</f>
        <v>56.392376681614351</v>
      </c>
      <c r="I628" s="8">
        <f>'summary-refine'!$L629</f>
        <v>1663</v>
      </c>
      <c r="J628" s="8">
        <f>'summary-refine'!$M629</f>
        <v>1784</v>
      </c>
      <c r="K628" s="9">
        <f>('summary-no-refine'!$K629-'summary-no-refine'!$J629)/1000</f>
        <v>143.5</v>
      </c>
      <c r="L628" s="7">
        <f t="shared" si="46"/>
        <v>1.1756376306620209</v>
      </c>
      <c r="M628" s="8">
        <f>'summary-no-refine'!$G629</f>
        <v>336403</v>
      </c>
      <c r="N628" s="24">
        <f t="shared" si="49"/>
        <v>336.40300000000002</v>
      </c>
      <c r="O628" s="7">
        <f t="shared" si="47"/>
        <v>1.0588728400162899</v>
      </c>
    </row>
    <row r="629" spans="1:15" x14ac:dyDescent="0.2">
      <c r="A629" s="1">
        <v>628</v>
      </c>
      <c r="B629" s="9">
        <f>('summary-refine'!$H630+'summary-refine'!$I630)/1000</f>
        <v>8.2080000000000002</v>
      </c>
      <c r="C629" s="9">
        <f>('summary-refine'!$K630-'summary-refine'!$J630)/1000</f>
        <v>174.64099999999999</v>
      </c>
      <c r="D629" s="9">
        <f>'summary-refine'!$J630/1000</f>
        <v>0.92200000000000004</v>
      </c>
      <c r="E629" s="8">
        <f>'summary-refine'!$G630</f>
        <v>356208</v>
      </c>
      <c r="F629" s="24">
        <f t="shared" si="48"/>
        <v>356.20800000000003</v>
      </c>
      <c r="G629" s="8">
        <f>'summary-refine'!$P630/1000</f>
        <v>100.604</v>
      </c>
      <c r="H629" s="8">
        <f>'summary-refine'!$P630/J629</f>
        <v>56.392376681614351</v>
      </c>
      <c r="I629" s="8">
        <f>'summary-refine'!$L630</f>
        <v>1663</v>
      </c>
      <c r="J629" s="8">
        <f>'summary-refine'!$M630</f>
        <v>1784</v>
      </c>
      <c r="K629" s="9">
        <f>('summary-no-refine'!$K630-'summary-no-refine'!$J630)/1000</f>
        <v>141.619</v>
      </c>
      <c r="L629" s="7">
        <f t="shared" si="46"/>
        <v>1.233174927093116</v>
      </c>
      <c r="M629" s="8">
        <f>'summary-no-refine'!$G630</f>
        <v>336398</v>
      </c>
      <c r="N629" s="24">
        <f t="shared" si="49"/>
        <v>336.39800000000002</v>
      </c>
      <c r="O629" s="7">
        <f t="shared" si="47"/>
        <v>1.0588885784100976</v>
      </c>
    </row>
    <row r="630" spans="1:15" x14ac:dyDescent="0.2">
      <c r="A630" s="1">
        <v>629</v>
      </c>
      <c r="B630" s="9">
        <f>('summary-refine'!$H631+'summary-refine'!$I631)/1000</f>
        <v>8.1210000000000004</v>
      </c>
      <c r="C630" s="9">
        <f>('summary-refine'!$K631-'summary-refine'!$J631)/1000</f>
        <v>173.28399999999999</v>
      </c>
      <c r="D630" s="9">
        <f>'summary-refine'!$J631/1000</f>
        <v>0.871</v>
      </c>
      <c r="E630" s="8">
        <f>'summary-refine'!$G631</f>
        <v>358189</v>
      </c>
      <c r="F630" s="24">
        <f t="shared" si="48"/>
        <v>358.18900000000002</v>
      </c>
      <c r="G630" s="8">
        <f>'summary-refine'!$P631/1000</f>
        <v>100.82599999999999</v>
      </c>
      <c r="H630" s="8">
        <f>'summary-refine'!$P631/J630</f>
        <v>56.421936205931729</v>
      </c>
      <c r="I630" s="8">
        <f>'summary-refine'!$L631</f>
        <v>1667</v>
      </c>
      <c r="J630" s="8">
        <f>'summary-refine'!$M631</f>
        <v>1787</v>
      </c>
      <c r="K630" s="9">
        <f>('summary-no-refine'!$K631-'summary-no-refine'!$J631)/1000</f>
        <v>142.255</v>
      </c>
      <c r="L630" s="7">
        <f t="shared" si="46"/>
        <v>1.2181223858563845</v>
      </c>
      <c r="M630" s="8">
        <f>'summary-no-refine'!$G631</f>
        <v>341445</v>
      </c>
      <c r="N630" s="24">
        <f t="shared" si="49"/>
        <v>341.44499999999999</v>
      </c>
      <c r="O630" s="7">
        <f t="shared" si="47"/>
        <v>1.0490386445840472</v>
      </c>
    </row>
    <row r="631" spans="1:15" x14ac:dyDescent="0.2">
      <c r="A631" s="1">
        <v>630</v>
      </c>
      <c r="B631" s="9">
        <f>('summary-refine'!$H632+'summary-refine'!$I632)/1000</f>
        <v>7.9870000000000001</v>
      </c>
      <c r="C631" s="9">
        <f>('summary-refine'!$K632-'summary-refine'!$J632)/1000</f>
        <v>175.32599999999999</v>
      </c>
      <c r="D631" s="9">
        <f>'summary-refine'!$J632/1000</f>
        <v>0.91700000000000004</v>
      </c>
      <c r="E631" s="8">
        <f>'summary-refine'!$G632</f>
        <v>358189</v>
      </c>
      <c r="F631" s="24">
        <f t="shared" si="48"/>
        <v>358.18900000000002</v>
      </c>
      <c r="G631" s="8">
        <f>'summary-refine'!$P632/1000</f>
        <v>100.82599999999999</v>
      </c>
      <c r="H631" s="8">
        <f>'summary-refine'!$P632/J631</f>
        <v>56.421936205931729</v>
      </c>
      <c r="I631" s="8">
        <f>'summary-refine'!$L632</f>
        <v>1667</v>
      </c>
      <c r="J631" s="8">
        <f>'summary-refine'!$M632</f>
        <v>1787</v>
      </c>
      <c r="K631" s="9">
        <f>('summary-no-refine'!$K632-'summary-no-refine'!$J632)/1000</f>
        <v>144.18299999999999</v>
      </c>
      <c r="L631" s="7">
        <f t="shared" si="46"/>
        <v>1.2159963379871415</v>
      </c>
      <c r="M631" s="8">
        <f>'summary-no-refine'!$G632</f>
        <v>341445</v>
      </c>
      <c r="N631" s="24">
        <f t="shared" si="49"/>
        <v>341.44499999999999</v>
      </c>
      <c r="O631" s="7">
        <f t="shared" si="47"/>
        <v>1.0490386445840472</v>
      </c>
    </row>
    <row r="632" spans="1:15" x14ac:dyDescent="0.2">
      <c r="A632" s="1">
        <v>631</v>
      </c>
      <c r="B632" s="9">
        <f>('summary-refine'!$H633+'summary-refine'!$I633)/1000</f>
        <v>8.5449999999999999</v>
      </c>
      <c r="C632" s="9">
        <f>('summary-refine'!$K633-'summary-refine'!$J633)/1000</f>
        <v>175.261</v>
      </c>
      <c r="D632" s="9">
        <f>'summary-refine'!$J633/1000</f>
        <v>0.97199999999999998</v>
      </c>
      <c r="E632" s="8">
        <f>'summary-refine'!$G633</f>
        <v>358189</v>
      </c>
      <c r="F632" s="24">
        <f t="shared" si="48"/>
        <v>358.18900000000002</v>
      </c>
      <c r="G632" s="8">
        <f>'summary-refine'!$P633/1000</f>
        <v>100.82599999999999</v>
      </c>
      <c r="H632" s="8">
        <f>'summary-refine'!$P633/J632</f>
        <v>56.421936205931729</v>
      </c>
      <c r="I632" s="8">
        <f>'summary-refine'!$L633</f>
        <v>1667</v>
      </c>
      <c r="J632" s="8">
        <f>'summary-refine'!$M633</f>
        <v>1787</v>
      </c>
      <c r="K632" s="9">
        <f>('summary-no-refine'!$K633-'summary-no-refine'!$J633)/1000</f>
        <v>145.08500000000001</v>
      </c>
      <c r="L632" s="7">
        <f t="shared" si="46"/>
        <v>1.2079884205810385</v>
      </c>
      <c r="M632" s="8">
        <f>'summary-no-refine'!$G633</f>
        <v>341445</v>
      </c>
      <c r="N632" s="24">
        <f t="shared" si="49"/>
        <v>341.44499999999999</v>
      </c>
      <c r="O632" s="7">
        <f t="shared" si="47"/>
        <v>1.0490386445840472</v>
      </c>
    </row>
    <row r="633" spans="1:15" x14ac:dyDescent="0.2">
      <c r="A633" s="1">
        <v>632</v>
      </c>
      <c r="B633" s="9">
        <f>('summary-refine'!$H634+'summary-refine'!$I634)/1000</f>
        <v>8.0500000000000007</v>
      </c>
      <c r="C633" s="9">
        <f>('summary-refine'!$K634-'summary-refine'!$J634)/1000</f>
        <v>148.83699999999999</v>
      </c>
      <c r="D633" s="9">
        <f>'summary-refine'!$J634/1000</f>
        <v>0.84699999999999998</v>
      </c>
      <c r="E633" s="8">
        <f>'summary-refine'!$G634</f>
        <v>330628</v>
      </c>
      <c r="F633" s="24">
        <f t="shared" si="48"/>
        <v>330.62799999999999</v>
      </c>
      <c r="G633" s="8">
        <f>'summary-refine'!$P634/1000</f>
        <v>97.86</v>
      </c>
      <c r="H633" s="8">
        <f>'summary-refine'!$P634/J633</f>
        <v>54.700950251537172</v>
      </c>
      <c r="I633" s="8">
        <f>'summary-refine'!$L634</f>
        <v>1668</v>
      </c>
      <c r="J633" s="8">
        <f>'summary-refine'!$M634</f>
        <v>1789</v>
      </c>
      <c r="K633" s="9">
        <f>('summary-no-refine'!$K634-'summary-no-refine'!$J634)/1000</f>
        <v>87.021000000000001</v>
      </c>
      <c r="L633" s="7">
        <f t="shared" si="46"/>
        <v>1.7103572700842324</v>
      </c>
      <c r="M633" s="8">
        <f>'summary-no-refine'!$G634</f>
        <v>256912</v>
      </c>
      <c r="N633" s="24">
        <f t="shared" si="49"/>
        <v>256.91199999999998</v>
      </c>
      <c r="O633" s="7">
        <f t="shared" si="47"/>
        <v>1.2869309335492309</v>
      </c>
    </row>
    <row r="634" spans="1:15" x14ac:dyDescent="0.2">
      <c r="A634" s="1">
        <v>633</v>
      </c>
      <c r="B634" s="9">
        <f>('summary-refine'!$H635+'summary-refine'!$I635)/1000</f>
        <v>8.3379999999999992</v>
      </c>
      <c r="C634" s="9">
        <f>('summary-refine'!$K635-'summary-refine'!$J635)/1000</f>
        <v>189.41200000000001</v>
      </c>
      <c r="D634" s="9">
        <f>'summary-refine'!$J635/1000</f>
        <v>0.91400000000000003</v>
      </c>
      <c r="E634" s="8">
        <f>'summary-refine'!$G635</f>
        <v>361311</v>
      </c>
      <c r="F634" s="24">
        <f t="shared" si="48"/>
        <v>361.31099999999998</v>
      </c>
      <c r="G634" s="8">
        <f>'summary-refine'!$P635/1000</f>
        <v>100.589</v>
      </c>
      <c r="H634" s="8">
        <f>'summary-refine'!$P635/J634</f>
        <v>55.758869179600886</v>
      </c>
      <c r="I634" s="8">
        <f>'summary-refine'!$L635</f>
        <v>1683</v>
      </c>
      <c r="J634" s="8">
        <f>'summary-refine'!$M635</f>
        <v>1804</v>
      </c>
      <c r="K634" s="9">
        <f>('summary-no-refine'!$K635-'summary-no-refine'!$J635)/1000</f>
        <v>110.64400000000001</v>
      </c>
      <c r="L634" s="7">
        <f t="shared" si="46"/>
        <v>1.7119048479809118</v>
      </c>
      <c r="M634" s="8">
        <f>'summary-no-refine'!$G635</f>
        <v>285200</v>
      </c>
      <c r="N634" s="24">
        <f t="shared" si="49"/>
        <v>285.2</v>
      </c>
      <c r="O634" s="7">
        <f t="shared" si="47"/>
        <v>1.2668688639551191</v>
      </c>
    </row>
    <row r="635" spans="1:15" x14ac:dyDescent="0.2">
      <c r="A635" s="1">
        <v>634</v>
      </c>
      <c r="B635" s="9">
        <f>('summary-refine'!$H636+'summary-refine'!$I636)/1000</f>
        <v>7.8769999999999998</v>
      </c>
      <c r="C635" s="9">
        <f>('summary-refine'!$K636-'summary-refine'!$J636)/1000</f>
        <v>179.35</v>
      </c>
      <c r="D635" s="9">
        <f>'summary-refine'!$J636/1000</f>
        <v>0.94299999999999995</v>
      </c>
      <c r="E635" s="8">
        <f>'summary-refine'!$G636</f>
        <v>361311</v>
      </c>
      <c r="F635" s="24">
        <f t="shared" si="48"/>
        <v>361.31099999999998</v>
      </c>
      <c r="G635" s="8">
        <f>'summary-refine'!$P636/1000</f>
        <v>100.589</v>
      </c>
      <c r="H635" s="8">
        <f>'summary-refine'!$P636/J635</f>
        <v>55.758869179600886</v>
      </c>
      <c r="I635" s="8">
        <f>'summary-refine'!$L636</f>
        <v>1683</v>
      </c>
      <c r="J635" s="8">
        <f>'summary-refine'!$M636</f>
        <v>1804</v>
      </c>
      <c r="K635" s="9">
        <f>('summary-no-refine'!$K636-'summary-no-refine'!$J636)/1000</f>
        <v>105.71899999999999</v>
      </c>
      <c r="L635" s="7">
        <f t="shared" si="46"/>
        <v>1.6964784002875548</v>
      </c>
      <c r="M635" s="8">
        <f>'summary-no-refine'!$G636</f>
        <v>285207</v>
      </c>
      <c r="N635" s="24">
        <f t="shared" si="49"/>
        <v>285.20699999999999</v>
      </c>
      <c r="O635" s="7">
        <f t="shared" si="47"/>
        <v>1.2668377704614544</v>
      </c>
    </row>
    <row r="636" spans="1:15" x14ac:dyDescent="0.2">
      <c r="A636" s="1">
        <v>635</v>
      </c>
      <c r="B636" s="9">
        <f>('summary-refine'!$H637+'summary-refine'!$I637)/1000</f>
        <v>8.3889999999999993</v>
      </c>
      <c r="C636" s="9">
        <f>('summary-refine'!$K637-'summary-refine'!$J637)/1000</f>
        <v>186.93199999999999</v>
      </c>
      <c r="D636" s="9">
        <f>'summary-refine'!$J637/1000</f>
        <v>0.89800000000000002</v>
      </c>
      <c r="E636" s="8">
        <f>'summary-refine'!$G637</f>
        <v>361311</v>
      </c>
      <c r="F636" s="24">
        <f t="shared" si="48"/>
        <v>361.31099999999998</v>
      </c>
      <c r="G636" s="8">
        <f>'summary-refine'!$P637/1000</f>
        <v>100.589</v>
      </c>
      <c r="H636" s="8">
        <f>'summary-refine'!$P637/J636</f>
        <v>55.758869179600886</v>
      </c>
      <c r="I636" s="8">
        <f>'summary-refine'!$L637</f>
        <v>1683</v>
      </c>
      <c r="J636" s="8">
        <f>'summary-refine'!$M637</f>
        <v>1804</v>
      </c>
      <c r="K636" s="9">
        <f>('summary-no-refine'!$K637-'summary-no-refine'!$J637)/1000</f>
        <v>114.371</v>
      </c>
      <c r="L636" s="7">
        <f t="shared" si="46"/>
        <v>1.6344353026553933</v>
      </c>
      <c r="M636" s="8">
        <f>'summary-no-refine'!$G637</f>
        <v>285207</v>
      </c>
      <c r="N636" s="24">
        <f t="shared" si="49"/>
        <v>285.20699999999999</v>
      </c>
      <c r="O636" s="7">
        <f t="shared" si="47"/>
        <v>1.2668377704614544</v>
      </c>
    </row>
    <row r="637" spans="1:15" x14ac:dyDescent="0.2">
      <c r="A637" s="1">
        <v>636</v>
      </c>
      <c r="B637" s="9">
        <f>('summary-refine'!$H638+'summary-refine'!$I638)/1000</f>
        <v>8.3949999999999996</v>
      </c>
      <c r="C637" s="9">
        <f>('summary-refine'!$K638-'summary-refine'!$J638)/1000</f>
        <v>188.80799999999999</v>
      </c>
      <c r="D637" s="9">
        <f>'summary-refine'!$J638/1000</f>
        <v>0.97599999999999998</v>
      </c>
      <c r="E637" s="8">
        <f>'summary-refine'!$G638</f>
        <v>361311</v>
      </c>
      <c r="F637" s="24">
        <f t="shared" si="48"/>
        <v>361.31099999999998</v>
      </c>
      <c r="G637" s="8">
        <f>'summary-refine'!$P638/1000</f>
        <v>100.589</v>
      </c>
      <c r="H637" s="8">
        <f>'summary-refine'!$P638/J637</f>
        <v>55.758869179600886</v>
      </c>
      <c r="I637" s="8">
        <f>'summary-refine'!$L638</f>
        <v>1683</v>
      </c>
      <c r="J637" s="8">
        <f>'summary-refine'!$M638</f>
        <v>1804</v>
      </c>
      <c r="K637" s="9">
        <f>('summary-no-refine'!$K638-'summary-no-refine'!$J638)/1000</f>
        <v>109.70399999999999</v>
      </c>
      <c r="L637" s="7">
        <f t="shared" si="46"/>
        <v>1.7210676000875083</v>
      </c>
      <c r="M637" s="8">
        <f>'summary-no-refine'!$G638</f>
        <v>285207</v>
      </c>
      <c r="N637" s="24">
        <f t="shared" si="49"/>
        <v>285.20699999999999</v>
      </c>
      <c r="O637" s="7">
        <f t="shared" si="47"/>
        <v>1.2668377704614544</v>
      </c>
    </row>
    <row r="638" spans="1:15" x14ac:dyDescent="0.2">
      <c r="A638" s="1">
        <v>637</v>
      </c>
      <c r="B638" s="9">
        <f>('summary-refine'!$H639+'summary-refine'!$I639)/1000</f>
        <v>8.1180000000000003</v>
      </c>
      <c r="C638" s="9">
        <f>('summary-refine'!$K639-'summary-refine'!$J639)/1000</f>
        <v>182.541</v>
      </c>
      <c r="D638" s="9">
        <f>'summary-refine'!$J639/1000</f>
        <v>0.94099999999999995</v>
      </c>
      <c r="E638" s="8">
        <f>'summary-refine'!$G639</f>
        <v>361311</v>
      </c>
      <c r="F638" s="24">
        <f t="shared" si="48"/>
        <v>361.31099999999998</v>
      </c>
      <c r="G638" s="8">
        <f>'summary-refine'!$P639/1000</f>
        <v>100.589</v>
      </c>
      <c r="H638" s="8">
        <f>'summary-refine'!$P639/J638</f>
        <v>55.758869179600886</v>
      </c>
      <c r="I638" s="8">
        <f>'summary-refine'!$L639</f>
        <v>1683</v>
      </c>
      <c r="J638" s="8">
        <f>'summary-refine'!$M639</f>
        <v>1804</v>
      </c>
      <c r="K638" s="9">
        <f>('summary-no-refine'!$K639-'summary-no-refine'!$J639)/1000</f>
        <v>112.76600000000001</v>
      </c>
      <c r="L638" s="7">
        <f t="shared" si="46"/>
        <v>1.6187592004682261</v>
      </c>
      <c r="M638" s="8">
        <f>'summary-no-refine'!$G639</f>
        <v>285207</v>
      </c>
      <c r="N638" s="24">
        <f t="shared" si="49"/>
        <v>285.20699999999999</v>
      </c>
      <c r="O638" s="7">
        <f t="shared" si="47"/>
        <v>1.2668377704614544</v>
      </c>
    </row>
    <row r="639" spans="1:15" x14ac:dyDescent="0.2">
      <c r="A639" s="1">
        <v>638</v>
      </c>
      <c r="B639" s="9">
        <f>('summary-refine'!$H640+'summary-refine'!$I640)/1000</f>
        <v>8.1489999999999991</v>
      </c>
      <c r="C639" s="9">
        <f>('summary-refine'!$K640-'summary-refine'!$J640)/1000</f>
        <v>129.63800000000001</v>
      </c>
      <c r="D639" s="9">
        <f>'summary-refine'!$J640/1000</f>
        <v>0.72</v>
      </c>
      <c r="E639" s="8">
        <f>'summary-refine'!$G640</f>
        <v>305577</v>
      </c>
      <c r="F639" s="24">
        <f t="shared" si="48"/>
        <v>305.577</v>
      </c>
      <c r="G639" s="8">
        <f>'summary-refine'!$P640/1000</f>
        <v>95.665000000000006</v>
      </c>
      <c r="H639" s="8">
        <f>'summary-refine'!$P640/J639</f>
        <v>53.02937915742794</v>
      </c>
      <c r="I639" s="8">
        <f>'summary-refine'!$L640</f>
        <v>1683</v>
      </c>
      <c r="J639" s="8">
        <f>'summary-refine'!$M640</f>
        <v>1804</v>
      </c>
      <c r="K639" s="9">
        <f>('summary-no-refine'!$K640-'summary-no-refine'!$J640)/1000</f>
        <v>82.576999999999998</v>
      </c>
      <c r="L639" s="7">
        <f t="shared" si="46"/>
        <v>1.5699044528137376</v>
      </c>
      <c r="M639" s="8">
        <f>'summary-no-refine'!$G640</f>
        <v>254290</v>
      </c>
      <c r="N639" s="24">
        <f t="shared" si="49"/>
        <v>254.29</v>
      </c>
      <c r="O639" s="7">
        <f t="shared" si="47"/>
        <v>1.2016870502182548</v>
      </c>
    </row>
    <row r="640" spans="1:15" x14ac:dyDescent="0.2">
      <c r="A640" s="1">
        <v>639</v>
      </c>
      <c r="B640" s="9">
        <f>('summary-refine'!$H641+'summary-refine'!$I641)/1000</f>
        <v>8.375</v>
      </c>
      <c r="C640" s="9">
        <f>('summary-refine'!$K641-'summary-refine'!$J641)/1000</f>
        <v>129.40600000000001</v>
      </c>
      <c r="D640" s="9">
        <f>'summary-refine'!$J641/1000</f>
        <v>0.83099999999999996</v>
      </c>
      <c r="E640" s="8">
        <f>'summary-refine'!$G641</f>
        <v>327893</v>
      </c>
      <c r="F640" s="24">
        <f t="shared" si="48"/>
        <v>327.89299999999997</v>
      </c>
      <c r="G640" s="8">
        <f>'summary-refine'!$P641/1000</f>
        <v>98.143000000000001</v>
      </c>
      <c r="H640" s="8">
        <f>'summary-refine'!$P641/J640</f>
        <v>54.402993348115302</v>
      </c>
      <c r="I640" s="8">
        <f>'summary-refine'!$L641</f>
        <v>1683</v>
      </c>
      <c r="J640" s="8">
        <f>'summary-refine'!$M641</f>
        <v>1804</v>
      </c>
      <c r="K640" s="9">
        <f>('summary-no-refine'!$K641-'summary-no-refine'!$J641)/1000</f>
        <v>85.998000000000005</v>
      </c>
      <c r="L640" s="7">
        <f t="shared" si="46"/>
        <v>1.5047559245563851</v>
      </c>
      <c r="M640" s="8">
        <f>'summary-no-refine'!$G641</f>
        <v>264903</v>
      </c>
      <c r="N640" s="24">
        <f t="shared" si="49"/>
        <v>264.90300000000002</v>
      </c>
      <c r="O640" s="7">
        <f t="shared" si="47"/>
        <v>1.2377851515460376</v>
      </c>
    </row>
    <row r="641" spans="1:15" x14ac:dyDescent="0.2">
      <c r="A641" s="1">
        <v>640</v>
      </c>
      <c r="B641" s="9">
        <f>('summary-refine'!$H642+'summary-refine'!$I642)/1000</f>
        <v>8.3390000000000004</v>
      </c>
      <c r="C641" s="9">
        <f>('summary-refine'!$K642-'summary-refine'!$J642)/1000</f>
        <v>133.953</v>
      </c>
      <c r="D641" s="9">
        <f>'summary-refine'!$J642/1000</f>
        <v>0.73</v>
      </c>
      <c r="E641" s="8">
        <f>'summary-refine'!$G642</f>
        <v>327893</v>
      </c>
      <c r="F641" s="24">
        <f t="shared" si="48"/>
        <v>327.89299999999997</v>
      </c>
      <c r="G641" s="8">
        <f>'summary-refine'!$P642/1000</f>
        <v>98.143000000000001</v>
      </c>
      <c r="H641" s="8">
        <f>'summary-refine'!$P642/J641</f>
        <v>54.402993348115302</v>
      </c>
      <c r="I641" s="8">
        <f>'summary-refine'!$L642</f>
        <v>1683</v>
      </c>
      <c r="J641" s="8">
        <f>'summary-refine'!$M642</f>
        <v>1804</v>
      </c>
      <c r="K641" s="9">
        <f>('summary-no-refine'!$K642-'summary-no-refine'!$J642)/1000</f>
        <v>86.802999999999997</v>
      </c>
      <c r="L641" s="7">
        <f t="shared" si="46"/>
        <v>1.5431839913367051</v>
      </c>
      <c r="M641" s="8">
        <f>'summary-no-refine'!$G642</f>
        <v>264903</v>
      </c>
      <c r="N641" s="24">
        <f t="shared" si="49"/>
        <v>264.90300000000002</v>
      </c>
      <c r="O641" s="7">
        <f t="shared" si="47"/>
        <v>1.2377851515460376</v>
      </c>
    </row>
    <row r="642" spans="1:15" x14ac:dyDescent="0.2">
      <c r="A642" s="1">
        <v>641</v>
      </c>
      <c r="B642" s="9">
        <f>('summary-refine'!$H643+'summary-refine'!$I643)/1000</f>
        <v>8.3849999999999998</v>
      </c>
      <c r="C642" s="9">
        <f>('summary-refine'!$K643-'summary-refine'!$J643)/1000</f>
        <v>180.82499999999999</v>
      </c>
      <c r="D642" s="9">
        <f>'summary-refine'!$J643/1000</f>
        <v>0.97299999999999998</v>
      </c>
      <c r="E642" s="8">
        <f>'summary-refine'!$G643</f>
        <v>355073</v>
      </c>
      <c r="F642" s="24">
        <f t="shared" si="48"/>
        <v>355.07299999999998</v>
      </c>
      <c r="G642" s="8">
        <f>'summary-refine'!$P643/1000</f>
        <v>97.762</v>
      </c>
      <c r="H642" s="8">
        <f>'summary-refine'!$P643/J642</f>
        <v>54.433184855233854</v>
      </c>
      <c r="I642" s="8">
        <f>'summary-refine'!$L643</f>
        <v>1675</v>
      </c>
      <c r="J642" s="8">
        <f>'summary-refine'!$M643</f>
        <v>1796</v>
      </c>
      <c r="K642" s="9">
        <f>('summary-no-refine'!$K643-'summary-no-refine'!$J643)/1000</f>
        <v>119.20699999999999</v>
      </c>
      <c r="L642" s="7">
        <f t="shared" ref="L642:L705" si="50">C642/K642</f>
        <v>1.516899175383996</v>
      </c>
      <c r="M642" s="8">
        <f>'summary-no-refine'!$G643</f>
        <v>303471</v>
      </c>
      <c r="N642" s="24">
        <f t="shared" si="49"/>
        <v>303.471</v>
      </c>
      <c r="O642" s="7">
        <f t="shared" ref="O642:O705" si="51">E642/M642</f>
        <v>1.1700393118288073</v>
      </c>
    </row>
    <row r="643" spans="1:15" x14ac:dyDescent="0.2">
      <c r="A643" s="1">
        <v>642</v>
      </c>
      <c r="B643" s="9">
        <f>('summary-refine'!$H644+'summary-refine'!$I644)/1000</f>
        <v>8.1630000000000003</v>
      </c>
      <c r="C643" s="9">
        <f>('summary-refine'!$K644-'summary-refine'!$J644)/1000</f>
        <v>182.52</v>
      </c>
      <c r="D643" s="9">
        <f>'summary-refine'!$J644/1000</f>
        <v>0.91900000000000004</v>
      </c>
      <c r="E643" s="8">
        <f>'summary-refine'!$G644</f>
        <v>355073</v>
      </c>
      <c r="F643" s="24">
        <f t="shared" ref="F643:F706" si="52">E643/1000</f>
        <v>355.07299999999998</v>
      </c>
      <c r="G643" s="8">
        <f>'summary-refine'!$P644/1000</f>
        <v>97.762</v>
      </c>
      <c r="H643" s="8">
        <f>'summary-refine'!$P644/J643</f>
        <v>54.433184855233854</v>
      </c>
      <c r="I643" s="8">
        <f>'summary-refine'!$L644</f>
        <v>1675</v>
      </c>
      <c r="J643" s="8">
        <f>'summary-refine'!$M644</f>
        <v>1796</v>
      </c>
      <c r="K643" s="9">
        <f>('summary-no-refine'!$K644-'summary-no-refine'!$J644)/1000</f>
        <v>121.46899999999999</v>
      </c>
      <c r="L643" s="7">
        <f t="shared" si="50"/>
        <v>1.502605603075682</v>
      </c>
      <c r="M643" s="8">
        <f>'summary-no-refine'!$G644</f>
        <v>303471</v>
      </c>
      <c r="N643" s="24">
        <f t="shared" ref="N643:N706" si="53">M643/1000</f>
        <v>303.471</v>
      </c>
      <c r="O643" s="7">
        <f t="shared" si="51"/>
        <v>1.1700393118288073</v>
      </c>
    </row>
    <row r="644" spans="1:15" x14ac:dyDescent="0.2">
      <c r="A644" s="1">
        <v>643</v>
      </c>
      <c r="B644" s="9">
        <f>('summary-refine'!$H645+'summary-refine'!$I645)/1000</f>
        <v>8.1869999999999994</v>
      </c>
      <c r="C644" s="9">
        <f>('summary-refine'!$K645-'summary-refine'!$J645)/1000</f>
        <v>177.90700000000001</v>
      </c>
      <c r="D644" s="9">
        <f>'summary-refine'!$J645/1000</f>
        <v>0.93300000000000005</v>
      </c>
      <c r="E644" s="8">
        <f>'summary-refine'!$G645</f>
        <v>355062</v>
      </c>
      <c r="F644" s="24">
        <f t="shared" si="52"/>
        <v>355.06200000000001</v>
      </c>
      <c r="G644" s="8">
        <f>'summary-refine'!$P645/1000</f>
        <v>97.762</v>
      </c>
      <c r="H644" s="8">
        <f>'summary-refine'!$P645/J644</f>
        <v>54.433184855233854</v>
      </c>
      <c r="I644" s="8">
        <f>'summary-refine'!$L645</f>
        <v>1675</v>
      </c>
      <c r="J644" s="8">
        <f>'summary-refine'!$M645</f>
        <v>1796</v>
      </c>
      <c r="K644" s="9">
        <f>('summary-no-refine'!$K645-'summary-no-refine'!$J645)/1000</f>
        <v>120.05500000000001</v>
      </c>
      <c r="L644" s="7">
        <f t="shared" si="50"/>
        <v>1.481879138728083</v>
      </c>
      <c r="M644" s="8">
        <f>'summary-no-refine'!$G645</f>
        <v>303424</v>
      </c>
      <c r="N644" s="24">
        <f t="shared" si="53"/>
        <v>303.42399999999998</v>
      </c>
      <c r="O644" s="7">
        <f t="shared" si="51"/>
        <v>1.1701842965619067</v>
      </c>
    </row>
    <row r="645" spans="1:15" x14ac:dyDescent="0.2">
      <c r="A645" s="1">
        <v>644</v>
      </c>
      <c r="B645" s="9">
        <f>('summary-refine'!$H646+'summary-refine'!$I646)/1000</f>
        <v>7.7750000000000004</v>
      </c>
      <c r="C645" s="9">
        <f>('summary-refine'!$K646-'summary-refine'!$J646)/1000</f>
        <v>175.785</v>
      </c>
      <c r="D645" s="9">
        <f>'summary-refine'!$J646/1000</f>
        <v>0.89100000000000001</v>
      </c>
      <c r="E645" s="8">
        <f>'summary-refine'!$G646</f>
        <v>348944</v>
      </c>
      <c r="F645" s="24">
        <f t="shared" si="52"/>
        <v>348.94400000000002</v>
      </c>
      <c r="G645" s="8">
        <f>'summary-refine'!$P646/1000</f>
        <v>97.710999999999999</v>
      </c>
      <c r="H645" s="8">
        <f>'summary-refine'!$P646/J645</f>
        <v>54.404788418708243</v>
      </c>
      <c r="I645" s="8">
        <f>'summary-refine'!$L646</f>
        <v>1675</v>
      </c>
      <c r="J645" s="8">
        <f>'summary-refine'!$M646</f>
        <v>1796</v>
      </c>
      <c r="K645" s="9">
        <f>('summary-no-refine'!$K646-'summary-no-refine'!$J646)/1000</f>
        <v>111.248</v>
      </c>
      <c r="L645" s="7">
        <f t="shared" si="50"/>
        <v>1.5801182942614698</v>
      </c>
      <c r="M645" s="8">
        <f>'summary-no-refine'!$G646</f>
        <v>298418</v>
      </c>
      <c r="N645" s="24">
        <f t="shared" si="53"/>
        <v>298.41800000000001</v>
      </c>
      <c r="O645" s="7">
        <f t="shared" si="51"/>
        <v>1.1693128430590649</v>
      </c>
    </row>
    <row r="646" spans="1:15" x14ac:dyDescent="0.2">
      <c r="A646" s="1">
        <v>645</v>
      </c>
      <c r="B646" s="9">
        <f>('summary-refine'!$H647+'summary-refine'!$I647)/1000</f>
        <v>8.1240000000000006</v>
      </c>
      <c r="C646" s="9">
        <f>('summary-refine'!$K647-'summary-refine'!$J647)/1000</f>
        <v>171.33199999999999</v>
      </c>
      <c r="D646" s="9">
        <f>'summary-refine'!$J647/1000</f>
        <v>0.89500000000000002</v>
      </c>
      <c r="E646" s="8">
        <f>'summary-refine'!$G647</f>
        <v>348944</v>
      </c>
      <c r="F646" s="24">
        <f t="shared" si="52"/>
        <v>348.94400000000002</v>
      </c>
      <c r="G646" s="8">
        <f>'summary-refine'!$P647/1000</f>
        <v>97.710999999999999</v>
      </c>
      <c r="H646" s="8">
        <f>'summary-refine'!$P647/J646</f>
        <v>54.404788418708243</v>
      </c>
      <c r="I646" s="8">
        <f>'summary-refine'!$L647</f>
        <v>1675</v>
      </c>
      <c r="J646" s="8">
        <f>'summary-refine'!$M647</f>
        <v>1796</v>
      </c>
      <c r="K646" s="9">
        <f>('summary-no-refine'!$K647-'summary-no-refine'!$J647)/1000</f>
        <v>115.364</v>
      </c>
      <c r="L646" s="7">
        <f t="shared" si="50"/>
        <v>1.4851426788252833</v>
      </c>
      <c r="M646" s="8">
        <f>'summary-no-refine'!$G647</f>
        <v>298418</v>
      </c>
      <c r="N646" s="24">
        <f t="shared" si="53"/>
        <v>298.41800000000001</v>
      </c>
      <c r="O646" s="7">
        <f t="shared" si="51"/>
        <v>1.1693128430590649</v>
      </c>
    </row>
    <row r="647" spans="1:15" x14ac:dyDescent="0.2">
      <c r="A647" s="1">
        <v>646</v>
      </c>
      <c r="B647" s="9">
        <f>('summary-refine'!$H648+'summary-refine'!$I648)/1000</f>
        <v>8.6240000000000006</v>
      </c>
      <c r="C647" s="9">
        <f>('summary-refine'!$K648-'summary-refine'!$J648)/1000</f>
        <v>175.804</v>
      </c>
      <c r="D647" s="9">
        <f>'summary-refine'!$J648/1000</f>
        <v>0.93200000000000005</v>
      </c>
      <c r="E647" s="8">
        <f>'summary-refine'!$G648</f>
        <v>348944</v>
      </c>
      <c r="F647" s="24">
        <f t="shared" si="52"/>
        <v>348.94400000000002</v>
      </c>
      <c r="G647" s="8">
        <f>'summary-refine'!$P648/1000</f>
        <v>97.710999999999999</v>
      </c>
      <c r="H647" s="8">
        <f>'summary-refine'!$P648/J647</f>
        <v>54.404788418708243</v>
      </c>
      <c r="I647" s="8">
        <f>'summary-refine'!$L648</f>
        <v>1675</v>
      </c>
      <c r="J647" s="8">
        <f>'summary-refine'!$M648</f>
        <v>1796</v>
      </c>
      <c r="K647" s="9">
        <f>('summary-no-refine'!$K648-'summary-no-refine'!$J648)/1000</f>
        <v>116.72</v>
      </c>
      <c r="L647" s="7">
        <f t="shared" si="50"/>
        <v>1.5062028786840302</v>
      </c>
      <c r="M647" s="8">
        <f>'summary-no-refine'!$G648</f>
        <v>298418</v>
      </c>
      <c r="N647" s="24">
        <f t="shared" si="53"/>
        <v>298.41800000000001</v>
      </c>
      <c r="O647" s="7">
        <f t="shared" si="51"/>
        <v>1.1693128430590649</v>
      </c>
    </row>
    <row r="648" spans="1:15" x14ac:dyDescent="0.2">
      <c r="A648" s="1">
        <v>647</v>
      </c>
      <c r="B648" s="9">
        <f>('summary-refine'!$H649+'summary-refine'!$I649)/1000</f>
        <v>8.2379999999999995</v>
      </c>
      <c r="C648" s="9">
        <f>('summary-refine'!$K649-'summary-refine'!$J649)/1000</f>
        <v>143.749</v>
      </c>
      <c r="D648" s="9">
        <f>'summary-refine'!$J649/1000</f>
        <v>0.83599999999999997</v>
      </c>
      <c r="E648" s="8">
        <f>'summary-refine'!$G649</f>
        <v>336018</v>
      </c>
      <c r="F648" s="24">
        <f t="shared" si="52"/>
        <v>336.01799999999997</v>
      </c>
      <c r="G648" s="8">
        <f>'summary-refine'!$P649/1000</f>
        <v>99.477999999999994</v>
      </c>
      <c r="H648" s="8">
        <f>'summary-refine'!$P649/J648</f>
        <v>55.112465373961221</v>
      </c>
      <c r="I648" s="8">
        <f>'summary-refine'!$L649</f>
        <v>1685</v>
      </c>
      <c r="J648" s="8">
        <f>'summary-refine'!$M649</f>
        <v>1805</v>
      </c>
      <c r="K648" s="9">
        <f>('summary-no-refine'!$K649-'summary-no-refine'!$J649)/1000</f>
        <v>90.501999999999995</v>
      </c>
      <c r="L648" s="7">
        <f t="shared" si="50"/>
        <v>1.5883516386378203</v>
      </c>
      <c r="M648" s="8">
        <f>'summary-no-refine'!$G649</f>
        <v>269354</v>
      </c>
      <c r="N648" s="24">
        <f t="shared" si="53"/>
        <v>269.35399999999998</v>
      </c>
      <c r="O648" s="7">
        <f t="shared" si="51"/>
        <v>1.2474958604661524</v>
      </c>
    </row>
    <row r="649" spans="1:15" x14ac:dyDescent="0.2">
      <c r="A649" s="1">
        <v>648</v>
      </c>
      <c r="B649" s="9">
        <f>('summary-refine'!$H650+'summary-refine'!$I650)/1000</f>
        <v>8.2539999999999996</v>
      </c>
      <c r="C649" s="9">
        <f>('summary-refine'!$K650-'summary-refine'!$J650)/1000</f>
        <v>146.798</v>
      </c>
      <c r="D649" s="9">
        <f>'summary-refine'!$J650/1000</f>
        <v>0.81399999999999995</v>
      </c>
      <c r="E649" s="8">
        <f>'summary-refine'!$G650</f>
        <v>332647</v>
      </c>
      <c r="F649" s="24">
        <f t="shared" si="52"/>
        <v>332.64699999999999</v>
      </c>
      <c r="G649" s="8">
        <f>'summary-refine'!$P650/1000</f>
        <v>98.543999999999997</v>
      </c>
      <c r="H649" s="8">
        <f>'summary-refine'!$P650/J649</f>
        <v>54.595013850415512</v>
      </c>
      <c r="I649" s="8">
        <f>'summary-refine'!$L650</f>
        <v>1685</v>
      </c>
      <c r="J649" s="8">
        <f>'summary-refine'!$M650</f>
        <v>1805</v>
      </c>
      <c r="K649" s="9">
        <f>('summary-no-refine'!$K650-'summary-no-refine'!$J650)/1000</f>
        <v>88.066000000000003</v>
      </c>
      <c r="L649" s="7">
        <f t="shared" si="50"/>
        <v>1.6669089092271705</v>
      </c>
      <c r="M649" s="8">
        <f>'summary-no-refine'!$G650</f>
        <v>267238</v>
      </c>
      <c r="N649" s="24">
        <f t="shared" si="53"/>
        <v>267.238</v>
      </c>
      <c r="O649" s="7">
        <f t="shared" si="51"/>
        <v>1.2447593530860133</v>
      </c>
    </row>
    <row r="650" spans="1:15" x14ac:dyDescent="0.2">
      <c r="A650" s="1">
        <v>649</v>
      </c>
      <c r="B650" s="9">
        <f>('summary-refine'!$H651+'summary-refine'!$I651)/1000</f>
        <v>7.8570000000000002</v>
      </c>
      <c r="C650" s="9">
        <f>('summary-refine'!$K651-'summary-refine'!$J651)/1000</f>
        <v>141.72800000000001</v>
      </c>
      <c r="D650" s="9">
        <f>'summary-refine'!$J651/1000</f>
        <v>0.79500000000000004</v>
      </c>
      <c r="E650" s="8">
        <f>'summary-refine'!$G651</f>
        <v>332647</v>
      </c>
      <c r="F650" s="24">
        <f t="shared" si="52"/>
        <v>332.64699999999999</v>
      </c>
      <c r="G650" s="8">
        <f>'summary-refine'!$P651/1000</f>
        <v>98.543999999999997</v>
      </c>
      <c r="H650" s="8">
        <f>'summary-refine'!$P651/J650</f>
        <v>54.595013850415512</v>
      </c>
      <c r="I650" s="8">
        <f>'summary-refine'!$L651</f>
        <v>1685</v>
      </c>
      <c r="J650" s="8">
        <f>'summary-refine'!$M651</f>
        <v>1805</v>
      </c>
      <c r="K650" s="9">
        <f>('summary-no-refine'!$K651-'summary-no-refine'!$J651)/1000</f>
        <v>88.274000000000001</v>
      </c>
      <c r="L650" s="7">
        <f t="shared" si="50"/>
        <v>1.6055463669936789</v>
      </c>
      <c r="M650" s="8">
        <f>'summary-no-refine'!$G651</f>
        <v>267257</v>
      </c>
      <c r="N650" s="24">
        <f t="shared" si="53"/>
        <v>267.25700000000001</v>
      </c>
      <c r="O650" s="7">
        <f t="shared" si="51"/>
        <v>1.244670859883932</v>
      </c>
    </row>
    <row r="651" spans="1:15" x14ac:dyDescent="0.2">
      <c r="A651" s="1">
        <v>650</v>
      </c>
      <c r="B651" s="9">
        <f>('summary-refine'!$H652+'summary-refine'!$I652)/1000</f>
        <v>8.1720000000000006</v>
      </c>
      <c r="C651" s="9">
        <f>('summary-refine'!$K652-'summary-refine'!$J652)/1000</f>
        <v>127.151</v>
      </c>
      <c r="D651" s="9">
        <f>'summary-refine'!$J652/1000</f>
        <v>0.75800000000000001</v>
      </c>
      <c r="E651" s="8">
        <f>'summary-refine'!$G652</f>
        <v>323084</v>
      </c>
      <c r="F651" s="24">
        <f t="shared" si="52"/>
        <v>323.084</v>
      </c>
      <c r="G651" s="8">
        <f>'summary-refine'!$P652/1000</f>
        <v>99.933000000000007</v>
      </c>
      <c r="H651" s="8">
        <f>'summary-refine'!$P652/J651</f>
        <v>55.333887043189371</v>
      </c>
      <c r="I651" s="8">
        <f>'summary-refine'!$L652</f>
        <v>1686</v>
      </c>
      <c r="J651" s="8">
        <f>'summary-refine'!$M652</f>
        <v>1806</v>
      </c>
      <c r="K651" s="9">
        <f>('summary-no-refine'!$K652-'summary-no-refine'!$J652)/1000</f>
        <v>98.555999999999997</v>
      </c>
      <c r="L651" s="7">
        <f t="shared" si="50"/>
        <v>1.2901396160558465</v>
      </c>
      <c r="M651" s="8">
        <f>'summary-no-refine'!$G652</f>
        <v>301641</v>
      </c>
      <c r="N651" s="24">
        <f t="shared" si="53"/>
        <v>301.64100000000002</v>
      </c>
      <c r="O651" s="7">
        <f t="shared" si="51"/>
        <v>1.071087816311443</v>
      </c>
    </row>
    <row r="652" spans="1:15" x14ac:dyDescent="0.2">
      <c r="A652" s="1">
        <v>651</v>
      </c>
      <c r="B652" s="9">
        <f>('summary-refine'!$H653+'summary-refine'!$I653)/1000</f>
        <v>8.6340000000000003</v>
      </c>
      <c r="C652" s="9">
        <f>('summary-refine'!$K653-'summary-refine'!$J653)/1000</f>
        <v>118.21599999999999</v>
      </c>
      <c r="D652" s="9">
        <f>'summary-refine'!$J653/1000</f>
        <v>0.75800000000000001</v>
      </c>
      <c r="E652" s="8">
        <f>'summary-refine'!$G653</f>
        <v>314522</v>
      </c>
      <c r="F652" s="24">
        <f t="shared" si="52"/>
        <v>314.52199999999999</v>
      </c>
      <c r="G652" s="8">
        <f>'summary-refine'!$P653/1000</f>
        <v>99.415999999999997</v>
      </c>
      <c r="H652" s="8">
        <f>'summary-refine'!$P653/J652</f>
        <v>55.047619047619051</v>
      </c>
      <c r="I652" s="8">
        <f>'summary-refine'!$L653</f>
        <v>1686</v>
      </c>
      <c r="J652" s="8">
        <f>'summary-refine'!$M653</f>
        <v>1806</v>
      </c>
      <c r="K652" s="9">
        <f>('summary-no-refine'!$K653-'summary-no-refine'!$J653)/1000</f>
        <v>94.789000000000001</v>
      </c>
      <c r="L652" s="7">
        <f t="shared" si="50"/>
        <v>1.2471489307831076</v>
      </c>
      <c r="M652" s="8">
        <f>'summary-no-refine'!$G653</f>
        <v>290842</v>
      </c>
      <c r="N652" s="24">
        <f t="shared" si="53"/>
        <v>290.84199999999998</v>
      </c>
      <c r="O652" s="7">
        <f t="shared" si="51"/>
        <v>1.0814187772054931</v>
      </c>
    </row>
    <row r="653" spans="1:15" x14ac:dyDescent="0.2">
      <c r="A653" s="1">
        <v>652</v>
      </c>
      <c r="B653" s="9">
        <f>('summary-refine'!$H654+'summary-refine'!$I654)/1000</f>
        <v>8.1549999999999994</v>
      </c>
      <c r="C653" s="9">
        <f>('summary-refine'!$K654-'summary-refine'!$J654)/1000</f>
        <v>117.622</v>
      </c>
      <c r="D653" s="9">
        <f>'summary-refine'!$J654/1000</f>
        <v>0.80400000000000005</v>
      </c>
      <c r="E653" s="8">
        <f>'summary-refine'!$G654</f>
        <v>314522</v>
      </c>
      <c r="F653" s="24">
        <f t="shared" si="52"/>
        <v>314.52199999999999</v>
      </c>
      <c r="G653" s="8">
        <f>'summary-refine'!$P654/1000</f>
        <v>99.415999999999997</v>
      </c>
      <c r="H653" s="8">
        <f>'summary-refine'!$P654/J653</f>
        <v>55.047619047619051</v>
      </c>
      <c r="I653" s="8">
        <f>'summary-refine'!$L654</f>
        <v>1686</v>
      </c>
      <c r="J653" s="8">
        <f>'summary-refine'!$M654</f>
        <v>1806</v>
      </c>
      <c r="K653" s="9">
        <f>('summary-no-refine'!$K654-'summary-no-refine'!$J654)/1000</f>
        <v>95.113</v>
      </c>
      <c r="L653" s="7">
        <f t="shared" si="50"/>
        <v>1.2366553467980193</v>
      </c>
      <c r="M653" s="8">
        <f>'summary-no-refine'!$G654</f>
        <v>290829</v>
      </c>
      <c r="N653" s="24">
        <f t="shared" si="53"/>
        <v>290.82900000000001</v>
      </c>
      <c r="O653" s="7">
        <f t="shared" si="51"/>
        <v>1.0814671164154881</v>
      </c>
    </row>
    <row r="654" spans="1:15" x14ac:dyDescent="0.2">
      <c r="A654" s="1">
        <v>653</v>
      </c>
      <c r="B654" s="9">
        <f>('summary-refine'!$H655+'summary-refine'!$I655)/1000</f>
        <v>8.2219999999999995</v>
      </c>
      <c r="C654" s="9">
        <f>('summary-refine'!$K655-'summary-refine'!$J655)/1000</f>
        <v>123.675</v>
      </c>
      <c r="D654" s="9">
        <f>'summary-refine'!$J655/1000</f>
        <v>0.78700000000000003</v>
      </c>
      <c r="E654" s="8">
        <f>'summary-refine'!$G655</f>
        <v>322400</v>
      </c>
      <c r="F654" s="24">
        <f t="shared" si="52"/>
        <v>322.39999999999998</v>
      </c>
      <c r="G654" s="8">
        <f>'summary-refine'!$P655/1000</f>
        <v>99.929000000000002</v>
      </c>
      <c r="H654" s="8">
        <f>'summary-refine'!$P655/J654</f>
        <v>55.33167220376523</v>
      </c>
      <c r="I654" s="8">
        <f>'summary-refine'!$L655</f>
        <v>1686</v>
      </c>
      <c r="J654" s="8">
        <f>'summary-refine'!$M655</f>
        <v>1806</v>
      </c>
      <c r="K654" s="9">
        <f>('summary-no-refine'!$K655-'summary-no-refine'!$J655)/1000</f>
        <v>99.022000000000006</v>
      </c>
      <c r="L654" s="7">
        <f t="shared" si="50"/>
        <v>1.2489648764920926</v>
      </c>
      <c r="M654" s="8">
        <f>'summary-no-refine'!$G655</f>
        <v>300933</v>
      </c>
      <c r="N654" s="24">
        <f t="shared" si="53"/>
        <v>300.93299999999999</v>
      </c>
      <c r="O654" s="7">
        <f t="shared" si="51"/>
        <v>1.0713348153908013</v>
      </c>
    </row>
    <row r="655" spans="1:15" x14ac:dyDescent="0.2">
      <c r="A655" s="1">
        <v>654</v>
      </c>
      <c r="B655" s="9">
        <f>('summary-refine'!$H656+'summary-refine'!$I656)/1000</f>
        <v>7.7210000000000001</v>
      </c>
      <c r="C655" s="9">
        <f>('summary-refine'!$K656-'summary-refine'!$J656)/1000</f>
        <v>122.79300000000001</v>
      </c>
      <c r="D655" s="9">
        <f>'summary-refine'!$J656/1000</f>
        <v>0.73299999999999998</v>
      </c>
      <c r="E655" s="8">
        <f>'summary-refine'!$G656</f>
        <v>322400</v>
      </c>
      <c r="F655" s="24">
        <f t="shared" si="52"/>
        <v>322.39999999999998</v>
      </c>
      <c r="G655" s="8">
        <f>'summary-refine'!$P656/1000</f>
        <v>99.929000000000002</v>
      </c>
      <c r="H655" s="8">
        <f>'summary-refine'!$P656/J655</f>
        <v>55.33167220376523</v>
      </c>
      <c r="I655" s="8">
        <f>'summary-refine'!$L656</f>
        <v>1686</v>
      </c>
      <c r="J655" s="8">
        <f>'summary-refine'!$M656</f>
        <v>1806</v>
      </c>
      <c r="K655" s="9">
        <f>('summary-no-refine'!$K656-'summary-no-refine'!$J656)/1000</f>
        <v>97.962000000000003</v>
      </c>
      <c r="L655" s="7">
        <f t="shared" si="50"/>
        <v>1.25347583756967</v>
      </c>
      <c r="M655" s="8">
        <f>'summary-no-refine'!$G656</f>
        <v>300958</v>
      </c>
      <c r="N655" s="24">
        <f t="shared" si="53"/>
        <v>300.95800000000003</v>
      </c>
      <c r="O655" s="7">
        <f t="shared" si="51"/>
        <v>1.0712458216761143</v>
      </c>
    </row>
    <row r="656" spans="1:15" x14ac:dyDescent="0.2">
      <c r="A656" s="1">
        <v>655</v>
      </c>
      <c r="B656" s="9">
        <f>('summary-refine'!$H657+'summary-refine'!$I657)/1000</f>
        <v>8.2319999999999993</v>
      </c>
      <c r="C656" s="9">
        <f>('summary-refine'!$K657-'summary-refine'!$J657)/1000</f>
        <v>125.38</v>
      </c>
      <c r="D656" s="9">
        <f>'summary-refine'!$J657/1000</f>
        <v>0.746</v>
      </c>
      <c r="E656" s="8">
        <f>'summary-refine'!$G657</f>
        <v>322400</v>
      </c>
      <c r="F656" s="24">
        <f t="shared" si="52"/>
        <v>322.39999999999998</v>
      </c>
      <c r="G656" s="8">
        <f>'summary-refine'!$P657/1000</f>
        <v>99.929000000000002</v>
      </c>
      <c r="H656" s="8">
        <f>'summary-refine'!$P657/J656</f>
        <v>55.33167220376523</v>
      </c>
      <c r="I656" s="8">
        <f>'summary-refine'!$L657</f>
        <v>1686</v>
      </c>
      <c r="J656" s="8">
        <f>'summary-refine'!$M657</f>
        <v>1806</v>
      </c>
      <c r="K656" s="9">
        <f>('summary-no-refine'!$K657-'summary-no-refine'!$J657)/1000</f>
        <v>98.682000000000002</v>
      </c>
      <c r="L656" s="7">
        <f t="shared" si="50"/>
        <v>1.2705457935591089</v>
      </c>
      <c r="M656" s="8">
        <f>'summary-no-refine'!$G657</f>
        <v>300958</v>
      </c>
      <c r="N656" s="24">
        <f t="shared" si="53"/>
        <v>300.95800000000003</v>
      </c>
      <c r="O656" s="7">
        <f t="shared" si="51"/>
        <v>1.0712458216761143</v>
      </c>
    </row>
    <row r="657" spans="1:15" x14ac:dyDescent="0.2">
      <c r="A657" s="1">
        <v>656</v>
      </c>
      <c r="B657" s="9">
        <f>('summary-refine'!$H658+'summary-refine'!$I658)/1000</f>
        <v>8.3819999999999997</v>
      </c>
      <c r="C657" s="9">
        <f>('summary-refine'!$K658-'summary-refine'!$J658)/1000</f>
        <v>117.248</v>
      </c>
      <c r="D657" s="9">
        <f>'summary-refine'!$J658/1000</f>
        <v>0.69599999999999995</v>
      </c>
      <c r="E657" s="8">
        <f>'summary-refine'!$G658</f>
        <v>282081</v>
      </c>
      <c r="F657" s="24">
        <f t="shared" si="52"/>
        <v>282.08100000000002</v>
      </c>
      <c r="G657" s="8">
        <f>'summary-refine'!$P658/1000</f>
        <v>94.867000000000004</v>
      </c>
      <c r="H657" s="8">
        <f>'summary-refine'!$P658/J657</f>
        <v>52.470685840707965</v>
      </c>
      <c r="I657" s="8">
        <f>'summary-refine'!$L658</f>
        <v>1687</v>
      </c>
      <c r="J657" s="8">
        <f>'summary-refine'!$M658</f>
        <v>1808</v>
      </c>
      <c r="K657" s="9">
        <f>('summary-no-refine'!$K658-'summary-no-refine'!$J658)/1000</f>
        <v>75.578000000000003</v>
      </c>
      <c r="L657" s="7">
        <f t="shared" si="50"/>
        <v>1.5513509222260446</v>
      </c>
      <c r="M657" s="8">
        <f>'summary-no-refine'!$G658</f>
        <v>237175</v>
      </c>
      <c r="N657" s="24">
        <f t="shared" si="53"/>
        <v>237.17500000000001</v>
      </c>
      <c r="O657" s="7">
        <f t="shared" si="51"/>
        <v>1.1893369874565194</v>
      </c>
    </row>
    <row r="658" spans="1:15" x14ac:dyDescent="0.2">
      <c r="A658" s="1">
        <v>657</v>
      </c>
      <c r="B658" s="9">
        <f>('summary-refine'!$H659+'summary-refine'!$I659)/1000</f>
        <v>8.0109999999999992</v>
      </c>
      <c r="C658" s="9">
        <f>('summary-refine'!$K659-'summary-refine'!$J659)/1000</f>
        <v>112.774</v>
      </c>
      <c r="D658" s="9">
        <f>'summary-refine'!$J659/1000</f>
        <v>0.66700000000000004</v>
      </c>
      <c r="E658" s="8">
        <f>'summary-refine'!$G659</f>
        <v>282081</v>
      </c>
      <c r="F658" s="24">
        <f t="shared" si="52"/>
        <v>282.08100000000002</v>
      </c>
      <c r="G658" s="8">
        <f>'summary-refine'!$P659/1000</f>
        <v>94.867000000000004</v>
      </c>
      <c r="H658" s="8">
        <f>'summary-refine'!$P659/J658</f>
        <v>52.470685840707965</v>
      </c>
      <c r="I658" s="8">
        <f>'summary-refine'!$L659</f>
        <v>1687</v>
      </c>
      <c r="J658" s="8">
        <f>'summary-refine'!$M659</f>
        <v>1808</v>
      </c>
      <c r="K658" s="9">
        <f>('summary-no-refine'!$K659-'summary-no-refine'!$J659)/1000</f>
        <v>74.075999999999993</v>
      </c>
      <c r="L658" s="7">
        <f t="shared" si="50"/>
        <v>1.522409417355149</v>
      </c>
      <c r="M658" s="8">
        <f>'summary-no-refine'!$G659</f>
        <v>237177</v>
      </c>
      <c r="N658" s="24">
        <f t="shared" si="53"/>
        <v>237.17699999999999</v>
      </c>
      <c r="O658" s="7">
        <f t="shared" si="51"/>
        <v>1.1893269583475632</v>
      </c>
    </row>
    <row r="659" spans="1:15" x14ac:dyDescent="0.2">
      <c r="A659" s="1">
        <v>658</v>
      </c>
      <c r="B659" s="9">
        <f>('summary-refine'!$H660+'summary-refine'!$I660)/1000</f>
        <v>8.2170000000000005</v>
      </c>
      <c r="C659" s="9">
        <f>('summary-refine'!$K660-'summary-refine'!$J660)/1000</f>
        <v>112.029</v>
      </c>
      <c r="D659" s="9">
        <f>'summary-refine'!$J660/1000</f>
        <v>0.69399999999999995</v>
      </c>
      <c r="E659" s="8">
        <f>'summary-refine'!$G660</f>
        <v>282081</v>
      </c>
      <c r="F659" s="24">
        <f t="shared" si="52"/>
        <v>282.08100000000002</v>
      </c>
      <c r="G659" s="8">
        <f>'summary-refine'!$P660/1000</f>
        <v>94.867000000000004</v>
      </c>
      <c r="H659" s="8">
        <f>'summary-refine'!$P660/J659</f>
        <v>52.470685840707965</v>
      </c>
      <c r="I659" s="8">
        <f>'summary-refine'!$L660</f>
        <v>1687</v>
      </c>
      <c r="J659" s="8">
        <f>'summary-refine'!$M660</f>
        <v>1808</v>
      </c>
      <c r="K659" s="9">
        <f>('summary-no-refine'!$K660-'summary-no-refine'!$J660)/1000</f>
        <v>75.021000000000001</v>
      </c>
      <c r="L659" s="7">
        <f t="shared" si="50"/>
        <v>1.493301875474867</v>
      </c>
      <c r="M659" s="8">
        <f>'summary-no-refine'!$G660</f>
        <v>237175</v>
      </c>
      <c r="N659" s="24">
        <f t="shared" si="53"/>
        <v>237.17500000000001</v>
      </c>
      <c r="O659" s="7">
        <f t="shared" si="51"/>
        <v>1.1893369874565194</v>
      </c>
    </row>
    <row r="660" spans="1:15" x14ac:dyDescent="0.2">
      <c r="A660" s="1">
        <v>659</v>
      </c>
      <c r="B660" s="9">
        <f>('summary-refine'!$H661+'summary-refine'!$I661)/1000</f>
        <v>7.9050000000000002</v>
      </c>
      <c r="C660" s="9">
        <f>('summary-refine'!$K661-'summary-refine'!$J661)/1000</f>
        <v>111.155</v>
      </c>
      <c r="D660" s="9">
        <f>'summary-refine'!$J661/1000</f>
        <v>0.70299999999999996</v>
      </c>
      <c r="E660" s="8">
        <f>'summary-refine'!$G661</f>
        <v>282081</v>
      </c>
      <c r="F660" s="24">
        <f t="shared" si="52"/>
        <v>282.08100000000002</v>
      </c>
      <c r="G660" s="8">
        <f>'summary-refine'!$P661/1000</f>
        <v>94.867000000000004</v>
      </c>
      <c r="H660" s="8">
        <f>'summary-refine'!$P661/J660</f>
        <v>52.470685840707965</v>
      </c>
      <c r="I660" s="8">
        <f>'summary-refine'!$L661</f>
        <v>1687</v>
      </c>
      <c r="J660" s="8">
        <f>'summary-refine'!$M661</f>
        <v>1808</v>
      </c>
      <c r="K660" s="9">
        <f>('summary-no-refine'!$K661-'summary-no-refine'!$J661)/1000</f>
        <v>74.331000000000003</v>
      </c>
      <c r="L660" s="7">
        <f t="shared" si="50"/>
        <v>1.4954056853802584</v>
      </c>
      <c r="M660" s="8">
        <f>'summary-no-refine'!$G661</f>
        <v>237177</v>
      </c>
      <c r="N660" s="24">
        <f t="shared" si="53"/>
        <v>237.17699999999999</v>
      </c>
      <c r="O660" s="7">
        <f t="shared" si="51"/>
        <v>1.1893269583475632</v>
      </c>
    </row>
    <row r="661" spans="1:15" x14ac:dyDescent="0.2">
      <c r="A661" s="1">
        <v>660</v>
      </c>
      <c r="B661" s="9">
        <f>('summary-refine'!$H662+'summary-refine'!$I662)/1000</f>
        <v>8.0860000000000003</v>
      </c>
      <c r="C661" s="9">
        <f>('summary-refine'!$K662-'summary-refine'!$J662)/1000</f>
        <v>115.559</v>
      </c>
      <c r="D661" s="9">
        <f>'summary-refine'!$J662/1000</f>
        <v>0.752</v>
      </c>
      <c r="E661" s="8">
        <f>'summary-refine'!$G662</f>
        <v>278210</v>
      </c>
      <c r="F661" s="24">
        <f t="shared" si="52"/>
        <v>278.20999999999998</v>
      </c>
      <c r="G661" s="8">
        <f>'summary-refine'!$P662/1000</f>
        <v>94.013000000000005</v>
      </c>
      <c r="H661" s="8">
        <f>'summary-refine'!$P662/J661</f>
        <v>51.998340707964601</v>
      </c>
      <c r="I661" s="8">
        <f>'summary-refine'!$L662</f>
        <v>1692</v>
      </c>
      <c r="J661" s="8">
        <f>'summary-refine'!$M662</f>
        <v>1808</v>
      </c>
      <c r="K661" s="9">
        <f>('summary-no-refine'!$K662-'summary-no-refine'!$J662)/1000</f>
        <v>75.653999999999996</v>
      </c>
      <c r="L661" s="7">
        <f t="shared" si="50"/>
        <v>1.527467153091707</v>
      </c>
      <c r="M661" s="8">
        <f>'summary-no-refine'!$G662</f>
        <v>236078</v>
      </c>
      <c r="N661" s="24">
        <f t="shared" si="53"/>
        <v>236.078</v>
      </c>
      <c r="O661" s="7">
        <f t="shared" si="51"/>
        <v>1.1784664390582773</v>
      </c>
    </row>
    <row r="662" spans="1:15" x14ac:dyDescent="0.2">
      <c r="A662" s="1">
        <v>661</v>
      </c>
      <c r="B662" s="9">
        <f>('summary-refine'!$H663+'summary-refine'!$I663)/1000</f>
        <v>8.7469999999999999</v>
      </c>
      <c r="C662" s="9">
        <f>('summary-refine'!$K663-'summary-refine'!$J663)/1000</f>
        <v>113.955</v>
      </c>
      <c r="D662" s="9">
        <f>'summary-refine'!$J663/1000</f>
        <v>0.68200000000000005</v>
      </c>
      <c r="E662" s="8">
        <f>'summary-refine'!$G663</f>
        <v>278295</v>
      </c>
      <c r="F662" s="24">
        <f t="shared" si="52"/>
        <v>278.29500000000002</v>
      </c>
      <c r="G662" s="8">
        <f>'summary-refine'!$P663/1000</f>
        <v>94.072999999999993</v>
      </c>
      <c r="H662" s="8">
        <f>'summary-refine'!$P663/J662</f>
        <v>52.031526548672566</v>
      </c>
      <c r="I662" s="8">
        <f>'summary-refine'!$L663</f>
        <v>1692</v>
      </c>
      <c r="J662" s="8">
        <f>'summary-refine'!$M663</f>
        <v>1808</v>
      </c>
      <c r="K662" s="9">
        <f>('summary-no-refine'!$K663-'summary-no-refine'!$J663)/1000</f>
        <v>76.441000000000003</v>
      </c>
      <c r="L662" s="7">
        <f t="shared" si="50"/>
        <v>1.4907575777396946</v>
      </c>
      <c r="M662" s="8">
        <f>'summary-no-refine'!$G663</f>
        <v>237157</v>
      </c>
      <c r="N662" s="24">
        <f t="shared" si="53"/>
        <v>237.15700000000001</v>
      </c>
      <c r="O662" s="7">
        <f t="shared" si="51"/>
        <v>1.1734631488844942</v>
      </c>
    </row>
    <row r="663" spans="1:15" x14ac:dyDescent="0.2">
      <c r="A663" s="1">
        <v>662</v>
      </c>
      <c r="B663" s="9">
        <f>('summary-refine'!$H664+'summary-refine'!$I664)/1000</f>
        <v>8.1449999999999996</v>
      </c>
      <c r="C663" s="9">
        <f>('summary-refine'!$K664-'summary-refine'!$J664)/1000</f>
        <v>111.533</v>
      </c>
      <c r="D663" s="9">
        <f>'summary-refine'!$J664/1000</f>
        <v>0.64600000000000002</v>
      </c>
      <c r="E663" s="8">
        <f>'summary-refine'!$G664</f>
        <v>278295</v>
      </c>
      <c r="F663" s="24">
        <f t="shared" si="52"/>
        <v>278.29500000000002</v>
      </c>
      <c r="G663" s="8">
        <f>'summary-refine'!$P664/1000</f>
        <v>94.072999999999993</v>
      </c>
      <c r="H663" s="8">
        <f>'summary-refine'!$P664/J663</f>
        <v>52.031526548672566</v>
      </c>
      <c r="I663" s="8">
        <f>'summary-refine'!$L664</f>
        <v>1692</v>
      </c>
      <c r="J663" s="8">
        <f>'summary-refine'!$M664</f>
        <v>1808</v>
      </c>
      <c r="K663" s="9">
        <f>('summary-no-refine'!$K664-'summary-no-refine'!$J664)/1000</f>
        <v>75.465999999999994</v>
      </c>
      <c r="L663" s="7">
        <f t="shared" si="50"/>
        <v>1.4779238332494105</v>
      </c>
      <c r="M663" s="8">
        <f>'summary-no-refine'!$G664</f>
        <v>237159</v>
      </c>
      <c r="N663" s="24">
        <f t="shared" si="53"/>
        <v>237.15899999999999</v>
      </c>
      <c r="O663" s="7">
        <f t="shared" si="51"/>
        <v>1.1734532528809787</v>
      </c>
    </row>
    <row r="664" spans="1:15" x14ac:dyDescent="0.2">
      <c r="A664" s="1">
        <v>663</v>
      </c>
      <c r="B664" s="9">
        <f>('summary-refine'!$H665+'summary-refine'!$I665)/1000</f>
        <v>8.5530000000000008</v>
      </c>
      <c r="C664" s="9">
        <f>('summary-refine'!$K665-'summary-refine'!$J665)/1000</f>
        <v>112.628</v>
      </c>
      <c r="D664" s="9">
        <f>'summary-refine'!$J665/1000</f>
        <v>0.75800000000000001</v>
      </c>
      <c r="E664" s="8">
        <f>'summary-refine'!$G665</f>
        <v>280379</v>
      </c>
      <c r="F664" s="24">
        <f t="shared" si="52"/>
        <v>280.37900000000002</v>
      </c>
      <c r="G664" s="8">
        <f>'summary-refine'!$P665/1000</f>
        <v>95.105000000000004</v>
      </c>
      <c r="H664" s="8">
        <f>'summary-refine'!$P665/J664</f>
        <v>52.602323008849559</v>
      </c>
      <c r="I664" s="8">
        <f>'summary-refine'!$L665</f>
        <v>1692</v>
      </c>
      <c r="J664" s="8">
        <f>'summary-refine'!$M665</f>
        <v>1808</v>
      </c>
      <c r="K664" s="9">
        <f>('summary-no-refine'!$K665-'summary-no-refine'!$J665)/1000</f>
        <v>75.641999999999996</v>
      </c>
      <c r="L664" s="7">
        <f t="shared" si="50"/>
        <v>1.4889611591443908</v>
      </c>
      <c r="M664" s="8">
        <f>'summary-no-refine'!$G665</f>
        <v>237751</v>
      </c>
      <c r="N664" s="24">
        <f t="shared" si="53"/>
        <v>237.751</v>
      </c>
      <c r="O664" s="7">
        <f t="shared" si="51"/>
        <v>1.1792968273529869</v>
      </c>
    </row>
    <row r="665" spans="1:15" x14ac:dyDescent="0.2">
      <c r="A665" s="1">
        <v>664</v>
      </c>
      <c r="B665" s="9">
        <f>('summary-refine'!$H666+'summary-refine'!$I666)/1000</f>
        <v>8.0530000000000008</v>
      </c>
      <c r="C665" s="9">
        <f>('summary-refine'!$K666-'summary-refine'!$J666)/1000</f>
        <v>111.75700000000001</v>
      </c>
      <c r="D665" s="9">
        <f>'summary-refine'!$J666/1000</f>
        <v>0.70199999999999996</v>
      </c>
      <c r="E665" s="8">
        <f>'summary-refine'!$G666</f>
        <v>280379</v>
      </c>
      <c r="F665" s="24">
        <f t="shared" si="52"/>
        <v>280.37900000000002</v>
      </c>
      <c r="G665" s="8">
        <f>'summary-refine'!$P666/1000</f>
        <v>95.105000000000004</v>
      </c>
      <c r="H665" s="8">
        <f>'summary-refine'!$P666/J665</f>
        <v>52.602323008849559</v>
      </c>
      <c r="I665" s="8">
        <f>'summary-refine'!$L666</f>
        <v>1692</v>
      </c>
      <c r="J665" s="8">
        <f>'summary-refine'!$M666</f>
        <v>1808</v>
      </c>
      <c r="K665" s="9">
        <f>('summary-no-refine'!$K666-'summary-no-refine'!$J666)/1000</f>
        <v>73.611999999999995</v>
      </c>
      <c r="L665" s="7">
        <f t="shared" si="50"/>
        <v>1.5181899690267893</v>
      </c>
      <c r="M665" s="8">
        <f>'summary-no-refine'!$G666</f>
        <v>237752</v>
      </c>
      <c r="N665" s="24">
        <f t="shared" si="53"/>
        <v>237.75200000000001</v>
      </c>
      <c r="O665" s="7">
        <f t="shared" si="51"/>
        <v>1.1792918671556916</v>
      </c>
    </row>
    <row r="666" spans="1:15" x14ac:dyDescent="0.2">
      <c r="A666" s="1">
        <v>665</v>
      </c>
      <c r="B666" s="9">
        <f>('summary-refine'!$H667+'summary-refine'!$I667)/1000</f>
        <v>8.1940000000000008</v>
      </c>
      <c r="C666" s="9">
        <f>('summary-refine'!$K667-'summary-refine'!$J667)/1000</f>
        <v>112.809</v>
      </c>
      <c r="D666" s="9">
        <f>'summary-refine'!$J667/1000</f>
        <v>0.68700000000000006</v>
      </c>
      <c r="E666" s="8">
        <f>'summary-refine'!$G667</f>
        <v>280379</v>
      </c>
      <c r="F666" s="24">
        <f t="shared" si="52"/>
        <v>280.37900000000002</v>
      </c>
      <c r="G666" s="8">
        <f>'summary-refine'!$P667/1000</f>
        <v>95.105000000000004</v>
      </c>
      <c r="H666" s="8">
        <f>'summary-refine'!$P667/J666</f>
        <v>52.602323008849559</v>
      </c>
      <c r="I666" s="8">
        <f>'summary-refine'!$L667</f>
        <v>1692</v>
      </c>
      <c r="J666" s="8">
        <f>'summary-refine'!$M667</f>
        <v>1808</v>
      </c>
      <c r="K666" s="9">
        <f>('summary-no-refine'!$K667-'summary-no-refine'!$J667)/1000</f>
        <v>75.867000000000004</v>
      </c>
      <c r="L666" s="7">
        <f t="shared" si="50"/>
        <v>1.4869310767527382</v>
      </c>
      <c r="M666" s="8">
        <f>'summary-no-refine'!$G667</f>
        <v>237751</v>
      </c>
      <c r="N666" s="24">
        <f t="shared" si="53"/>
        <v>237.751</v>
      </c>
      <c r="O666" s="7">
        <f t="shared" si="51"/>
        <v>1.1792968273529869</v>
      </c>
    </row>
    <row r="667" spans="1:15" x14ac:dyDescent="0.2">
      <c r="A667" s="1">
        <v>666</v>
      </c>
      <c r="B667" s="9">
        <f>('summary-refine'!$H668+'summary-refine'!$I668)/1000</f>
        <v>8.6219999999999999</v>
      </c>
      <c r="C667" s="9">
        <f>('summary-refine'!$K668-'summary-refine'!$J668)/1000</f>
        <v>112.46899999999999</v>
      </c>
      <c r="D667" s="9">
        <f>'summary-refine'!$J668/1000</f>
        <v>0.73599999999999999</v>
      </c>
      <c r="E667" s="8">
        <f>'summary-refine'!$G668</f>
        <v>280379</v>
      </c>
      <c r="F667" s="24">
        <f t="shared" si="52"/>
        <v>280.37900000000002</v>
      </c>
      <c r="G667" s="8">
        <f>'summary-refine'!$P668/1000</f>
        <v>95.105000000000004</v>
      </c>
      <c r="H667" s="8">
        <f>'summary-refine'!$P668/J667</f>
        <v>52.602323008849559</v>
      </c>
      <c r="I667" s="8">
        <f>'summary-refine'!$L668</f>
        <v>1692</v>
      </c>
      <c r="J667" s="8">
        <f>'summary-refine'!$M668</f>
        <v>1808</v>
      </c>
      <c r="K667" s="9">
        <f>('summary-no-refine'!$K668-'summary-no-refine'!$J668)/1000</f>
        <v>75.242000000000004</v>
      </c>
      <c r="L667" s="7">
        <f t="shared" si="50"/>
        <v>1.4947635629036973</v>
      </c>
      <c r="M667" s="8">
        <f>'summary-no-refine'!$G668</f>
        <v>237751</v>
      </c>
      <c r="N667" s="24">
        <f t="shared" si="53"/>
        <v>237.751</v>
      </c>
      <c r="O667" s="7">
        <f t="shared" si="51"/>
        <v>1.1792968273529869</v>
      </c>
    </row>
    <row r="668" spans="1:15" x14ac:dyDescent="0.2">
      <c r="A668" s="1">
        <v>667</v>
      </c>
      <c r="B668" s="9">
        <f>('summary-refine'!$H669+'summary-refine'!$I669)/1000</f>
        <v>8.1620000000000008</v>
      </c>
      <c r="C668" s="9">
        <f>('summary-refine'!$K669-'summary-refine'!$J669)/1000</f>
        <v>111.32599999999999</v>
      </c>
      <c r="D668" s="9">
        <f>'summary-refine'!$J669/1000</f>
        <v>0.67</v>
      </c>
      <c r="E668" s="8">
        <f>'summary-refine'!$G669</f>
        <v>280379</v>
      </c>
      <c r="F668" s="24">
        <f t="shared" si="52"/>
        <v>280.37900000000002</v>
      </c>
      <c r="G668" s="8">
        <f>'summary-refine'!$P669/1000</f>
        <v>95.105000000000004</v>
      </c>
      <c r="H668" s="8">
        <f>'summary-refine'!$P669/J668</f>
        <v>52.602323008849559</v>
      </c>
      <c r="I668" s="8">
        <f>'summary-refine'!$L669</f>
        <v>1692</v>
      </c>
      <c r="J668" s="8">
        <f>'summary-refine'!$M669</f>
        <v>1808</v>
      </c>
      <c r="K668" s="9">
        <f>('summary-no-refine'!$K669-'summary-no-refine'!$J669)/1000</f>
        <v>75.141999999999996</v>
      </c>
      <c r="L668" s="7">
        <f t="shared" si="50"/>
        <v>1.4815416145431317</v>
      </c>
      <c r="M668" s="8">
        <f>'summary-no-refine'!$G669</f>
        <v>237752</v>
      </c>
      <c r="N668" s="24">
        <f t="shared" si="53"/>
        <v>237.75200000000001</v>
      </c>
      <c r="O668" s="7">
        <f t="shared" si="51"/>
        <v>1.1792918671556916</v>
      </c>
    </row>
    <row r="669" spans="1:15" x14ac:dyDescent="0.2">
      <c r="A669" s="1">
        <v>668</v>
      </c>
      <c r="B669" s="9">
        <f>('summary-refine'!$H670+'summary-refine'!$I670)/1000</f>
        <v>8.5790000000000006</v>
      </c>
      <c r="C669" s="9">
        <f>('summary-refine'!$K670-'summary-refine'!$J670)/1000</f>
        <v>113.29</v>
      </c>
      <c r="D669" s="9">
        <f>'summary-refine'!$J670/1000</f>
        <v>0.67800000000000005</v>
      </c>
      <c r="E669" s="8">
        <f>'summary-refine'!$G670</f>
        <v>283452</v>
      </c>
      <c r="F669" s="24">
        <f t="shared" si="52"/>
        <v>283.452</v>
      </c>
      <c r="G669" s="8">
        <f>'summary-refine'!$P670/1000</f>
        <v>95.959000000000003</v>
      </c>
      <c r="H669" s="8">
        <f>'summary-refine'!$P670/J669</f>
        <v>53.045328911000553</v>
      </c>
      <c r="I669" s="8">
        <f>'summary-refine'!$L670</f>
        <v>1697</v>
      </c>
      <c r="J669" s="8">
        <f>'summary-refine'!$M670</f>
        <v>1809</v>
      </c>
      <c r="K669" s="9">
        <f>('summary-no-refine'!$K670-'summary-no-refine'!$J670)/1000</f>
        <v>74.134</v>
      </c>
      <c r="L669" s="7">
        <f t="shared" si="50"/>
        <v>1.528178703428926</v>
      </c>
      <c r="M669" s="8">
        <f>'summary-no-refine'!$G670</f>
        <v>235818</v>
      </c>
      <c r="N669" s="24">
        <f t="shared" si="53"/>
        <v>235.81800000000001</v>
      </c>
      <c r="O669" s="7">
        <f t="shared" si="51"/>
        <v>1.2019947586698216</v>
      </c>
    </row>
    <row r="670" spans="1:15" x14ac:dyDescent="0.2">
      <c r="A670" s="1">
        <v>669</v>
      </c>
      <c r="B670" s="9">
        <f>('summary-refine'!$H671+'summary-refine'!$I671)/1000</f>
        <v>7.68</v>
      </c>
      <c r="C670" s="9">
        <f>('summary-refine'!$K671-'summary-refine'!$J671)/1000</f>
        <v>113.086</v>
      </c>
      <c r="D670" s="9">
        <f>'summary-refine'!$J671/1000</f>
        <v>0.753</v>
      </c>
      <c r="E670" s="8">
        <f>'summary-refine'!$G671</f>
        <v>283452</v>
      </c>
      <c r="F670" s="24">
        <f t="shared" si="52"/>
        <v>283.452</v>
      </c>
      <c r="G670" s="8">
        <f>'summary-refine'!$P671/1000</f>
        <v>95.959000000000003</v>
      </c>
      <c r="H670" s="8">
        <f>'summary-refine'!$P671/J670</f>
        <v>53.045328911000553</v>
      </c>
      <c r="I670" s="8">
        <f>'summary-refine'!$L671</f>
        <v>1697</v>
      </c>
      <c r="J670" s="8">
        <f>'summary-refine'!$M671</f>
        <v>1809</v>
      </c>
      <c r="K670" s="9">
        <f>('summary-no-refine'!$K671-'summary-no-refine'!$J671)/1000</f>
        <v>73.543999999999997</v>
      </c>
      <c r="L670" s="7">
        <f t="shared" si="50"/>
        <v>1.5376645273577723</v>
      </c>
      <c r="M670" s="8">
        <f>'summary-no-refine'!$G671</f>
        <v>235820</v>
      </c>
      <c r="N670" s="24">
        <f t="shared" si="53"/>
        <v>235.82</v>
      </c>
      <c r="O670" s="7">
        <f t="shared" si="51"/>
        <v>1.2019845644983462</v>
      </c>
    </row>
    <row r="671" spans="1:15" x14ac:dyDescent="0.2">
      <c r="A671" s="1">
        <v>670</v>
      </c>
      <c r="B671" s="9">
        <f>('summary-refine'!$H672+'summary-refine'!$I672)/1000</f>
        <v>8.3960000000000008</v>
      </c>
      <c r="C671" s="9">
        <f>('summary-refine'!$K672-'summary-refine'!$J672)/1000</f>
        <v>113.15300000000001</v>
      </c>
      <c r="D671" s="9">
        <f>'summary-refine'!$J672/1000</f>
        <v>0.68600000000000005</v>
      </c>
      <c r="E671" s="8">
        <f>'summary-refine'!$G672</f>
        <v>279674</v>
      </c>
      <c r="F671" s="24">
        <f t="shared" si="52"/>
        <v>279.67399999999998</v>
      </c>
      <c r="G671" s="8">
        <f>'summary-refine'!$P672/1000</f>
        <v>94.093999999999994</v>
      </c>
      <c r="H671" s="8">
        <f>'summary-refine'!$P672/J671</f>
        <v>52.014372581536762</v>
      </c>
      <c r="I671" s="8">
        <f>'summary-refine'!$L672</f>
        <v>1697</v>
      </c>
      <c r="J671" s="8">
        <f>'summary-refine'!$M672</f>
        <v>1809</v>
      </c>
      <c r="K671" s="9">
        <f>('summary-no-refine'!$K672-'summary-no-refine'!$J672)/1000</f>
        <v>73.450999999999993</v>
      </c>
      <c r="L671" s="7">
        <f t="shared" si="50"/>
        <v>1.5405236143823775</v>
      </c>
      <c r="M671" s="8">
        <f>'summary-no-refine'!$G672</f>
        <v>238430</v>
      </c>
      <c r="N671" s="24">
        <f t="shared" si="53"/>
        <v>238.43</v>
      </c>
      <c r="O671" s="7">
        <f t="shared" si="51"/>
        <v>1.1729815878874303</v>
      </c>
    </row>
    <row r="672" spans="1:15" x14ac:dyDescent="0.2">
      <c r="A672" s="1">
        <v>671</v>
      </c>
      <c r="B672" s="9">
        <f>('summary-refine'!$H673+'summary-refine'!$I673)/1000</f>
        <v>8.4860000000000007</v>
      </c>
      <c r="C672" s="9">
        <f>('summary-refine'!$K673-'summary-refine'!$J673)/1000</f>
        <v>113.98699999999999</v>
      </c>
      <c r="D672" s="9">
        <f>'summary-refine'!$J673/1000</f>
        <v>0.70199999999999996</v>
      </c>
      <c r="E672" s="8">
        <f>'summary-refine'!$G673</f>
        <v>279674</v>
      </c>
      <c r="F672" s="24">
        <f t="shared" si="52"/>
        <v>279.67399999999998</v>
      </c>
      <c r="G672" s="8">
        <f>'summary-refine'!$P673/1000</f>
        <v>94.093999999999994</v>
      </c>
      <c r="H672" s="8">
        <f>'summary-refine'!$P673/J672</f>
        <v>52.014372581536762</v>
      </c>
      <c r="I672" s="8">
        <f>'summary-refine'!$L673</f>
        <v>1697</v>
      </c>
      <c r="J672" s="8">
        <f>'summary-refine'!$M673</f>
        <v>1809</v>
      </c>
      <c r="K672" s="9">
        <f>('summary-no-refine'!$K673-'summary-no-refine'!$J673)/1000</f>
        <v>75.519000000000005</v>
      </c>
      <c r="L672" s="7">
        <f t="shared" si="50"/>
        <v>1.5093817449913265</v>
      </c>
      <c r="M672" s="8">
        <f>'summary-no-refine'!$G673</f>
        <v>238430</v>
      </c>
      <c r="N672" s="24">
        <f t="shared" si="53"/>
        <v>238.43</v>
      </c>
      <c r="O672" s="7">
        <f t="shared" si="51"/>
        <v>1.1729815878874303</v>
      </c>
    </row>
    <row r="673" spans="1:15" x14ac:dyDescent="0.2">
      <c r="A673" s="1">
        <v>672</v>
      </c>
      <c r="B673" s="9">
        <f>('summary-refine'!$H674+'summary-refine'!$I674)/1000</f>
        <v>8.1869999999999994</v>
      </c>
      <c r="C673" s="9">
        <f>('summary-refine'!$K674-'summary-refine'!$J674)/1000</f>
        <v>112.69199999999999</v>
      </c>
      <c r="D673" s="9">
        <f>'summary-refine'!$J674/1000</f>
        <v>0.68</v>
      </c>
      <c r="E673" s="8">
        <f>'summary-refine'!$G674</f>
        <v>279674</v>
      </c>
      <c r="F673" s="24">
        <f t="shared" si="52"/>
        <v>279.67399999999998</v>
      </c>
      <c r="G673" s="8">
        <f>'summary-refine'!$P674/1000</f>
        <v>94.093999999999994</v>
      </c>
      <c r="H673" s="8">
        <f>'summary-refine'!$P674/J673</f>
        <v>52.014372581536762</v>
      </c>
      <c r="I673" s="8">
        <f>'summary-refine'!$L674</f>
        <v>1697</v>
      </c>
      <c r="J673" s="8">
        <f>'summary-refine'!$M674</f>
        <v>1809</v>
      </c>
      <c r="K673" s="9">
        <f>('summary-no-refine'!$K674-'summary-no-refine'!$J674)/1000</f>
        <v>79.024000000000001</v>
      </c>
      <c r="L673" s="7">
        <f t="shared" si="50"/>
        <v>1.4260477829520144</v>
      </c>
      <c r="M673" s="8">
        <f>'summary-no-refine'!$G674</f>
        <v>238432</v>
      </c>
      <c r="N673" s="24">
        <f t="shared" si="53"/>
        <v>238.43199999999999</v>
      </c>
      <c r="O673" s="7">
        <f t="shared" si="51"/>
        <v>1.1729717487585558</v>
      </c>
    </row>
    <row r="674" spans="1:15" x14ac:dyDescent="0.2">
      <c r="A674" s="1">
        <v>673</v>
      </c>
      <c r="B674" s="9">
        <f>('summary-refine'!$H675+'summary-refine'!$I675)/1000</f>
        <v>8.1229999999999993</v>
      </c>
      <c r="C674" s="9">
        <f>('summary-refine'!$K675-'summary-refine'!$J675)/1000</f>
        <v>111.934</v>
      </c>
      <c r="D674" s="9">
        <f>'summary-refine'!$J675/1000</f>
        <v>0.64900000000000002</v>
      </c>
      <c r="E674" s="8">
        <f>'summary-refine'!$G675</f>
        <v>281907</v>
      </c>
      <c r="F674" s="24">
        <f t="shared" si="52"/>
        <v>281.90699999999998</v>
      </c>
      <c r="G674" s="8">
        <f>'summary-refine'!$P675/1000</f>
        <v>95.16</v>
      </c>
      <c r="H674" s="8">
        <f>'summary-refine'!$P675/J674</f>
        <v>52.603648424543948</v>
      </c>
      <c r="I674" s="8">
        <f>'summary-refine'!$L675</f>
        <v>1697</v>
      </c>
      <c r="J674" s="8">
        <f>'summary-refine'!$M675</f>
        <v>1809</v>
      </c>
      <c r="K674" s="9">
        <f>('summary-no-refine'!$K675-'summary-no-refine'!$J675)/1000</f>
        <v>73.412999999999997</v>
      </c>
      <c r="L674" s="7">
        <f t="shared" si="50"/>
        <v>1.5247163308950731</v>
      </c>
      <c r="M674" s="8">
        <f>'summary-no-refine'!$G675</f>
        <v>237093</v>
      </c>
      <c r="N674" s="24">
        <f t="shared" si="53"/>
        <v>237.09299999999999</v>
      </c>
      <c r="O674" s="7">
        <f t="shared" si="51"/>
        <v>1.1890144373726765</v>
      </c>
    </row>
    <row r="675" spans="1:15" x14ac:dyDescent="0.2">
      <c r="A675" s="1">
        <v>674</v>
      </c>
      <c r="B675" s="9">
        <f>('summary-refine'!$H676+'summary-refine'!$I676)/1000</f>
        <v>7.8710000000000004</v>
      </c>
      <c r="C675" s="9">
        <f>('summary-refine'!$K676-'summary-refine'!$J676)/1000</f>
        <v>111.416</v>
      </c>
      <c r="D675" s="9">
        <f>'summary-refine'!$J676/1000</f>
        <v>0.68899999999999995</v>
      </c>
      <c r="E675" s="8">
        <f>'summary-refine'!$G676</f>
        <v>281907</v>
      </c>
      <c r="F675" s="24">
        <f t="shared" si="52"/>
        <v>281.90699999999998</v>
      </c>
      <c r="G675" s="8">
        <f>'summary-refine'!$P676/1000</f>
        <v>95.16</v>
      </c>
      <c r="H675" s="8">
        <f>'summary-refine'!$P676/J675</f>
        <v>52.603648424543948</v>
      </c>
      <c r="I675" s="8">
        <f>'summary-refine'!$L676</f>
        <v>1697</v>
      </c>
      <c r="J675" s="8">
        <f>'summary-refine'!$M676</f>
        <v>1809</v>
      </c>
      <c r="K675" s="9">
        <f>('summary-no-refine'!$K676-'summary-no-refine'!$J676)/1000</f>
        <v>75.393000000000001</v>
      </c>
      <c r="L675" s="7">
        <f t="shared" si="50"/>
        <v>1.4778029790564111</v>
      </c>
      <c r="M675" s="8">
        <f>'summary-no-refine'!$G676</f>
        <v>237097</v>
      </c>
      <c r="N675" s="24">
        <f t="shared" si="53"/>
        <v>237.09700000000001</v>
      </c>
      <c r="O675" s="7">
        <f t="shared" si="51"/>
        <v>1.1889943778284837</v>
      </c>
    </row>
    <row r="676" spans="1:15" x14ac:dyDescent="0.2">
      <c r="A676" s="1">
        <v>675</v>
      </c>
      <c r="B676" s="9">
        <f>('summary-refine'!$H677+'summary-refine'!$I677)/1000</f>
        <v>8.1690000000000005</v>
      </c>
      <c r="C676" s="9">
        <f>('summary-refine'!$K677-'summary-refine'!$J677)/1000</f>
        <v>112.44</v>
      </c>
      <c r="D676" s="9">
        <f>'summary-refine'!$J677/1000</f>
        <v>0.68300000000000005</v>
      </c>
      <c r="E676" s="8">
        <f>'summary-refine'!$G677</f>
        <v>278636</v>
      </c>
      <c r="F676" s="24">
        <f t="shared" si="52"/>
        <v>278.63600000000002</v>
      </c>
      <c r="G676" s="8">
        <f>'summary-refine'!$P677/1000</f>
        <v>94.161000000000001</v>
      </c>
      <c r="H676" s="8">
        <f>'summary-refine'!$P677/J676</f>
        <v>52.0514096185738</v>
      </c>
      <c r="I676" s="8">
        <f>'summary-refine'!$L677</f>
        <v>1697</v>
      </c>
      <c r="J676" s="8">
        <f>'summary-refine'!$M677</f>
        <v>1809</v>
      </c>
      <c r="K676" s="9">
        <f>('summary-no-refine'!$K677-'summary-no-refine'!$J677)/1000</f>
        <v>75.188000000000002</v>
      </c>
      <c r="L676" s="7">
        <f t="shared" si="50"/>
        <v>1.4954514018194391</v>
      </c>
      <c r="M676" s="8">
        <f>'summary-no-refine'!$G677</f>
        <v>237942</v>
      </c>
      <c r="N676" s="24">
        <f t="shared" si="53"/>
        <v>237.94200000000001</v>
      </c>
      <c r="O676" s="7">
        <f t="shared" si="51"/>
        <v>1.1710248716073666</v>
      </c>
    </row>
    <row r="677" spans="1:15" x14ac:dyDescent="0.2">
      <c r="A677" s="1">
        <v>676</v>
      </c>
      <c r="B677" s="9">
        <f>('summary-refine'!$H678+'summary-refine'!$I678)/1000</f>
        <v>8.52</v>
      </c>
      <c r="C677" s="9">
        <f>('summary-refine'!$K678-'summary-refine'!$J678)/1000</f>
        <v>113.14100000000001</v>
      </c>
      <c r="D677" s="9">
        <f>'summary-refine'!$J678/1000</f>
        <v>0.74199999999999999</v>
      </c>
      <c r="E677" s="8">
        <f>'summary-refine'!$G678</f>
        <v>278636</v>
      </c>
      <c r="F677" s="24">
        <f t="shared" si="52"/>
        <v>278.63600000000002</v>
      </c>
      <c r="G677" s="8">
        <f>'summary-refine'!$P678/1000</f>
        <v>94.161000000000001</v>
      </c>
      <c r="H677" s="8">
        <f>'summary-refine'!$P678/J677</f>
        <v>52.0514096185738</v>
      </c>
      <c r="I677" s="8">
        <f>'summary-refine'!$L678</f>
        <v>1697</v>
      </c>
      <c r="J677" s="8">
        <f>'summary-refine'!$M678</f>
        <v>1809</v>
      </c>
      <c r="K677" s="9">
        <f>('summary-no-refine'!$K678-'summary-no-refine'!$J678)/1000</f>
        <v>76.221999999999994</v>
      </c>
      <c r="L677" s="7">
        <f t="shared" si="50"/>
        <v>1.484361470441605</v>
      </c>
      <c r="M677" s="8">
        <f>'summary-no-refine'!$G678</f>
        <v>237940</v>
      </c>
      <c r="N677" s="24">
        <f t="shared" si="53"/>
        <v>237.94</v>
      </c>
      <c r="O677" s="7">
        <f t="shared" si="51"/>
        <v>1.1710347146339413</v>
      </c>
    </row>
    <row r="678" spans="1:15" x14ac:dyDescent="0.2">
      <c r="A678" s="1">
        <v>677</v>
      </c>
      <c r="B678" s="9">
        <f>('summary-refine'!$H679+'summary-refine'!$I679)/1000</f>
        <v>8.2780000000000005</v>
      </c>
      <c r="C678" s="9">
        <f>('summary-refine'!$K679-'summary-refine'!$J679)/1000</f>
        <v>112.923</v>
      </c>
      <c r="D678" s="9">
        <f>'summary-refine'!$J679/1000</f>
        <v>0.71</v>
      </c>
      <c r="E678" s="8">
        <f>'summary-refine'!$G679</f>
        <v>278828</v>
      </c>
      <c r="F678" s="24">
        <f t="shared" si="52"/>
        <v>278.82799999999997</v>
      </c>
      <c r="G678" s="8">
        <f>'summary-refine'!$P679/1000</f>
        <v>94.091999999999999</v>
      </c>
      <c r="H678" s="8">
        <f>'summary-refine'!$P679/J678</f>
        <v>52.013266998341628</v>
      </c>
      <c r="I678" s="8">
        <f>'summary-refine'!$L679</f>
        <v>1697</v>
      </c>
      <c r="J678" s="8">
        <f>'summary-refine'!$M679</f>
        <v>1809</v>
      </c>
      <c r="K678" s="9">
        <f>('summary-no-refine'!$K679-'summary-no-refine'!$J679)/1000</f>
        <v>75.656000000000006</v>
      </c>
      <c r="L678" s="7">
        <f t="shared" si="50"/>
        <v>1.4925848577773078</v>
      </c>
      <c r="M678" s="8">
        <f>'summary-no-refine'!$G679</f>
        <v>237325</v>
      </c>
      <c r="N678" s="24">
        <f t="shared" si="53"/>
        <v>237.32499999999999</v>
      </c>
      <c r="O678" s="7">
        <f t="shared" si="51"/>
        <v>1.1748783314020856</v>
      </c>
    </row>
    <row r="679" spans="1:15" x14ac:dyDescent="0.2">
      <c r="A679" s="1">
        <v>678</v>
      </c>
      <c r="B679" s="9">
        <f>('summary-refine'!$H680+'summary-refine'!$I680)/1000</f>
        <v>8.3680000000000003</v>
      </c>
      <c r="C679" s="9">
        <f>('summary-refine'!$K680-'summary-refine'!$J680)/1000</f>
        <v>110.88</v>
      </c>
      <c r="D679" s="9">
        <f>'summary-refine'!$J680/1000</f>
        <v>0.67300000000000004</v>
      </c>
      <c r="E679" s="8">
        <f>'summary-refine'!$G680</f>
        <v>278828</v>
      </c>
      <c r="F679" s="24">
        <f t="shared" si="52"/>
        <v>278.82799999999997</v>
      </c>
      <c r="G679" s="8">
        <f>'summary-refine'!$P680/1000</f>
        <v>94.091999999999999</v>
      </c>
      <c r="H679" s="8">
        <f>'summary-refine'!$P680/J679</f>
        <v>52.013266998341628</v>
      </c>
      <c r="I679" s="8">
        <f>'summary-refine'!$L680</f>
        <v>1697</v>
      </c>
      <c r="J679" s="8">
        <f>'summary-refine'!$M680</f>
        <v>1809</v>
      </c>
      <c r="K679" s="9">
        <f>('summary-no-refine'!$K680-'summary-no-refine'!$J680)/1000</f>
        <v>75.843000000000004</v>
      </c>
      <c r="L679" s="7">
        <f t="shared" si="50"/>
        <v>1.4619674854633913</v>
      </c>
      <c r="M679" s="8">
        <f>'summary-no-refine'!$G680</f>
        <v>237321</v>
      </c>
      <c r="N679" s="24">
        <f t="shared" si="53"/>
        <v>237.321</v>
      </c>
      <c r="O679" s="7">
        <f t="shared" si="51"/>
        <v>1.1748981337513327</v>
      </c>
    </row>
    <row r="680" spans="1:15" x14ac:dyDescent="0.2">
      <c r="A680" s="1">
        <v>679</v>
      </c>
      <c r="B680" s="9">
        <f>('summary-refine'!$H681+'summary-refine'!$I681)/1000</f>
        <v>7.8440000000000003</v>
      </c>
      <c r="C680" s="9">
        <f>('summary-refine'!$K681-'summary-refine'!$J681)/1000</f>
        <v>108.70099999999999</v>
      </c>
      <c r="D680" s="9">
        <f>'summary-refine'!$J681/1000</f>
        <v>0.66600000000000004</v>
      </c>
      <c r="E680" s="8">
        <f>'summary-refine'!$G681</f>
        <v>278828</v>
      </c>
      <c r="F680" s="24">
        <f t="shared" si="52"/>
        <v>278.82799999999997</v>
      </c>
      <c r="G680" s="8">
        <f>'summary-refine'!$P681/1000</f>
        <v>94.091999999999999</v>
      </c>
      <c r="H680" s="8">
        <f>'summary-refine'!$P681/J680</f>
        <v>52.013266998341628</v>
      </c>
      <c r="I680" s="8">
        <f>'summary-refine'!$L681</f>
        <v>1697</v>
      </c>
      <c r="J680" s="8">
        <f>'summary-refine'!$M681</f>
        <v>1809</v>
      </c>
      <c r="K680" s="9">
        <f>('summary-no-refine'!$K681-'summary-no-refine'!$J681)/1000</f>
        <v>74.572999999999993</v>
      </c>
      <c r="L680" s="7">
        <f t="shared" si="50"/>
        <v>1.4576455285425021</v>
      </c>
      <c r="M680" s="8">
        <f>'summary-no-refine'!$G681</f>
        <v>237325</v>
      </c>
      <c r="N680" s="24">
        <f t="shared" si="53"/>
        <v>237.32499999999999</v>
      </c>
      <c r="O680" s="7">
        <f t="shared" si="51"/>
        <v>1.1748783314020856</v>
      </c>
    </row>
    <row r="681" spans="1:15" x14ac:dyDescent="0.2">
      <c r="A681" s="1">
        <v>680</v>
      </c>
      <c r="B681" s="9">
        <f>('summary-refine'!$H682+'summary-refine'!$I682)/1000</f>
        <v>8.3710000000000004</v>
      </c>
      <c r="C681" s="9">
        <f>('summary-refine'!$K682-'summary-refine'!$J682)/1000</f>
        <v>115.718</v>
      </c>
      <c r="D681" s="9">
        <f>'summary-refine'!$J682/1000</f>
        <v>0.72599999999999998</v>
      </c>
      <c r="E681" s="8">
        <f>'summary-refine'!$G682</f>
        <v>278828</v>
      </c>
      <c r="F681" s="24">
        <f t="shared" si="52"/>
        <v>278.82799999999997</v>
      </c>
      <c r="G681" s="8">
        <f>'summary-refine'!$P682/1000</f>
        <v>94.091999999999999</v>
      </c>
      <c r="H681" s="8">
        <f>'summary-refine'!$P682/J681</f>
        <v>52.013266998341628</v>
      </c>
      <c r="I681" s="8">
        <f>'summary-refine'!$L682</f>
        <v>1697</v>
      </c>
      <c r="J681" s="8">
        <f>'summary-refine'!$M682</f>
        <v>1809</v>
      </c>
      <c r="K681" s="9">
        <f>('summary-no-refine'!$K682-'summary-no-refine'!$J682)/1000</f>
        <v>74.436000000000007</v>
      </c>
      <c r="L681" s="7">
        <f t="shared" si="50"/>
        <v>1.5545972378956419</v>
      </c>
      <c r="M681" s="8">
        <f>'summary-no-refine'!$G682</f>
        <v>237325</v>
      </c>
      <c r="N681" s="24">
        <f t="shared" si="53"/>
        <v>237.32499999999999</v>
      </c>
      <c r="O681" s="7">
        <f t="shared" si="51"/>
        <v>1.1748783314020856</v>
      </c>
    </row>
    <row r="682" spans="1:15" x14ac:dyDescent="0.2">
      <c r="A682" s="1">
        <v>681</v>
      </c>
      <c r="B682" s="9">
        <f>('summary-refine'!$H683+'summary-refine'!$I683)/1000</f>
        <v>8.7230000000000008</v>
      </c>
      <c r="C682" s="9">
        <f>('summary-refine'!$K683-'summary-refine'!$J683)/1000</f>
        <v>118.874</v>
      </c>
      <c r="D682" s="9">
        <f>'summary-refine'!$J683/1000</f>
        <v>0.78</v>
      </c>
      <c r="E682" s="8">
        <f>'summary-refine'!$G683</f>
        <v>278950</v>
      </c>
      <c r="F682" s="24">
        <f t="shared" si="52"/>
        <v>278.95</v>
      </c>
      <c r="G682" s="8">
        <f>'summary-refine'!$P683/1000</f>
        <v>94.57</v>
      </c>
      <c r="H682" s="8">
        <f>'summary-refine'!$P683/J682</f>
        <v>52.277501381978993</v>
      </c>
      <c r="I682" s="8">
        <f>'summary-refine'!$L683</f>
        <v>1698</v>
      </c>
      <c r="J682" s="8">
        <f>'summary-refine'!$M683</f>
        <v>1809</v>
      </c>
      <c r="K682" s="9">
        <f>('summary-no-refine'!$K683-'summary-no-refine'!$J683)/1000</f>
        <v>76.048000000000002</v>
      </c>
      <c r="L682" s="7">
        <f t="shared" si="50"/>
        <v>1.5631443298969072</v>
      </c>
      <c r="M682" s="8">
        <f>'summary-no-refine'!$G683</f>
        <v>235705</v>
      </c>
      <c r="N682" s="24">
        <f t="shared" si="53"/>
        <v>235.70500000000001</v>
      </c>
      <c r="O682" s="7">
        <f t="shared" si="51"/>
        <v>1.1834708640037335</v>
      </c>
    </row>
    <row r="683" spans="1:15" x14ac:dyDescent="0.2">
      <c r="A683" s="1">
        <v>682</v>
      </c>
      <c r="B683" s="9">
        <f>('summary-refine'!$H684+'summary-refine'!$I684)/1000</f>
        <v>8.2680000000000007</v>
      </c>
      <c r="C683" s="9">
        <f>('summary-refine'!$K684-'summary-refine'!$J684)/1000</f>
        <v>112.956</v>
      </c>
      <c r="D683" s="9">
        <f>'summary-refine'!$J684/1000</f>
        <v>0.65100000000000002</v>
      </c>
      <c r="E683" s="8">
        <f>'summary-refine'!$G684</f>
        <v>278950</v>
      </c>
      <c r="F683" s="24">
        <f t="shared" si="52"/>
        <v>278.95</v>
      </c>
      <c r="G683" s="8">
        <f>'summary-refine'!$P684/1000</f>
        <v>94.57</v>
      </c>
      <c r="H683" s="8">
        <f>'summary-refine'!$P684/J683</f>
        <v>52.277501381978993</v>
      </c>
      <c r="I683" s="8">
        <f>'summary-refine'!$L684</f>
        <v>1698</v>
      </c>
      <c r="J683" s="8">
        <f>'summary-refine'!$M684</f>
        <v>1809</v>
      </c>
      <c r="K683" s="9">
        <f>('summary-no-refine'!$K684-'summary-no-refine'!$J684)/1000</f>
        <v>73.257999999999996</v>
      </c>
      <c r="L683" s="7">
        <f t="shared" si="50"/>
        <v>1.5418930355729068</v>
      </c>
      <c r="M683" s="8">
        <f>'summary-no-refine'!$G684</f>
        <v>235707</v>
      </c>
      <c r="N683" s="24">
        <f t="shared" si="53"/>
        <v>235.70699999999999</v>
      </c>
      <c r="O683" s="7">
        <f t="shared" si="51"/>
        <v>1.1834608221223808</v>
      </c>
    </row>
    <row r="684" spans="1:15" x14ac:dyDescent="0.2">
      <c r="A684" s="1">
        <v>683</v>
      </c>
      <c r="B684" s="9">
        <f>('summary-refine'!$H685+'summary-refine'!$I685)/1000</f>
        <v>8.3130000000000006</v>
      </c>
      <c r="C684" s="9">
        <f>('summary-refine'!$K685-'summary-refine'!$J685)/1000</f>
        <v>112.239</v>
      </c>
      <c r="D684" s="9">
        <f>'summary-refine'!$J685/1000</f>
        <v>0.65100000000000002</v>
      </c>
      <c r="E684" s="8">
        <f>'summary-refine'!$G685</f>
        <v>278950</v>
      </c>
      <c r="F684" s="24">
        <f t="shared" si="52"/>
        <v>278.95</v>
      </c>
      <c r="G684" s="8">
        <f>'summary-refine'!$P685/1000</f>
        <v>94.57</v>
      </c>
      <c r="H684" s="8">
        <f>'summary-refine'!$P685/J684</f>
        <v>52.277501381978993</v>
      </c>
      <c r="I684" s="8">
        <f>'summary-refine'!$L685</f>
        <v>1698</v>
      </c>
      <c r="J684" s="8">
        <f>'summary-refine'!$M685</f>
        <v>1809</v>
      </c>
      <c r="K684" s="9">
        <f>('summary-no-refine'!$K685-'summary-no-refine'!$J685)/1000</f>
        <v>73.825000000000003</v>
      </c>
      <c r="L684" s="7">
        <f t="shared" si="50"/>
        <v>1.5203386386725364</v>
      </c>
      <c r="M684" s="8">
        <f>'summary-no-refine'!$G685</f>
        <v>235703</v>
      </c>
      <c r="N684" s="24">
        <f t="shared" si="53"/>
        <v>235.703</v>
      </c>
      <c r="O684" s="7">
        <f t="shared" si="51"/>
        <v>1.183480906055502</v>
      </c>
    </row>
    <row r="685" spans="1:15" x14ac:dyDescent="0.2">
      <c r="A685" s="1">
        <v>684</v>
      </c>
      <c r="B685" s="9">
        <f>('summary-refine'!$H686+'summary-refine'!$I686)/1000</f>
        <v>7.6689999999999996</v>
      </c>
      <c r="C685" s="9">
        <f>('summary-refine'!$K686-'summary-refine'!$J686)/1000</f>
        <v>109.977</v>
      </c>
      <c r="D685" s="9">
        <f>'summary-refine'!$J686/1000</f>
        <v>0.68200000000000005</v>
      </c>
      <c r="E685" s="8">
        <f>'summary-refine'!$G686</f>
        <v>278950</v>
      </c>
      <c r="F685" s="24">
        <f t="shared" si="52"/>
        <v>278.95</v>
      </c>
      <c r="G685" s="8">
        <f>'summary-refine'!$P686/1000</f>
        <v>94.57</v>
      </c>
      <c r="H685" s="8">
        <f>'summary-refine'!$P686/J685</f>
        <v>52.277501381978993</v>
      </c>
      <c r="I685" s="8">
        <f>'summary-refine'!$L686</f>
        <v>1698</v>
      </c>
      <c r="J685" s="8">
        <f>'summary-refine'!$M686</f>
        <v>1809</v>
      </c>
      <c r="K685" s="9">
        <f>('summary-no-refine'!$K686-'summary-no-refine'!$J686)/1000</f>
        <v>72.620999999999995</v>
      </c>
      <c r="L685" s="7">
        <f t="shared" si="50"/>
        <v>1.5143966621225267</v>
      </c>
      <c r="M685" s="8">
        <f>'summary-no-refine'!$G686</f>
        <v>235707</v>
      </c>
      <c r="N685" s="24">
        <f t="shared" si="53"/>
        <v>235.70699999999999</v>
      </c>
      <c r="O685" s="7">
        <f t="shared" si="51"/>
        <v>1.1834608221223808</v>
      </c>
    </row>
    <row r="686" spans="1:15" x14ac:dyDescent="0.2">
      <c r="A686" s="1">
        <v>685</v>
      </c>
      <c r="B686" s="9">
        <f>('summary-refine'!$H687+'summary-refine'!$I687)/1000</f>
        <v>8.1449999999999996</v>
      </c>
      <c r="C686" s="9">
        <f>('summary-refine'!$K687-'summary-refine'!$J687)/1000</f>
        <v>112.15900000000001</v>
      </c>
      <c r="D686" s="9">
        <f>'summary-refine'!$J687/1000</f>
        <v>0.65700000000000003</v>
      </c>
      <c r="E686" s="8">
        <f>'summary-refine'!$G687</f>
        <v>279096</v>
      </c>
      <c r="F686" s="24">
        <f t="shared" si="52"/>
        <v>279.096</v>
      </c>
      <c r="G686" s="8">
        <f>'summary-refine'!$P687/1000</f>
        <v>94.650999999999996</v>
      </c>
      <c r="H686" s="8">
        <f>'summary-refine'!$P687/J686</f>
        <v>52.293370165745856</v>
      </c>
      <c r="I686" s="8">
        <f>'summary-refine'!$L687</f>
        <v>1699</v>
      </c>
      <c r="J686" s="8">
        <f>'summary-refine'!$M687</f>
        <v>1810</v>
      </c>
      <c r="K686" s="9">
        <f>('summary-no-refine'!$K687-'summary-no-refine'!$J687)/1000</f>
        <v>75.403999999999996</v>
      </c>
      <c r="L686" s="7">
        <f t="shared" si="50"/>
        <v>1.4874409845631533</v>
      </c>
      <c r="M686" s="8">
        <f>'summary-no-refine'!$G687</f>
        <v>235819</v>
      </c>
      <c r="N686" s="24">
        <f t="shared" si="53"/>
        <v>235.81899999999999</v>
      </c>
      <c r="O686" s="7">
        <f t="shared" si="51"/>
        <v>1.1835178675170364</v>
      </c>
    </row>
    <row r="687" spans="1:15" x14ac:dyDescent="0.2">
      <c r="A687" s="1">
        <v>686</v>
      </c>
      <c r="B687" s="9">
        <f>('summary-refine'!$H688+'summary-refine'!$I688)/1000</f>
        <v>8.6259999999999994</v>
      </c>
      <c r="C687" s="9">
        <f>('summary-refine'!$K688-'summary-refine'!$J688)/1000</f>
        <v>116.65900000000001</v>
      </c>
      <c r="D687" s="9">
        <f>'summary-refine'!$J688/1000</f>
        <v>0.69499999999999995</v>
      </c>
      <c r="E687" s="8">
        <f>'summary-refine'!$G688</f>
        <v>278692</v>
      </c>
      <c r="F687" s="24">
        <f t="shared" si="52"/>
        <v>278.69200000000001</v>
      </c>
      <c r="G687" s="8">
        <f>'summary-refine'!$P688/1000</f>
        <v>94.391000000000005</v>
      </c>
      <c r="H687" s="8">
        <f>'summary-refine'!$P688/J687</f>
        <v>52.149723756906077</v>
      </c>
      <c r="I687" s="8">
        <f>'summary-refine'!$L688</f>
        <v>1699</v>
      </c>
      <c r="J687" s="8">
        <f>'summary-refine'!$M688</f>
        <v>1810</v>
      </c>
      <c r="K687" s="9">
        <f>('summary-no-refine'!$K688-'summary-no-refine'!$J688)/1000</f>
        <v>76.352999999999994</v>
      </c>
      <c r="L687" s="7">
        <f t="shared" si="50"/>
        <v>1.5278901942294345</v>
      </c>
      <c r="M687" s="8">
        <f>'summary-no-refine'!$G688</f>
        <v>235507</v>
      </c>
      <c r="N687" s="24">
        <f t="shared" si="53"/>
        <v>235.50700000000001</v>
      </c>
      <c r="O687" s="7">
        <f t="shared" si="51"/>
        <v>1.1833703456797462</v>
      </c>
    </row>
    <row r="688" spans="1:15" x14ac:dyDescent="0.2">
      <c r="A688" s="1">
        <v>687</v>
      </c>
      <c r="B688" s="9">
        <f>('summary-refine'!$H689+'summary-refine'!$I689)/1000</f>
        <v>8.2940000000000005</v>
      </c>
      <c r="C688" s="9">
        <f>('summary-refine'!$K689-'summary-refine'!$J689)/1000</f>
        <v>114.794</v>
      </c>
      <c r="D688" s="9">
        <f>'summary-refine'!$J689/1000</f>
        <v>0.69099999999999995</v>
      </c>
      <c r="E688" s="8">
        <f>'summary-refine'!$G689</f>
        <v>278692</v>
      </c>
      <c r="F688" s="24">
        <f t="shared" si="52"/>
        <v>278.69200000000001</v>
      </c>
      <c r="G688" s="8">
        <f>'summary-refine'!$P689/1000</f>
        <v>94.391000000000005</v>
      </c>
      <c r="H688" s="8">
        <f>'summary-refine'!$P689/J688</f>
        <v>52.149723756906077</v>
      </c>
      <c r="I688" s="8">
        <f>'summary-refine'!$L689</f>
        <v>1699</v>
      </c>
      <c r="J688" s="8">
        <f>'summary-refine'!$M689</f>
        <v>1810</v>
      </c>
      <c r="K688" s="9">
        <f>('summary-no-refine'!$K689-'summary-no-refine'!$J689)/1000</f>
        <v>75.212999999999994</v>
      </c>
      <c r="L688" s="7">
        <f t="shared" si="50"/>
        <v>1.5262521106723572</v>
      </c>
      <c r="M688" s="8">
        <f>'summary-no-refine'!$G689</f>
        <v>235509</v>
      </c>
      <c r="N688" s="24">
        <f t="shared" si="53"/>
        <v>235.50899999999999</v>
      </c>
      <c r="O688" s="7">
        <f t="shared" si="51"/>
        <v>1.1833602962094867</v>
      </c>
    </row>
    <row r="689" spans="1:15" x14ac:dyDescent="0.2">
      <c r="A689" s="1">
        <v>688</v>
      </c>
      <c r="B689" s="9">
        <f>('summary-refine'!$H690+'summary-refine'!$I690)/1000</f>
        <v>8.0510000000000002</v>
      </c>
      <c r="C689" s="9">
        <f>('summary-refine'!$K690-'summary-refine'!$J690)/1000</f>
        <v>114.163</v>
      </c>
      <c r="D689" s="9">
        <f>'summary-refine'!$J690/1000</f>
        <v>0.72699999999999998</v>
      </c>
      <c r="E689" s="8">
        <f>'summary-refine'!$G690</f>
        <v>278692</v>
      </c>
      <c r="F689" s="24">
        <f t="shared" si="52"/>
        <v>278.69200000000001</v>
      </c>
      <c r="G689" s="8">
        <f>'summary-refine'!$P690/1000</f>
        <v>94.391000000000005</v>
      </c>
      <c r="H689" s="8">
        <f>'summary-refine'!$P690/J689</f>
        <v>52.149723756906077</v>
      </c>
      <c r="I689" s="8">
        <f>'summary-refine'!$L690</f>
        <v>1699</v>
      </c>
      <c r="J689" s="8">
        <f>'summary-refine'!$M690</f>
        <v>1810</v>
      </c>
      <c r="K689" s="9">
        <f>('summary-no-refine'!$K690-'summary-no-refine'!$J690)/1000</f>
        <v>75.540000000000006</v>
      </c>
      <c r="L689" s="7">
        <f t="shared" si="50"/>
        <v>1.5112920307122053</v>
      </c>
      <c r="M689" s="8">
        <f>'summary-no-refine'!$G690</f>
        <v>235505</v>
      </c>
      <c r="N689" s="24">
        <f t="shared" si="53"/>
        <v>235.505</v>
      </c>
      <c r="O689" s="7">
        <f t="shared" si="51"/>
        <v>1.1833803953206938</v>
      </c>
    </row>
    <row r="690" spans="1:15" x14ac:dyDescent="0.2">
      <c r="A690" s="1">
        <v>689</v>
      </c>
      <c r="B690" s="9">
        <f>('summary-refine'!$H691+'summary-refine'!$I691)/1000</f>
        <v>7.9359999999999999</v>
      </c>
      <c r="C690" s="9">
        <f>('summary-refine'!$K691-'summary-refine'!$J691)/1000</f>
        <v>111.143</v>
      </c>
      <c r="D690" s="9">
        <f>'summary-refine'!$J691/1000</f>
        <v>0.64600000000000002</v>
      </c>
      <c r="E690" s="8">
        <f>'summary-refine'!$G691</f>
        <v>278692</v>
      </c>
      <c r="F690" s="24">
        <f t="shared" si="52"/>
        <v>278.69200000000001</v>
      </c>
      <c r="G690" s="8">
        <f>'summary-refine'!$P691/1000</f>
        <v>94.391000000000005</v>
      </c>
      <c r="H690" s="8">
        <f>'summary-refine'!$P691/J690</f>
        <v>52.149723756906077</v>
      </c>
      <c r="I690" s="8">
        <f>'summary-refine'!$L691</f>
        <v>1699</v>
      </c>
      <c r="J690" s="8">
        <f>'summary-refine'!$M691</f>
        <v>1810</v>
      </c>
      <c r="K690" s="9">
        <f>('summary-no-refine'!$K691-'summary-no-refine'!$J691)/1000</f>
        <v>73.358000000000004</v>
      </c>
      <c r="L690" s="7">
        <f t="shared" si="50"/>
        <v>1.515076746912402</v>
      </c>
      <c r="M690" s="8">
        <f>'summary-no-refine'!$G691</f>
        <v>235509</v>
      </c>
      <c r="N690" s="24">
        <f t="shared" si="53"/>
        <v>235.50899999999999</v>
      </c>
      <c r="O690" s="7">
        <f t="shared" si="51"/>
        <v>1.1833602962094867</v>
      </c>
    </row>
    <row r="691" spans="1:15" x14ac:dyDescent="0.2">
      <c r="A691" s="1">
        <v>690</v>
      </c>
      <c r="B691" s="9">
        <f>('summary-refine'!$H692+'summary-refine'!$I692)/1000</f>
        <v>8.2490000000000006</v>
      </c>
      <c r="C691" s="9">
        <f>('summary-refine'!$K692-'summary-refine'!$J692)/1000</f>
        <v>151.65600000000001</v>
      </c>
      <c r="D691" s="9">
        <f>'summary-refine'!$J692/1000</f>
        <v>0.83799999999999997</v>
      </c>
      <c r="E691" s="8">
        <f>'summary-refine'!$G692</f>
        <v>326819</v>
      </c>
      <c r="F691" s="24">
        <f t="shared" si="52"/>
        <v>326.81900000000002</v>
      </c>
      <c r="G691" s="8">
        <f>'summary-refine'!$P692/1000</f>
        <v>99.212000000000003</v>
      </c>
      <c r="H691" s="8">
        <f>'summary-refine'!$P692/J691</f>
        <v>54.7829928216455</v>
      </c>
      <c r="I691" s="8">
        <f>'summary-refine'!$L692</f>
        <v>1699</v>
      </c>
      <c r="J691" s="8">
        <f>'summary-refine'!$M692</f>
        <v>1811</v>
      </c>
      <c r="K691" s="9">
        <f>('summary-no-refine'!$K692-'summary-no-refine'!$J692)/1000</f>
        <v>127.73099999999999</v>
      </c>
      <c r="L691" s="7">
        <f t="shared" si="50"/>
        <v>1.1873077013410998</v>
      </c>
      <c r="M691" s="8">
        <f>'summary-no-refine'!$G692</f>
        <v>305880</v>
      </c>
      <c r="N691" s="24">
        <f t="shared" si="53"/>
        <v>305.88</v>
      </c>
      <c r="O691" s="7">
        <f t="shared" si="51"/>
        <v>1.0684549496534588</v>
      </c>
    </row>
    <row r="692" spans="1:15" x14ac:dyDescent="0.2">
      <c r="A692" s="1">
        <v>691</v>
      </c>
      <c r="B692" s="9">
        <f>('summary-refine'!$H693+'summary-refine'!$I693)/1000</f>
        <v>8.641</v>
      </c>
      <c r="C692" s="9">
        <f>('summary-refine'!$K693-'summary-refine'!$J693)/1000</f>
        <v>159.03</v>
      </c>
      <c r="D692" s="9">
        <f>'summary-refine'!$J693/1000</f>
        <v>0.77</v>
      </c>
      <c r="E692" s="8">
        <f>'summary-refine'!$G693</f>
        <v>326048</v>
      </c>
      <c r="F692" s="24">
        <f t="shared" si="52"/>
        <v>326.048</v>
      </c>
      <c r="G692" s="8">
        <f>'summary-refine'!$P693/1000</f>
        <v>99.161000000000001</v>
      </c>
      <c r="H692" s="8">
        <f>'summary-refine'!$P693/J692</f>
        <v>54.754831584759799</v>
      </c>
      <c r="I692" s="8">
        <f>'summary-refine'!$L693</f>
        <v>1699</v>
      </c>
      <c r="J692" s="8">
        <f>'summary-refine'!$M693</f>
        <v>1811</v>
      </c>
      <c r="K692" s="9">
        <f>('summary-no-refine'!$K693-'summary-no-refine'!$J693)/1000</f>
        <v>124.048</v>
      </c>
      <c r="L692" s="7">
        <f t="shared" si="50"/>
        <v>1.2820037404875533</v>
      </c>
      <c r="M692" s="8">
        <f>'summary-no-refine'!$G693</f>
        <v>304811</v>
      </c>
      <c r="N692" s="24">
        <f t="shared" si="53"/>
        <v>304.81099999999998</v>
      </c>
      <c r="O692" s="7">
        <f t="shared" si="51"/>
        <v>1.069672682416317</v>
      </c>
    </row>
    <row r="693" spans="1:15" x14ac:dyDescent="0.2">
      <c r="A693" s="1">
        <v>692</v>
      </c>
      <c r="B693" s="9">
        <f>('summary-refine'!$H694+'summary-refine'!$I694)/1000</f>
        <v>8.25</v>
      </c>
      <c r="C693" s="9">
        <f>('summary-refine'!$K694-'summary-refine'!$J694)/1000</f>
        <v>155.399</v>
      </c>
      <c r="D693" s="9">
        <f>'summary-refine'!$J694/1000</f>
        <v>0.78800000000000003</v>
      </c>
      <c r="E693" s="8">
        <f>'summary-refine'!$G694</f>
        <v>325934</v>
      </c>
      <c r="F693" s="24">
        <f t="shared" si="52"/>
        <v>325.93400000000003</v>
      </c>
      <c r="G693" s="8">
        <f>'summary-refine'!$P694/1000</f>
        <v>99.216999999999999</v>
      </c>
      <c r="H693" s="8">
        <f>'summary-refine'!$P694/J693</f>
        <v>54.785753727222527</v>
      </c>
      <c r="I693" s="8">
        <f>'summary-refine'!$L694</f>
        <v>1699</v>
      </c>
      <c r="J693" s="8">
        <f>'summary-refine'!$M694</f>
        <v>1811</v>
      </c>
      <c r="K693" s="9">
        <f>('summary-no-refine'!$K694-'summary-no-refine'!$J694)/1000</f>
        <v>125.14</v>
      </c>
      <c r="L693" s="7">
        <f t="shared" si="50"/>
        <v>1.2418011826754036</v>
      </c>
      <c r="M693" s="8">
        <f>'summary-no-refine'!$G694</f>
        <v>305162</v>
      </c>
      <c r="N693" s="24">
        <f t="shared" si="53"/>
        <v>305.16199999999998</v>
      </c>
      <c r="O693" s="7">
        <f t="shared" si="51"/>
        <v>1.0680687634764485</v>
      </c>
    </row>
    <row r="694" spans="1:15" x14ac:dyDescent="0.2">
      <c r="A694" s="1">
        <v>693</v>
      </c>
      <c r="B694" s="9">
        <f>('summary-refine'!$H695+'summary-refine'!$I695)/1000</f>
        <v>8.3219999999999992</v>
      </c>
      <c r="C694" s="9">
        <f>('summary-refine'!$K695-'summary-refine'!$J695)/1000</f>
        <v>156.78100000000001</v>
      </c>
      <c r="D694" s="9">
        <f>'summary-refine'!$J695/1000</f>
        <v>0.82499999999999996</v>
      </c>
      <c r="E694" s="8">
        <f>'summary-refine'!$G695</f>
        <v>331942</v>
      </c>
      <c r="F694" s="24">
        <f t="shared" si="52"/>
        <v>331.94200000000001</v>
      </c>
      <c r="G694" s="8">
        <f>'summary-refine'!$P695/1000</f>
        <v>100.011</v>
      </c>
      <c r="H694" s="8">
        <f>'summary-refine'!$P695/J694</f>
        <v>55.224185532854776</v>
      </c>
      <c r="I694" s="8">
        <f>'summary-refine'!$L695</f>
        <v>1699</v>
      </c>
      <c r="J694" s="8">
        <f>'summary-refine'!$M695</f>
        <v>1811</v>
      </c>
      <c r="K694" s="9">
        <f>('summary-no-refine'!$K695-'summary-no-refine'!$J695)/1000</f>
        <v>125.93600000000001</v>
      </c>
      <c r="L694" s="7">
        <f t="shared" si="50"/>
        <v>1.2449259941557616</v>
      </c>
      <c r="M694" s="8">
        <f>'summary-no-refine'!$G695</f>
        <v>306168</v>
      </c>
      <c r="N694" s="24">
        <f t="shared" si="53"/>
        <v>306.16800000000001</v>
      </c>
      <c r="O694" s="7">
        <f t="shared" si="51"/>
        <v>1.0841825403046694</v>
      </c>
    </row>
    <row r="695" spans="1:15" x14ac:dyDescent="0.2">
      <c r="A695" s="1">
        <v>694</v>
      </c>
      <c r="B695" s="9">
        <f>('summary-refine'!$H696+'summary-refine'!$I696)/1000</f>
        <v>7.6509999999999998</v>
      </c>
      <c r="C695" s="9">
        <f>('summary-refine'!$K696-'summary-refine'!$J696)/1000</f>
        <v>155.08500000000001</v>
      </c>
      <c r="D695" s="9">
        <f>'summary-refine'!$J696/1000</f>
        <v>0.83099999999999996</v>
      </c>
      <c r="E695" s="8">
        <f>'summary-refine'!$G696</f>
        <v>331942</v>
      </c>
      <c r="F695" s="24">
        <f t="shared" si="52"/>
        <v>331.94200000000001</v>
      </c>
      <c r="G695" s="8">
        <f>'summary-refine'!$P696/1000</f>
        <v>100.011</v>
      </c>
      <c r="H695" s="8">
        <f>'summary-refine'!$P696/J695</f>
        <v>55.224185532854776</v>
      </c>
      <c r="I695" s="8">
        <f>'summary-refine'!$L696</f>
        <v>1699</v>
      </c>
      <c r="J695" s="8">
        <f>'summary-refine'!$M696</f>
        <v>1811</v>
      </c>
      <c r="K695" s="9">
        <f>('summary-no-refine'!$K696-'summary-no-refine'!$J696)/1000</f>
        <v>122.33499999999999</v>
      </c>
      <c r="L695" s="7">
        <f t="shared" si="50"/>
        <v>1.2677075244206484</v>
      </c>
      <c r="M695" s="8">
        <f>'summary-no-refine'!$G696</f>
        <v>306181</v>
      </c>
      <c r="N695" s="24">
        <f t="shared" si="53"/>
        <v>306.18099999999998</v>
      </c>
      <c r="O695" s="7">
        <f t="shared" si="51"/>
        <v>1.0841365074906673</v>
      </c>
    </row>
    <row r="696" spans="1:15" x14ac:dyDescent="0.2">
      <c r="A696" s="1">
        <v>695</v>
      </c>
      <c r="B696" s="9">
        <f>('summary-refine'!$H697+'summary-refine'!$I697)/1000</f>
        <v>8.3339999999999996</v>
      </c>
      <c r="C696" s="9">
        <f>('summary-refine'!$K697-'summary-refine'!$J697)/1000</f>
        <v>160.744</v>
      </c>
      <c r="D696" s="9">
        <f>'summary-refine'!$J697/1000</f>
        <v>0.86</v>
      </c>
      <c r="E696" s="8">
        <f>'summary-refine'!$G697</f>
        <v>331942</v>
      </c>
      <c r="F696" s="24">
        <f t="shared" si="52"/>
        <v>331.94200000000001</v>
      </c>
      <c r="G696" s="8">
        <f>'summary-refine'!$P697/1000</f>
        <v>100.011</v>
      </c>
      <c r="H696" s="8">
        <f>'summary-refine'!$P697/J696</f>
        <v>55.224185532854776</v>
      </c>
      <c r="I696" s="8">
        <f>'summary-refine'!$L697</f>
        <v>1699</v>
      </c>
      <c r="J696" s="8">
        <f>'summary-refine'!$M697</f>
        <v>1811</v>
      </c>
      <c r="K696" s="9">
        <f>('summary-no-refine'!$K697-'summary-no-refine'!$J697)/1000</f>
        <v>129.13900000000001</v>
      </c>
      <c r="L696" s="7">
        <f t="shared" si="50"/>
        <v>1.2447362919025236</v>
      </c>
      <c r="M696" s="8">
        <f>'summary-no-refine'!$G697</f>
        <v>306181</v>
      </c>
      <c r="N696" s="24">
        <f t="shared" si="53"/>
        <v>306.18099999999998</v>
      </c>
      <c r="O696" s="7">
        <f t="shared" si="51"/>
        <v>1.0841365074906673</v>
      </c>
    </row>
    <row r="697" spans="1:15" x14ac:dyDescent="0.2">
      <c r="A697" s="1">
        <v>696</v>
      </c>
      <c r="B697" s="9">
        <f>('summary-refine'!$H698+'summary-refine'!$I698)/1000</f>
        <v>8.6080000000000005</v>
      </c>
      <c r="C697" s="9">
        <f>('summary-refine'!$K698-'summary-refine'!$J698)/1000</f>
        <v>161.50200000000001</v>
      </c>
      <c r="D697" s="9">
        <f>'summary-refine'!$J698/1000</f>
        <v>0.85399999999999998</v>
      </c>
      <c r="E697" s="8">
        <f>'summary-refine'!$G698</f>
        <v>331676</v>
      </c>
      <c r="F697" s="24">
        <f t="shared" si="52"/>
        <v>331.67599999999999</v>
      </c>
      <c r="G697" s="8">
        <f>'summary-refine'!$P698/1000</f>
        <v>100.282</v>
      </c>
      <c r="H697" s="8">
        <f>'summary-refine'!$P698/J697</f>
        <v>54.709219858156025</v>
      </c>
      <c r="I697" s="8">
        <f>'summary-refine'!$L698</f>
        <v>1702</v>
      </c>
      <c r="J697" s="8">
        <f>'summary-refine'!$M698</f>
        <v>1833</v>
      </c>
      <c r="K697" s="9">
        <f>('summary-no-refine'!$K698-'summary-no-refine'!$J698)/1000</f>
        <v>128.38800000000001</v>
      </c>
      <c r="L697" s="7">
        <f t="shared" si="50"/>
        <v>1.2579213010561734</v>
      </c>
      <c r="M697" s="8">
        <f>'summary-no-refine'!$G698</f>
        <v>306840</v>
      </c>
      <c r="N697" s="24">
        <f t="shared" si="53"/>
        <v>306.83999999999997</v>
      </c>
      <c r="O697" s="7">
        <f t="shared" si="51"/>
        <v>1.0809412071437883</v>
      </c>
    </row>
    <row r="698" spans="1:15" x14ac:dyDescent="0.2">
      <c r="A698" s="1">
        <v>697</v>
      </c>
      <c r="B698" s="9">
        <f>('summary-refine'!$H699+'summary-refine'!$I699)/1000</f>
        <v>8.1289999999999996</v>
      </c>
      <c r="C698" s="9">
        <f>('summary-refine'!$K699-'summary-refine'!$J699)/1000</f>
        <v>157.40100000000001</v>
      </c>
      <c r="D698" s="9">
        <f>'summary-refine'!$J699/1000</f>
        <v>0.82599999999999996</v>
      </c>
      <c r="E698" s="8">
        <f>'summary-refine'!$G699</f>
        <v>331676</v>
      </c>
      <c r="F698" s="24">
        <f t="shared" si="52"/>
        <v>331.67599999999999</v>
      </c>
      <c r="G698" s="8">
        <f>'summary-refine'!$P699/1000</f>
        <v>100.282</v>
      </c>
      <c r="H698" s="8">
        <f>'summary-refine'!$P699/J698</f>
        <v>54.709219858156025</v>
      </c>
      <c r="I698" s="8">
        <f>'summary-refine'!$L699</f>
        <v>1702</v>
      </c>
      <c r="J698" s="8">
        <f>'summary-refine'!$M699</f>
        <v>1833</v>
      </c>
      <c r="K698" s="9">
        <f>('summary-no-refine'!$K699-'summary-no-refine'!$J699)/1000</f>
        <v>124.098</v>
      </c>
      <c r="L698" s="7">
        <f t="shared" si="50"/>
        <v>1.2683604892907219</v>
      </c>
      <c r="M698" s="8">
        <f>'summary-no-refine'!$G699</f>
        <v>306847</v>
      </c>
      <c r="N698" s="24">
        <f t="shared" si="53"/>
        <v>306.84699999999998</v>
      </c>
      <c r="O698" s="7">
        <f t="shared" si="51"/>
        <v>1.0809165479864558</v>
      </c>
    </row>
    <row r="699" spans="1:15" x14ac:dyDescent="0.2">
      <c r="A699" s="1">
        <v>698</v>
      </c>
      <c r="B699" s="9">
        <f>('summary-refine'!$H700+'summary-refine'!$I700)/1000</f>
        <v>8.4039999999999999</v>
      </c>
      <c r="C699" s="9">
        <f>('summary-refine'!$K700-'summary-refine'!$J700)/1000</f>
        <v>161.006</v>
      </c>
      <c r="D699" s="9">
        <f>'summary-refine'!$J700/1000</f>
        <v>0.86599999999999999</v>
      </c>
      <c r="E699" s="8">
        <f>'summary-refine'!$G700</f>
        <v>331676</v>
      </c>
      <c r="F699" s="24">
        <f t="shared" si="52"/>
        <v>331.67599999999999</v>
      </c>
      <c r="G699" s="8">
        <f>'summary-refine'!$P700/1000</f>
        <v>100.282</v>
      </c>
      <c r="H699" s="8">
        <f>'summary-refine'!$P700/J699</f>
        <v>54.709219858156025</v>
      </c>
      <c r="I699" s="8">
        <f>'summary-refine'!$L700</f>
        <v>1702</v>
      </c>
      <c r="J699" s="8">
        <f>'summary-refine'!$M700</f>
        <v>1833</v>
      </c>
      <c r="K699" s="9">
        <f>('summary-no-refine'!$K700-'summary-no-refine'!$J700)/1000</f>
        <v>127.1</v>
      </c>
      <c r="L699" s="7">
        <f t="shared" si="50"/>
        <v>1.2667663257277735</v>
      </c>
      <c r="M699" s="8">
        <f>'summary-no-refine'!$G700</f>
        <v>306840</v>
      </c>
      <c r="N699" s="24">
        <f t="shared" si="53"/>
        <v>306.83999999999997</v>
      </c>
      <c r="O699" s="7">
        <f t="shared" si="51"/>
        <v>1.0809412071437883</v>
      </c>
    </row>
    <row r="700" spans="1:15" x14ac:dyDescent="0.2">
      <c r="A700" s="1">
        <v>699</v>
      </c>
      <c r="B700" s="9">
        <f>('summary-refine'!$H701+'summary-refine'!$I701)/1000</f>
        <v>7.9459999999999997</v>
      </c>
      <c r="C700" s="9">
        <f>('summary-refine'!$K701-'summary-refine'!$J701)/1000</f>
        <v>152.43799999999999</v>
      </c>
      <c r="D700" s="9">
        <f>'summary-refine'!$J701/1000</f>
        <v>0.84799999999999998</v>
      </c>
      <c r="E700" s="8">
        <f>'summary-refine'!$G701</f>
        <v>331801</v>
      </c>
      <c r="F700" s="24">
        <f t="shared" si="52"/>
        <v>331.80099999999999</v>
      </c>
      <c r="G700" s="8">
        <f>'summary-refine'!$P701/1000</f>
        <v>100.383</v>
      </c>
      <c r="H700" s="8">
        <f>'summary-refine'!$P701/J700</f>
        <v>54.764320785597384</v>
      </c>
      <c r="I700" s="8">
        <f>'summary-refine'!$L701</f>
        <v>1702</v>
      </c>
      <c r="J700" s="8">
        <f>'summary-refine'!$M701</f>
        <v>1833</v>
      </c>
      <c r="K700" s="9">
        <f>('summary-no-refine'!$K701-'summary-no-refine'!$J701)/1000</f>
        <v>119.889</v>
      </c>
      <c r="L700" s="7">
        <f t="shared" si="50"/>
        <v>1.2714927975043582</v>
      </c>
      <c r="M700" s="8">
        <f>'summary-no-refine'!$G701</f>
        <v>306354</v>
      </c>
      <c r="N700" s="24">
        <f t="shared" si="53"/>
        <v>306.35399999999998</v>
      </c>
      <c r="O700" s="7">
        <f t="shared" si="51"/>
        <v>1.0830640370290578</v>
      </c>
    </row>
    <row r="701" spans="1:15" x14ac:dyDescent="0.2">
      <c r="A701" s="1">
        <v>700</v>
      </c>
      <c r="B701" s="9">
        <f>('summary-refine'!$H702+'summary-refine'!$I702)/1000</f>
        <v>8.2360000000000007</v>
      </c>
      <c r="C701" s="9">
        <f>('summary-refine'!$K702-'summary-refine'!$J702)/1000</f>
        <v>152.91900000000001</v>
      </c>
      <c r="D701" s="9">
        <f>'summary-refine'!$J702/1000</f>
        <v>0.79400000000000004</v>
      </c>
      <c r="E701" s="8">
        <f>'summary-refine'!$G702</f>
        <v>327714</v>
      </c>
      <c r="F701" s="24">
        <f t="shared" si="52"/>
        <v>327.714</v>
      </c>
      <c r="G701" s="8">
        <f>'summary-refine'!$P702/1000</f>
        <v>99.396000000000001</v>
      </c>
      <c r="H701" s="8">
        <f>'summary-refine'!$P702/J701</f>
        <v>54.225859247135844</v>
      </c>
      <c r="I701" s="8">
        <f>'summary-refine'!$L702</f>
        <v>1702</v>
      </c>
      <c r="J701" s="8">
        <f>'summary-refine'!$M702</f>
        <v>1833</v>
      </c>
      <c r="K701" s="9">
        <f>('summary-no-refine'!$K702-'summary-no-refine'!$J702)/1000</f>
        <v>124.265</v>
      </c>
      <c r="L701" s="7">
        <f t="shared" si="50"/>
        <v>1.2305878565967892</v>
      </c>
      <c r="M701" s="8">
        <f>'summary-no-refine'!$G702</f>
        <v>306148</v>
      </c>
      <c r="N701" s="24">
        <f t="shared" si="53"/>
        <v>306.14800000000002</v>
      </c>
      <c r="O701" s="7">
        <f t="shared" si="51"/>
        <v>1.0704430536864522</v>
      </c>
    </row>
    <row r="702" spans="1:15" x14ac:dyDescent="0.2">
      <c r="A702" s="1">
        <v>701</v>
      </c>
      <c r="B702" s="9">
        <f>('summary-refine'!$H703+'summary-refine'!$I703)/1000</f>
        <v>8.4949999999999992</v>
      </c>
      <c r="C702" s="9">
        <f>('summary-refine'!$K703-'summary-refine'!$J703)/1000</f>
        <v>161.51</v>
      </c>
      <c r="D702" s="9">
        <f>'summary-refine'!$J703/1000</f>
        <v>0.84499999999999997</v>
      </c>
      <c r="E702" s="8">
        <f>'summary-refine'!$G703</f>
        <v>332168</v>
      </c>
      <c r="F702" s="24">
        <f t="shared" si="52"/>
        <v>332.16800000000001</v>
      </c>
      <c r="G702" s="8">
        <f>'summary-refine'!$P703/1000</f>
        <v>100.313</v>
      </c>
      <c r="H702" s="8">
        <f>'summary-refine'!$P703/J702</f>
        <v>54.636710239651414</v>
      </c>
      <c r="I702" s="8">
        <f>'summary-refine'!$L703</f>
        <v>1703</v>
      </c>
      <c r="J702" s="8">
        <f>'summary-refine'!$M703</f>
        <v>1836</v>
      </c>
      <c r="K702" s="9">
        <f>('summary-no-refine'!$K703-'summary-no-refine'!$J703)/1000</f>
        <v>124.471</v>
      </c>
      <c r="L702" s="7">
        <f t="shared" si="50"/>
        <v>1.2975713218340015</v>
      </c>
      <c r="M702" s="8">
        <f>'summary-no-refine'!$G703</f>
        <v>306320</v>
      </c>
      <c r="N702" s="24">
        <f t="shared" si="53"/>
        <v>306.32</v>
      </c>
      <c r="O702" s="7">
        <f t="shared" si="51"/>
        <v>1.0843823452598589</v>
      </c>
    </row>
    <row r="703" spans="1:15" x14ac:dyDescent="0.2">
      <c r="A703" s="1">
        <v>702</v>
      </c>
      <c r="B703" s="9">
        <f>('summary-refine'!$H704+'summary-refine'!$I704)/1000</f>
        <v>8.4740000000000002</v>
      </c>
      <c r="C703" s="9">
        <f>('summary-refine'!$K704-'summary-refine'!$J704)/1000</f>
        <v>159.06100000000001</v>
      </c>
      <c r="D703" s="9">
        <f>'summary-refine'!$J704/1000</f>
        <v>0.84699999999999998</v>
      </c>
      <c r="E703" s="8">
        <f>'summary-refine'!$G704</f>
        <v>332168</v>
      </c>
      <c r="F703" s="24">
        <f t="shared" si="52"/>
        <v>332.16800000000001</v>
      </c>
      <c r="G703" s="8">
        <f>'summary-refine'!$P704/1000</f>
        <v>100.313</v>
      </c>
      <c r="H703" s="8">
        <f>'summary-refine'!$P704/J703</f>
        <v>54.636710239651414</v>
      </c>
      <c r="I703" s="8">
        <f>'summary-refine'!$L704</f>
        <v>1703</v>
      </c>
      <c r="J703" s="8">
        <f>'summary-refine'!$M704</f>
        <v>1836</v>
      </c>
      <c r="K703" s="9">
        <f>('summary-no-refine'!$K704-'summary-no-refine'!$J704)/1000</f>
        <v>125.345</v>
      </c>
      <c r="L703" s="7">
        <f t="shared" si="50"/>
        <v>1.2689855997447046</v>
      </c>
      <c r="M703" s="8">
        <f>'summary-no-refine'!$G704</f>
        <v>306327</v>
      </c>
      <c r="N703" s="24">
        <f t="shared" si="53"/>
        <v>306.327</v>
      </c>
      <c r="O703" s="7">
        <f t="shared" si="51"/>
        <v>1.084357565607994</v>
      </c>
    </row>
    <row r="704" spans="1:15" x14ac:dyDescent="0.2">
      <c r="A704" s="1">
        <v>703</v>
      </c>
      <c r="B704" s="9">
        <f>('summary-refine'!$H705+'summary-refine'!$I705)/1000</f>
        <v>8.6189999999999998</v>
      </c>
      <c r="C704" s="9">
        <f>('summary-refine'!$K705-'summary-refine'!$J705)/1000</f>
        <v>158.34</v>
      </c>
      <c r="D704" s="9">
        <f>'summary-refine'!$J705/1000</f>
        <v>0.90100000000000002</v>
      </c>
      <c r="E704" s="8">
        <f>'summary-refine'!$G705</f>
        <v>331850</v>
      </c>
      <c r="F704" s="24">
        <f t="shared" si="52"/>
        <v>331.85</v>
      </c>
      <c r="G704" s="8">
        <f>'summary-refine'!$P705/1000</f>
        <v>100.396</v>
      </c>
      <c r="H704" s="8">
        <f>'summary-refine'!$P705/J704</f>
        <v>54.68191721132898</v>
      </c>
      <c r="I704" s="8">
        <f>'summary-refine'!$L705</f>
        <v>1702</v>
      </c>
      <c r="J704" s="8">
        <f>'summary-refine'!$M705</f>
        <v>1836</v>
      </c>
      <c r="K704" s="9">
        <f>('summary-no-refine'!$K705-'summary-no-refine'!$J705)/1000</f>
        <v>122.051</v>
      </c>
      <c r="L704" s="7">
        <f t="shared" si="50"/>
        <v>1.2973265274352526</v>
      </c>
      <c r="M704" s="8">
        <f>'summary-no-refine'!$G705</f>
        <v>306389</v>
      </c>
      <c r="N704" s="24">
        <f t="shared" si="53"/>
        <v>306.38900000000001</v>
      </c>
      <c r="O704" s="7">
        <f t="shared" si="51"/>
        <v>1.0831002418494136</v>
      </c>
    </row>
    <row r="705" spans="1:15" x14ac:dyDescent="0.2">
      <c r="A705" s="1">
        <v>704</v>
      </c>
      <c r="B705" s="9">
        <f>('summary-refine'!$H706+'summary-refine'!$I706)/1000</f>
        <v>7.98</v>
      </c>
      <c r="C705" s="9">
        <f>('summary-refine'!$K706-'summary-refine'!$J706)/1000</f>
        <v>155.125</v>
      </c>
      <c r="D705" s="9">
        <f>'summary-refine'!$J706/1000</f>
        <v>1.036</v>
      </c>
      <c r="E705" s="8">
        <f>'summary-refine'!$G706</f>
        <v>331850</v>
      </c>
      <c r="F705" s="24">
        <f t="shared" si="52"/>
        <v>331.85</v>
      </c>
      <c r="G705" s="8">
        <f>'summary-refine'!$P706/1000</f>
        <v>100.396</v>
      </c>
      <c r="H705" s="8">
        <f>'summary-refine'!$P706/J705</f>
        <v>54.68191721132898</v>
      </c>
      <c r="I705" s="8">
        <f>'summary-refine'!$L706</f>
        <v>1702</v>
      </c>
      <c r="J705" s="8">
        <f>'summary-refine'!$M706</f>
        <v>1836</v>
      </c>
      <c r="K705" s="9">
        <f>('summary-no-refine'!$K706-'summary-no-refine'!$J706)/1000</f>
        <v>122.402</v>
      </c>
      <c r="L705" s="7">
        <f t="shared" si="50"/>
        <v>1.2673404029345925</v>
      </c>
      <c r="M705" s="8">
        <f>'summary-no-refine'!$G706</f>
        <v>306389</v>
      </c>
      <c r="N705" s="24">
        <f t="shared" si="53"/>
        <v>306.38900000000001</v>
      </c>
      <c r="O705" s="7">
        <f t="shared" si="51"/>
        <v>1.0831002418494136</v>
      </c>
    </row>
    <row r="706" spans="1:15" x14ac:dyDescent="0.2">
      <c r="A706" s="1">
        <v>705</v>
      </c>
      <c r="B706" s="9">
        <f>('summary-refine'!$H707+'summary-refine'!$I707)/1000</f>
        <v>8.1549999999999994</v>
      </c>
      <c r="C706" s="9">
        <f>('summary-refine'!$K707-'summary-refine'!$J707)/1000</f>
        <v>154.38900000000001</v>
      </c>
      <c r="D706" s="9">
        <f>'summary-refine'!$J707/1000</f>
        <v>0.89200000000000002</v>
      </c>
      <c r="E706" s="8">
        <f>'summary-refine'!$G707</f>
        <v>331850</v>
      </c>
      <c r="F706" s="24">
        <f t="shared" si="52"/>
        <v>331.85</v>
      </c>
      <c r="G706" s="8">
        <f>'summary-refine'!$P707/1000</f>
        <v>100.396</v>
      </c>
      <c r="H706" s="8">
        <f>'summary-refine'!$P707/J706</f>
        <v>54.68191721132898</v>
      </c>
      <c r="I706" s="8">
        <f>'summary-refine'!$L707</f>
        <v>1702</v>
      </c>
      <c r="J706" s="8">
        <f>'summary-refine'!$M707</f>
        <v>1836</v>
      </c>
      <c r="K706" s="9">
        <f>('summary-no-refine'!$K707-'summary-no-refine'!$J707)/1000</f>
        <v>123.545</v>
      </c>
      <c r="L706" s="7">
        <f t="shared" ref="L706:L769" si="54">C706/K706</f>
        <v>1.2496580193451778</v>
      </c>
      <c r="M706" s="8">
        <f>'summary-no-refine'!$G707</f>
        <v>306396</v>
      </c>
      <c r="N706" s="24">
        <f t="shared" si="53"/>
        <v>306.39600000000002</v>
      </c>
      <c r="O706" s="7">
        <f t="shared" ref="O706:O769" si="55">E706/M706</f>
        <v>1.0830754970691523</v>
      </c>
    </row>
    <row r="707" spans="1:15" x14ac:dyDescent="0.2">
      <c r="A707" s="1">
        <v>706</v>
      </c>
      <c r="B707" s="9">
        <f>('summary-refine'!$H708+'summary-refine'!$I708)/1000</f>
        <v>8.5530000000000008</v>
      </c>
      <c r="C707" s="9">
        <f>('summary-refine'!$K708-'summary-refine'!$J708)/1000</f>
        <v>155.35</v>
      </c>
      <c r="D707" s="9">
        <f>'summary-refine'!$J708/1000</f>
        <v>0.90900000000000003</v>
      </c>
      <c r="E707" s="8">
        <f>'summary-refine'!$G708</f>
        <v>331850</v>
      </c>
      <c r="F707" s="24">
        <f t="shared" ref="F707:F770" si="56">E707/1000</f>
        <v>331.85</v>
      </c>
      <c r="G707" s="8">
        <f>'summary-refine'!$P708/1000</f>
        <v>100.396</v>
      </c>
      <c r="H707" s="8">
        <f>'summary-refine'!$P708/J707</f>
        <v>54.68191721132898</v>
      </c>
      <c r="I707" s="8">
        <f>'summary-refine'!$L708</f>
        <v>1702</v>
      </c>
      <c r="J707" s="8">
        <f>'summary-refine'!$M708</f>
        <v>1836</v>
      </c>
      <c r="K707" s="9">
        <f>('summary-no-refine'!$K708-'summary-no-refine'!$J708)/1000</f>
        <v>125.17400000000001</v>
      </c>
      <c r="L707" s="7">
        <f t="shared" si="54"/>
        <v>1.2410724271813633</v>
      </c>
      <c r="M707" s="8">
        <f>'summary-no-refine'!$G708</f>
        <v>306389</v>
      </c>
      <c r="N707" s="24">
        <f t="shared" ref="N707:N770" si="57">M707/1000</f>
        <v>306.38900000000001</v>
      </c>
      <c r="O707" s="7">
        <f t="shared" si="55"/>
        <v>1.0831002418494136</v>
      </c>
    </row>
    <row r="708" spans="1:15" x14ac:dyDescent="0.2">
      <c r="A708" s="1">
        <v>707</v>
      </c>
      <c r="B708" s="9">
        <f>('summary-refine'!$H709+'summary-refine'!$I709)/1000</f>
        <v>8.4979999999999993</v>
      </c>
      <c r="C708" s="9">
        <f>('summary-refine'!$K709-'summary-refine'!$J709)/1000</f>
        <v>154.727</v>
      </c>
      <c r="D708" s="9">
        <f>'summary-refine'!$J709/1000</f>
        <v>0.83099999999999996</v>
      </c>
      <c r="E708" s="8">
        <f>'summary-refine'!$G709</f>
        <v>331850</v>
      </c>
      <c r="F708" s="24">
        <f t="shared" si="56"/>
        <v>331.85</v>
      </c>
      <c r="G708" s="8">
        <f>'summary-refine'!$P709/1000</f>
        <v>100.396</v>
      </c>
      <c r="H708" s="8">
        <f>'summary-refine'!$P709/J708</f>
        <v>54.68191721132898</v>
      </c>
      <c r="I708" s="8">
        <f>'summary-refine'!$L709</f>
        <v>1702</v>
      </c>
      <c r="J708" s="8">
        <f>'summary-refine'!$M709</f>
        <v>1836</v>
      </c>
      <c r="K708" s="9">
        <f>('summary-no-refine'!$K709-'summary-no-refine'!$J709)/1000</f>
        <v>131.631</v>
      </c>
      <c r="L708" s="7">
        <f t="shared" si="54"/>
        <v>1.1754601879496471</v>
      </c>
      <c r="M708" s="8">
        <f>'summary-no-refine'!$G709</f>
        <v>306396</v>
      </c>
      <c r="N708" s="24">
        <f t="shared" si="57"/>
        <v>306.39600000000002</v>
      </c>
      <c r="O708" s="7">
        <f t="shared" si="55"/>
        <v>1.0830754970691523</v>
      </c>
    </row>
    <row r="709" spans="1:15" x14ac:dyDescent="0.2">
      <c r="A709" s="1">
        <v>708</v>
      </c>
      <c r="B709" s="9">
        <f>('summary-refine'!$H710+'summary-refine'!$I710)/1000</f>
        <v>8.1479999999999997</v>
      </c>
      <c r="C709" s="9">
        <f>('summary-refine'!$K710-'summary-refine'!$J710)/1000</f>
        <v>154.863</v>
      </c>
      <c r="D709" s="9">
        <f>'summary-refine'!$J710/1000</f>
        <v>0.80100000000000005</v>
      </c>
      <c r="E709" s="8">
        <f>'summary-refine'!$G710</f>
        <v>331850</v>
      </c>
      <c r="F709" s="24">
        <f t="shared" si="56"/>
        <v>331.85</v>
      </c>
      <c r="G709" s="8">
        <f>'summary-refine'!$P710/1000</f>
        <v>100.396</v>
      </c>
      <c r="H709" s="8">
        <f>'summary-refine'!$P710/J709</f>
        <v>54.68191721132898</v>
      </c>
      <c r="I709" s="8">
        <f>'summary-refine'!$L710</f>
        <v>1702</v>
      </c>
      <c r="J709" s="8">
        <f>'summary-refine'!$M710</f>
        <v>1836</v>
      </c>
      <c r="K709" s="9">
        <f>('summary-no-refine'!$K710-'summary-no-refine'!$J710)/1000</f>
        <v>124.316</v>
      </c>
      <c r="L709" s="7">
        <f t="shared" si="54"/>
        <v>1.2457205830303419</v>
      </c>
      <c r="M709" s="8">
        <f>'summary-no-refine'!$G710</f>
        <v>306389</v>
      </c>
      <c r="N709" s="24">
        <f t="shared" si="57"/>
        <v>306.38900000000001</v>
      </c>
      <c r="O709" s="7">
        <f t="shared" si="55"/>
        <v>1.0831002418494136</v>
      </c>
    </row>
    <row r="710" spans="1:15" x14ac:dyDescent="0.2">
      <c r="A710" s="1">
        <v>709</v>
      </c>
      <c r="B710" s="9">
        <f>('summary-refine'!$H711+'summary-refine'!$I711)/1000</f>
        <v>8.0380000000000003</v>
      </c>
      <c r="C710" s="9">
        <f>('summary-refine'!$K711-'summary-refine'!$J711)/1000</f>
        <v>150.18600000000001</v>
      </c>
      <c r="D710" s="9">
        <f>'summary-refine'!$J711/1000</f>
        <v>0.82599999999999996</v>
      </c>
      <c r="E710" s="8">
        <f>'summary-refine'!$G711</f>
        <v>331850</v>
      </c>
      <c r="F710" s="24">
        <f t="shared" si="56"/>
        <v>331.85</v>
      </c>
      <c r="G710" s="8">
        <f>'summary-refine'!$P711/1000</f>
        <v>100.396</v>
      </c>
      <c r="H710" s="8">
        <f>'summary-refine'!$P711/J710</f>
        <v>54.68191721132898</v>
      </c>
      <c r="I710" s="8">
        <f>'summary-refine'!$L711</f>
        <v>1702</v>
      </c>
      <c r="J710" s="8">
        <f>'summary-refine'!$M711</f>
        <v>1836</v>
      </c>
      <c r="K710" s="9">
        <f>('summary-no-refine'!$K711-'summary-no-refine'!$J711)/1000</f>
        <v>121.569</v>
      </c>
      <c r="L710" s="7">
        <f t="shared" si="54"/>
        <v>1.2353971818473459</v>
      </c>
      <c r="M710" s="8">
        <f>'summary-no-refine'!$G711</f>
        <v>306389</v>
      </c>
      <c r="N710" s="24">
        <f t="shared" si="57"/>
        <v>306.38900000000001</v>
      </c>
      <c r="O710" s="7">
        <f t="shared" si="55"/>
        <v>1.0831002418494136</v>
      </c>
    </row>
    <row r="711" spans="1:15" x14ac:dyDescent="0.2">
      <c r="A711" s="1">
        <v>710</v>
      </c>
      <c r="B711" s="9">
        <f>('summary-refine'!$H712+'summary-refine'!$I712)/1000</f>
        <v>8.5069999999999997</v>
      </c>
      <c r="C711" s="9">
        <f>('summary-refine'!$K712-'summary-refine'!$J712)/1000</f>
        <v>154.255</v>
      </c>
      <c r="D711" s="9">
        <f>'summary-refine'!$J712/1000</f>
        <v>0.94</v>
      </c>
      <c r="E711" s="8">
        <f>'summary-refine'!$G712</f>
        <v>331850</v>
      </c>
      <c r="F711" s="24">
        <f t="shared" si="56"/>
        <v>331.85</v>
      </c>
      <c r="G711" s="8">
        <f>'summary-refine'!$P712/1000</f>
        <v>100.396</v>
      </c>
      <c r="H711" s="8">
        <f>'summary-refine'!$P712/J711</f>
        <v>54.68191721132898</v>
      </c>
      <c r="I711" s="8">
        <f>'summary-refine'!$L712</f>
        <v>1702</v>
      </c>
      <c r="J711" s="8">
        <f>'summary-refine'!$M712</f>
        <v>1836</v>
      </c>
      <c r="K711" s="9">
        <f>('summary-no-refine'!$K712-'summary-no-refine'!$J712)/1000</f>
        <v>127.324</v>
      </c>
      <c r="L711" s="7">
        <f t="shared" si="54"/>
        <v>1.2115155037542018</v>
      </c>
      <c r="M711" s="8">
        <f>'summary-no-refine'!$G712</f>
        <v>306396</v>
      </c>
      <c r="N711" s="24">
        <f t="shared" si="57"/>
        <v>306.39600000000002</v>
      </c>
      <c r="O711" s="7">
        <f t="shared" si="55"/>
        <v>1.0830754970691523</v>
      </c>
    </row>
    <row r="712" spans="1:15" x14ac:dyDescent="0.2">
      <c r="A712" s="1">
        <v>711</v>
      </c>
      <c r="B712" s="9">
        <f>('summary-refine'!$H713+'summary-refine'!$I713)/1000</f>
        <v>8.484</v>
      </c>
      <c r="C712" s="9">
        <f>('summary-refine'!$K713-'summary-refine'!$J713)/1000</f>
        <v>157.215</v>
      </c>
      <c r="D712" s="9">
        <f>'summary-refine'!$J713/1000</f>
        <v>0.93700000000000006</v>
      </c>
      <c r="E712" s="8">
        <f>'summary-refine'!$G713</f>
        <v>331850</v>
      </c>
      <c r="F712" s="24">
        <f t="shared" si="56"/>
        <v>331.85</v>
      </c>
      <c r="G712" s="8">
        <f>'summary-refine'!$P713/1000</f>
        <v>100.396</v>
      </c>
      <c r="H712" s="8">
        <f>'summary-refine'!$P713/J712</f>
        <v>54.68191721132898</v>
      </c>
      <c r="I712" s="8">
        <f>'summary-refine'!$L713</f>
        <v>1702</v>
      </c>
      <c r="J712" s="8">
        <f>'summary-refine'!$M713</f>
        <v>1836</v>
      </c>
      <c r="K712" s="9">
        <f>('summary-no-refine'!$K713-'summary-no-refine'!$J713)/1000</f>
        <v>128.85499999999999</v>
      </c>
      <c r="L712" s="7">
        <f t="shared" si="54"/>
        <v>1.2200923518683793</v>
      </c>
      <c r="M712" s="8">
        <f>'summary-no-refine'!$G713</f>
        <v>306389</v>
      </c>
      <c r="N712" s="24">
        <f t="shared" si="57"/>
        <v>306.38900000000001</v>
      </c>
      <c r="O712" s="7">
        <f t="shared" si="55"/>
        <v>1.0831002418494136</v>
      </c>
    </row>
    <row r="713" spans="1:15" x14ac:dyDescent="0.2">
      <c r="A713" s="1">
        <v>712</v>
      </c>
      <c r="B713" s="9">
        <f>('summary-refine'!$H714+'summary-refine'!$I714)/1000</f>
        <v>8.2669999999999995</v>
      </c>
      <c r="C713" s="9">
        <f>('summary-refine'!$K714-'summary-refine'!$J714)/1000</f>
        <v>155.86600000000001</v>
      </c>
      <c r="D713" s="9">
        <f>'summary-refine'!$J714/1000</f>
        <v>0.90700000000000003</v>
      </c>
      <c r="E713" s="8">
        <f>'summary-refine'!$G714</f>
        <v>331850</v>
      </c>
      <c r="F713" s="24">
        <f t="shared" si="56"/>
        <v>331.85</v>
      </c>
      <c r="G713" s="8">
        <f>'summary-refine'!$P714/1000</f>
        <v>100.396</v>
      </c>
      <c r="H713" s="8">
        <f>'summary-refine'!$P714/J713</f>
        <v>54.68191721132898</v>
      </c>
      <c r="I713" s="8">
        <f>'summary-refine'!$L714</f>
        <v>1702</v>
      </c>
      <c r="J713" s="8">
        <f>'summary-refine'!$M714</f>
        <v>1836</v>
      </c>
      <c r="K713" s="9">
        <f>('summary-no-refine'!$K714-'summary-no-refine'!$J714)/1000</f>
        <v>124.126</v>
      </c>
      <c r="L713" s="7">
        <f t="shared" si="54"/>
        <v>1.2557079097046551</v>
      </c>
      <c r="M713" s="8">
        <f>'summary-no-refine'!$G714</f>
        <v>306396</v>
      </c>
      <c r="N713" s="24">
        <f t="shared" si="57"/>
        <v>306.39600000000002</v>
      </c>
      <c r="O713" s="7">
        <f t="shared" si="55"/>
        <v>1.0830754970691523</v>
      </c>
    </row>
    <row r="714" spans="1:15" x14ac:dyDescent="0.2">
      <c r="A714" s="1">
        <v>713</v>
      </c>
      <c r="B714" s="9">
        <f>('summary-refine'!$H715+'summary-refine'!$I715)/1000</f>
        <v>8.2520000000000007</v>
      </c>
      <c r="C714" s="9">
        <f>('summary-refine'!$K715-'summary-refine'!$J715)/1000</f>
        <v>153.679</v>
      </c>
      <c r="D714" s="9">
        <f>'summary-refine'!$J715/1000</f>
        <v>0.90300000000000002</v>
      </c>
      <c r="E714" s="8">
        <f>'summary-refine'!$G715</f>
        <v>331850</v>
      </c>
      <c r="F714" s="24">
        <f t="shared" si="56"/>
        <v>331.85</v>
      </c>
      <c r="G714" s="8">
        <f>'summary-refine'!$P715/1000</f>
        <v>100.396</v>
      </c>
      <c r="H714" s="8">
        <f>'summary-refine'!$P715/J714</f>
        <v>54.68191721132898</v>
      </c>
      <c r="I714" s="8">
        <f>'summary-refine'!$L715</f>
        <v>1702</v>
      </c>
      <c r="J714" s="8">
        <f>'summary-refine'!$M715</f>
        <v>1836</v>
      </c>
      <c r="K714" s="9">
        <f>('summary-no-refine'!$K715-'summary-no-refine'!$J715)/1000</f>
        <v>122.077</v>
      </c>
      <c r="L714" s="7">
        <f t="shared" si="54"/>
        <v>1.2588694020986755</v>
      </c>
      <c r="M714" s="8">
        <f>'summary-no-refine'!$G715</f>
        <v>306389</v>
      </c>
      <c r="N714" s="24">
        <f t="shared" si="57"/>
        <v>306.38900000000001</v>
      </c>
      <c r="O714" s="7">
        <f t="shared" si="55"/>
        <v>1.0831002418494136</v>
      </c>
    </row>
    <row r="715" spans="1:15" x14ac:dyDescent="0.2">
      <c r="A715" s="1">
        <v>714</v>
      </c>
      <c r="B715" s="9">
        <f>('summary-refine'!$H716+'summary-refine'!$I716)/1000</f>
        <v>7.992</v>
      </c>
      <c r="C715" s="9">
        <f>('summary-refine'!$K716-'summary-refine'!$J716)/1000</f>
        <v>151.85400000000001</v>
      </c>
      <c r="D715" s="9">
        <f>'summary-refine'!$J716/1000</f>
        <v>0.82499999999999996</v>
      </c>
      <c r="E715" s="8">
        <f>'summary-refine'!$G716</f>
        <v>331850</v>
      </c>
      <c r="F715" s="24">
        <f t="shared" si="56"/>
        <v>331.85</v>
      </c>
      <c r="G715" s="8">
        <f>'summary-refine'!$P716/1000</f>
        <v>100.396</v>
      </c>
      <c r="H715" s="8">
        <f>'summary-refine'!$P716/J715</f>
        <v>54.68191721132898</v>
      </c>
      <c r="I715" s="8">
        <f>'summary-refine'!$L716</f>
        <v>1702</v>
      </c>
      <c r="J715" s="8">
        <f>'summary-refine'!$M716</f>
        <v>1836</v>
      </c>
      <c r="K715" s="9">
        <f>('summary-no-refine'!$K716-'summary-no-refine'!$J716)/1000</f>
        <v>122.84399999999999</v>
      </c>
      <c r="L715" s="7">
        <f t="shared" si="54"/>
        <v>1.2361531698739867</v>
      </c>
      <c r="M715" s="8">
        <f>'summary-no-refine'!$G716</f>
        <v>306389</v>
      </c>
      <c r="N715" s="24">
        <f t="shared" si="57"/>
        <v>306.38900000000001</v>
      </c>
      <c r="O715" s="7">
        <f t="shared" si="55"/>
        <v>1.0831002418494136</v>
      </c>
    </row>
    <row r="716" spans="1:15" x14ac:dyDescent="0.2">
      <c r="A716" s="1">
        <v>715</v>
      </c>
      <c r="B716" s="9">
        <f>('summary-refine'!$H717+'summary-refine'!$I717)/1000</f>
        <v>8.4849999999999994</v>
      </c>
      <c r="C716" s="9">
        <f>('summary-refine'!$K717-'summary-refine'!$J717)/1000</f>
        <v>127.962</v>
      </c>
      <c r="D716" s="9">
        <f>'summary-refine'!$J717/1000</f>
        <v>0.82</v>
      </c>
      <c r="E716" s="8">
        <f>'summary-refine'!$G717</f>
        <v>337109</v>
      </c>
      <c r="F716" s="24">
        <f t="shared" si="56"/>
        <v>337.10899999999998</v>
      </c>
      <c r="G716" s="8">
        <f>'summary-refine'!$P717/1000</f>
        <v>102.33499999999999</v>
      </c>
      <c r="H716" s="8">
        <f>'summary-refine'!$P717/J716</f>
        <v>55.98194748358862</v>
      </c>
      <c r="I716" s="8">
        <f>'summary-refine'!$L717</f>
        <v>1695</v>
      </c>
      <c r="J716" s="8">
        <f>'summary-refine'!$M717</f>
        <v>1828</v>
      </c>
      <c r="K716" s="9">
        <f>('summary-no-refine'!$K717-'summary-no-refine'!$J717)/1000</f>
        <v>92.394999999999996</v>
      </c>
      <c r="L716" s="7">
        <f t="shared" si="54"/>
        <v>1.3849450727853241</v>
      </c>
      <c r="M716" s="8">
        <f>'summary-no-refine'!$G717</f>
        <v>291075</v>
      </c>
      <c r="N716" s="24">
        <f t="shared" si="57"/>
        <v>291.07499999999999</v>
      </c>
      <c r="O716" s="7">
        <f t="shared" si="55"/>
        <v>1.1581516791205015</v>
      </c>
    </row>
    <row r="717" spans="1:15" x14ac:dyDescent="0.2">
      <c r="A717" s="1">
        <v>716</v>
      </c>
      <c r="B717" s="9">
        <f>('summary-refine'!$H718+'summary-refine'!$I718)/1000</f>
        <v>8.4710000000000001</v>
      </c>
      <c r="C717" s="9">
        <f>('summary-refine'!$K718-'summary-refine'!$J718)/1000</f>
        <v>155.13999999999999</v>
      </c>
      <c r="D717" s="9">
        <f>'summary-refine'!$J718/1000</f>
        <v>0.89500000000000002</v>
      </c>
      <c r="E717" s="8">
        <f>'summary-refine'!$G718</f>
        <v>335483</v>
      </c>
      <c r="F717" s="24">
        <f t="shared" si="56"/>
        <v>335.483</v>
      </c>
      <c r="G717" s="8">
        <f>'summary-refine'!$P718/1000</f>
        <v>98.686000000000007</v>
      </c>
      <c r="H717" s="8">
        <f>'summary-refine'!$P718/J717</f>
        <v>53.750544662309366</v>
      </c>
      <c r="I717" s="8">
        <f>'summary-refine'!$L718</f>
        <v>1698</v>
      </c>
      <c r="J717" s="8">
        <f>'summary-refine'!$M718</f>
        <v>1836</v>
      </c>
      <c r="K717" s="9">
        <f>('summary-no-refine'!$K718-'summary-no-refine'!$J718)/1000</f>
        <v>96.194999999999993</v>
      </c>
      <c r="L717" s="7">
        <f t="shared" si="54"/>
        <v>1.6127657362648786</v>
      </c>
      <c r="M717" s="8">
        <f>'summary-no-refine'!$G718</f>
        <v>278592</v>
      </c>
      <c r="N717" s="24">
        <f t="shared" si="57"/>
        <v>278.59199999999998</v>
      </c>
      <c r="O717" s="7">
        <f t="shared" si="55"/>
        <v>1.2042090225132094</v>
      </c>
    </row>
    <row r="718" spans="1:15" x14ac:dyDescent="0.2">
      <c r="A718" s="1">
        <v>717</v>
      </c>
      <c r="B718" s="9">
        <f>('summary-refine'!$H719+'summary-refine'!$I719)/1000</f>
        <v>8.4350000000000005</v>
      </c>
      <c r="C718" s="9">
        <f>('summary-refine'!$K719-'summary-refine'!$J719)/1000</f>
        <v>150.21600000000001</v>
      </c>
      <c r="D718" s="9">
        <f>'summary-refine'!$J719/1000</f>
        <v>0.80200000000000005</v>
      </c>
      <c r="E718" s="8">
        <f>'summary-refine'!$G719</f>
        <v>335466</v>
      </c>
      <c r="F718" s="24">
        <f t="shared" si="56"/>
        <v>335.46600000000001</v>
      </c>
      <c r="G718" s="8">
        <f>'summary-refine'!$P719/1000</f>
        <v>98.688000000000002</v>
      </c>
      <c r="H718" s="8">
        <f>'summary-refine'!$P719/J718</f>
        <v>53.751633986928105</v>
      </c>
      <c r="I718" s="8">
        <f>'summary-refine'!$L719</f>
        <v>1697</v>
      </c>
      <c r="J718" s="8">
        <f>'summary-refine'!$M719</f>
        <v>1836</v>
      </c>
      <c r="K718" s="9">
        <f>('summary-no-refine'!$K719-'summary-no-refine'!$J719)/1000</f>
        <v>94.557000000000002</v>
      </c>
      <c r="L718" s="7">
        <f t="shared" si="54"/>
        <v>1.5886290808718551</v>
      </c>
      <c r="M718" s="8">
        <f>'summary-no-refine'!$G719</f>
        <v>278524</v>
      </c>
      <c r="N718" s="24">
        <f t="shared" si="57"/>
        <v>278.524</v>
      </c>
      <c r="O718" s="7">
        <f t="shared" si="55"/>
        <v>1.2044419870459997</v>
      </c>
    </row>
    <row r="719" spans="1:15" x14ac:dyDescent="0.2">
      <c r="A719" s="1">
        <v>718</v>
      </c>
      <c r="B719" s="9">
        <f>('summary-refine'!$H720+'summary-refine'!$I720)/1000</f>
        <v>8.2080000000000002</v>
      </c>
      <c r="C719" s="9">
        <f>('summary-refine'!$K720-'summary-refine'!$J720)/1000</f>
        <v>148.988</v>
      </c>
      <c r="D719" s="9">
        <f>'summary-refine'!$J720/1000</f>
        <v>0.82</v>
      </c>
      <c r="E719" s="8">
        <f>'summary-refine'!$G720</f>
        <v>335516</v>
      </c>
      <c r="F719" s="24">
        <f t="shared" si="56"/>
        <v>335.51600000000002</v>
      </c>
      <c r="G719" s="8">
        <f>'summary-refine'!$P720/1000</f>
        <v>98.688000000000002</v>
      </c>
      <c r="H719" s="8">
        <f>'summary-refine'!$P720/J719</f>
        <v>53.751633986928105</v>
      </c>
      <c r="I719" s="8">
        <f>'summary-refine'!$L720</f>
        <v>1697</v>
      </c>
      <c r="J719" s="8">
        <f>'summary-refine'!$M720</f>
        <v>1836</v>
      </c>
      <c r="K719" s="9">
        <f>('summary-no-refine'!$K720-'summary-no-refine'!$J720)/1000</f>
        <v>92.028999999999996</v>
      </c>
      <c r="L719" s="7">
        <f t="shared" si="54"/>
        <v>1.6189244694607134</v>
      </c>
      <c r="M719" s="8">
        <f>'summary-no-refine'!$G720</f>
        <v>278627</v>
      </c>
      <c r="N719" s="24">
        <f t="shared" si="57"/>
        <v>278.62700000000001</v>
      </c>
      <c r="O719" s="7">
        <f t="shared" si="55"/>
        <v>1.2041761925441541</v>
      </c>
    </row>
    <row r="720" spans="1:15" x14ac:dyDescent="0.2">
      <c r="A720" s="1">
        <v>719</v>
      </c>
      <c r="B720" s="9">
        <f>('summary-refine'!$H721+'summary-refine'!$I721)/1000</f>
        <v>8.1509999999999998</v>
      </c>
      <c r="C720" s="9">
        <f>('summary-refine'!$K721-'summary-refine'!$J721)/1000</f>
        <v>147.47999999999999</v>
      </c>
      <c r="D720" s="9">
        <f>'summary-refine'!$J721/1000</f>
        <v>0.82</v>
      </c>
      <c r="E720" s="8">
        <f>'summary-refine'!$G721</f>
        <v>335558</v>
      </c>
      <c r="F720" s="24">
        <f t="shared" si="56"/>
        <v>335.55799999999999</v>
      </c>
      <c r="G720" s="8">
        <f>'summary-refine'!$P721/1000</f>
        <v>98.712000000000003</v>
      </c>
      <c r="H720" s="8">
        <f>'summary-refine'!$P721/J720</f>
        <v>53.64782608695652</v>
      </c>
      <c r="I720" s="8">
        <f>'summary-refine'!$L721</f>
        <v>1705</v>
      </c>
      <c r="J720" s="8">
        <f>'summary-refine'!$M721</f>
        <v>1840</v>
      </c>
      <c r="K720" s="9">
        <f>('summary-no-refine'!$K721-'summary-no-refine'!$J721)/1000</f>
        <v>94.319000000000003</v>
      </c>
      <c r="L720" s="7">
        <f t="shared" si="54"/>
        <v>1.5636298094763514</v>
      </c>
      <c r="M720" s="8">
        <f>'summary-no-refine'!$G721</f>
        <v>279071</v>
      </c>
      <c r="N720" s="24">
        <f t="shared" si="57"/>
        <v>279.07100000000003</v>
      </c>
      <c r="O720" s="7">
        <f t="shared" si="55"/>
        <v>1.2024108560187192</v>
      </c>
    </row>
    <row r="721" spans="1:15" x14ac:dyDescent="0.2">
      <c r="A721" s="1">
        <v>720</v>
      </c>
      <c r="B721" s="9">
        <f>('summary-refine'!$H722+'summary-refine'!$I722)/1000</f>
        <v>8.4090000000000007</v>
      </c>
      <c r="C721" s="9">
        <f>('summary-refine'!$K722-'summary-refine'!$J722)/1000</f>
        <v>154.07900000000001</v>
      </c>
      <c r="D721" s="9">
        <f>'summary-refine'!$J722/1000</f>
        <v>0.80400000000000005</v>
      </c>
      <c r="E721" s="8">
        <f>'summary-refine'!$G722</f>
        <v>335558</v>
      </c>
      <c r="F721" s="24">
        <f t="shared" si="56"/>
        <v>335.55799999999999</v>
      </c>
      <c r="G721" s="8">
        <f>'summary-refine'!$P722/1000</f>
        <v>98.712000000000003</v>
      </c>
      <c r="H721" s="8">
        <f>'summary-refine'!$P722/J721</f>
        <v>53.64782608695652</v>
      </c>
      <c r="I721" s="8">
        <f>'summary-refine'!$L722</f>
        <v>1706</v>
      </c>
      <c r="J721" s="8">
        <f>'summary-refine'!$M722</f>
        <v>1840</v>
      </c>
      <c r="K721" s="9">
        <f>('summary-no-refine'!$K722-'summary-no-refine'!$J722)/1000</f>
        <v>92.935000000000002</v>
      </c>
      <c r="L721" s="7">
        <f t="shared" si="54"/>
        <v>1.6579222036907517</v>
      </c>
      <c r="M721" s="8">
        <f>'summary-no-refine'!$G722</f>
        <v>279079</v>
      </c>
      <c r="N721" s="24">
        <f t="shared" si="57"/>
        <v>279.07900000000001</v>
      </c>
      <c r="O721" s="7">
        <f t="shared" si="55"/>
        <v>1.2023763880478286</v>
      </c>
    </row>
    <row r="722" spans="1:15" x14ac:dyDescent="0.2">
      <c r="A722" s="1">
        <v>721</v>
      </c>
      <c r="B722" s="9">
        <f>('summary-refine'!$H723+'summary-refine'!$I723)/1000</f>
        <v>8.4369999999999994</v>
      </c>
      <c r="C722" s="9">
        <f>('summary-refine'!$K723-'summary-refine'!$J723)/1000</f>
        <v>122.85899999999999</v>
      </c>
      <c r="D722" s="9">
        <f>'summary-refine'!$J723/1000</f>
        <v>0.877</v>
      </c>
      <c r="E722" s="8">
        <f>'summary-refine'!$G723</f>
        <v>319560</v>
      </c>
      <c r="F722" s="24">
        <f t="shared" si="56"/>
        <v>319.56</v>
      </c>
      <c r="G722" s="8">
        <f>'summary-refine'!$P723/1000</f>
        <v>95.591999999999999</v>
      </c>
      <c r="H722" s="8">
        <f>'summary-refine'!$P723/J722</f>
        <v>52.207536865101041</v>
      </c>
      <c r="I722" s="8">
        <f>'summary-refine'!$L723</f>
        <v>1705</v>
      </c>
      <c r="J722" s="8">
        <f>'summary-refine'!$M723</f>
        <v>1831</v>
      </c>
      <c r="K722" s="9">
        <f>('summary-no-refine'!$K723-'summary-no-refine'!$J723)/1000</f>
        <v>88.635999999999996</v>
      </c>
      <c r="L722" s="7">
        <f t="shared" si="54"/>
        <v>1.3861072250552824</v>
      </c>
      <c r="M722" s="8">
        <f>'summary-no-refine'!$G723</f>
        <v>266218</v>
      </c>
      <c r="N722" s="24">
        <f t="shared" si="57"/>
        <v>266.21800000000002</v>
      </c>
      <c r="O722" s="7">
        <f t="shared" si="55"/>
        <v>1.200369621888828</v>
      </c>
    </row>
    <row r="723" spans="1:15" x14ac:dyDescent="0.2">
      <c r="A723" s="1">
        <v>722</v>
      </c>
      <c r="B723" s="9">
        <f>('summary-refine'!$H724+'summary-refine'!$I724)/1000</f>
        <v>8.59</v>
      </c>
      <c r="C723" s="9">
        <f>('summary-refine'!$K724-'summary-refine'!$J724)/1000</f>
        <v>122.673</v>
      </c>
      <c r="D723" s="9">
        <f>'summary-refine'!$J724/1000</f>
        <v>0.79500000000000004</v>
      </c>
      <c r="E723" s="8">
        <f>'summary-refine'!$G724</f>
        <v>319560</v>
      </c>
      <c r="F723" s="24">
        <f t="shared" si="56"/>
        <v>319.56</v>
      </c>
      <c r="G723" s="8">
        <f>'summary-refine'!$P724/1000</f>
        <v>95.591999999999999</v>
      </c>
      <c r="H723" s="8">
        <f>'summary-refine'!$P724/J723</f>
        <v>52.207536865101041</v>
      </c>
      <c r="I723" s="8">
        <f>'summary-refine'!$L724</f>
        <v>1705</v>
      </c>
      <c r="J723" s="8">
        <f>'summary-refine'!$M724</f>
        <v>1831</v>
      </c>
      <c r="K723" s="9">
        <f>('summary-no-refine'!$K724-'summary-no-refine'!$J724)/1000</f>
        <v>84.94</v>
      </c>
      <c r="L723" s="7">
        <f t="shared" si="54"/>
        <v>1.4442312220390865</v>
      </c>
      <c r="M723" s="8">
        <f>'summary-no-refine'!$G724</f>
        <v>266218</v>
      </c>
      <c r="N723" s="24">
        <f t="shared" si="57"/>
        <v>266.21800000000002</v>
      </c>
      <c r="O723" s="7">
        <f t="shared" si="55"/>
        <v>1.200369621888828</v>
      </c>
    </row>
    <row r="724" spans="1:15" x14ac:dyDescent="0.2">
      <c r="A724" s="1">
        <v>723</v>
      </c>
      <c r="B724" s="9">
        <f>('summary-refine'!$H725+'summary-refine'!$I725)/1000</f>
        <v>8.3729999999999993</v>
      </c>
      <c r="C724" s="9">
        <f>('summary-refine'!$K725-'summary-refine'!$J725)/1000</f>
        <v>120.56399999999999</v>
      </c>
      <c r="D724" s="9">
        <f>'summary-refine'!$J725/1000</f>
        <v>0.78</v>
      </c>
      <c r="E724" s="8">
        <f>'summary-refine'!$G725</f>
        <v>319560</v>
      </c>
      <c r="F724" s="24">
        <f t="shared" si="56"/>
        <v>319.56</v>
      </c>
      <c r="G724" s="8">
        <f>'summary-refine'!$P725/1000</f>
        <v>95.591999999999999</v>
      </c>
      <c r="H724" s="8">
        <f>'summary-refine'!$P725/J724</f>
        <v>52.207536865101041</v>
      </c>
      <c r="I724" s="8">
        <f>'summary-refine'!$L725</f>
        <v>1705</v>
      </c>
      <c r="J724" s="8">
        <f>'summary-refine'!$M725</f>
        <v>1831</v>
      </c>
      <c r="K724" s="9">
        <f>('summary-no-refine'!$K725-'summary-no-refine'!$J725)/1000</f>
        <v>85.950999999999993</v>
      </c>
      <c r="L724" s="7">
        <f t="shared" si="54"/>
        <v>1.4027061930634896</v>
      </c>
      <c r="M724" s="8">
        <f>'summary-no-refine'!$G725</f>
        <v>266218</v>
      </c>
      <c r="N724" s="24">
        <f t="shared" si="57"/>
        <v>266.21800000000002</v>
      </c>
      <c r="O724" s="7">
        <f t="shared" si="55"/>
        <v>1.200369621888828</v>
      </c>
    </row>
    <row r="725" spans="1:15" x14ac:dyDescent="0.2">
      <c r="A725" s="1">
        <v>724</v>
      </c>
      <c r="B725" s="9">
        <f>('summary-refine'!$H726+'summary-refine'!$I726)/1000</f>
        <v>7.9539999999999997</v>
      </c>
      <c r="C725" s="9">
        <f>('summary-refine'!$K726-'summary-refine'!$J726)/1000</f>
        <v>120.462</v>
      </c>
      <c r="D725" s="9">
        <f>'summary-refine'!$J726/1000</f>
        <v>0.85199999999999998</v>
      </c>
      <c r="E725" s="8">
        <f>'summary-refine'!$G726</f>
        <v>320389</v>
      </c>
      <c r="F725" s="24">
        <f t="shared" si="56"/>
        <v>320.38900000000001</v>
      </c>
      <c r="G725" s="8">
        <f>'summary-refine'!$P726/1000</f>
        <v>95.641000000000005</v>
      </c>
      <c r="H725" s="8">
        <f>'summary-refine'!$P726/J725</f>
        <v>52.291416074357571</v>
      </c>
      <c r="I725" s="8">
        <f>'summary-refine'!$L726</f>
        <v>1703</v>
      </c>
      <c r="J725" s="8">
        <f>'summary-refine'!$M726</f>
        <v>1829</v>
      </c>
      <c r="K725" s="9">
        <f>('summary-no-refine'!$K726-'summary-no-refine'!$J726)/1000</f>
        <v>83.209000000000003</v>
      </c>
      <c r="L725" s="7">
        <f t="shared" si="54"/>
        <v>1.4477039743297</v>
      </c>
      <c r="M725" s="8">
        <f>'summary-no-refine'!$G726</f>
        <v>266383</v>
      </c>
      <c r="N725" s="24">
        <f t="shared" si="57"/>
        <v>266.38299999999998</v>
      </c>
      <c r="O725" s="7">
        <f t="shared" si="55"/>
        <v>1.202738162720594</v>
      </c>
    </row>
    <row r="726" spans="1:15" x14ac:dyDescent="0.2">
      <c r="A726" s="1">
        <v>725</v>
      </c>
      <c r="B726" s="9">
        <f>('summary-refine'!$H727+'summary-refine'!$I727)/1000</f>
        <v>8.7050000000000001</v>
      </c>
      <c r="C726" s="9">
        <f>('summary-refine'!$K727-'summary-refine'!$J727)/1000</f>
        <v>123.904</v>
      </c>
      <c r="D726" s="9">
        <f>'summary-refine'!$J727/1000</f>
        <v>0.85599999999999998</v>
      </c>
      <c r="E726" s="8">
        <f>'summary-refine'!$G727</f>
        <v>320389</v>
      </c>
      <c r="F726" s="24">
        <f t="shared" si="56"/>
        <v>320.38900000000001</v>
      </c>
      <c r="G726" s="8">
        <f>'summary-refine'!$P727/1000</f>
        <v>95.641000000000005</v>
      </c>
      <c r="H726" s="8">
        <f>'summary-refine'!$P727/J726</f>
        <v>52.291416074357571</v>
      </c>
      <c r="I726" s="8">
        <f>'summary-refine'!$L727</f>
        <v>1703</v>
      </c>
      <c r="J726" s="8">
        <f>'summary-refine'!$M727</f>
        <v>1829</v>
      </c>
      <c r="K726" s="9">
        <f>('summary-no-refine'!$K727-'summary-no-refine'!$J727)/1000</f>
        <v>85.421000000000006</v>
      </c>
      <c r="L726" s="7">
        <f t="shared" si="54"/>
        <v>1.450509827794102</v>
      </c>
      <c r="M726" s="8">
        <f>'summary-no-refine'!$G727</f>
        <v>266389</v>
      </c>
      <c r="N726" s="24">
        <f t="shared" si="57"/>
        <v>266.38900000000001</v>
      </c>
      <c r="O726" s="7">
        <f t="shared" si="55"/>
        <v>1.2027110729046619</v>
      </c>
    </row>
    <row r="727" spans="1:15" x14ac:dyDescent="0.2">
      <c r="A727" s="1">
        <v>726</v>
      </c>
      <c r="B727" s="9">
        <f>('summary-refine'!$H728+'summary-refine'!$I728)/1000</f>
        <v>8.8510000000000009</v>
      </c>
      <c r="C727" s="9">
        <f>('summary-refine'!$K728-'summary-refine'!$J728)/1000</f>
        <v>125.21</v>
      </c>
      <c r="D727" s="9">
        <f>'summary-refine'!$J728/1000</f>
        <v>0.83</v>
      </c>
      <c r="E727" s="8">
        <f>'summary-refine'!$G728</f>
        <v>320389</v>
      </c>
      <c r="F727" s="24">
        <f t="shared" si="56"/>
        <v>320.38900000000001</v>
      </c>
      <c r="G727" s="8">
        <f>'summary-refine'!$P728/1000</f>
        <v>95.641000000000005</v>
      </c>
      <c r="H727" s="8">
        <f>'summary-refine'!$P728/J727</f>
        <v>52.291416074357571</v>
      </c>
      <c r="I727" s="8">
        <f>'summary-refine'!$L728</f>
        <v>1703</v>
      </c>
      <c r="J727" s="8">
        <f>'summary-refine'!$M728</f>
        <v>1829</v>
      </c>
      <c r="K727" s="9">
        <f>('summary-no-refine'!$K728-'summary-no-refine'!$J728)/1000</f>
        <v>85.945999999999998</v>
      </c>
      <c r="L727" s="7">
        <f t="shared" si="54"/>
        <v>1.4568449956949712</v>
      </c>
      <c r="M727" s="8">
        <f>'summary-no-refine'!$G728</f>
        <v>266389</v>
      </c>
      <c r="N727" s="24">
        <f t="shared" si="57"/>
        <v>266.38900000000001</v>
      </c>
      <c r="O727" s="7">
        <f t="shared" si="55"/>
        <v>1.2027110729046619</v>
      </c>
    </row>
    <row r="728" spans="1:15" x14ac:dyDescent="0.2">
      <c r="A728" s="1">
        <v>727</v>
      </c>
      <c r="B728" s="9">
        <f>('summary-refine'!$H729+'summary-refine'!$I729)/1000</f>
        <v>8.58</v>
      </c>
      <c r="C728" s="9">
        <f>('summary-refine'!$K729-'summary-refine'!$J729)/1000</f>
        <v>124.89</v>
      </c>
      <c r="D728" s="9">
        <f>'summary-refine'!$J729/1000</f>
        <v>0.80600000000000005</v>
      </c>
      <c r="E728" s="8">
        <f>'summary-refine'!$G729</f>
        <v>320374</v>
      </c>
      <c r="F728" s="24">
        <f t="shared" si="56"/>
        <v>320.37400000000002</v>
      </c>
      <c r="G728" s="8">
        <f>'summary-refine'!$P729/1000</f>
        <v>95.641000000000005</v>
      </c>
      <c r="H728" s="8">
        <f>'summary-refine'!$P729/J728</f>
        <v>52.291416074357571</v>
      </c>
      <c r="I728" s="8">
        <f>'summary-refine'!$L729</f>
        <v>1703</v>
      </c>
      <c r="J728" s="8">
        <f>'summary-refine'!$M729</f>
        <v>1829</v>
      </c>
      <c r="K728" s="9">
        <f>('summary-no-refine'!$K729-'summary-no-refine'!$J729)/1000</f>
        <v>85.727000000000004</v>
      </c>
      <c r="L728" s="7">
        <f t="shared" si="54"/>
        <v>1.4568339029710593</v>
      </c>
      <c r="M728" s="8">
        <f>'summary-no-refine'!$G729</f>
        <v>266378</v>
      </c>
      <c r="N728" s="24">
        <f t="shared" si="57"/>
        <v>266.37799999999999</v>
      </c>
      <c r="O728" s="7">
        <f t="shared" si="55"/>
        <v>1.2027044275428151</v>
      </c>
    </row>
    <row r="729" spans="1:15" x14ac:dyDescent="0.2">
      <c r="A729" s="1">
        <v>728</v>
      </c>
      <c r="B729" s="9">
        <f>('summary-refine'!$H730+'summary-refine'!$I730)/1000</f>
        <v>8.4890000000000008</v>
      </c>
      <c r="C729" s="9">
        <f>('summary-refine'!$K730-'summary-refine'!$J730)/1000</f>
        <v>115.26</v>
      </c>
      <c r="D729" s="9">
        <f>'summary-refine'!$J730/1000</f>
        <v>0.64500000000000002</v>
      </c>
      <c r="E729" s="8">
        <f>'summary-refine'!$G730</f>
        <v>301085</v>
      </c>
      <c r="F729" s="24">
        <f t="shared" si="56"/>
        <v>301.08499999999998</v>
      </c>
      <c r="G729" s="8">
        <f>'summary-refine'!$P730/1000</f>
        <v>98.039000000000001</v>
      </c>
      <c r="H729" s="8">
        <f>'summary-refine'!$P730/J729</f>
        <v>53.573224043715847</v>
      </c>
      <c r="I729" s="8">
        <f>'summary-refine'!$L730</f>
        <v>1704</v>
      </c>
      <c r="J729" s="8">
        <f>'summary-refine'!$M730</f>
        <v>1830</v>
      </c>
      <c r="K729" s="9">
        <f>('summary-no-refine'!$K730-'summary-no-refine'!$J730)/1000</f>
        <v>90.712000000000003</v>
      </c>
      <c r="L729" s="7">
        <f t="shared" si="54"/>
        <v>1.2706146926536732</v>
      </c>
      <c r="M729" s="8">
        <f>'summary-no-refine'!$G730</f>
        <v>272429</v>
      </c>
      <c r="N729" s="24">
        <f t="shared" si="57"/>
        <v>272.42899999999997</v>
      </c>
      <c r="O729" s="7">
        <f t="shared" si="55"/>
        <v>1.1051870395589309</v>
      </c>
    </row>
    <row r="730" spans="1:15" x14ac:dyDescent="0.2">
      <c r="A730" s="1">
        <v>729</v>
      </c>
      <c r="B730" s="9">
        <f>('summary-refine'!$H731+'summary-refine'!$I731)/1000</f>
        <v>8.0470000000000006</v>
      </c>
      <c r="C730" s="9">
        <f>('summary-refine'!$K731-'summary-refine'!$J731)/1000</f>
        <v>107.959</v>
      </c>
      <c r="D730" s="9">
        <f>'summary-refine'!$J731/1000</f>
        <v>0.72099999999999997</v>
      </c>
      <c r="E730" s="8">
        <f>'summary-refine'!$G731</f>
        <v>299106</v>
      </c>
      <c r="F730" s="24">
        <f t="shared" si="56"/>
        <v>299.10599999999999</v>
      </c>
      <c r="G730" s="8">
        <f>'summary-refine'!$P731/1000</f>
        <v>98.67</v>
      </c>
      <c r="H730" s="8">
        <f>'summary-refine'!$P731/J730</f>
        <v>54.125068568294019</v>
      </c>
      <c r="I730" s="8">
        <f>'summary-refine'!$L731</f>
        <v>1697</v>
      </c>
      <c r="J730" s="8">
        <f>'summary-refine'!$M731</f>
        <v>1823</v>
      </c>
      <c r="K730" s="9">
        <f>('summary-no-refine'!$K731-'summary-no-refine'!$J731)/1000</f>
        <v>91.850999999999999</v>
      </c>
      <c r="L730" s="7">
        <f t="shared" si="54"/>
        <v>1.1753709812631328</v>
      </c>
      <c r="M730" s="8">
        <f>'summary-no-refine'!$G731</f>
        <v>275896</v>
      </c>
      <c r="N730" s="24">
        <f t="shared" si="57"/>
        <v>275.89600000000002</v>
      </c>
      <c r="O730" s="7">
        <f t="shared" si="55"/>
        <v>1.0841259025139909</v>
      </c>
    </row>
    <row r="731" spans="1:15" x14ac:dyDescent="0.2">
      <c r="A731" s="1">
        <v>730</v>
      </c>
      <c r="B731" s="9">
        <f>('summary-refine'!$H732+'summary-refine'!$I732)/1000</f>
        <v>8.5749999999999993</v>
      </c>
      <c r="C731" s="9">
        <f>('summary-refine'!$K732-'summary-refine'!$J732)/1000</f>
        <v>165.851</v>
      </c>
      <c r="D731" s="9">
        <f>'summary-refine'!$J732/1000</f>
        <v>0.88600000000000001</v>
      </c>
      <c r="E731" s="8">
        <f>'summary-refine'!$G732</f>
        <v>333226</v>
      </c>
      <c r="F731" s="24">
        <f t="shared" si="56"/>
        <v>333.226</v>
      </c>
      <c r="G731" s="8">
        <f>'summary-refine'!$P732/1000</f>
        <v>102.27200000000001</v>
      </c>
      <c r="H731" s="8">
        <f>'summary-refine'!$P732/J731</f>
        <v>55.886338797814204</v>
      </c>
      <c r="I731" s="8">
        <f>'summary-refine'!$L732</f>
        <v>1705</v>
      </c>
      <c r="J731" s="8">
        <f>'summary-refine'!$M732</f>
        <v>1830</v>
      </c>
      <c r="K731" s="9">
        <f>('summary-no-refine'!$K732-'summary-no-refine'!$J732)/1000</f>
        <v>103.02800000000001</v>
      </c>
      <c r="L731" s="7">
        <f t="shared" si="54"/>
        <v>1.6097662771285475</v>
      </c>
      <c r="M731" s="8">
        <f>'summary-no-refine'!$G732</f>
        <v>279194</v>
      </c>
      <c r="N731" s="24">
        <f t="shared" si="57"/>
        <v>279.19400000000002</v>
      </c>
      <c r="O731" s="7">
        <f t="shared" si="55"/>
        <v>1.1935285142230849</v>
      </c>
    </row>
    <row r="732" spans="1:15" x14ac:dyDescent="0.2">
      <c r="A732" s="1">
        <v>731</v>
      </c>
      <c r="B732" s="9">
        <f>('summary-refine'!$H733+'summary-refine'!$I733)/1000</f>
        <v>8.6720000000000006</v>
      </c>
      <c r="C732" s="9">
        <f>('summary-refine'!$K733-'summary-refine'!$J733)/1000</f>
        <v>168.327</v>
      </c>
      <c r="D732" s="9">
        <f>'summary-refine'!$J733/1000</f>
        <v>0.879</v>
      </c>
      <c r="E732" s="8">
        <f>'summary-refine'!$G733</f>
        <v>333226</v>
      </c>
      <c r="F732" s="24">
        <f t="shared" si="56"/>
        <v>333.226</v>
      </c>
      <c r="G732" s="8">
        <f>'summary-refine'!$P733/1000</f>
        <v>102.27200000000001</v>
      </c>
      <c r="H732" s="8">
        <f>'summary-refine'!$P733/J732</f>
        <v>55.886338797814204</v>
      </c>
      <c r="I732" s="8">
        <f>'summary-refine'!$L733</f>
        <v>1705</v>
      </c>
      <c r="J732" s="8">
        <f>'summary-refine'!$M733</f>
        <v>1830</v>
      </c>
      <c r="K732" s="9">
        <f>('summary-no-refine'!$K733-'summary-no-refine'!$J733)/1000</f>
        <v>106.94499999999999</v>
      </c>
      <c r="L732" s="7">
        <f t="shared" si="54"/>
        <v>1.573958576838562</v>
      </c>
      <c r="M732" s="8">
        <f>'summary-no-refine'!$G733</f>
        <v>279256</v>
      </c>
      <c r="N732" s="24">
        <f t="shared" si="57"/>
        <v>279.25599999999997</v>
      </c>
      <c r="O732" s="7">
        <f t="shared" si="55"/>
        <v>1.1932635288051108</v>
      </c>
    </row>
    <row r="733" spans="1:15" x14ac:dyDescent="0.2">
      <c r="A733" s="1">
        <v>732</v>
      </c>
      <c r="B733" s="9">
        <f>('summary-refine'!$H734+'summary-refine'!$I734)/1000</f>
        <v>8.1219999999999999</v>
      </c>
      <c r="C733" s="9">
        <f>('summary-refine'!$K734-'summary-refine'!$J734)/1000</f>
        <v>165.24100000000001</v>
      </c>
      <c r="D733" s="9">
        <f>'summary-refine'!$J734/1000</f>
        <v>0.91100000000000003</v>
      </c>
      <c r="E733" s="8">
        <f>'summary-refine'!$G734</f>
        <v>333226</v>
      </c>
      <c r="F733" s="24">
        <f t="shared" si="56"/>
        <v>333.226</v>
      </c>
      <c r="G733" s="8">
        <f>'summary-refine'!$P734/1000</f>
        <v>102.27200000000001</v>
      </c>
      <c r="H733" s="8">
        <f>'summary-refine'!$P734/J733</f>
        <v>55.886338797814204</v>
      </c>
      <c r="I733" s="8">
        <f>'summary-refine'!$L734</f>
        <v>1705</v>
      </c>
      <c r="J733" s="8">
        <f>'summary-refine'!$M734</f>
        <v>1830</v>
      </c>
      <c r="K733" s="9">
        <f>('summary-no-refine'!$K734-'summary-no-refine'!$J734)/1000</f>
        <v>101.657</v>
      </c>
      <c r="L733" s="7">
        <f t="shared" si="54"/>
        <v>1.6254758649183039</v>
      </c>
      <c r="M733" s="8">
        <f>'summary-no-refine'!$G734</f>
        <v>279200</v>
      </c>
      <c r="N733" s="24">
        <f t="shared" si="57"/>
        <v>279.2</v>
      </c>
      <c r="O733" s="7">
        <f t="shared" si="55"/>
        <v>1.193502865329513</v>
      </c>
    </row>
    <row r="734" spans="1:15" x14ac:dyDescent="0.2">
      <c r="A734" s="1">
        <v>733</v>
      </c>
      <c r="B734" s="9">
        <f>('summary-refine'!$H735+'summary-refine'!$I735)/1000</f>
        <v>8.4190000000000005</v>
      </c>
      <c r="C734" s="9">
        <f>('summary-refine'!$K735-'summary-refine'!$J735)/1000</f>
        <v>119.851</v>
      </c>
      <c r="D734" s="9">
        <f>'summary-refine'!$J735/1000</f>
        <v>0.71399999999999997</v>
      </c>
      <c r="E734" s="8">
        <f>'summary-refine'!$G735</f>
        <v>297564</v>
      </c>
      <c r="F734" s="24">
        <f t="shared" si="56"/>
        <v>297.56400000000002</v>
      </c>
      <c r="G734" s="8">
        <f>'summary-refine'!$P735/1000</f>
        <v>101.738</v>
      </c>
      <c r="H734" s="8">
        <f>'summary-refine'!$P735/J734</f>
        <v>55.594535519125685</v>
      </c>
      <c r="I734" s="8">
        <f>'summary-refine'!$L735</f>
        <v>1705</v>
      </c>
      <c r="J734" s="8">
        <f>'summary-refine'!$M735</f>
        <v>1830</v>
      </c>
      <c r="K734" s="9">
        <f>('summary-no-refine'!$K735-'summary-no-refine'!$J735)/1000</f>
        <v>78.793999999999997</v>
      </c>
      <c r="L734" s="7">
        <f t="shared" si="54"/>
        <v>1.5210675939792371</v>
      </c>
      <c r="M734" s="8">
        <f>'summary-no-refine'!$G735</f>
        <v>250502</v>
      </c>
      <c r="N734" s="24">
        <f t="shared" si="57"/>
        <v>250.50200000000001</v>
      </c>
      <c r="O734" s="7">
        <f t="shared" si="55"/>
        <v>1.18787075552291</v>
      </c>
    </row>
    <row r="735" spans="1:15" x14ac:dyDescent="0.2">
      <c r="A735" s="1">
        <v>734</v>
      </c>
      <c r="B735" s="9">
        <f>('summary-refine'!$H736+'summary-refine'!$I736)/1000</f>
        <v>7.9950000000000001</v>
      </c>
      <c r="C735" s="9">
        <f>('summary-refine'!$K736-'summary-refine'!$J736)/1000</f>
        <v>117.68</v>
      </c>
      <c r="D735" s="9">
        <f>'summary-refine'!$J736/1000</f>
        <v>0.751</v>
      </c>
      <c r="E735" s="8">
        <f>'summary-refine'!$G736</f>
        <v>297565</v>
      </c>
      <c r="F735" s="24">
        <f t="shared" si="56"/>
        <v>297.565</v>
      </c>
      <c r="G735" s="8">
        <f>'summary-refine'!$P736/1000</f>
        <v>101.738</v>
      </c>
      <c r="H735" s="8">
        <f>'summary-refine'!$P736/J735</f>
        <v>55.594535519125685</v>
      </c>
      <c r="I735" s="8">
        <f>'summary-refine'!$L736</f>
        <v>1705</v>
      </c>
      <c r="J735" s="8">
        <f>'summary-refine'!$M736</f>
        <v>1830</v>
      </c>
      <c r="K735" s="9">
        <f>('summary-no-refine'!$K736-'summary-no-refine'!$J736)/1000</f>
        <v>77.116</v>
      </c>
      <c r="L735" s="7">
        <f t="shared" si="54"/>
        <v>1.5260127599979254</v>
      </c>
      <c r="M735" s="8">
        <f>'summary-no-refine'!$G736</f>
        <v>250496</v>
      </c>
      <c r="N735" s="24">
        <f t="shared" si="57"/>
        <v>250.49600000000001</v>
      </c>
      <c r="O735" s="7">
        <f t="shared" si="55"/>
        <v>1.1879032000510987</v>
      </c>
    </row>
    <row r="736" spans="1:15" x14ac:dyDescent="0.2">
      <c r="A736" s="1">
        <v>735</v>
      </c>
      <c r="B736" s="9">
        <f>('summary-refine'!$H737+'summary-refine'!$I737)/1000</f>
        <v>8.3179999999999996</v>
      </c>
      <c r="C736" s="9">
        <f>('summary-refine'!$K737-'summary-refine'!$J737)/1000</f>
        <v>119.78700000000001</v>
      </c>
      <c r="D736" s="9">
        <f>'summary-refine'!$J737/1000</f>
        <v>0.71399999999999997</v>
      </c>
      <c r="E736" s="8">
        <f>'summary-refine'!$G737</f>
        <v>297564</v>
      </c>
      <c r="F736" s="24">
        <f t="shared" si="56"/>
        <v>297.56400000000002</v>
      </c>
      <c r="G736" s="8">
        <f>'summary-refine'!$P737/1000</f>
        <v>101.738</v>
      </c>
      <c r="H736" s="8">
        <f>'summary-refine'!$P737/J736</f>
        <v>55.594535519125685</v>
      </c>
      <c r="I736" s="8">
        <f>'summary-refine'!$L737</f>
        <v>1705</v>
      </c>
      <c r="J736" s="8">
        <f>'summary-refine'!$M737</f>
        <v>1830</v>
      </c>
      <c r="K736" s="9">
        <f>('summary-no-refine'!$K737-'summary-no-refine'!$J737)/1000</f>
        <v>78.382999999999996</v>
      </c>
      <c r="L736" s="7">
        <f t="shared" si="54"/>
        <v>1.5282267838689514</v>
      </c>
      <c r="M736" s="8">
        <f>'summary-no-refine'!$G737</f>
        <v>250492</v>
      </c>
      <c r="N736" s="24">
        <f t="shared" si="57"/>
        <v>250.49199999999999</v>
      </c>
      <c r="O736" s="7">
        <f t="shared" si="55"/>
        <v>1.1879181770276097</v>
      </c>
    </row>
    <row r="737" spans="1:15" x14ac:dyDescent="0.2">
      <c r="A737" s="1">
        <v>736</v>
      </c>
      <c r="B737" s="9">
        <f>('summary-refine'!$H738+'summary-refine'!$I738)/1000</f>
        <v>8.6050000000000004</v>
      </c>
      <c r="C737" s="9">
        <f>('summary-refine'!$K738-'summary-refine'!$J738)/1000</f>
        <v>122.218</v>
      </c>
      <c r="D737" s="9">
        <f>'summary-refine'!$J738/1000</f>
        <v>0.752</v>
      </c>
      <c r="E737" s="8">
        <f>'summary-refine'!$G738</f>
        <v>297565</v>
      </c>
      <c r="F737" s="24">
        <f t="shared" si="56"/>
        <v>297.565</v>
      </c>
      <c r="G737" s="8">
        <f>'summary-refine'!$P738/1000</f>
        <v>101.738</v>
      </c>
      <c r="H737" s="8">
        <f>'summary-refine'!$P738/J737</f>
        <v>55.594535519125685</v>
      </c>
      <c r="I737" s="8">
        <f>'summary-refine'!$L738</f>
        <v>1705</v>
      </c>
      <c r="J737" s="8">
        <f>'summary-refine'!$M738</f>
        <v>1830</v>
      </c>
      <c r="K737" s="9">
        <f>('summary-no-refine'!$K738-'summary-no-refine'!$J738)/1000</f>
        <v>79.724999999999994</v>
      </c>
      <c r="L737" s="7">
        <f t="shared" si="54"/>
        <v>1.5329946691752903</v>
      </c>
      <c r="M737" s="8">
        <f>'summary-no-refine'!$G738</f>
        <v>250496</v>
      </c>
      <c r="N737" s="24">
        <f t="shared" si="57"/>
        <v>250.49600000000001</v>
      </c>
      <c r="O737" s="7">
        <f t="shared" si="55"/>
        <v>1.1879032000510987</v>
      </c>
    </row>
    <row r="738" spans="1:15" x14ac:dyDescent="0.2">
      <c r="A738" s="1">
        <v>737</v>
      </c>
      <c r="B738" s="9">
        <f>('summary-refine'!$H739+'summary-refine'!$I739)/1000</f>
        <v>8.3949999999999996</v>
      </c>
      <c r="C738" s="9">
        <f>('summary-refine'!$K739-'summary-refine'!$J739)/1000</f>
        <v>114.896</v>
      </c>
      <c r="D738" s="9">
        <f>'summary-refine'!$J739/1000</f>
        <v>0.66200000000000003</v>
      </c>
      <c r="E738" s="8">
        <f>'summary-refine'!$G739</f>
        <v>290482</v>
      </c>
      <c r="F738" s="24">
        <f t="shared" si="56"/>
        <v>290.48200000000003</v>
      </c>
      <c r="G738" s="8">
        <f>'summary-refine'!$P739/1000</f>
        <v>99.412999999999997</v>
      </c>
      <c r="H738" s="8">
        <f>'summary-refine'!$P739/J738</f>
        <v>54.324043715846997</v>
      </c>
      <c r="I738" s="8">
        <f>'summary-refine'!$L739</f>
        <v>1705</v>
      </c>
      <c r="J738" s="8">
        <f>'summary-refine'!$M739</f>
        <v>1830</v>
      </c>
      <c r="K738" s="9">
        <f>('summary-no-refine'!$K739-'summary-no-refine'!$J739)/1000</f>
        <v>73.13</v>
      </c>
      <c r="L738" s="7">
        <f t="shared" si="54"/>
        <v>1.5711199234240394</v>
      </c>
      <c r="M738" s="8">
        <f>'summary-no-refine'!$G739</f>
        <v>243164</v>
      </c>
      <c r="N738" s="24">
        <f t="shared" si="57"/>
        <v>243.16399999999999</v>
      </c>
      <c r="O738" s="7">
        <f t="shared" si="55"/>
        <v>1.1945929496142522</v>
      </c>
    </row>
    <row r="739" spans="1:15" x14ac:dyDescent="0.2">
      <c r="A739" s="1">
        <v>738</v>
      </c>
      <c r="B739" s="9">
        <f>('summary-refine'!$H740+'summary-refine'!$I740)/1000</f>
        <v>8.6259999999999994</v>
      </c>
      <c r="C739" s="9">
        <f>('summary-refine'!$K740-'summary-refine'!$J740)/1000</f>
        <v>117.054</v>
      </c>
      <c r="D739" s="9">
        <f>'summary-refine'!$J740/1000</f>
        <v>0.69299999999999995</v>
      </c>
      <c r="E739" s="8">
        <f>'summary-refine'!$G740</f>
        <v>290482</v>
      </c>
      <c r="F739" s="24">
        <f t="shared" si="56"/>
        <v>290.48200000000003</v>
      </c>
      <c r="G739" s="8">
        <f>'summary-refine'!$P740/1000</f>
        <v>99.412999999999997</v>
      </c>
      <c r="H739" s="8">
        <f>'summary-refine'!$P740/J739</f>
        <v>54.324043715846997</v>
      </c>
      <c r="I739" s="8">
        <f>'summary-refine'!$L740</f>
        <v>1705</v>
      </c>
      <c r="J739" s="8">
        <f>'summary-refine'!$M740</f>
        <v>1830</v>
      </c>
      <c r="K739" s="9">
        <f>('summary-no-refine'!$K740-'summary-no-refine'!$J740)/1000</f>
        <v>73.631</v>
      </c>
      <c r="L739" s="7">
        <f t="shared" si="54"/>
        <v>1.5897380179543943</v>
      </c>
      <c r="M739" s="8">
        <f>'summary-no-refine'!$G740</f>
        <v>243111</v>
      </c>
      <c r="N739" s="24">
        <f t="shared" si="57"/>
        <v>243.11099999999999</v>
      </c>
      <c r="O739" s="7">
        <f t="shared" si="55"/>
        <v>1.1948533797318921</v>
      </c>
    </row>
    <row r="740" spans="1:15" x14ac:dyDescent="0.2">
      <c r="A740" s="1">
        <v>739</v>
      </c>
      <c r="B740" s="9">
        <f>('summary-refine'!$H741+'summary-refine'!$I741)/1000</f>
        <v>7.8789999999999996</v>
      </c>
      <c r="C740" s="9">
        <f>('summary-refine'!$K741-'summary-refine'!$J741)/1000</f>
        <v>112.539</v>
      </c>
      <c r="D740" s="9">
        <f>'summary-refine'!$J741/1000</f>
        <v>0.72899999999999998</v>
      </c>
      <c r="E740" s="8">
        <f>'summary-refine'!$G741</f>
        <v>290483</v>
      </c>
      <c r="F740" s="24">
        <f t="shared" si="56"/>
        <v>290.483</v>
      </c>
      <c r="G740" s="8">
        <f>'summary-refine'!$P741/1000</f>
        <v>99.412999999999997</v>
      </c>
      <c r="H740" s="8">
        <f>'summary-refine'!$P741/J740</f>
        <v>54.324043715846997</v>
      </c>
      <c r="I740" s="8">
        <f>'summary-refine'!$L741</f>
        <v>1705</v>
      </c>
      <c r="J740" s="8">
        <f>'summary-refine'!$M741</f>
        <v>1830</v>
      </c>
      <c r="K740" s="9">
        <f>('summary-no-refine'!$K741-'summary-no-refine'!$J741)/1000</f>
        <v>72.930000000000007</v>
      </c>
      <c r="L740" s="7">
        <f t="shared" si="54"/>
        <v>1.5431098313451252</v>
      </c>
      <c r="M740" s="8">
        <f>'summary-no-refine'!$G741</f>
        <v>243105</v>
      </c>
      <c r="N740" s="24">
        <f t="shared" si="57"/>
        <v>243.10499999999999</v>
      </c>
      <c r="O740" s="7">
        <f t="shared" si="55"/>
        <v>1.1948869829908888</v>
      </c>
    </row>
    <row r="741" spans="1:15" x14ac:dyDescent="0.2">
      <c r="A741" s="1">
        <v>740</v>
      </c>
      <c r="B741" s="9">
        <f>('summary-refine'!$H742+'summary-refine'!$I742)/1000</f>
        <v>8.4930000000000003</v>
      </c>
      <c r="C741" s="9">
        <f>('summary-refine'!$K742-'summary-refine'!$J742)/1000</f>
        <v>115.583</v>
      </c>
      <c r="D741" s="9">
        <f>'summary-refine'!$J742/1000</f>
        <v>0.69899999999999995</v>
      </c>
      <c r="E741" s="8">
        <f>'summary-refine'!$G742</f>
        <v>290482</v>
      </c>
      <c r="F741" s="24">
        <f t="shared" si="56"/>
        <v>290.48200000000003</v>
      </c>
      <c r="G741" s="8">
        <f>'summary-refine'!$P742/1000</f>
        <v>99.412999999999997</v>
      </c>
      <c r="H741" s="8">
        <f>'summary-refine'!$P742/J741</f>
        <v>54.324043715846997</v>
      </c>
      <c r="I741" s="8">
        <f>'summary-refine'!$L742</f>
        <v>1705</v>
      </c>
      <c r="J741" s="8">
        <f>'summary-refine'!$M742</f>
        <v>1830</v>
      </c>
      <c r="K741" s="9">
        <f>('summary-no-refine'!$K742-'summary-no-refine'!$J742)/1000</f>
        <v>74.762</v>
      </c>
      <c r="L741" s="7">
        <f t="shared" si="54"/>
        <v>1.5460126802386238</v>
      </c>
      <c r="M741" s="8">
        <f>'summary-no-refine'!$G742</f>
        <v>243101</v>
      </c>
      <c r="N741" s="24">
        <f t="shared" si="57"/>
        <v>243.101</v>
      </c>
      <c r="O741" s="7">
        <f t="shared" si="55"/>
        <v>1.1949025302240632</v>
      </c>
    </row>
    <row r="742" spans="1:15" x14ac:dyDescent="0.2">
      <c r="A742" s="1">
        <v>741</v>
      </c>
      <c r="B742" s="9">
        <f>('summary-refine'!$H743+'summary-refine'!$I743)/1000</f>
        <v>9.0340000000000007</v>
      </c>
      <c r="C742" s="9">
        <f>('summary-refine'!$K743-'summary-refine'!$J743)/1000</f>
        <v>118.014</v>
      </c>
      <c r="D742" s="9">
        <f>'summary-refine'!$J743/1000</f>
        <v>0.74299999999999999</v>
      </c>
      <c r="E742" s="8">
        <f>'summary-refine'!$G743</f>
        <v>290483</v>
      </c>
      <c r="F742" s="24">
        <f t="shared" si="56"/>
        <v>290.483</v>
      </c>
      <c r="G742" s="8">
        <f>'summary-refine'!$P743/1000</f>
        <v>99.412999999999997</v>
      </c>
      <c r="H742" s="8">
        <f>'summary-refine'!$P743/J742</f>
        <v>54.324043715846997</v>
      </c>
      <c r="I742" s="8">
        <f>'summary-refine'!$L743</f>
        <v>1705</v>
      </c>
      <c r="J742" s="8">
        <f>'summary-refine'!$M743</f>
        <v>1830</v>
      </c>
      <c r="K742" s="9">
        <f>('summary-no-refine'!$K743-'summary-no-refine'!$J743)/1000</f>
        <v>75.536000000000001</v>
      </c>
      <c r="L742" s="7">
        <f t="shared" si="54"/>
        <v>1.5623543740732895</v>
      </c>
      <c r="M742" s="8">
        <f>'summary-no-refine'!$G743</f>
        <v>243105</v>
      </c>
      <c r="N742" s="24">
        <f t="shared" si="57"/>
        <v>243.10499999999999</v>
      </c>
      <c r="O742" s="7">
        <f t="shared" si="55"/>
        <v>1.1948869829908888</v>
      </c>
    </row>
    <row r="743" spans="1:15" x14ac:dyDescent="0.2">
      <c r="A743" s="1">
        <v>742</v>
      </c>
      <c r="B743" s="9">
        <f>('summary-refine'!$H744+'summary-refine'!$I744)/1000</f>
        <v>8.5359999999999996</v>
      </c>
      <c r="C743" s="9">
        <f>('summary-refine'!$K744-'summary-refine'!$J744)/1000</f>
        <v>117.887</v>
      </c>
      <c r="D743" s="9">
        <f>'summary-refine'!$J744/1000</f>
        <v>0.73199999999999998</v>
      </c>
      <c r="E743" s="8">
        <f>'summary-refine'!$G744</f>
        <v>290585</v>
      </c>
      <c r="F743" s="24">
        <f t="shared" si="56"/>
        <v>290.58499999999998</v>
      </c>
      <c r="G743" s="8">
        <f>'summary-refine'!$P744/1000</f>
        <v>99.444999999999993</v>
      </c>
      <c r="H743" s="8">
        <f>'summary-refine'!$P744/J743</f>
        <v>54.341530054644807</v>
      </c>
      <c r="I743" s="8">
        <f>'summary-refine'!$L744</f>
        <v>1705</v>
      </c>
      <c r="J743" s="8">
        <f>'summary-refine'!$M744</f>
        <v>1830</v>
      </c>
      <c r="K743" s="9">
        <f>('summary-no-refine'!$K744-'summary-no-refine'!$J744)/1000</f>
        <v>74.25</v>
      </c>
      <c r="L743" s="7">
        <f t="shared" si="54"/>
        <v>1.5877037037037036</v>
      </c>
      <c r="M743" s="8">
        <f>'summary-no-refine'!$G744</f>
        <v>242548</v>
      </c>
      <c r="N743" s="24">
        <f t="shared" si="57"/>
        <v>242.548</v>
      </c>
      <c r="O743" s="7">
        <f t="shared" si="55"/>
        <v>1.1980515196991937</v>
      </c>
    </row>
    <row r="744" spans="1:15" x14ac:dyDescent="0.2">
      <c r="A744" s="1">
        <v>743</v>
      </c>
      <c r="B744" s="9">
        <f>('summary-refine'!$H745+'summary-refine'!$I745)/1000</f>
        <v>8.5419999999999998</v>
      </c>
      <c r="C744" s="9">
        <f>('summary-refine'!$K745-'summary-refine'!$J745)/1000</f>
        <v>115.453</v>
      </c>
      <c r="D744" s="9">
        <f>'summary-refine'!$J745/1000</f>
        <v>0.78100000000000003</v>
      </c>
      <c r="E744" s="8">
        <f>'summary-refine'!$G745</f>
        <v>290585</v>
      </c>
      <c r="F744" s="24">
        <f t="shared" si="56"/>
        <v>290.58499999999998</v>
      </c>
      <c r="G744" s="8">
        <f>'summary-refine'!$P745/1000</f>
        <v>99.444999999999993</v>
      </c>
      <c r="H744" s="8">
        <f>'summary-refine'!$P745/J744</f>
        <v>54.341530054644807</v>
      </c>
      <c r="I744" s="8">
        <f>'summary-refine'!$L745</f>
        <v>1705</v>
      </c>
      <c r="J744" s="8">
        <f>'summary-refine'!$M745</f>
        <v>1830</v>
      </c>
      <c r="K744" s="9">
        <f>('summary-no-refine'!$K745-'summary-no-refine'!$J745)/1000</f>
        <v>74.277000000000001</v>
      </c>
      <c r="L744" s="7">
        <f t="shared" si="54"/>
        <v>1.5543573380723508</v>
      </c>
      <c r="M744" s="8">
        <f>'summary-no-refine'!$G745</f>
        <v>242554</v>
      </c>
      <c r="N744" s="24">
        <f t="shared" si="57"/>
        <v>242.554</v>
      </c>
      <c r="O744" s="7">
        <f t="shared" si="55"/>
        <v>1.1980218837867032</v>
      </c>
    </row>
    <row r="745" spans="1:15" x14ac:dyDescent="0.2">
      <c r="A745" s="1">
        <v>744</v>
      </c>
      <c r="B745" s="9">
        <f>('summary-refine'!$H746+'summary-refine'!$I746)/1000</f>
        <v>8.5229999999999997</v>
      </c>
      <c r="C745" s="9">
        <f>('summary-refine'!$K746-'summary-refine'!$J746)/1000</f>
        <v>140.541</v>
      </c>
      <c r="D745" s="9">
        <f>'summary-refine'!$J746/1000</f>
        <v>0.94299999999999995</v>
      </c>
      <c r="E745" s="8">
        <f>'summary-refine'!$G746</f>
        <v>346825</v>
      </c>
      <c r="F745" s="24">
        <f t="shared" si="56"/>
        <v>346.82499999999999</v>
      </c>
      <c r="G745" s="8">
        <f>'summary-refine'!$P746/1000</f>
        <v>104.845</v>
      </c>
      <c r="H745" s="8">
        <f>'summary-refine'!$P746/J745</f>
        <v>57.292349726775953</v>
      </c>
      <c r="I745" s="8">
        <f>'summary-refine'!$L746</f>
        <v>1710</v>
      </c>
      <c r="J745" s="8">
        <f>'summary-refine'!$M746</f>
        <v>1830</v>
      </c>
      <c r="K745" s="9">
        <f>('summary-no-refine'!$K746-'summary-no-refine'!$J746)/1000</f>
        <v>108.583</v>
      </c>
      <c r="L745" s="7">
        <f t="shared" si="54"/>
        <v>1.2943186318300286</v>
      </c>
      <c r="M745" s="8">
        <f>'summary-no-refine'!$G746</f>
        <v>325262</v>
      </c>
      <c r="N745" s="24">
        <f t="shared" si="57"/>
        <v>325.262</v>
      </c>
      <c r="O745" s="7">
        <f t="shared" si="55"/>
        <v>1.0662942489439282</v>
      </c>
    </row>
    <row r="746" spans="1:15" x14ac:dyDescent="0.2">
      <c r="A746" s="1">
        <v>745</v>
      </c>
      <c r="B746" s="9">
        <f>('summary-refine'!$H747+'summary-refine'!$I747)/1000</f>
        <v>8.5709999999999997</v>
      </c>
      <c r="C746" s="9">
        <f>('summary-refine'!$K747-'summary-refine'!$J747)/1000</f>
        <v>152.25200000000001</v>
      </c>
      <c r="D746" s="9">
        <f>'summary-refine'!$J747/1000</f>
        <v>0.90200000000000002</v>
      </c>
      <c r="E746" s="8">
        <f>'summary-refine'!$G747</f>
        <v>346876</v>
      </c>
      <c r="F746" s="24">
        <f t="shared" si="56"/>
        <v>346.87599999999998</v>
      </c>
      <c r="G746" s="8">
        <f>'summary-refine'!$P747/1000</f>
        <v>104.845</v>
      </c>
      <c r="H746" s="8">
        <f>'summary-refine'!$P747/J746</f>
        <v>57.292349726775953</v>
      </c>
      <c r="I746" s="8">
        <f>'summary-refine'!$L747</f>
        <v>1710</v>
      </c>
      <c r="J746" s="8">
        <f>'summary-refine'!$M747</f>
        <v>1830</v>
      </c>
      <c r="K746" s="9">
        <f>('summary-no-refine'!$K747-'summary-no-refine'!$J747)/1000</f>
        <v>113.563</v>
      </c>
      <c r="L746" s="7">
        <f t="shared" si="54"/>
        <v>1.3406831450384369</v>
      </c>
      <c r="M746" s="8">
        <f>'summary-no-refine'!$G747</f>
        <v>325302</v>
      </c>
      <c r="N746" s="24">
        <f t="shared" si="57"/>
        <v>325.30200000000002</v>
      </c>
      <c r="O746" s="7">
        <f t="shared" si="55"/>
        <v>1.0663199119587337</v>
      </c>
    </row>
    <row r="747" spans="1:15" x14ac:dyDescent="0.2">
      <c r="A747" s="1">
        <v>746</v>
      </c>
      <c r="B747" s="9">
        <f>('summary-refine'!$H748+'summary-refine'!$I748)/1000</f>
        <v>9.1300000000000008</v>
      </c>
      <c r="C747" s="9">
        <f>('summary-refine'!$K748-'summary-refine'!$J748)/1000</f>
        <v>149.501</v>
      </c>
      <c r="D747" s="9">
        <f>'summary-refine'!$J748/1000</f>
        <v>0.98899999999999999</v>
      </c>
      <c r="E747" s="8">
        <f>'summary-refine'!$G748</f>
        <v>346825</v>
      </c>
      <c r="F747" s="24">
        <f t="shared" si="56"/>
        <v>346.82499999999999</v>
      </c>
      <c r="G747" s="8">
        <f>'summary-refine'!$P748/1000</f>
        <v>104.845</v>
      </c>
      <c r="H747" s="8">
        <f>'summary-refine'!$P748/J747</f>
        <v>57.292349726775953</v>
      </c>
      <c r="I747" s="8">
        <f>'summary-refine'!$L748</f>
        <v>1710</v>
      </c>
      <c r="J747" s="8">
        <f>'summary-refine'!$M748</f>
        <v>1830</v>
      </c>
      <c r="K747" s="9">
        <f>('summary-no-refine'!$K748-'summary-no-refine'!$J748)/1000</f>
        <v>114.608</v>
      </c>
      <c r="L747" s="7">
        <f t="shared" si="54"/>
        <v>1.304455186374424</v>
      </c>
      <c r="M747" s="8">
        <f>'summary-no-refine'!$G748</f>
        <v>325314</v>
      </c>
      <c r="N747" s="24">
        <f t="shared" si="57"/>
        <v>325.31400000000002</v>
      </c>
      <c r="O747" s="7">
        <f t="shared" si="55"/>
        <v>1.0661238065376837</v>
      </c>
    </row>
    <row r="748" spans="1:15" x14ac:dyDescent="0.2">
      <c r="A748" s="1">
        <v>747</v>
      </c>
      <c r="B748" s="9">
        <f>('summary-refine'!$H749+'summary-refine'!$I749)/1000</f>
        <v>8.2520000000000007</v>
      </c>
      <c r="C748" s="9">
        <f>('summary-refine'!$K749-'summary-refine'!$J749)/1000</f>
        <v>147.22</v>
      </c>
      <c r="D748" s="9">
        <f>'summary-refine'!$J749/1000</f>
        <v>0.93300000000000005</v>
      </c>
      <c r="E748" s="8">
        <f>'summary-refine'!$G749</f>
        <v>346876</v>
      </c>
      <c r="F748" s="24">
        <f t="shared" si="56"/>
        <v>346.87599999999998</v>
      </c>
      <c r="G748" s="8">
        <f>'summary-refine'!$P749/1000</f>
        <v>104.845</v>
      </c>
      <c r="H748" s="8">
        <f>'summary-refine'!$P749/J748</f>
        <v>57.292349726775953</v>
      </c>
      <c r="I748" s="8">
        <f>'summary-refine'!$L749</f>
        <v>1710</v>
      </c>
      <c r="J748" s="8">
        <f>'summary-refine'!$M749</f>
        <v>1830</v>
      </c>
      <c r="K748" s="9">
        <f>('summary-no-refine'!$K749-'summary-no-refine'!$J749)/1000</f>
        <v>114.607</v>
      </c>
      <c r="L748" s="7">
        <f t="shared" si="54"/>
        <v>1.2845637701013026</v>
      </c>
      <c r="M748" s="8">
        <f>'summary-no-refine'!$G749</f>
        <v>325309</v>
      </c>
      <c r="N748" s="24">
        <f t="shared" si="57"/>
        <v>325.30900000000003</v>
      </c>
      <c r="O748" s="7">
        <f t="shared" si="55"/>
        <v>1.0662969668837936</v>
      </c>
    </row>
    <row r="749" spans="1:15" x14ac:dyDescent="0.2">
      <c r="A749" s="1">
        <v>748</v>
      </c>
      <c r="B749" s="9">
        <f>('summary-refine'!$H750+'summary-refine'!$I750)/1000</f>
        <v>8.452</v>
      </c>
      <c r="C749" s="9">
        <f>('summary-refine'!$K750-'summary-refine'!$J750)/1000</f>
        <v>146.90299999999999</v>
      </c>
      <c r="D749" s="9">
        <f>'summary-refine'!$J750/1000</f>
        <v>0.96899999999999997</v>
      </c>
      <c r="E749" s="8">
        <f>'summary-refine'!$G750</f>
        <v>345407</v>
      </c>
      <c r="F749" s="24">
        <f t="shared" si="56"/>
        <v>345.40699999999998</v>
      </c>
      <c r="G749" s="8">
        <f>'summary-refine'!$P750/1000</f>
        <v>104.374</v>
      </c>
      <c r="H749" s="8">
        <f>'summary-refine'!$P750/J749</f>
        <v>56.972707423580786</v>
      </c>
      <c r="I749" s="8">
        <f>'summary-refine'!$L750</f>
        <v>1712</v>
      </c>
      <c r="J749" s="8">
        <f>'summary-refine'!$M750</f>
        <v>1832</v>
      </c>
      <c r="K749" s="9">
        <f>('summary-no-refine'!$K750-'summary-no-refine'!$J750)/1000</f>
        <v>110.268</v>
      </c>
      <c r="L749" s="7">
        <f t="shared" si="54"/>
        <v>1.3322360068197481</v>
      </c>
      <c r="M749" s="8">
        <f>'summary-no-refine'!$G750</f>
        <v>321715</v>
      </c>
      <c r="N749" s="24">
        <f t="shared" si="57"/>
        <v>321.71499999999997</v>
      </c>
      <c r="O749" s="7">
        <f t="shared" si="55"/>
        <v>1.0736428205088355</v>
      </c>
    </row>
    <row r="750" spans="1:15" x14ac:dyDescent="0.2">
      <c r="A750" s="1">
        <v>749</v>
      </c>
      <c r="B750" s="9">
        <f>('summary-refine'!$H751+'summary-refine'!$I751)/1000</f>
        <v>8.1259999999999994</v>
      </c>
      <c r="C750" s="9">
        <f>('summary-refine'!$K751-'summary-refine'!$J751)/1000</f>
        <v>139.79499999999999</v>
      </c>
      <c r="D750" s="9">
        <f>'summary-refine'!$J751/1000</f>
        <v>0.91700000000000004</v>
      </c>
      <c r="E750" s="8">
        <f>'summary-refine'!$G751</f>
        <v>345356</v>
      </c>
      <c r="F750" s="24">
        <f t="shared" si="56"/>
        <v>345.35599999999999</v>
      </c>
      <c r="G750" s="8">
        <f>'summary-refine'!$P751/1000</f>
        <v>104.374</v>
      </c>
      <c r="H750" s="8">
        <f>'summary-refine'!$P751/J750</f>
        <v>56.972707423580786</v>
      </c>
      <c r="I750" s="8">
        <f>'summary-refine'!$L751</f>
        <v>1712</v>
      </c>
      <c r="J750" s="8">
        <f>'summary-refine'!$M751</f>
        <v>1832</v>
      </c>
      <c r="K750" s="9">
        <f>('summary-no-refine'!$K751-'summary-no-refine'!$J751)/1000</f>
        <v>105.238</v>
      </c>
      <c r="L750" s="7">
        <f t="shared" si="54"/>
        <v>1.3283699804253215</v>
      </c>
      <c r="M750" s="8">
        <f>'summary-no-refine'!$G751</f>
        <v>321663</v>
      </c>
      <c r="N750" s="24">
        <f t="shared" si="57"/>
        <v>321.66300000000001</v>
      </c>
      <c r="O750" s="7">
        <f t="shared" si="55"/>
        <v>1.0736578344416361</v>
      </c>
    </row>
    <row r="751" spans="1:15" x14ac:dyDescent="0.2">
      <c r="A751" s="1">
        <v>750</v>
      </c>
      <c r="B751" s="9">
        <f>('summary-refine'!$H752+'summary-refine'!$I752)/1000</f>
        <v>8.2620000000000005</v>
      </c>
      <c r="C751" s="9">
        <f>('summary-refine'!$K752-'summary-refine'!$J752)/1000</f>
        <v>131.75700000000001</v>
      </c>
      <c r="D751" s="9">
        <f>'summary-refine'!$J752/1000</f>
        <v>0.84299999999999997</v>
      </c>
      <c r="E751" s="8">
        <f>'summary-refine'!$G752</f>
        <v>328119</v>
      </c>
      <c r="F751" s="24">
        <f t="shared" si="56"/>
        <v>328.11900000000003</v>
      </c>
      <c r="G751" s="8">
        <f>'summary-refine'!$P752/1000</f>
        <v>104.654</v>
      </c>
      <c r="H751" s="8">
        <f>'summary-refine'!$P752/J751</f>
        <v>57.376096491228068</v>
      </c>
      <c r="I751" s="8">
        <f>'summary-refine'!$L752</f>
        <v>1706</v>
      </c>
      <c r="J751" s="8">
        <f>'summary-refine'!$M752</f>
        <v>1824</v>
      </c>
      <c r="K751" s="9">
        <f>('summary-no-refine'!$K752-'summary-no-refine'!$J752)/1000</f>
        <v>109.108</v>
      </c>
      <c r="L751" s="7">
        <f t="shared" si="54"/>
        <v>1.2075833119477948</v>
      </c>
      <c r="M751" s="8">
        <f>'summary-no-refine'!$G752</f>
        <v>306460</v>
      </c>
      <c r="N751" s="24">
        <f t="shared" si="57"/>
        <v>306.45999999999998</v>
      </c>
      <c r="O751" s="7">
        <f t="shared" si="55"/>
        <v>1.0706748025843502</v>
      </c>
    </row>
    <row r="752" spans="1:15" x14ac:dyDescent="0.2">
      <c r="A752" s="1">
        <v>751</v>
      </c>
      <c r="B752" s="9">
        <f>('summary-refine'!$H753+'summary-refine'!$I753)/1000</f>
        <v>8.5329999999999995</v>
      </c>
      <c r="C752" s="9">
        <f>('summary-refine'!$K753-'summary-refine'!$J753)/1000</f>
        <v>134.721</v>
      </c>
      <c r="D752" s="9">
        <f>'summary-refine'!$J753/1000</f>
        <v>0.83299999999999996</v>
      </c>
      <c r="E752" s="8">
        <f>'summary-refine'!$G753</f>
        <v>328176</v>
      </c>
      <c r="F752" s="24">
        <f t="shared" si="56"/>
        <v>328.17599999999999</v>
      </c>
      <c r="G752" s="8">
        <f>'summary-refine'!$P753/1000</f>
        <v>104.654</v>
      </c>
      <c r="H752" s="8">
        <f>'summary-refine'!$P753/J752</f>
        <v>57.376096491228068</v>
      </c>
      <c r="I752" s="8">
        <f>'summary-refine'!$L753</f>
        <v>1706</v>
      </c>
      <c r="J752" s="8">
        <f>'summary-refine'!$M753</f>
        <v>1824</v>
      </c>
      <c r="K752" s="9">
        <f>('summary-no-refine'!$K753-'summary-no-refine'!$J753)/1000</f>
        <v>111.836</v>
      </c>
      <c r="L752" s="7">
        <f t="shared" si="54"/>
        <v>1.2046299939196681</v>
      </c>
      <c r="M752" s="8">
        <f>'summary-no-refine'!$G753</f>
        <v>306530</v>
      </c>
      <c r="N752" s="24">
        <f t="shared" si="57"/>
        <v>306.52999999999997</v>
      </c>
      <c r="O752" s="7">
        <f t="shared" si="55"/>
        <v>1.070616252895312</v>
      </c>
    </row>
    <row r="753" spans="1:15" x14ac:dyDescent="0.2">
      <c r="A753" s="1">
        <v>752</v>
      </c>
      <c r="B753" s="9">
        <f>('summary-refine'!$H754+'summary-refine'!$I754)/1000</f>
        <v>8.4619999999999997</v>
      </c>
      <c r="C753" s="9">
        <f>('summary-refine'!$K754-'summary-refine'!$J754)/1000</f>
        <v>132.208</v>
      </c>
      <c r="D753" s="9">
        <f>'summary-refine'!$J754/1000</f>
        <v>0.86099999999999999</v>
      </c>
      <c r="E753" s="8">
        <f>'summary-refine'!$G754</f>
        <v>328125</v>
      </c>
      <c r="F753" s="24">
        <f t="shared" si="56"/>
        <v>328.125</v>
      </c>
      <c r="G753" s="8">
        <f>'summary-refine'!$P754/1000</f>
        <v>104.654</v>
      </c>
      <c r="H753" s="8">
        <f>'summary-refine'!$P754/J753</f>
        <v>57.376096491228068</v>
      </c>
      <c r="I753" s="8">
        <f>'summary-refine'!$L754</f>
        <v>1706</v>
      </c>
      <c r="J753" s="8">
        <f>'summary-refine'!$M754</f>
        <v>1824</v>
      </c>
      <c r="K753" s="9">
        <f>('summary-no-refine'!$K754-'summary-no-refine'!$J754)/1000</f>
        <v>110.047</v>
      </c>
      <c r="L753" s="7">
        <f t="shared" si="54"/>
        <v>1.2013775932101738</v>
      </c>
      <c r="M753" s="8">
        <f>'summary-no-refine'!$G754</f>
        <v>306473</v>
      </c>
      <c r="N753" s="24">
        <f t="shared" si="57"/>
        <v>306.47300000000001</v>
      </c>
      <c r="O753" s="7">
        <f t="shared" si="55"/>
        <v>1.0706489641828154</v>
      </c>
    </row>
    <row r="754" spans="1:15" x14ac:dyDescent="0.2">
      <c r="A754" s="1">
        <v>753</v>
      </c>
      <c r="B754" s="9">
        <f>('summary-refine'!$H755+'summary-refine'!$I755)/1000</f>
        <v>8.34</v>
      </c>
      <c r="C754" s="9">
        <f>('summary-refine'!$K755-'summary-refine'!$J755)/1000</f>
        <v>132.685</v>
      </c>
      <c r="D754" s="9">
        <f>'summary-refine'!$J755/1000</f>
        <v>0.83599999999999997</v>
      </c>
      <c r="E754" s="8">
        <f>'summary-refine'!$G755</f>
        <v>328125</v>
      </c>
      <c r="F754" s="24">
        <f t="shared" si="56"/>
        <v>328.125</v>
      </c>
      <c r="G754" s="8">
        <f>'summary-refine'!$P755/1000</f>
        <v>104.654</v>
      </c>
      <c r="H754" s="8">
        <f>'summary-refine'!$P755/J754</f>
        <v>57.376096491228068</v>
      </c>
      <c r="I754" s="8">
        <f>'summary-refine'!$L755</f>
        <v>1706</v>
      </c>
      <c r="J754" s="8">
        <f>'summary-refine'!$M755</f>
        <v>1824</v>
      </c>
      <c r="K754" s="9">
        <f>('summary-no-refine'!$K755-'summary-no-refine'!$J755)/1000</f>
        <v>108.464</v>
      </c>
      <c r="L754" s="7">
        <f t="shared" si="54"/>
        <v>1.2233091163888479</v>
      </c>
      <c r="M754" s="8">
        <f>'summary-no-refine'!$G755</f>
        <v>306471</v>
      </c>
      <c r="N754" s="24">
        <f t="shared" si="57"/>
        <v>306.471</v>
      </c>
      <c r="O754" s="7">
        <f t="shared" si="55"/>
        <v>1.0706559511340388</v>
      </c>
    </row>
    <row r="755" spans="1:15" x14ac:dyDescent="0.2">
      <c r="A755" s="1">
        <v>754</v>
      </c>
      <c r="B755" s="9">
        <f>('summary-refine'!$H756+'summary-refine'!$I756)/1000</f>
        <v>8.1820000000000004</v>
      </c>
      <c r="C755" s="9">
        <f>('summary-refine'!$K756-'summary-refine'!$J756)/1000</f>
        <v>128.49799999999999</v>
      </c>
      <c r="D755" s="9">
        <f>'summary-refine'!$J756/1000</f>
        <v>0.84899999999999998</v>
      </c>
      <c r="E755" s="8">
        <f>'summary-refine'!$G756</f>
        <v>328125</v>
      </c>
      <c r="F755" s="24">
        <f t="shared" si="56"/>
        <v>328.125</v>
      </c>
      <c r="G755" s="8">
        <f>'summary-refine'!$P756/1000</f>
        <v>104.654</v>
      </c>
      <c r="H755" s="8">
        <f>'summary-refine'!$P756/J755</f>
        <v>57.376096491228068</v>
      </c>
      <c r="I755" s="8">
        <f>'summary-refine'!$L756</f>
        <v>1706</v>
      </c>
      <c r="J755" s="8">
        <f>'summary-refine'!$M756</f>
        <v>1824</v>
      </c>
      <c r="K755" s="9">
        <f>('summary-no-refine'!$K756-'summary-no-refine'!$J756)/1000</f>
        <v>106.666</v>
      </c>
      <c r="L755" s="7">
        <f t="shared" si="54"/>
        <v>1.2046762792267451</v>
      </c>
      <c r="M755" s="8">
        <f>'summary-no-refine'!$G756</f>
        <v>306474</v>
      </c>
      <c r="N755" s="24">
        <f t="shared" si="57"/>
        <v>306.47399999999999</v>
      </c>
      <c r="O755" s="7">
        <f t="shared" si="55"/>
        <v>1.0706454707414006</v>
      </c>
    </row>
    <row r="756" spans="1:15" x14ac:dyDescent="0.2">
      <c r="A756" s="1">
        <v>755</v>
      </c>
      <c r="B756" s="9">
        <f>('summary-refine'!$H757+'summary-refine'!$I757)/1000</f>
        <v>8.4939999999999998</v>
      </c>
      <c r="C756" s="9">
        <f>('summary-refine'!$K757-'summary-refine'!$J757)/1000</f>
        <v>133.53100000000001</v>
      </c>
      <c r="D756" s="9">
        <f>'summary-refine'!$J757/1000</f>
        <v>0.877</v>
      </c>
      <c r="E756" s="8">
        <f>'summary-refine'!$G757</f>
        <v>328119</v>
      </c>
      <c r="F756" s="24">
        <f t="shared" si="56"/>
        <v>328.11900000000003</v>
      </c>
      <c r="G756" s="8">
        <f>'summary-refine'!$P757/1000</f>
        <v>104.654</v>
      </c>
      <c r="H756" s="8">
        <f>'summary-refine'!$P757/J756</f>
        <v>57.376096491228068</v>
      </c>
      <c r="I756" s="8">
        <f>'summary-refine'!$L757</f>
        <v>1706</v>
      </c>
      <c r="J756" s="8">
        <f>'summary-refine'!$M757</f>
        <v>1824</v>
      </c>
      <c r="K756" s="9">
        <f>('summary-no-refine'!$K757-'summary-no-refine'!$J757)/1000</f>
        <v>109.009</v>
      </c>
      <c r="L756" s="7">
        <f t="shared" si="54"/>
        <v>1.2249539028887524</v>
      </c>
      <c r="M756" s="8">
        <f>'summary-no-refine'!$G757</f>
        <v>306460</v>
      </c>
      <c r="N756" s="24">
        <f t="shared" si="57"/>
        <v>306.45999999999998</v>
      </c>
      <c r="O756" s="7">
        <f t="shared" si="55"/>
        <v>1.0706748025843502</v>
      </c>
    </row>
    <row r="757" spans="1:15" x14ac:dyDescent="0.2">
      <c r="A757" s="1">
        <v>756</v>
      </c>
      <c r="B757" s="9">
        <f>('summary-refine'!$H758+'summary-refine'!$I758)/1000</f>
        <v>8.7850000000000001</v>
      </c>
      <c r="C757" s="9">
        <f>('summary-refine'!$K758-'summary-refine'!$J758)/1000</f>
        <v>128.69399999999999</v>
      </c>
      <c r="D757" s="9">
        <f>'summary-refine'!$J758/1000</f>
        <v>0.89100000000000001</v>
      </c>
      <c r="E757" s="8">
        <f>'summary-refine'!$G758</f>
        <v>332582</v>
      </c>
      <c r="F757" s="24">
        <f t="shared" si="56"/>
        <v>332.58199999999999</v>
      </c>
      <c r="G757" s="8">
        <f>'summary-refine'!$P758/1000</f>
        <v>105.408</v>
      </c>
      <c r="H757" s="8">
        <f>'summary-refine'!$P758/J757</f>
        <v>57.537117903930131</v>
      </c>
      <c r="I757" s="8">
        <f>'summary-refine'!$L758</f>
        <v>1714</v>
      </c>
      <c r="J757" s="8">
        <f>'summary-refine'!$M758</f>
        <v>1832</v>
      </c>
      <c r="K757" s="9">
        <f>('summary-no-refine'!$K758-'summary-no-refine'!$J758)/1000</f>
        <v>112.446</v>
      </c>
      <c r="L757" s="7">
        <f t="shared" si="54"/>
        <v>1.1444960247585507</v>
      </c>
      <c r="M757" s="8">
        <f>'summary-no-refine'!$G758</f>
        <v>313157</v>
      </c>
      <c r="N757" s="24">
        <f t="shared" si="57"/>
        <v>313.15699999999998</v>
      </c>
      <c r="O757" s="7">
        <f t="shared" si="55"/>
        <v>1.062029588992103</v>
      </c>
    </row>
    <row r="758" spans="1:15" x14ac:dyDescent="0.2">
      <c r="A758" s="1">
        <v>757</v>
      </c>
      <c r="B758" s="9">
        <f>('summary-refine'!$H759+'summary-refine'!$I759)/1000</f>
        <v>8.36</v>
      </c>
      <c r="C758" s="9">
        <f>('summary-refine'!$K759-'summary-refine'!$J759)/1000</f>
        <v>128.04400000000001</v>
      </c>
      <c r="D758" s="9">
        <f>'summary-refine'!$J759/1000</f>
        <v>0.82199999999999995</v>
      </c>
      <c r="E758" s="8">
        <f>'summary-refine'!$G759</f>
        <v>332582</v>
      </c>
      <c r="F758" s="24">
        <f t="shared" si="56"/>
        <v>332.58199999999999</v>
      </c>
      <c r="G758" s="8">
        <f>'summary-refine'!$P759/1000</f>
        <v>105.408</v>
      </c>
      <c r="H758" s="8">
        <f>'summary-refine'!$P759/J758</f>
        <v>57.537117903930131</v>
      </c>
      <c r="I758" s="8">
        <f>'summary-refine'!$L759</f>
        <v>1714</v>
      </c>
      <c r="J758" s="8">
        <f>'summary-refine'!$M759</f>
        <v>1832</v>
      </c>
      <c r="K758" s="9">
        <f>('summary-no-refine'!$K759-'summary-no-refine'!$J759)/1000</f>
        <v>108.93</v>
      </c>
      <c r="L758" s="7">
        <f t="shared" si="54"/>
        <v>1.1754704856329754</v>
      </c>
      <c r="M758" s="8">
        <f>'summary-no-refine'!$G759</f>
        <v>313167</v>
      </c>
      <c r="N758" s="24">
        <f t="shared" si="57"/>
        <v>313.16699999999997</v>
      </c>
      <c r="O758" s="7">
        <f t="shared" si="55"/>
        <v>1.0619956764282317</v>
      </c>
    </row>
    <row r="759" spans="1:15" x14ac:dyDescent="0.2">
      <c r="A759" s="1">
        <v>758</v>
      </c>
      <c r="B759" s="9">
        <f>('summary-refine'!$H760+'summary-refine'!$I760)/1000</f>
        <v>8.6869999999999994</v>
      </c>
      <c r="C759" s="9">
        <f>('summary-refine'!$K760-'summary-refine'!$J760)/1000</f>
        <v>126.515</v>
      </c>
      <c r="D759" s="9">
        <f>'summary-refine'!$J760/1000</f>
        <v>0.89200000000000002</v>
      </c>
      <c r="E759" s="8">
        <f>'summary-refine'!$G760</f>
        <v>332582</v>
      </c>
      <c r="F759" s="24">
        <f t="shared" si="56"/>
        <v>332.58199999999999</v>
      </c>
      <c r="G759" s="8">
        <f>'summary-refine'!$P760/1000</f>
        <v>105.408</v>
      </c>
      <c r="H759" s="8">
        <f>'summary-refine'!$P760/J759</f>
        <v>57.537117903930131</v>
      </c>
      <c r="I759" s="8">
        <f>'summary-refine'!$L760</f>
        <v>1714</v>
      </c>
      <c r="J759" s="8">
        <f>'summary-refine'!$M760</f>
        <v>1832</v>
      </c>
      <c r="K759" s="9">
        <f>('summary-no-refine'!$K760-'summary-no-refine'!$J760)/1000</f>
        <v>106.44799999999999</v>
      </c>
      <c r="L759" s="7">
        <f t="shared" si="54"/>
        <v>1.188514579888772</v>
      </c>
      <c r="M759" s="8">
        <f>'summary-no-refine'!$G760</f>
        <v>313167</v>
      </c>
      <c r="N759" s="24">
        <f t="shared" si="57"/>
        <v>313.16699999999997</v>
      </c>
      <c r="O759" s="7">
        <f t="shared" si="55"/>
        <v>1.0619956764282317</v>
      </c>
    </row>
    <row r="760" spans="1:15" x14ac:dyDescent="0.2">
      <c r="A760" s="1">
        <v>759</v>
      </c>
      <c r="B760" s="9">
        <f>('summary-refine'!$H761+'summary-refine'!$I761)/1000</f>
        <v>7.8609999999999998</v>
      </c>
      <c r="C760" s="9">
        <f>('summary-refine'!$K761-'summary-refine'!$J761)/1000</f>
        <v>124.607</v>
      </c>
      <c r="D760" s="9">
        <f>'summary-refine'!$J761/1000</f>
        <v>0.85</v>
      </c>
      <c r="E760" s="8">
        <f>'summary-refine'!$G761</f>
        <v>332582</v>
      </c>
      <c r="F760" s="24">
        <f t="shared" si="56"/>
        <v>332.58199999999999</v>
      </c>
      <c r="G760" s="8">
        <f>'summary-refine'!$P761/1000</f>
        <v>105.408</v>
      </c>
      <c r="H760" s="8">
        <f>'summary-refine'!$P761/J760</f>
        <v>57.537117903930131</v>
      </c>
      <c r="I760" s="8">
        <f>'summary-refine'!$L761</f>
        <v>1714</v>
      </c>
      <c r="J760" s="8">
        <f>'summary-refine'!$M761</f>
        <v>1832</v>
      </c>
      <c r="K760" s="9">
        <f>('summary-no-refine'!$K761-'summary-no-refine'!$J761)/1000</f>
        <v>106.29900000000001</v>
      </c>
      <c r="L760" s="7">
        <f t="shared" si="54"/>
        <v>1.1722311592771333</v>
      </c>
      <c r="M760" s="8">
        <f>'summary-no-refine'!$G761</f>
        <v>313167</v>
      </c>
      <c r="N760" s="24">
        <f t="shared" si="57"/>
        <v>313.16699999999997</v>
      </c>
      <c r="O760" s="7">
        <f t="shared" si="55"/>
        <v>1.0619956764282317</v>
      </c>
    </row>
    <row r="761" spans="1:15" x14ac:dyDescent="0.2">
      <c r="A761" s="1">
        <v>760</v>
      </c>
      <c r="B761" s="9">
        <f>('summary-refine'!$H762+'summary-refine'!$I762)/1000</f>
        <v>8.5619999999999994</v>
      </c>
      <c r="C761" s="9">
        <f>('summary-refine'!$K762-'summary-refine'!$J762)/1000</f>
        <v>125.086</v>
      </c>
      <c r="D761" s="9">
        <f>'summary-refine'!$J762/1000</f>
        <v>0.84</v>
      </c>
      <c r="E761" s="8">
        <f>'summary-refine'!$G762</f>
        <v>332575</v>
      </c>
      <c r="F761" s="24">
        <f t="shared" si="56"/>
        <v>332.57499999999999</v>
      </c>
      <c r="G761" s="8">
        <f>'summary-refine'!$P762/1000</f>
        <v>105.408</v>
      </c>
      <c r="H761" s="8">
        <f>'summary-refine'!$P762/J761</f>
        <v>57.537117903930131</v>
      </c>
      <c r="I761" s="8">
        <f>'summary-refine'!$L762</f>
        <v>1714</v>
      </c>
      <c r="J761" s="8">
        <f>'summary-refine'!$M762</f>
        <v>1832</v>
      </c>
      <c r="K761" s="9">
        <f>('summary-no-refine'!$K762-'summary-no-refine'!$J762)/1000</f>
        <v>110.303</v>
      </c>
      <c r="L761" s="7">
        <f t="shared" si="54"/>
        <v>1.1340217401158628</v>
      </c>
      <c r="M761" s="8">
        <f>'summary-no-refine'!$G762</f>
        <v>313153</v>
      </c>
      <c r="N761" s="24">
        <f t="shared" si="57"/>
        <v>313.15300000000002</v>
      </c>
      <c r="O761" s="7">
        <f t="shared" si="55"/>
        <v>1.0620208013335335</v>
      </c>
    </row>
    <row r="762" spans="1:15" x14ac:dyDescent="0.2">
      <c r="A762" s="1">
        <v>761</v>
      </c>
      <c r="B762" s="9">
        <f>('summary-refine'!$H763+'summary-refine'!$I763)/1000</f>
        <v>8.9429999999999996</v>
      </c>
      <c r="C762" s="9">
        <f>('summary-refine'!$K763-'summary-refine'!$J763)/1000</f>
        <v>127.86</v>
      </c>
      <c r="D762" s="9">
        <f>'summary-refine'!$J763/1000</f>
        <v>0.88900000000000001</v>
      </c>
      <c r="E762" s="8">
        <f>'summary-refine'!$G763</f>
        <v>332582</v>
      </c>
      <c r="F762" s="24">
        <f t="shared" si="56"/>
        <v>332.58199999999999</v>
      </c>
      <c r="G762" s="8">
        <f>'summary-refine'!$P763/1000</f>
        <v>105.408</v>
      </c>
      <c r="H762" s="8">
        <f>'summary-refine'!$P763/J762</f>
        <v>57.537117903930131</v>
      </c>
      <c r="I762" s="8">
        <f>'summary-refine'!$L763</f>
        <v>1714</v>
      </c>
      <c r="J762" s="8">
        <f>'summary-refine'!$M763</f>
        <v>1832</v>
      </c>
      <c r="K762" s="9">
        <f>('summary-no-refine'!$K763-'summary-no-refine'!$J763)/1000</f>
        <v>111.783</v>
      </c>
      <c r="L762" s="7">
        <f t="shared" si="54"/>
        <v>1.1438233005018652</v>
      </c>
      <c r="M762" s="8">
        <f>'summary-no-refine'!$G763</f>
        <v>313157</v>
      </c>
      <c r="N762" s="24">
        <f t="shared" si="57"/>
        <v>313.15699999999998</v>
      </c>
      <c r="O762" s="7">
        <f t="shared" si="55"/>
        <v>1.062029588992103</v>
      </c>
    </row>
    <row r="763" spans="1:15" x14ac:dyDescent="0.2">
      <c r="A763" s="1">
        <v>762</v>
      </c>
      <c r="B763" s="9">
        <f>('summary-refine'!$H764+'summary-refine'!$I764)/1000</f>
        <v>8.3689999999999998</v>
      </c>
      <c r="C763" s="9">
        <f>('summary-refine'!$K764-'summary-refine'!$J764)/1000</f>
        <v>128.131</v>
      </c>
      <c r="D763" s="9">
        <f>'summary-refine'!$J764/1000</f>
        <v>0.84799999999999998</v>
      </c>
      <c r="E763" s="8">
        <f>'summary-refine'!$G764</f>
        <v>332582</v>
      </c>
      <c r="F763" s="24">
        <f t="shared" si="56"/>
        <v>332.58199999999999</v>
      </c>
      <c r="G763" s="8">
        <f>'summary-refine'!$P764/1000</f>
        <v>105.408</v>
      </c>
      <c r="H763" s="8">
        <f>'summary-refine'!$P764/J763</f>
        <v>57.537117903930131</v>
      </c>
      <c r="I763" s="8">
        <f>'summary-refine'!$L764</f>
        <v>1714</v>
      </c>
      <c r="J763" s="8">
        <f>'summary-refine'!$M764</f>
        <v>1832</v>
      </c>
      <c r="K763" s="9">
        <f>('summary-no-refine'!$K764-'summary-no-refine'!$J764)/1000</f>
        <v>108.89700000000001</v>
      </c>
      <c r="L763" s="7">
        <f t="shared" si="54"/>
        <v>1.1766256187039128</v>
      </c>
      <c r="M763" s="8">
        <f>'summary-no-refine'!$G764</f>
        <v>313167</v>
      </c>
      <c r="N763" s="24">
        <f t="shared" si="57"/>
        <v>313.16699999999997</v>
      </c>
      <c r="O763" s="7">
        <f t="shared" si="55"/>
        <v>1.0619956764282317</v>
      </c>
    </row>
    <row r="764" spans="1:15" x14ac:dyDescent="0.2">
      <c r="A764" s="1">
        <v>763</v>
      </c>
      <c r="B764" s="9">
        <f>('summary-refine'!$H765+'summary-refine'!$I765)/1000</f>
        <v>8.5909999999999993</v>
      </c>
      <c r="C764" s="9">
        <f>('summary-refine'!$K765-'summary-refine'!$J765)/1000</f>
        <v>142.27799999999999</v>
      </c>
      <c r="D764" s="9">
        <f>'summary-refine'!$J765/1000</f>
        <v>0.86799999999999999</v>
      </c>
      <c r="E764" s="8">
        <f>'summary-refine'!$G765</f>
        <v>331361</v>
      </c>
      <c r="F764" s="24">
        <f t="shared" si="56"/>
        <v>331.36099999999999</v>
      </c>
      <c r="G764" s="8">
        <f>'summary-refine'!$P765/1000</f>
        <v>101.917</v>
      </c>
      <c r="H764" s="8">
        <f>'summary-refine'!$P765/J764</f>
        <v>55.631550218340614</v>
      </c>
      <c r="I764" s="8">
        <f>'summary-refine'!$L765</f>
        <v>1714</v>
      </c>
      <c r="J764" s="8">
        <f>'summary-refine'!$M765</f>
        <v>1832</v>
      </c>
      <c r="K764" s="9">
        <f>('summary-no-refine'!$K765-'summary-no-refine'!$J765)/1000</f>
        <v>114.224</v>
      </c>
      <c r="L764" s="7">
        <f t="shared" si="54"/>
        <v>1.2456051267684549</v>
      </c>
      <c r="M764" s="8">
        <f>'summary-no-refine'!$G765</f>
        <v>310741</v>
      </c>
      <c r="N764" s="24">
        <f t="shared" si="57"/>
        <v>310.74099999999999</v>
      </c>
      <c r="O764" s="7">
        <f t="shared" si="55"/>
        <v>1.0663575131701319</v>
      </c>
    </row>
    <row r="765" spans="1:15" x14ac:dyDescent="0.2">
      <c r="A765" s="1">
        <v>764</v>
      </c>
      <c r="B765" s="9">
        <f>('summary-refine'!$H766+'summary-refine'!$I766)/1000</f>
        <v>8.0839999999999996</v>
      </c>
      <c r="C765" s="9">
        <f>('summary-refine'!$K766-'summary-refine'!$J766)/1000</f>
        <v>140.46100000000001</v>
      </c>
      <c r="D765" s="9">
        <f>'summary-refine'!$J766/1000</f>
        <v>0.83299999999999996</v>
      </c>
      <c r="E765" s="8">
        <f>'summary-refine'!$G766</f>
        <v>332471</v>
      </c>
      <c r="F765" s="24">
        <f t="shared" si="56"/>
        <v>332.471</v>
      </c>
      <c r="G765" s="8">
        <f>'summary-refine'!$P766/1000</f>
        <v>101.82</v>
      </c>
      <c r="H765" s="8">
        <f>'summary-refine'!$P766/J765</f>
        <v>55.578602620087338</v>
      </c>
      <c r="I765" s="8">
        <f>'summary-refine'!$L766</f>
        <v>1714</v>
      </c>
      <c r="J765" s="8">
        <f>'summary-refine'!$M766</f>
        <v>1832</v>
      </c>
      <c r="K765" s="9">
        <f>('summary-no-refine'!$K766-'summary-no-refine'!$J766)/1000</f>
        <v>103.699</v>
      </c>
      <c r="L765" s="7">
        <f t="shared" si="54"/>
        <v>1.3545067937010002</v>
      </c>
      <c r="M765" s="8">
        <f>'summary-no-refine'!$G766</f>
        <v>295417</v>
      </c>
      <c r="N765" s="24">
        <f t="shared" si="57"/>
        <v>295.41699999999997</v>
      </c>
      <c r="O765" s="7">
        <f t="shared" si="55"/>
        <v>1.1254294776536218</v>
      </c>
    </row>
    <row r="766" spans="1:15" x14ac:dyDescent="0.2">
      <c r="A766" s="1">
        <v>765</v>
      </c>
      <c r="B766" s="9">
        <f>('summary-refine'!$H767+'summary-refine'!$I767)/1000</f>
        <v>8.5220000000000002</v>
      </c>
      <c r="C766" s="9">
        <f>('summary-refine'!$K767-'summary-refine'!$J767)/1000</f>
        <v>139.11600000000001</v>
      </c>
      <c r="D766" s="9">
        <f>'summary-refine'!$J767/1000</f>
        <v>0.86599999999999999</v>
      </c>
      <c r="E766" s="8">
        <f>'summary-refine'!$G767</f>
        <v>332470</v>
      </c>
      <c r="F766" s="24">
        <f t="shared" si="56"/>
        <v>332.47</v>
      </c>
      <c r="G766" s="8">
        <f>'summary-refine'!$P767/1000</f>
        <v>101.82</v>
      </c>
      <c r="H766" s="8">
        <f>'summary-refine'!$P767/J766</f>
        <v>55.578602620087338</v>
      </c>
      <c r="I766" s="8">
        <f>'summary-refine'!$L767</f>
        <v>1714</v>
      </c>
      <c r="J766" s="8">
        <f>'summary-refine'!$M767</f>
        <v>1832</v>
      </c>
      <c r="K766" s="9">
        <f>('summary-no-refine'!$K767-'summary-no-refine'!$J767)/1000</f>
        <v>104.459</v>
      </c>
      <c r="L766" s="7">
        <f t="shared" si="54"/>
        <v>1.3317761035430169</v>
      </c>
      <c r="M766" s="8">
        <f>'summary-no-refine'!$G767</f>
        <v>295414</v>
      </c>
      <c r="N766" s="24">
        <f t="shared" si="57"/>
        <v>295.41399999999999</v>
      </c>
      <c r="O766" s="7">
        <f t="shared" si="55"/>
        <v>1.1254375215798844</v>
      </c>
    </row>
    <row r="767" spans="1:15" x14ac:dyDescent="0.2">
      <c r="A767" s="1">
        <v>766</v>
      </c>
      <c r="B767" s="9">
        <f>('summary-refine'!$H768+'summary-refine'!$I768)/1000</f>
        <v>8.9440000000000008</v>
      </c>
      <c r="C767" s="9">
        <f>('summary-refine'!$K768-'summary-refine'!$J768)/1000</f>
        <v>141.21799999999999</v>
      </c>
      <c r="D767" s="9">
        <f>'summary-refine'!$J768/1000</f>
        <v>0.89900000000000002</v>
      </c>
      <c r="E767" s="8">
        <f>'summary-refine'!$G768</f>
        <v>332470</v>
      </c>
      <c r="F767" s="24">
        <f t="shared" si="56"/>
        <v>332.47</v>
      </c>
      <c r="G767" s="8">
        <f>'summary-refine'!$P768/1000</f>
        <v>101.82</v>
      </c>
      <c r="H767" s="8">
        <f>'summary-refine'!$P768/J767</f>
        <v>55.578602620087338</v>
      </c>
      <c r="I767" s="8">
        <f>'summary-refine'!$L768</f>
        <v>1714</v>
      </c>
      <c r="J767" s="8">
        <f>'summary-refine'!$M768</f>
        <v>1832</v>
      </c>
      <c r="K767" s="9">
        <f>('summary-no-refine'!$K768-'summary-no-refine'!$J768)/1000</f>
        <v>109.274</v>
      </c>
      <c r="L767" s="7">
        <f t="shared" si="54"/>
        <v>1.2923293738675257</v>
      </c>
      <c r="M767" s="8">
        <f>'summary-no-refine'!$G768</f>
        <v>295417</v>
      </c>
      <c r="N767" s="24">
        <f t="shared" si="57"/>
        <v>295.41699999999997</v>
      </c>
      <c r="O767" s="7">
        <f t="shared" si="55"/>
        <v>1.1254260926080761</v>
      </c>
    </row>
    <row r="768" spans="1:15" x14ac:dyDescent="0.2">
      <c r="A768" s="1">
        <v>767</v>
      </c>
      <c r="B768" s="9">
        <f>('summary-refine'!$H769+'summary-refine'!$I769)/1000</f>
        <v>8.4770000000000003</v>
      </c>
      <c r="C768" s="9">
        <f>('summary-refine'!$K769-'summary-refine'!$J769)/1000</f>
        <v>138.536</v>
      </c>
      <c r="D768" s="9">
        <f>'summary-refine'!$J769/1000</f>
        <v>0.84799999999999998</v>
      </c>
      <c r="E768" s="8">
        <f>'summary-refine'!$G769</f>
        <v>319392</v>
      </c>
      <c r="F768" s="24">
        <f t="shared" si="56"/>
        <v>319.392</v>
      </c>
      <c r="G768" s="8">
        <f>'summary-refine'!$P769/1000</f>
        <v>102.14100000000001</v>
      </c>
      <c r="H768" s="8">
        <f>'summary-refine'!$P769/J768</f>
        <v>55.998355263157897</v>
      </c>
      <c r="I768" s="8">
        <f>'summary-refine'!$L769</f>
        <v>1706</v>
      </c>
      <c r="J768" s="8">
        <f>'summary-refine'!$M769</f>
        <v>1824</v>
      </c>
      <c r="K768" s="9">
        <f>('summary-no-refine'!$K769-'summary-no-refine'!$J769)/1000</f>
        <v>88.807000000000002</v>
      </c>
      <c r="L768" s="7">
        <f t="shared" si="54"/>
        <v>1.5599671197090319</v>
      </c>
      <c r="M768" s="8">
        <f>'summary-no-refine'!$G769</f>
        <v>270775</v>
      </c>
      <c r="N768" s="24">
        <f t="shared" si="57"/>
        <v>270.77499999999998</v>
      </c>
      <c r="O768" s="7">
        <f t="shared" si="55"/>
        <v>1.1795475948665866</v>
      </c>
    </row>
    <row r="769" spans="1:15" x14ac:dyDescent="0.2">
      <c r="A769" s="1">
        <v>768</v>
      </c>
      <c r="B769" s="9">
        <f>('summary-refine'!$H770+'summary-refine'!$I770)/1000</f>
        <v>8.6319999999999997</v>
      </c>
      <c r="C769" s="9">
        <f>('summary-refine'!$K770-'summary-refine'!$J770)/1000</f>
        <v>139.59899999999999</v>
      </c>
      <c r="D769" s="9">
        <f>'summary-refine'!$J770/1000</f>
        <v>0.84199999999999997</v>
      </c>
      <c r="E769" s="8">
        <f>'summary-refine'!$G770</f>
        <v>319392</v>
      </c>
      <c r="F769" s="24">
        <f t="shared" si="56"/>
        <v>319.392</v>
      </c>
      <c r="G769" s="8">
        <f>'summary-refine'!$P770/1000</f>
        <v>102.14100000000001</v>
      </c>
      <c r="H769" s="8">
        <f>'summary-refine'!$P770/J769</f>
        <v>55.998355263157897</v>
      </c>
      <c r="I769" s="8">
        <f>'summary-refine'!$L770</f>
        <v>1706</v>
      </c>
      <c r="J769" s="8">
        <f>'summary-refine'!$M770</f>
        <v>1824</v>
      </c>
      <c r="K769" s="9">
        <f>('summary-no-refine'!$K770-'summary-no-refine'!$J770)/1000</f>
        <v>89.299000000000007</v>
      </c>
      <c r="L769" s="7">
        <f t="shared" si="54"/>
        <v>1.5632761845037455</v>
      </c>
      <c r="M769" s="8">
        <f>'summary-no-refine'!$G770</f>
        <v>270720</v>
      </c>
      <c r="N769" s="24">
        <f t="shared" si="57"/>
        <v>270.72000000000003</v>
      </c>
      <c r="O769" s="7">
        <f t="shared" si="55"/>
        <v>1.1797872340425533</v>
      </c>
    </row>
    <row r="770" spans="1:15" x14ac:dyDescent="0.2">
      <c r="A770" s="1">
        <v>769</v>
      </c>
      <c r="B770" s="9">
        <f>('summary-refine'!$H771+'summary-refine'!$I771)/1000</f>
        <v>7.81</v>
      </c>
      <c r="C770" s="9">
        <f>('summary-refine'!$K771-'summary-refine'!$J771)/1000</f>
        <v>133.09299999999999</v>
      </c>
      <c r="D770" s="9">
        <f>'summary-refine'!$J771/1000</f>
        <v>0.83299999999999996</v>
      </c>
      <c r="E770" s="8">
        <f>'summary-refine'!$G771</f>
        <v>319392</v>
      </c>
      <c r="F770" s="24">
        <f t="shared" si="56"/>
        <v>319.392</v>
      </c>
      <c r="G770" s="8">
        <f>'summary-refine'!$P771/1000</f>
        <v>102.14100000000001</v>
      </c>
      <c r="H770" s="8">
        <f>'summary-refine'!$P771/J770</f>
        <v>55.998355263157897</v>
      </c>
      <c r="I770" s="8">
        <f>'summary-refine'!$L771</f>
        <v>1706</v>
      </c>
      <c r="J770" s="8">
        <f>'summary-refine'!$M771</f>
        <v>1824</v>
      </c>
      <c r="K770" s="9">
        <f>('summary-no-refine'!$K771-'summary-no-refine'!$J771)/1000</f>
        <v>86.337000000000003</v>
      </c>
      <c r="L770" s="7">
        <f t="shared" ref="L770:L833" si="58">C770/K770</f>
        <v>1.5415522892850109</v>
      </c>
      <c r="M770" s="8">
        <f>'summary-no-refine'!$G771</f>
        <v>270779</v>
      </c>
      <c r="N770" s="24">
        <f t="shared" si="57"/>
        <v>270.779</v>
      </c>
      <c r="O770" s="7">
        <f t="shared" ref="O770:O833" si="59">E770/M770</f>
        <v>1.1795301703603307</v>
      </c>
    </row>
    <row r="771" spans="1:15" x14ac:dyDescent="0.2">
      <c r="A771" s="1">
        <v>770</v>
      </c>
      <c r="B771" s="9">
        <f>('summary-refine'!$H772+'summary-refine'!$I772)/1000</f>
        <v>8.1959999999999997</v>
      </c>
      <c r="C771" s="9">
        <f>('summary-refine'!$K772-'summary-refine'!$J772)/1000</f>
        <v>135.88800000000001</v>
      </c>
      <c r="D771" s="9">
        <f>'summary-refine'!$J772/1000</f>
        <v>0.82399999999999995</v>
      </c>
      <c r="E771" s="8">
        <f>'summary-refine'!$G772</f>
        <v>319392</v>
      </c>
      <c r="F771" s="24">
        <f t="shared" ref="F771:F834" si="60">E771/1000</f>
        <v>319.392</v>
      </c>
      <c r="G771" s="8">
        <f>'summary-refine'!$P772/1000</f>
        <v>102.14100000000001</v>
      </c>
      <c r="H771" s="8">
        <f>'summary-refine'!$P772/J771</f>
        <v>55.998355263157897</v>
      </c>
      <c r="I771" s="8">
        <f>'summary-refine'!$L772</f>
        <v>1706</v>
      </c>
      <c r="J771" s="8">
        <f>'summary-refine'!$M772</f>
        <v>1824</v>
      </c>
      <c r="K771" s="9">
        <f>('summary-no-refine'!$K772-'summary-no-refine'!$J772)/1000</f>
        <v>89.977999999999994</v>
      </c>
      <c r="L771" s="7">
        <f t="shared" si="58"/>
        <v>1.5102358354264378</v>
      </c>
      <c r="M771" s="8">
        <f>'summary-no-refine'!$G772</f>
        <v>270716</v>
      </c>
      <c r="N771" s="24">
        <f t="shared" ref="N771:N834" si="61">M771/1000</f>
        <v>270.71600000000001</v>
      </c>
      <c r="O771" s="7">
        <f t="shared" si="59"/>
        <v>1.1798046661445942</v>
      </c>
    </row>
    <row r="772" spans="1:15" x14ac:dyDescent="0.2">
      <c r="A772" s="1">
        <v>771</v>
      </c>
      <c r="B772" s="9">
        <f>('summary-refine'!$H773+'summary-refine'!$I773)/1000</f>
        <v>8.8000000000000007</v>
      </c>
      <c r="C772" s="9">
        <f>('summary-refine'!$K773-'summary-refine'!$J773)/1000</f>
        <v>140.53100000000001</v>
      </c>
      <c r="D772" s="9">
        <f>'summary-refine'!$J773/1000</f>
        <v>0.83699999999999997</v>
      </c>
      <c r="E772" s="8">
        <f>'summary-refine'!$G773</f>
        <v>318740</v>
      </c>
      <c r="F772" s="24">
        <f t="shared" si="60"/>
        <v>318.74</v>
      </c>
      <c r="G772" s="8">
        <f>'summary-refine'!$P773/1000</f>
        <v>102.071</v>
      </c>
      <c r="H772" s="8">
        <f>'summary-refine'!$P773/J772</f>
        <v>55.959978070175438</v>
      </c>
      <c r="I772" s="8">
        <f>'summary-refine'!$L773</f>
        <v>1706</v>
      </c>
      <c r="J772" s="8">
        <f>'summary-refine'!$M773</f>
        <v>1824</v>
      </c>
      <c r="K772" s="9">
        <f>('summary-no-refine'!$K773-'summary-no-refine'!$J773)/1000</f>
        <v>88.144000000000005</v>
      </c>
      <c r="L772" s="7">
        <f t="shared" si="58"/>
        <v>1.5943342711925939</v>
      </c>
      <c r="M772" s="8">
        <f>'summary-no-refine'!$G773</f>
        <v>270017</v>
      </c>
      <c r="N772" s="24">
        <f t="shared" si="61"/>
        <v>270.017</v>
      </c>
      <c r="O772" s="7">
        <f t="shared" si="59"/>
        <v>1.1804441942544359</v>
      </c>
    </row>
    <row r="773" spans="1:15" x14ac:dyDescent="0.2">
      <c r="A773" s="1">
        <v>772</v>
      </c>
      <c r="B773" s="9">
        <f>('summary-refine'!$H774+'summary-refine'!$I774)/1000</f>
        <v>8.3130000000000006</v>
      </c>
      <c r="C773" s="9">
        <f>('summary-refine'!$K774-'summary-refine'!$J774)/1000</f>
        <v>137.46799999999999</v>
      </c>
      <c r="D773" s="9">
        <f>'summary-refine'!$J774/1000</f>
        <v>0.83199999999999996</v>
      </c>
      <c r="E773" s="8">
        <f>'summary-refine'!$G774</f>
        <v>318740</v>
      </c>
      <c r="F773" s="24">
        <f t="shared" si="60"/>
        <v>318.74</v>
      </c>
      <c r="G773" s="8">
        <f>'summary-refine'!$P774/1000</f>
        <v>102.071</v>
      </c>
      <c r="H773" s="8">
        <f>'summary-refine'!$P774/J773</f>
        <v>55.959978070175438</v>
      </c>
      <c r="I773" s="8">
        <f>'summary-refine'!$L774</f>
        <v>1706</v>
      </c>
      <c r="J773" s="8">
        <f>'summary-refine'!$M774</f>
        <v>1824</v>
      </c>
      <c r="K773" s="9">
        <f>('summary-no-refine'!$K774-'summary-no-refine'!$J774)/1000</f>
        <v>88.906000000000006</v>
      </c>
      <c r="L773" s="7">
        <f t="shared" si="58"/>
        <v>1.5462173531595165</v>
      </c>
      <c r="M773" s="8">
        <f>'summary-no-refine'!$G774</f>
        <v>270013</v>
      </c>
      <c r="N773" s="24">
        <f t="shared" si="61"/>
        <v>270.01299999999998</v>
      </c>
      <c r="O773" s="7">
        <f t="shared" si="59"/>
        <v>1.1804616814745956</v>
      </c>
    </row>
    <row r="774" spans="1:15" x14ac:dyDescent="0.2">
      <c r="A774" s="1">
        <v>773</v>
      </c>
      <c r="B774" s="9">
        <f>('summary-refine'!$H775+'summary-refine'!$I775)/1000</f>
        <v>8.77</v>
      </c>
      <c r="C774" s="9">
        <f>('summary-refine'!$K775-'summary-refine'!$J775)/1000</f>
        <v>137.38200000000001</v>
      </c>
      <c r="D774" s="9">
        <f>'summary-refine'!$J775/1000</f>
        <v>0.84499999999999997</v>
      </c>
      <c r="E774" s="8">
        <f>'summary-refine'!$G775</f>
        <v>318689</v>
      </c>
      <c r="F774" s="24">
        <f t="shared" si="60"/>
        <v>318.68900000000002</v>
      </c>
      <c r="G774" s="8">
        <f>'summary-refine'!$P775/1000</f>
        <v>102.071</v>
      </c>
      <c r="H774" s="8">
        <f>'summary-refine'!$P775/J774</f>
        <v>55.959978070175438</v>
      </c>
      <c r="I774" s="8">
        <f>'summary-refine'!$L775</f>
        <v>1706</v>
      </c>
      <c r="J774" s="8">
        <f>'summary-refine'!$M775</f>
        <v>1824</v>
      </c>
      <c r="K774" s="9">
        <f>('summary-no-refine'!$K775-'summary-no-refine'!$J775)/1000</f>
        <v>89.373000000000005</v>
      </c>
      <c r="L774" s="7">
        <f t="shared" si="58"/>
        <v>1.5371756570776409</v>
      </c>
      <c r="M774" s="8">
        <f>'summary-no-refine'!$G775</f>
        <v>269965</v>
      </c>
      <c r="N774" s="24">
        <f t="shared" si="61"/>
        <v>269.96499999999997</v>
      </c>
      <c r="O774" s="7">
        <f t="shared" si="59"/>
        <v>1.1804826551590022</v>
      </c>
    </row>
    <row r="775" spans="1:15" x14ac:dyDescent="0.2">
      <c r="A775" s="1">
        <v>774</v>
      </c>
      <c r="B775" s="9">
        <f>('summary-refine'!$H776+'summary-refine'!$I776)/1000</f>
        <v>7.851</v>
      </c>
      <c r="C775" s="9">
        <f>('summary-refine'!$K776-'summary-refine'!$J776)/1000</f>
        <v>134.005</v>
      </c>
      <c r="D775" s="9">
        <f>'summary-refine'!$J776/1000</f>
        <v>0.85399999999999998</v>
      </c>
      <c r="E775" s="8">
        <f>'summary-refine'!$G776</f>
        <v>318740</v>
      </c>
      <c r="F775" s="24">
        <f t="shared" si="60"/>
        <v>318.74</v>
      </c>
      <c r="G775" s="8">
        <f>'summary-refine'!$P776/1000</f>
        <v>102.071</v>
      </c>
      <c r="H775" s="8">
        <f>'summary-refine'!$P776/J775</f>
        <v>55.959978070175438</v>
      </c>
      <c r="I775" s="8">
        <f>'summary-refine'!$L776</f>
        <v>1706</v>
      </c>
      <c r="J775" s="8">
        <f>'summary-refine'!$M776</f>
        <v>1824</v>
      </c>
      <c r="K775" s="9">
        <f>('summary-no-refine'!$K776-'summary-no-refine'!$J776)/1000</f>
        <v>85.316000000000003</v>
      </c>
      <c r="L775" s="7">
        <f t="shared" si="58"/>
        <v>1.5706901401847249</v>
      </c>
      <c r="M775" s="8">
        <f>'summary-no-refine'!$G776</f>
        <v>270017</v>
      </c>
      <c r="N775" s="24">
        <f t="shared" si="61"/>
        <v>270.017</v>
      </c>
      <c r="O775" s="7">
        <f t="shared" si="59"/>
        <v>1.1804441942544359</v>
      </c>
    </row>
    <row r="776" spans="1:15" x14ac:dyDescent="0.2">
      <c r="A776" s="1">
        <v>775</v>
      </c>
      <c r="B776" s="9">
        <f>('summary-refine'!$H777+'summary-refine'!$I777)/1000</f>
        <v>8.4949999999999992</v>
      </c>
      <c r="C776" s="9">
        <f>('summary-refine'!$K777-'summary-refine'!$J777)/1000</f>
        <v>174.52699999999999</v>
      </c>
      <c r="D776" s="9">
        <f>'summary-refine'!$J777/1000</f>
        <v>0.95299999999999996</v>
      </c>
      <c r="E776" s="8">
        <f>'summary-refine'!$G777</f>
        <v>354977</v>
      </c>
      <c r="F776" s="24">
        <f t="shared" si="60"/>
        <v>354.97699999999998</v>
      </c>
      <c r="G776" s="8">
        <f>'summary-refine'!$P777/1000</f>
        <v>104.898</v>
      </c>
      <c r="H776" s="8">
        <f>'summary-refine'!$P777/J776</f>
        <v>57.258733624454152</v>
      </c>
      <c r="I776" s="8">
        <f>'summary-refine'!$L777</f>
        <v>1715</v>
      </c>
      <c r="J776" s="8">
        <f>'summary-refine'!$M777</f>
        <v>1832</v>
      </c>
      <c r="K776" s="9">
        <f>('summary-no-refine'!$K777-'summary-no-refine'!$J777)/1000</f>
        <v>128.93600000000001</v>
      </c>
      <c r="L776" s="7">
        <f t="shared" si="58"/>
        <v>1.3535940311472356</v>
      </c>
      <c r="M776" s="8">
        <f>'summary-no-refine'!$G777</f>
        <v>309120</v>
      </c>
      <c r="N776" s="24">
        <f t="shared" si="61"/>
        <v>309.12</v>
      </c>
      <c r="O776" s="7">
        <f t="shared" si="59"/>
        <v>1.1483469202898551</v>
      </c>
    </row>
    <row r="777" spans="1:15" x14ac:dyDescent="0.2">
      <c r="A777" s="1">
        <v>776</v>
      </c>
      <c r="B777" s="9">
        <f>('summary-refine'!$H778+'summary-refine'!$I778)/1000</f>
        <v>8.9480000000000004</v>
      </c>
      <c r="C777" s="9">
        <f>('summary-refine'!$K778-'summary-refine'!$J778)/1000</f>
        <v>144.25700000000001</v>
      </c>
      <c r="D777" s="9">
        <f>'summary-refine'!$J778/1000</f>
        <v>0.82399999999999995</v>
      </c>
      <c r="E777" s="8">
        <f>'summary-refine'!$G778</f>
        <v>328297</v>
      </c>
      <c r="F777" s="24">
        <f t="shared" si="60"/>
        <v>328.29700000000003</v>
      </c>
      <c r="G777" s="8">
        <f>'summary-refine'!$P778/1000</f>
        <v>103.47499999999999</v>
      </c>
      <c r="H777" s="8">
        <f>'summary-refine'!$P778/J777</f>
        <v>56.667579408543261</v>
      </c>
      <c r="I777" s="8">
        <f>'summary-refine'!$L778</f>
        <v>1707</v>
      </c>
      <c r="J777" s="8">
        <f>'summary-refine'!$M778</f>
        <v>1826</v>
      </c>
      <c r="K777" s="9">
        <f>('summary-no-refine'!$K778-'summary-no-refine'!$J778)/1000</f>
        <v>118.438</v>
      </c>
      <c r="L777" s="7">
        <f t="shared" si="58"/>
        <v>1.2179959134737162</v>
      </c>
      <c r="M777" s="8">
        <f>'summary-no-refine'!$G778</f>
        <v>311797</v>
      </c>
      <c r="N777" s="24">
        <f t="shared" si="61"/>
        <v>311.79700000000003</v>
      </c>
      <c r="O777" s="7">
        <f t="shared" si="59"/>
        <v>1.0529190466874281</v>
      </c>
    </row>
    <row r="778" spans="1:15" x14ac:dyDescent="0.2">
      <c r="A778" s="1">
        <v>777</v>
      </c>
      <c r="B778" s="9">
        <f>('summary-refine'!$H779+'summary-refine'!$I779)/1000</f>
        <v>8.3800000000000008</v>
      </c>
      <c r="C778" s="9">
        <f>('summary-refine'!$K779-'summary-refine'!$J779)/1000</f>
        <v>138.57400000000001</v>
      </c>
      <c r="D778" s="9">
        <f>'summary-refine'!$J779/1000</f>
        <v>0.81399999999999995</v>
      </c>
      <c r="E778" s="8">
        <f>'summary-refine'!$G779</f>
        <v>327748</v>
      </c>
      <c r="F778" s="24">
        <f t="shared" si="60"/>
        <v>327.74799999999999</v>
      </c>
      <c r="G778" s="8">
        <f>'summary-refine'!$P779/1000</f>
        <v>103.45</v>
      </c>
      <c r="H778" s="8">
        <f>'summary-refine'!$P779/J778</f>
        <v>56.653888280394305</v>
      </c>
      <c r="I778" s="8">
        <f>'summary-refine'!$L779</f>
        <v>1707</v>
      </c>
      <c r="J778" s="8">
        <f>'summary-refine'!$M779</f>
        <v>1826</v>
      </c>
      <c r="K778" s="9">
        <f>('summary-no-refine'!$K779-'summary-no-refine'!$J779)/1000</f>
        <v>118.568</v>
      </c>
      <c r="L778" s="7">
        <f t="shared" si="58"/>
        <v>1.1687301801497876</v>
      </c>
      <c r="M778" s="8">
        <f>'summary-no-refine'!$G779</f>
        <v>310797</v>
      </c>
      <c r="N778" s="24">
        <f t="shared" si="61"/>
        <v>310.79700000000003</v>
      </c>
      <c r="O778" s="7">
        <f t="shared" si="59"/>
        <v>1.0545404234918612</v>
      </c>
    </row>
    <row r="779" spans="1:15" x14ac:dyDescent="0.2">
      <c r="A779" s="1">
        <v>778</v>
      </c>
      <c r="B779" s="9">
        <f>('summary-refine'!$H780+'summary-refine'!$I780)/1000</f>
        <v>8.5009999999999994</v>
      </c>
      <c r="C779" s="9">
        <f>('summary-refine'!$K780-'summary-refine'!$J780)/1000</f>
        <v>143.21799999999999</v>
      </c>
      <c r="D779" s="9">
        <f>'summary-refine'!$J780/1000</f>
        <v>0.86699999999999999</v>
      </c>
      <c r="E779" s="8">
        <f>'summary-refine'!$G780</f>
        <v>327797</v>
      </c>
      <c r="F779" s="24">
        <f t="shared" si="60"/>
        <v>327.79700000000003</v>
      </c>
      <c r="G779" s="8">
        <f>'summary-refine'!$P780/1000</f>
        <v>103.45</v>
      </c>
      <c r="H779" s="8">
        <f>'summary-refine'!$P780/J779</f>
        <v>56.653888280394305</v>
      </c>
      <c r="I779" s="8">
        <f>'summary-refine'!$L780</f>
        <v>1707</v>
      </c>
      <c r="J779" s="8">
        <f>'summary-refine'!$M780</f>
        <v>1826</v>
      </c>
      <c r="K779" s="9">
        <f>('summary-no-refine'!$K780-'summary-no-refine'!$J780)/1000</f>
        <v>117.54900000000001</v>
      </c>
      <c r="L779" s="7">
        <f t="shared" si="58"/>
        <v>1.2183685101532125</v>
      </c>
      <c r="M779" s="8">
        <f>'summary-no-refine'!$G780</f>
        <v>310856</v>
      </c>
      <c r="N779" s="24">
        <f t="shared" si="61"/>
        <v>310.85599999999999</v>
      </c>
      <c r="O779" s="7">
        <f t="shared" si="59"/>
        <v>1.0544979025658183</v>
      </c>
    </row>
    <row r="780" spans="1:15" x14ac:dyDescent="0.2">
      <c r="A780" s="1">
        <v>779</v>
      </c>
      <c r="B780" s="9">
        <f>('summary-refine'!$H781+'summary-refine'!$I781)/1000</f>
        <v>8.3849999999999998</v>
      </c>
      <c r="C780" s="9">
        <f>('summary-refine'!$K781-'summary-refine'!$J781)/1000</f>
        <v>135.39099999999999</v>
      </c>
      <c r="D780" s="9">
        <f>'summary-refine'!$J781/1000</f>
        <v>0.90200000000000002</v>
      </c>
      <c r="E780" s="8">
        <f>'summary-refine'!$G781</f>
        <v>327746</v>
      </c>
      <c r="F780" s="24">
        <f t="shared" si="60"/>
        <v>327.74599999999998</v>
      </c>
      <c r="G780" s="8">
        <f>'summary-refine'!$P781/1000</f>
        <v>103.45</v>
      </c>
      <c r="H780" s="8">
        <f>'summary-refine'!$P781/J780</f>
        <v>56.653888280394305</v>
      </c>
      <c r="I780" s="8">
        <f>'summary-refine'!$L781</f>
        <v>1707</v>
      </c>
      <c r="J780" s="8">
        <f>'summary-refine'!$M781</f>
        <v>1826</v>
      </c>
      <c r="K780" s="9">
        <f>('summary-no-refine'!$K781-'summary-no-refine'!$J781)/1000</f>
        <v>117.121</v>
      </c>
      <c r="L780" s="7">
        <f t="shared" si="58"/>
        <v>1.1559925205556647</v>
      </c>
      <c r="M780" s="8">
        <f>'summary-no-refine'!$G781</f>
        <v>310798</v>
      </c>
      <c r="N780" s="24">
        <f t="shared" si="61"/>
        <v>310.798</v>
      </c>
      <c r="O780" s="7">
        <f t="shared" si="59"/>
        <v>1.0545305954349771</v>
      </c>
    </row>
    <row r="781" spans="1:15" x14ac:dyDescent="0.2">
      <c r="A781" s="1">
        <v>780</v>
      </c>
      <c r="B781" s="9">
        <f>('summary-refine'!$H782+'summary-refine'!$I782)/1000</f>
        <v>8.3520000000000003</v>
      </c>
      <c r="C781" s="9">
        <f>('summary-refine'!$K782-'summary-refine'!$J782)/1000</f>
        <v>140.88900000000001</v>
      </c>
      <c r="D781" s="9">
        <f>'summary-refine'!$J782/1000</f>
        <v>0.86099999999999999</v>
      </c>
      <c r="E781" s="8">
        <f>'summary-refine'!$G782</f>
        <v>327750</v>
      </c>
      <c r="F781" s="24">
        <f t="shared" si="60"/>
        <v>327.75</v>
      </c>
      <c r="G781" s="8">
        <f>'summary-refine'!$P782/1000</f>
        <v>103.45</v>
      </c>
      <c r="H781" s="8">
        <f>'summary-refine'!$P782/J781</f>
        <v>56.653888280394305</v>
      </c>
      <c r="I781" s="8">
        <f>'summary-refine'!$L782</f>
        <v>1707</v>
      </c>
      <c r="J781" s="8">
        <f>'summary-refine'!$M782</f>
        <v>1826</v>
      </c>
      <c r="K781" s="9">
        <f>('summary-no-refine'!$K782-'summary-no-refine'!$J782)/1000</f>
        <v>120.33499999999999</v>
      </c>
      <c r="L781" s="7">
        <f t="shared" si="58"/>
        <v>1.1708064985249513</v>
      </c>
      <c r="M781" s="8">
        <f>'summary-no-refine'!$G782</f>
        <v>310805</v>
      </c>
      <c r="N781" s="24">
        <f t="shared" si="61"/>
        <v>310.80500000000001</v>
      </c>
      <c r="O781" s="7">
        <f t="shared" si="59"/>
        <v>1.054519714933801</v>
      </c>
    </row>
    <row r="782" spans="1:15" x14ac:dyDescent="0.2">
      <c r="A782" s="1">
        <v>781</v>
      </c>
      <c r="B782" s="9">
        <f>('summary-refine'!$H783+'summary-refine'!$I783)/1000</f>
        <v>8.6720000000000006</v>
      </c>
      <c r="C782" s="9">
        <f>('summary-refine'!$K783-'summary-refine'!$J783)/1000</f>
        <v>141.84</v>
      </c>
      <c r="D782" s="9">
        <f>'summary-refine'!$J783/1000</f>
        <v>0.876</v>
      </c>
      <c r="E782" s="8">
        <f>'summary-refine'!$G783</f>
        <v>327746</v>
      </c>
      <c r="F782" s="24">
        <f t="shared" si="60"/>
        <v>327.74599999999998</v>
      </c>
      <c r="G782" s="8">
        <f>'summary-refine'!$P783/1000</f>
        <v>103.45</v>
      </c>
      <c r="H782" s="8">
        <f>'summary-refine'!$P783/J782</f>
        <v>56.653888280394305</v>
      </c>
      <c r="I782" s="8">
        <f>'summary-refine'!$L783</f>
        <v>1707</v>
      </c>
      <c r="J782" s="8">
        <f>'summary-refine'!$M783</f>
        <v>1826</v>
      </c>
      <c r="K782" s="9">
        <f>('summary-no-refine'!$K783-'summary-no-refine'!$J783)/1000</f>
        <v>118.301</v>
      </c>
      <c r="L782" s="7">
        <f t="shared" si="58"/>
        <v>1.1989754947126399</v>
      </c>
      <c r="M782" s="8">
        <f>'summary-no-refine'!$G783</f>
        <v>310798</v>
      </c>
      <c r="N782" s="24">
        <f t="shared" si="61"/>
        <v>310.798</v>
      </c>
      <c r="O782" s="7">
        <f t="shared" si="59"/>
        <v>1.0545305954349771</v>
      </c>
    </row>
    <row r="783" spans="1:15" x14ac:dyDescent="0.2">
      <c r="A783" s="1">
        <v>782</v>
      </c>
      <c r="B783" s="9">
        <f>('summary-refine'!$H784+'summary-refine'!$I784)/1000</f>
        <v>8.5739999999999998</v>
      </c>
      <c r="C783" s="9">
        <f>('summary-refine'!$K784-'summary-refine'!$J784)/1000</f>
        <v>141.547</v>
      </c>
      <c r="D783" s="9">
        <f>'summary-refine'!$J784/1000</f>
        <v>0.84599999999999997</v>
      </c>
      <c r="E783" s="8">
        <f>'summary-refine'!$G784</f>
        <v>327748</v>
      </c>
      <c r="F783" s="24">
        <f t="shared" si="60"/>
        <v>327.74799999999999</v>
      </c>
      <c r="G783" s="8">
        <f>'summary-refine'!$P784/1000</f>
        <v>103.45</v>
      </c>
      <c r="H783" s="8">
        <f>'summary-refine'!$P784/J783</f>
        <v>56.653888280394305</v>
      </c>
      <c r="I783" s="8">
        <f>'summary-refine'!$L784</f>
        <v>1707</v>
      </c>
      <c r="J783" s="8">
        <f>'summary-refine'!$M784</f>
        <v>1826</v>
      </c>
      <c r="K783" s="9">
        <f>('summary-no-refine'!$K784-'summary-no-refine'!$J784)/1000</f>
        <v>118.43899999999999</v>
      </c>
      <c r="L783" s="7">
        <f t="shared" si="58"/>
        <v>1.1951046530281411</v>
      </c>
      <c r="M783" s="8">
        <f>'summary-no-refine'!$G784</f>
        <v>310797</v>
      </c>
      <c r="N783" s="24">
        <f t="shared" si="61"/>
        <v>310.79700000000003</v>
      </c>
      <c r="O783" s="7">
        <f t="shared" si="59"/>
        <v>1.0545404234918612</v>
      </c>
    </row>
    <row r="784" spans="1:15" x14ac:dyDescent="0.2">
      <c r="A784" s="1">
        <v>783</v>
      </c>
      <c r="B784" s="9">
        <f>('summary-refine'!$H785+'summary-refine'!$I785)/1000</f>
        <v>8.4819999999999993</v>
      </c>
      <c r="C784" s="9">
        <f>('summary-refine'!$K785-'summary-refine'!$J785)/1000</f>
        <v>138.31700000000001</v>
      </c>
      <c r="D784" s="9">
        <f>'summary-refine'!$J785/1000</f>
        <v>0.86199999999999999</v>
      </c>
      <c r="E784" s="8">
        <f>'summary-refine'!$G785</f>
        <v>327797</v>
      </c>
      <c r="F784" s="24">
        <f t="shared" si="60"/>
        <v>327.79700000000003</v>
      </c>
      <c r="G784" s="8">
        <f>'summary-refine'!$P785/1000</f>
        <v>103.45</v>
      </c>
      <c r="H784" s="8">
        <f>'summary-refine'!$P785/J784</f>
        <v>56.653888280394305</v>
      </c>
      <c r="I784" s="8">
        <f>'summary-refine'!$L785</f>
        <v>1707</v>
      </c>
      <c r="J784" s="8">
        <f>'summary-refine'!$M785</f>
        <v>1826</v>
      </c>
      <c r="K784" s="9">
        <f>('summary-no-refine'!$K785-'summary-no-refine'!$J785)/1000</f>
        <v>120.596</v>
      </c>
      <c r="L784" s="7">
        <f t="shared" si="58"/>
        <v>1.1469451723108561</v>
      </c>
      <c r="M784" s="8">
        <f>'summary-no-refine'!$G785</f>
        <v>310856</v>
      </c>
      <c r="N784" s="24">
        <f t="shared" si="61"/>
        <v>310.85599999999999</v>
      </c>
      <c r="O784" s="7">
        <f t="shared" si="59"/>
        <v>1.0544979025658183</v>
      </c>
    </row>
    <row r="785" spans="1:15" x14ac:dyDescent="0.2">
      <c r="A785" s="1">
        <v>784</v>
      </c>
      <c r="B785" s="9">
        <f>('summary-refine'!$H786+'summary-refine'!$I786)/1000</f>
        <v>8.1590000000000007</v>
      </c>
      <c r="C785" s="9">
        <f>('summary-refine'!$K786-'summary-refine'!$J786)/1000</f>
        <v>138.49600000000001</v>
      </c>
      <c r="D785" s="9">
        <f>'summary-refine'!$J786/1000</f>
        <v>0.85399999999999998</v>
      </c>
      <c r="E785" s="8">
        <f>'summary-refine'!$G786</f>
        <v>327746</v>
      </c>
      <c r="F785" s="24">
        <f t="shared" si="60"/>
        <v>327.74599999999998</v>
      </c>
      <c r="G785" s="8">
        <f>'summary-refine'!$P786/1000</f>
        <v>103.45</v>
      </c>
      <c r="H785" s="8">
        <f>'summary-refine'!$P786/J785</f>
        <v>56.653888280394305</v>
      </c>
      <c r="I785" s="8">
        <f>'summary-refine'!$L786</f>
        <v>1707</v>
      </c>
      <c r="J785" s="8">
        <f>'summary-refine'!$M786</f>
        <v>1826</v>
      </c>
      <c r="K785" s="9">
        <f>('summary-no-refine'!$K786-'summary-no-refine'!$J786)/1000</f>
        <v>117.49299999999999</v>
      </c>
      <c r="L785" s="7">
        <f t="shared" si="58"/>
        <v>1.1787595856774447</v>
      </c>
      <c r="M785" s="8">
        <f>'summary-no-refine'!$G786</f>
        <v>310798</v>
      </c>
      <c r="N785" s="24">
        <f t="shared" si="61"/>
        <v>310.798</v>
      </c>
      <c r="O785" s="7">
        <f t="shared" si="59"/>
        <v>1.0545305954349771</v>
      </c>
    </row>
    <row r="786" spans="1:15" x14ac:dyDescent="0.2">
      <c r="A786" s="1">
        <v>785</v>
      </c>
      <c r="B786" s="9">
        <f>('summary-refine'!$H787+'summary-refine'!$I787)/1000</f>
        <v>8.3970000000000002</v>
      </c>
      <c r="C786" s="9">
        <f>('summary-refine'!$K787-'summary-refine'!$J787)/1000</f>
        <v>141.01499999999999</v>
      </c>
      <c r="D786" s="9">
        <f>'summary-refine'!$J787/1000</f>
        <v>0.80400000000000005</v>
      </c>
      <c r="E786" s="8">
        <f>'summary-refine'!$G787</f>
        <v>327750</v>
      </c>
      <c r="F786" s="24">
        <f t="shared" si="60"/>
        <v>327.75</v>
      </c>
      <c r="G786" s="8">
        <f>'summary-refine'!$P787/1000</f>
        <v>103.45</v>
      </c>
      <c r="H786" s="8">
        <f>'summary-refine'!$P787/J786</f>
        <v>56.653888280394305</v>
      </c>
      <c r="I786" s="8">
        <f>'summary-refine'!$L787</f>
        <v>1707</v>
      </c>
      <c r="J786" s="8">
        <f>'summary-refine'!$M787</f>
        <v>1826</v>
      </c>
      <c r="K786" s="9">
        <f>('summary-no-refine'!$K787-'summary-no-refine'!$J787)/1000</f>
        <v>118.447</v>
      </c>
      <c r="L786" s="7">
        <f t="shared" si="58"/>
        <v>1.1905324744400447</v>
      </c>
      <c r="M786" s="8">
        <f>'summary-no-refine'!$G787</f>
        <v>310805</v>
      </c>
      <c r="N786" s="24">
        <f t="shared" si="61"/>
        <v>310.80500000000001</v>
      </c>
      <c r="O786" s="7">
        <f t="shared" si="59"/>
        <v>1.054519714933801</v>
      </c>
    </row>
    <row r="787" spans="1:15" x14ac:dyDescent="0.2">
      <c r="A787" s="1">
        <v>786</v>
      </c>
      <c r="B787" s="9">
        <f>('summary-refine'!$H788+'summary-refine'!$I788)/1000</f>
        <v>8.9179999999999993</v>
      </c>
      <c r="C787" s="9">
        <f>('summary-refine'!$K788-'summary-refine'!$J788)/1000</f>
        <v>143.01499999999999</v>
      </c>
      <c r="D787" s="9">
        <f>'summary-refine'!$J788/1000</f>
        <v>0.879</v>
      </c>
      <c r="E787" s="8">
        <f>'summary-refine'!$G788</f>
        <v>327746</v>
      </c>
      <c r="F787" s="24">
        <f t="shared" si="60"/>
        <v>327.74599999999998</v>
      </c>
      <c r="G787" s="8">
        <f>'summary-refine'!$P788/1000</f>
        <v>103.45</v>
      </c>
      <c r="H787" s="8">
        <f>'summary-refine'!$P788/J787</f>
        <v>56.653888280394305</v>
      </c>
      <c r="I787" s="8">
        <f>'summary-refine'!$L788</f>
        <v>1707</v>
      </c>
      <c r="J787" s="8">
        <f>'summary-refine'!$M788</f>
        <v>1826</v>
      </c>
      <c r="K787" s="9">
        <f>('summary-no-refine'!$K788-'summary-no-refine'!$J788)/1000</f>
        <v>120.499</v>
      </c>
      <c r="L787" s="7">
        <f t="shared" si="58"/>
        <v>1.1868563224591075</v>
      </c>
      <c r="M787" s="8">
        <f>'summary-no-refine'!$G788</f>
        <v>310798</v>
      </c>
      <c r="N787" s="24">
        <f t="shared" si="61"/>
        <v>310.798</v>
      </c>
      <c r="O787" s="7">
        <f t="shared" si="59"/>
        <v>1.0545305954349771</v>
      </c>
    </row>
    <row r="788" spans="1:15" x14ac:dyDescent="0.2">
      <c r="A788" s="1">
        <v>787</v>
      </c>
      <c r="B788" s="9">
        <f>('summary-refine'!$H789+'summary-refine'!$I789)/1000</f>
        <v>8.8049999999999997</v>
      </c>
      <c r="C788" s="9">
        <f>('summary-refine'!$K789-'summary-refine'!$J789)/1000</f>
        <v>182.559</v>
      </c>
      <c r="D788" s="9">
        <f>'summary-refine'!$J789/1000</f>
        <v>0.97499999999999998</v>
      </c>
      <c r="E788" s="8">
        <f>'summary-refine'!$G789</f>
        <v>358700</v>
      </c>
      <c r="F788" s="24">
        <f t="shared" si="60"/>
        <v>358.7</v>
      </c>
      <c r="G788" s="8">
        <f>'summary-refine'!$P789/1000</f>
        <v>101.42400000000001</v>
      </c>
      <c r="H788" s="8">
        <f>'summary-refine'!$P789/J788</f>
        <v>55.302071973827701</v>
      </c>
      <c r="I788" s="8">
        <f>'summary-refine'!$L789</f>
        <v>1715</v>
      </c>
      <c r="J788" s="8">
        <f>'summary-refine'!$M789</f>
        <v>1834</v>
      </c>
      <c r="K788" s="9">
        <f>('summary-no-refine'!$K789-'summary-no-refine'!$J789)/1000</f>
        <v>100.709</v>
      </c>
      <c r="L788" s="7">
        <f t="shared" si="58"/>
        <v>1.8127376897794636</v>
      </c>
      <c r="M788" s="8">
        <f>'summary-no-refine'!$G789</f>
        <v>268128</v>
      </c>
      <c r="N788" s="24">
        <f t="shared" si="61"/>
        <v>268.12799999999999</v>
      </c>
      <c r="O788" s="7">
        <f t="shared" si="59"/>
        <v>1.3377938894856187</v>
      </c>
    </row>
    <row r="789" spans="1:15" x14ac:dyDescent="0.2">
      <c r="A789" s="1">
        <v>788</v>
      </c>
      <c r="B789" s="9">
        <f>('summary-refine'!$H790+'summary-refine'!$I790)/1000</f>
        <v>8.2639999999999993</v>
      </c>
      <c r="C789" s="9">
        <f>('summary-refine'!$K790-'summary-refine'!$J790)/1000</f>
        <v>121.735</v>
      </c>
      <c r="D789" s="9">
        <f>'summary-refine'!$J790/1000</f>
        <v>0.78900000000000003</v>
      </c>
      <c r="E789" s="8">
        <f>'summary-refine'!$G790</f>
        <v>304590</v>
      </c>
      <c r="F789" s="24">
        <f t="shared" si="60"/>
        <v>304.58999999999997</v>
      </c>
      <c r="G789" s="8">
        <f>'summary-refine'!$P790/1000</f>
        <v>99.563999999999993</v>
      </c>
      <c r="H789" s="8">
        <f>'summary-refine'!$P790/J789</f>
        <v>54.3471615720524</v>
      </c>
      <c r="I789" s="8">
        <f>'summary-refine'!$L790</f>
        <v>1713</v>
      </c>
      <c r="J789" s="8">
        <f>'summary-refine'!$M790</f>
        <v>1832</v>
      </c>
      <c r="K789" s="9">
        <f>('summary-no-refine'!$K790-'summary-no-refine'!$J790)/1000</f>
        <v>79.227000000000004</v>
      </c>
      <c r="L789" s="7">
        <f t="shared" si="58"/>
        <v>1.5365342623095661</v>
      </c>
      <c r="M789" s="8">
        <f>'summary-no-refine'!$G790</f>
        <v>245667</v>
      </c>
      <c r="N789" s="24">
        <f t="shared" si="61"/>
        <v>245.667</v>
      </c>
      <c r="O789" s="7">
        <f t="shared" si="59"/>
        <v>1.2398490639768467</v>
      </c>
    </row>
    <row r="790" spans="1:15" x14ac:dyDescent="0.2">
      <c r="A790" s="1">
        <v>789</v>
      </c>
      <c r="B790" s="9">
        <f>('summary-refine'!$H791+'summary-refine'!$I791)/1000</f>
        <v>8.3239999999999998</v>
      </c>
      <c r="C790" s="9">
        <f>('summary-refine'!$K791-'summary-refine'!$J791)/1000</f>
        <v>118.05500000000001</v>
      </c>
      <c r="D790" s="9">
        <f>'summary-refine'!$J791/1000</f>
        <v>0.80600000000000005</v>
      </c>
      <c r="E790" s="8">
        <f>'summary-refine'!$G791</f>
        <v>303223</v>
      </c>
      <c r="F790" s="24">
        <f t="shared" si="60"/>
        <v>303.22300000000001</v>
      </c>
      <c r="G790" s="8">
        <f>'summary-refine'!$P791/1000</f>
        <v>99.641999999999996</v>
      </c>
      <c r="H790" s="8">
        <f>'summary-refine'!$P791/J790</f>
        <v>54.153260869565216</v>
      </c>
      <c r="I790" s="8">
        <f>'summary-refine'!$L791</f>
        <v>1721</v>
      </c>
      <c r="J790" s="8">
        <f>'summary-refine'!$M791</f>
        <v>1840</v>
      </c>
      <c r="K790" s="9">
        <f>('summary-no-refine'!$K791-'summary-no-refine'!$J791)/1000</f>
        <v>77.736000000000004</v>
      </c>
      <c r="L790" s="7">
        <f t="shared" si="58"/>
        <v>1.5186657404548729</v>
      </c>
      <c r="M790" s="8">
        <f>'summary-no-refine'!$G791</f>
        <v>242088</v>
      </c>
      <c r="N790" s="24">
        <f t="shared" si="61"/>
        <v>242.08799999999999</v>
      </c>
      <c r="O790" s="7">
        <f t="shared" si="59"/>
        <v>1.2525321370741218</v>
      </c>
    </row>
    <row r="791" spans="1:15" x14ac:dyDescent="0.2">
      <c r="A791" s="1">
        <v>790</v>
      </c>
      <c r="B791" s="9">
        <f>('summary-refine'!$H792+'summary-refine'!$I792)/1000</f>
        <v>8.2609999999999992</v>
      </c>
      <c r="C791" s="9">
        <f>('summary-refine'!$K792-'summary-refine'!$J792)/1000</f>
        <v>121.724</v>
      </c>
      <c r="D791" s="9">
        <f>'summary-refine'!$J792/1000</f>
        <v>0.755</v>
      </c>
      <c r="E791" s="8">
        <f>'summary-refine'!$G792</f>
        <v>302442</v>
      </c>
      <c r="F791" s="24">
        <f t="shared" si="60"/>
        <v>302.44200000000001</v>
      </c>
      <c r="G791" s="8">
        <f>'summary-refine'!$P792/1000</f>
        <v>99.856999999999999</v>
      </c>
      <c r="H791" s="8">
        <f>'summary-refine'!$P792/J791</f>
        <v>54.270108695652176</v>
      </c>
      <c r="I791" s="8">
        <f>'summary-refine'!$L792</f>
        <v>1721</v>
      </c>
      <c r="J791" s="8">
        <f>'summary-refine'!$M792</f>
        <v>1840</v>
      </c>
      <c r="K791" s="9">
        <f>('summary-no-refine'!$K792-'summary-no-refine'!$J792)/1000</f>
        <v>81.516999999999996</v>
      </c>
      <c r="L791" s="7">
        <f t="shared" si="58"/>
        <v>1.4932345400345941</v>
      </c>
      <c r="M791" s="8">
        <f>'summary-no-refine'!$G792</f>
        <v>244838</v>
      </c>
      <c r="N791" s="24">
        <f t="shared" si="61"/>
        <v>244.83799999999999</v>
      </c>
      <c r="O791" s="7">
        <f t="shared" si="59"/>
        <v>1.2352739362353884</v>
      </c>
    </row>
    <row r="792" spans="1:15" x14ac:dyDescent="0.2">
      <c r="A792" s="1">
        <v>791</v>
      </c>
      <c r="B792" s="9">
        <f>('summary-refine'!$H793+'summary-refine'!$I793)/1000</f>
        <v>8.8529999999999998</v>
      </c>
      <c r="C792" s="9">
        <f>('summary-refine'!$K793-'summary-refine'!$J793)/1000</f>
        <v>124.79600000000001</v>
      </c>
      <c r="D792" s="9">
        <f>'summary-refine'!$J793/1000</f>
        <v>0.751</v>
      </c>
      <c r="E792" s="8">
        <f>'summary-refine'!$G793</f>
        <v>307185</v>
      </c>
      <c r="F792" s="24">
        <f t="shared" si="60"/>
        <v>307.185</v>
      </c>
      <c r="G792" s="8">
        <f>'summary-refine'!$P793/1000</f>
        <v>98.138000000000005</v>
      </c>
      <c r="H792" s="8">
        <f>'summary-refine'!$P793/J792</f>
        <v>53.018908698001077</v>
      </c>
      <c r="I792" s="8">
        <f>'summary-refine'!$L793</f>
        <v>1732</v>
      </c>
      <c r="J792" s="8">
        <f>'summary-refine'!$M793</f>
        <v>1851</v>
      </c>
      <c r="K792" s="9">
        <f>('summary-no-refine'!$K793-'summary-no-refine'!$J793)/1000</f>
        <v>81.322999999999993</v>
      </c>
      <c r="L792" s="7">
        <f t="shared" si="58"/>
        <v>1.5345720152970257</v>
      </c>
      <c r="M792" s="8">
        <f>'summary-no-refine'!$G793</f>
        <v>251272</v>
      </c>
      <c r="N792" s="24">
        <f t="shared" si="61"/>
        <v>251.27199999999999</v>
      </c>
      <c r="O792" s="7">
        <f t="shared" si="59"/>
        <v>1.2225198191601134</v>
      </c>
    </row>
    <row r="793" spans="1:15" x14ac:dyDescent="0.2">
      <c r="A793" s="1">
        <v>792</v>
      </c>
      <c r="B793" s="9">
        <f>('summary-refine'!$H794+'summary-refine'!$I794)/1000</f>
        <v>8.4740000000000002</v>
      </c>
      <c r="C793" s="9">
        <f>('summary-refine'!$K794-'summary-refine'!$J794)/1000</f>
        <v>123.645</v>
      </c>
      <c r="D793" s="9">
        <f>'summary-refine'!$J794/1000</f>
        <v>0.79400000000000004</v>
      </c>
      <c r="E793" s="8">
        <f>'summary-refine'!$G794</f>
        <v>307148</v>
      </c>
      <c r="F793" s="24">
        <f t="shared" si="60"/>
        <v>307.14800000000002</v>
      </c>
      <c r="G793" s="8">
        <f>'summary-refine'!$P794/1000</f>
        <v>98.138000000000005</v>
      </c>
      <c r="H793" s="8">
        <f>'summary-refine'!$P794/J793</f>
        <v>53.018908698001077</v>
      </c>
      <c r="I793" s="8">
        <f>'summary-refine'!$L794</f>
        <v>1732</v>
      </c>
      <c r="J793" s="8">
        <f>'summary-refine'!$M794</f>
        <v>1851</v>
      </c>
      <c r="K793" s="9">
        <f>('summary-no-refine'!$K794-'summary-no-refine'!$J794)/1000</f>
        <v>80.463999999999999</v>
      </c>
      <c r="L793" s="7">
        <f t="shared" si="58"/>
        <v>1.5366499304036587</v>
      </c>
      <c r="M793" s="8">
        <f>'summary-no-refine'!$G794</f>
        <v>251242</v>
      </c>
      <c r="N793" s="24">
        <f t="shared" si="61"/>
        <v>251.24199999999999</v>
      </c>
      <c r="O793" s="7">
        <f t="shared" si="59"/>
        <v>1.2225185279531288</v>
      </c>
    </row>
    <row r="794" spans="1:15" x14ac:dyDescent="0.2">
      <c r="A794" s="1">
        <v>793</v>
      </c>
      <c r="B794" s="9">
        <f>('summary-refine'!$H795+'summary-refine'!$I795)/1000</f>
        <v>8.3759999999999994</v>
      </c>
      <c r="C794" s="9">
        <f>('summary-refine'!$K795-'summary-refine'!$J795)/1000</f>
        <v>153.38499999999999</v>
      </c>
      <c r="D794" s="9">
        <f>'summary-refine'!$J795/1000</f>
        <v>0.88500000000000001</v>
      </c>
      <c r="E794" s="8">
        <f>'summary-refine'!$G795</f>
        <v>332242</v>
      </c>
      <c r="F794" s="24">
        <f t="shared" si="60"/>
        <v>332.24200000000002</v>
      </c>
      <c r="G794" s="8">
        <f>'summary-refine'!$P795/1000</f>
        <v>100.486</v>
      </c>
      <c r="H794" s="8">
        <f>'summary-refine'!$P795/J794</f>
        <v>54.287412209616427</v>
      </c>
      <c r="I794" s="8">
        <f>'summary-refine'!$L795</f>
        <v>1732</v>
      </c>
      <c r="J794" s="8">
        <f>'summary-refine'!$M795</f>
        <v>1851</v>
      </c>
      <c r="K794" s="9">
        <f>('summary-no-refine'!$K795-'summary-no-refine'!$J795)/1000</f>
        <v>92.418000000000006</v>
      </c>
      <c r="L794" s="7">
        <f t="shared" si="58"/>
        <v>1.6596875067627517</v>
      </c>
      <c r="M794" s="8">
        <f>'summary-no-refine'!$G795</f>
        <v>257068</v>
      </c>
      <c r="N794" s="24">
        <f t="shared" si="61"/>
        <v>257.06799999999998</v>
      </c>
      <c r="O794" s="7">
        <f t="shared" si="59"/>
        <v>1.2924284625079745</v>
      </c>
    </row>
    <row r="795" spans="1:15" x14ac:dyDescent="0.2">
      <c r="A795" s="1">
        <v>794</v>
      </c>
      <c r="B795" s="9">
        <f>('summary-refine'!$H796+'summary-refine'!$I796)/1000</f>
        <v>8.6850000000000005</v>
      </c>
      <c r="C795" s="9">
        <f>('summary-refine'!$K796-'summary-refine'!$J796)/1000</f>
        <v>143.256</v>
      </c>
      <c r="D795" s="9">
        <f>'summary-refine'!$J796/1000</f>
        <v>0.85199999999999998</v>
      </c>
      <c r="E795" s="8">
        <f>'summary-refine'!$G796</f>
        <v>327878</v>
      </c>
      <c r="F795" s="24">
        <f t="shared" si="60"/>
        <v>327.87799999999999</v>
      </c>
      <c r="G795" s="8">
        <f>'summary-refine'!$P796/1000</f>
        <v>100.282</v>
      </c>
      <c r="H795" s="8">
        <f>'summary-refine'!$P796/J795</f>
        <v>54.118726389638425</v>
      </c>
      <c r="I795" s="8">
        <f>'summary-refine'!$L796</f>
        <v>1734</v>
      </c>
      <c r="J795" s="8">
        <f>'summary-refine'!$M796</f>
        <v>1853</v>
      </c>
      <c r="K795" s="9">
        <f>('summary-no-refine'!$K796-'summary-no-refine'!$J796)/1000</f>
        <v>86.72</v>
      </c>
      <c r="L795" s="7">
        <f t="shared" si="58"/>
        <v>1.6519372693726937</v>
      </c>
      <c r="M795" s="8">
        <f>'summary-no-refine'!$G796</f>
        <v>252063</v>
      </c>
      <c r="N795" s="24">
        <f t="shared" si="61"/>
        <v>252.06299999999999</v>
      </c>
      <c r="O795" s="7">
        <f t="shared" si="59"/>
        <v>1.3007779801081476</v>
      </c>
    </row>
    <row r="796" spans="1:15" x14ac:dyDescent="0.2">
      <c r="A796" s="1">
        <v>795</v>
      </c>
      <c r="B796" s="9">
        <f>('summary-refine'!$H797+'summary-refine'!$I797)/1000</f>
        <v>8.3780000000000001</v>
      </c>
      <c r="C796" s="9">
        <f>('summary-refine'!$K797-'summary-refine'!$J797)/1000</f>
        <v>146.297</v>
      </c>
      <c r="D796" s="9">
        <f>'summary-refine'!$J797/1000</f>
        <v>0.877</v>
      </c>
      <c r="E796" s="8">
        <f>'summary-refine'!$G797</f>
        <v>327878</v>
      </c>
      <c r="F796" s="24">
        <f t="shared" si="60"/>
        <v>327.87799999999999</v>
      </c>
      <c r="G796" s="8">
        <f>'summary-refine'!$P797/1000</f>
        <v>100.282</v>
      </c>
      <c r="H796" s="8">
        <f>'summary-refine'!$P797/J796</f>
        <v>54.118726389638425</v>
      </c>
      <c r="I796" s="8">
        <f>'summary-refine'!$L797</f>
        <v>1734</v>
      </c>
      <c r="J796" s="8">
        <f>'summary-refine'!$M797</f>
        <v>1853</v>
      </c>
      <c r="K796" s="9">
        <f>('summary-no-refine'!$K797-'summary-no-refine'!$J797)/1000</f>
        <v>87.891999999999996</v>
      </c>
      <c r="L796" s="7">
        <f t="shared" si="58"/>
        <v>1.6645087152414326</v>
      </c>
      <c r="M796" s="8">
        <f>'summary-no-refine'!$G797</f>
        <v>252005</v>
      </c>
      <c r="N796" s="24">
        <f t="shared" si="61"/>
        <v>252.005</v>
      </c>
      <c r="O796" s="7">
        <f t="shared" si="59"/>
        <v>1.3010773595761989</v>
      </c>
    </row>
    <row r="797" spans="1:15" x14ac:dyDescent="0.2">
      <c r="A797" s="1">
        <v>796</v>
      </c>
      <c r="B797" s="9">
        <f>('summary-refine'!$H798+'summary-refine'!$I798)/1000</f>
        <v>8.8940000000000001</v>
      </c>
      <c r="C797" s="9">
        <f>('summary-refine'!$K798-'summary-refine'!$J798)/1000</f>
        <v>209.3</v>
      </c>
      <c r="D797" s="9">
        <f>'summary-refine'!$J798/1000</f>
        <v>1.1339999999999999</v>
      </c>
      <c r="E797" s="8">
        <f>'summary-refine'!$G798</f>
        <v>389453</v>
      </c>
      <c r="F797" s="24">
        <f t="shared" si="60"/>
        <v>389.45299999999997</v>
      </c>
      <c r="G797" s="8">
        <f>'summary-refine'!$P798/1000</f>
        <v>109.36199999999999</v>
      </c>
      <c r="H797" s="8">
        <f>'summary-refine'!$P798/J797</f>
        <v>59.018888289260659</v>
      </c>
      <c r="I797" s="8">
        <f>'summary-refine'!$L798</f>
        <v>1734</v>
      </c>
      <c r="J797" s="8">
        <f>'summary-refine'!$M798</f>
        <v>1853</v>
      </c>
      <c r="K797" s="9">
        <f>('summary-no-refine'!$K798-'summary-no-refine'!$J798)/1000</f>
        <v>161.31</v>
      </c>
      <c r="L797" s="7">
        <f t="shared" si="58"/>
        <v>1.2975017047920154</v>
      </c>
      <c r="M797" s="8">
        <f>'summary-no-refine'!$G798</f>
        <v>365226</v>
      </c>
      <c r="N797" s="24">
        <f t="shared" si="61"/>
        <v>365.226</v>
      </c>
      <c r="O797" s="7">
        <f t="shared" si="59"/>
        <v>1.0663342697398324</v>
      </c>
    </row>
    <row r="798" spans="1:15" x14ac:dyDescent="0.2">
      <c r="A798" s="1">
        <v>797</v>
      </c>
      <c r="B798" s="9">
        <f>('summary-refine'!$H799+'summary-refine'!$I799)/1000</f>
        <v>8.2240000000000002</v>
      </c>
      <c r="C798" s="9">
        <f>('summary-refine'!$K799-'summary-refine'!$J799)/1000</f>
        <v>206.88800000000001</v>
      </c>
      <c r="D798" s="9">
        <f>'summary-refine'!$J799/1000</f>
        <v>1.0880000000000001</v>
      </c>
      <c r="E798" s="8">
        <f>'summary-refine'!$G799</f>
        <v>389494</v>
      </c>
      <c r="F798" s="24">
        <f t="shared" si="60"/>
        <v>389.49400000000003</v>
      </c>
      <c r="G798" s="8">
        <f>'summary-refine'!$P799/1000</f>
        <v>109.36199999999999</v>
      </c>
      <c r="H798" s="8">
        <f>'summary-refine'!$P799/J798</f>
        <v>59.018888289260659</v>
      </c>
      <c r="I798" s="8">
        <f>'summary-refine'!$L799</f>
        <v>1734</v>
      </c>
      <c r="J798" s="8">
        <f>'summary-refine'!$M799</f>
        <v>1853</v>
      </c>
      <c r="K798" s="9">
        <f>('summary-no-refine'!$K799-'summary-no-refine'!$J799)/1000</f>
        <v>160.44399999999999</v>
      </c>
      <c r="L798" s="7">
        <f t="shared" si="58"/>
        <v>1.289471715988133</v>
      </c>
      <c r="M798" s="8">
        <f>'summary-no-refine'!$G799</f>
        <v>365258</v>
      </c>
      <c r="N798" s="24">
        <f t="shared" si="61"/>
        <v>365.25799999999998</v>
      </c>
      <c r="O798" s="7">
        <f t="shared" si="59"/>
        <v>1.0663530983578731</v>
      </c>
    </row>
    <row r="799" spans="1:15" x14ac:dyDescent="0.2">
      <c r="A799" s="1">
        <v>798</v>
      </c>
      <c r="B799" s="9">
        <f>('summary-refine'!$H800+'summary-refine'!$I800)/1000</f>
        <v>8.3670000000000009</v>
      </c>
      <c r="C799" s="9">
        <f>('summary-refine'!$K800-'summary-refine'!$J800)/1000</f>
        <v>147.005</v>
      </c>
      <c r="D799" s="9">
        <f>'summary-refine'!$J800/1000</f>
        <v>0.93200000000000005</v>
      </c>
      <c r="E799" s="8">
        <f>'summary-refine'!$G800</f>
        <v>344846</v>
      </c>
      <c r="F799" s="24">
        <f t="shared" si="60"/>
        <v>344.846</v>
      </c>
      <c r="G799" s="8">
        <f>'summary-refine'!$P800/1000</f>
        <v>105.271</v>
      </c>
      <c r="H799" s="8">
        <f>'summary-refine'!$P800/J799</f>
        <v>56.780474649406685</v>
      </c>
      <c r="I799" s="8">
        <f>'summary-refine'!$L800</f>
        <v>1735</v>
      </c>
      <c r="J799" s="8">
        <f>'summary-refine'!$M800</f>
        <v>1854</v>
      </c>
      <c r="K799" s="9">
        <f>('summary-no-refine'!$K800-'summary-no-refine'!$J800)/1000</f>
        <v>104.86199999999999</v>
      </c>
      <c r="L799" s="7">
        <f t="shared" si="58"/>
        <v>1.4018901031832314</v>
      </c>
      <c r="M799" s="8">
        <f>'summary-no-refine'!$G800</f>
        <v>278844</v>
      </c>
      <c r="N799" s="24">
        <f t="shared" si="61"/>
        <v>278.84399999999999</v>
      </c>
      <c r="O799" s="7">
        <f t="shared" si="59"/>
        <v>1.236698655879273</v>
      </c>
    </row>
    <row r="800" spans="1:15" x14ac:dyDescent="0.2">
      <c r="A800" s="1">
        <v>799</v>
      </c>
      <c r="B800" s="9">
        <f>('summary-refine'!$H801+'summary-refine'!$I801)/1000</f>
        <v>8.7430000000000003</v>
      </c>
      <c r="C800" s="9">
        <f>('summary-refine'!$K801-'summary-refine'!$J801)/1000</f>
        <v>166.82599999999999</v>
      </c>
      <c r="D800" s="9">
        <f>'summary-refine'!$J801/1000</f>
        <v>0.92900000000000005</v>
      </c>
      <c r="E800" s="8">
        <f>'summary-refine'!$G801</f>
        <v>360136</v>
      </c>
      <c r="F800" s="24">
        <f t="shared" si="60"/>
        <v>360.13600000000002</v>
      </c>
      <c r="G800" s="8">
        <f>'summary-refine'!$P801/1000</f>
        <v>107.121</v>
      </c>
      <c r="H800" s="8">
        <f>'summary-refine'!$P801/J800</f>
        <v>57.530075187969928</v>
      </c>
      <c r="I800" s="8">
        <f>'summary-refine'!$L801</f>
        <v>1743</v>
      </c>
      <c r="J800" s="8">
        <f>'summary-refine'!$M801</f>
        <v>1862</v>
      </c>
      <c r="K800" s="9">
        <f>('summary-no-refine'!$K801-'summary-no-refine'!$J801)/1000</f>
        <v>91.102999999999994</v>
      </c>
      <c r="L800" s="7">
        <f t="shared" si="58"/>
        <v>1.8311800928619255</v>
      </c>
      <c r="M800" s="8">
        <f>'summary-no-refine'!$G801</f>
        <v>284339</v>
      </c>
      <c r="N800" s="24">
        <f t="shared" si="61"/>
        <v>284.339</v>
      </c>
      <c r="O800" s="7">
        <f t="shared" si="59"/>
        <v>1.2665726474384449</v>
      </c>
    </row>
    <row r="801" spans="1:15" x14ac:dyDescent="0.2">
      <c r="A801" s="1">
        <v>800</v>
      </c>
      <c r="B801" s="9">
        <f>('summary-refine'!$H802+'summary-refine'!$I802)/1000</f>
        <v>8.3160000000000007</v>
      </c>
      <c r="C801" s="9">
        <f>('summary-refine'!$K802-'summary-refine'!$J802)/1000</f>
        <v>170.45500000000001</v>
      </c>
      <c r="D801" s="9">
        <f>'summary-refine'!$J802/1000</f>
        <v>0.92200000000000004</v>
      </c>
      <c r="E801" s="8">
        <f>'summary-refine'!$G802</f>
        <v>361464</v>
      </c>
      <c r="F801" s="24">
        <f t="shared" si="60"/>
        <v>361.464</v>
      </c>
      <c r="G801" s="8">
        <f>'summary-refine'!$P802/1000</f>
        <v>106.146</v>
      </c>
      <c r="H801" s="8">
        <f>'summary-refine'!$P802/J801</f>
        <v>57.067741935483873</v>
      </c>
      <c r="I801" s="8">
        <f>'summary-refine'!$L802</f>
        <v>1741</v>
      </c>
      <c r="J801" s="8">
        <f>'summary-refine'!$M802</f>
        <v>1860</v>
      </c>
      <c r="K801" s="9">
        <f>('summary-no-refine'!$K802-'summary-no-refine'!$J802)/1000</f>
        <v>141.935</v>
      </c>
      <c r="L801" s="7">
        <f t="shared" si="58"/>
        <v>1.2009370486490296</v>
      </c>
      <c r="M801" s="8">
        <f>'summary-no-refine'!$G802</f>
        <v>354028</v>
      </c>
      <c r="N801" s="24">
        <f t="shared" si="61"/>
        <v>354.02800000000002</v>
      </c>
      <c r="O801" s="7">
        <f t="shared" si="59"/>
        <v>1.0210039883850994</v>
      </c>
    </row>
    <row r="802" spans="1:15" x14ac:dyDescent="0.2">
      <c r="A802" s="1">
        <v>801</v>
      </c>
      <c r="B802" s="9">
        <f>('summary-refine'!$H803+'summary-refine'!$I803)/1000</f>
        <v>8.7530000000000001</v>
      </c>
      <c r="C802" s="9">
        <f>('summary-refine'!$K803-'summary-refine'!$J803)/1000</f>
        <v>166.34100000000001</v>
      </c>
      <c r="D802" s="9">
        <f>'summary-refine'!$J803/1000</f>
        <v>0.89700000000000002</v>
      </c>
      <c r="E802" s="8">
        <f>'summary-refine'!$G803</f>
        <v>361466</v>
      </c>
      <c r="F802" s="24">
        <f t="shared" si="60"/>
        <v>361.46600000000001</v>
      </c>
      <c r="G802" s="8">
        <f>'summary-refine'!$P803/1000</f>
        <v>106.146</v>
      </c>
      <c r="H802" s="8">
        <f>'summary-refine'!$P803/J802</f>
        <v>57.067741935483873</v>
      </c>
      <c r="I802" s="8">
        <f>'summary-refine'!$L803</f>
        <v>1741</v>
      </c>
      <c r="J802" s="8">
        <f>'summary-refine'!$M803</f>
        <v>1860</v>
      </c>
      <c r="K802" s="9">
        <f>('summary-no-refine'!$K803-'summary-no-refine'!$J803)/1000</f>
        <v>145.60499999999999</v>
      </c>
      <c r="L802" s="7">
        <f t="shared" si="58"/>
        <v>1.1424126918718451</v>
      </c>
      <c r="M802" s="8">
        <f>'summary-no-refine'!$G803</f>
        <v>354040</v>
      </c>
      <c r="N802" s="24">
        <f t="shared" si="61"/>
        <v>354.04</v>
      </c>
      <c r="O802" s="7">
        <f t="shared" si="59"/>
        <v>1.0209750310699357</v>
      </c>
    </row>
    <row r="803" spans="1:15" x14ac:dyDescent="0.2">
      <c r="A803" s="1">
        <v>802</v>
      </c>
      <c r="B803" s="9">
        <f>('summary-refine'!$H804+'summary-refine'!$I804)/1000</f>
        <v>8.3859999999999992</v>
      </c>
      <c r="C803" s="9">
        <f>('summary-refine'!$K804-'summary-refine'!$J804)/1000</f>
        <v>175.61199999999999</v>
      </c>
      <c r="D803" s="9">
        <f>'summary-refine'!$J804/1000</f>
        <v>0.94799999999999995</v>
      </c>
      <c r="E803" s="8">
        <f>'summary-refine'!$G804</f>
        <v>365434</v>
      </c>
      <c r="F803" s="24">
        <f t="shared" si="60"/>
        <v>365.43400000000003</v>
      </c>
      <c r="G803" s="8">
        <f>'summary-refine'!$P804/1000</f>
        <v>106.57</v>
      </c>
      <c r="H803" s="8">
        <f>'summary-refine'!$P804/J803</f>
        <v>57.295698924731184</v>
      </c>
      <c r="I803" s="8">
        <f>'summary-refine'!$L804</f>
        <v>1741</v>
      </c>
      <c r="J803" s="8">
        <f>'summary-refine'!$M804</f>
        <v>1860</v>
      </c>
      <c r="K803" s="9">
        <f>('summary-no-refine'!$K804-'summary-no-refine'!$J804)/1000</f>
        <v>111.739</v>
      </c>
      <c r="L803" s="7">
        <f t="shared" si="58"/>
        <v>1.5716267373074753</v>
      </c>
      <c r="M803" s="8">
        <f>'summary-no-refine'!$G804</f>
        <v>287580</v>
      </c>
      <c r="N803" s="24">
        <f t="shared" si="61"/>
        <v>287.58</v>
      </c>
      <c r="O803" s="7">
        <f t="shared" si="59"/>
        <v>1.2707211906252174</v>
      </c>
    </row>
    <row r="804" spans="1:15" x14ac:dyDescent="0.2">
      <c r="A804" s="1">
        <v>803</v>
      </c>
      <c r="B804" s="9">
        <f>('summary-refine'!$H805+'summary-refine'!$I805)/1000</f>
        <v>8.2859999999999996</v>
      </c>
      <c r="C804" s="9">
        <f>('summary-refine'!$K805-'summary-refine'!$J805)/1000</f>
        <v>163.53700000000001</v>
      </c>
      <c r="D804" s="9">
        <f>'summary-refine'!$J805/1000</f>
        <v>0.871</v>
      </c>
      <c r="E804" s="8">
        <f>'summary-refine'!$G805</f>
        <v>338591</v>
      </c>
      <c r="F804" s="24">
        <f t="shared" si="60"/>
        <v>338.59100000000001</v>
      </c>
      <c r="G804" s="8">
        <f>'summary-refine'!$P805/1000</f>
        <v>102.83</v>
      </c>
      <c r="H804" s="8">
        <f>'summary-refine'!$P805/J804</f>
        <v>55.284946236559136</v>
      </c>
      <c r="I804" s="8">
        <f>'summary-refine'!$L805</f>
        <v>1741</v>
      </c>
      <c r="J804" s="8">
        <f>'summary-refine'!$M805</f>
        <v>1860</v>
      </c>
      <c r="K804" s="9">
        <f>('summary-no-refine'!$K805-'summary-no-refine'!$J805)/1000</f>
        <v>120.66500000000001</v>
      </c>
      <c r="L804" s="7">
        <f t="shared" si="58"/>
        <v>1.3552977251067004</v>
      </c>
      <c r="M804" s="8">
        <f>'summary-no-refine'!$G805</f>
        <v>320403</v>
      </c>
      <c r="N804" s="24">
        <f t="shared" si="61"/>
        <v>320.40300000000002</v>
      </c>
      <c r="O804" s="7">
        <f t="shared" si="59"/>
        <v>1.0567660103057712</v>
      </c>
    </row>
    <row r="805" spans="1:15" x14ac:dyDescent="0.2">
      <c r="A805" s="1">
        <v>804</v>
      </c>
      <c r="B805" s="9">
        <f>('summary-refine'!$H806+'summary-refine'!$I806)/1000</f>
        <v>8.7479999999999993</v>
      </c>
      <c r="C805" s="9">
        <f>('summary-refine'!$K806-'summary-refine'!$J806)/1000</f>
        <v>166.49299999999999</v>
      </c>
      <c r="D805" s="9">
        <f>'summary-refine'!$J806/1000</f>
        <v>0.9</v>
      </c>
      <c r="E805" s="8">
        <f>'summary-refine'!$G806</f>
        <v>358322</v>
      </c>
      <c r="F805" s="24">
        <f t="shared" si="60"/>
        <v>358.322</v>
      </c>
      <c r="G805" s="8">
        <f>'summary-refine'!$P806/1000</f>
        <v>104.16200000000001</v>
      </c>
      <c r="H805" s="8">
        <f>'summary-refine'!$P806/J805</f>
        <v>56.001075268817203</v>
      </c>
      <c r="I805" s="8">
        <f>'summary-refine'!$L806</f>
        <v>1741</v>
      </c>
      <c r="J805" s="8">
        <f>'summary-refine'!$M806</f>
        <v>1860</v>
      </c>
      <c r="K805" s="9">
        <f>('summary-no-refine'!$K806-'summary-no-refine'!$J806)/1000</f>
        <v>109.839</v>
      </c>
      <c r="L805" s="7">
        <f t="shared" si="58"/>
        <v>1.5157912945310863</v>
      </c>
      <c r="M805" s="8">
        <f>'summary-no-refine'!$G806</f>
        <v>314398</v>
      </c>
      <c r="N805" s="24">
        <f t="shared" si="61"/>
        <v>314.39800000000002</v>
      </c>
      <c r="O805" s="7">
        <f t="shared" si="59"/>
        <v>1.1397082678642994</v>
      </c>
    </row>
    <row r="806" spans="1:15" x14ac:dyDescent="0.2">
      <c r="A806" s="1">
        <v>805</v>
      </c>
      <c r="B806" s="9">
        <f>('summary-refine'!$H807+'summary-refine'!$I807)/1000</f>
        <v>8.6029999999999998</v>
      </c>
      <c r="C806" s="9">
        <f>('summary-refine'!$K807-'summary-refine'!$J807)/1000</f>
        <v>168.88200000000001</v>
      </c>
      <c r="D806" s="9">
        <f>'summary-refine'!$J807/1000</f>
        <v>0.997</v>
      </c>
      <c r="E806" s="8">
        <f>'summary-refine'!$G807</f>
        <v>355954</v>
      </c>
      <c r="F806" s="24">
        <f t="shared" si="60"/>
        <v>355.95400000000001</v>
      </c>
      <c r="G806" s="8">
        <f>'summary-refine'!$P807/1000</f>
        <v>103.479</v>
      </c>
      <c r="H806" s="8">
        <f>'summary-refine'!$P807/J806</f>
        <v>55.633870967741935</v>
      </c>
      <c r="I806" s="8">
        <f>'summary-refine'!$L807</f>
        <v>1741</v>
      </c>
      <c r="J806" s="8">
        <f>'summary-refine'!$M807</f>
        <v>1860</v>
      </c>
      <c r="K806" s="9">
        <f>('summary-no-refine'!$K807-'summary-no-refine'!$J807)/1000</f>
        <v>126.51300000000001</v>
      </c>
      <c r="L806" s="7">
        <f t="shared" si="58"/>
        <v>1.3348983898887861</v>
      </c>
      <c r="M806" s="8">
        <f>'summary-no-refine'!$G807</f>
        <v>318991</v>
      </c>
      <c r="N806" s="24">
        <f t="shared" si="61"/>
        <v>318.99099999999999</v>
      </c>
      <c r="O806" s="7">
        <f t="shared" si="59"/>
        <v>1.1158747425475954</v>
      </c>
    </row>
    <row r="807" spans="1:15" x14ac:dyDescent="0.2">
      <c r="A807" s="1">
        <v>806</v>
      </c>
      <c r="B807" s="9">
        <f>('summary-refine'!$H808+'summary-refine'!$I808)/1000</f>
        <v>8.7650000000000006</v>
      </c>
      <c r="C807" s="9">
        <f>('summary-refine'!$K808-'summary-refine'!$J808)/1000</f>
        <v>179.60599999999999</v>
      </c>
      <c r="D807" s="9">
        <f>'summary-refine'!$J808/1000</f>
        <v>0.93400000000000005</v>
      </c>
      <c r="E807" s="8">
        <f>'summary-refine'!$G808</f>
        <v>366998</v>
      </c>
      <c r="F807" s="24">
        <f t="shared" si="60"/>
        <v>366.99799999999999</v>
      </c>
      <c r="G807" s="8">
        <f>'summary-refine'!$P808/1000</f>
        <v>109.01300000000001</v>
      </c>
      <c r="H807" s="8">
        <f>'summary-refine'!$P808/J807</f>
        <v>58.640667025282411</v>
      </c>
      <c r="I807" s="8">
        <f>'summary-refine'!$L808</f>
        <v>1740</v>
      </c>
      <c r="J807" s="8">
        <f>'summary-refine'!$M808</f>
        <v>1859</v>
      </c>
      <c r="K807" s="9">
        <f>('summary-no-refine'!$K808-'summary-no-refine'!$J808)/1000</f>
        <v>118.767</v>
      </c>
      <c r="L807" s="7">
        <f t="shared" si="58"/>
        <v>1.5122550876927092</v>
      </c>
      <c r="M807" s="8">
        <f>'summary-no-refine'!$G808</f>
        <v>317897</v>
      </c>
      <c r="N807" s="24">
        <f t="shared" si="61"/>
        <v>317.89699999999999</v>
      </c>
      <c r="O807" s="7">
        <f t="shared" si="59"/>
        <v>1.1544556884777144</v>
      </c>
    </row>
    <row r="808" spans="1:15" x14ac:dyDescent="0.2">
      <c r="A808" s="1">
        <v>807</v>
      </c>
      <c r="B808" s="9">
        <f>('summary-refine'!$H809+'summary-refine'!$I809)/1000</f>
        <v>8.1820000000000004</v>
      </c>
      <c r="C808" s="9">
        <f>('summary-refine'!$K809-'summary-refine'!$J809)/1000</f>
        <v>170.98500000000001</v>
      </c>
      <c r="D808" s="9">
        <f>'summary-refine'!$J809/1000</f>
        <v>0.94399999999999995</v>
      </c>
      <c r="E808" s="8">
        <f>'summary-refine'!$G809</f>
        <v>335772</v>
      </c>
      <c r="F808" s="24">
        <f t="shared" si="60"/>
        <v>335.77199999999999</v>
      </c>
      <c r="G808" s="8">
        <f>'summary-refine'!$P809/1000</f>
        <v>99.206000000000003</v>
      </c>
      <c r="H808" s="8">
        <f>'summary-refine'!$P809/J808</f>
        <v>53.365250134480902</v>
      </c>
      <c r="I808" s="8">
        <f>'summary-refine'!$L809</f>
        <v>1740</v>
      </c>
      <c r="J808" s="8">
        <f>'summary-refine'!$M809</f>
        <v>1859</v>
      </c>
      <c r="K808" s="9">
        <f>('summary-no-refine'!$K809-'summary-no-refine'!$J809)/1000</f>
        <v>103.631</v>
      </c>
      <c r="L808" s="7">
        <f t="shared" si="58"/>
        <v>1.6499406548233637</v>
      </c>
      <c r="M808" s="8">
        <f>'summary-no-refine'!$G809</f>
        <v>275822</v>
      </c>
      <c r="N808" s="24">
        <f t="shared" si="61"/>
        <v>275.822</v>
      </c>
      <c r="O808" s="7">
        <f t="shared" si="59"/>
        <v>1.2173503201339995</v>
      </c>
    </row>
    <row r="809" spans="1:15" x14ac:dyDescent="0.2">
      <c r="A809" s="1">
        <v>808</v>
      </c>
      <c r="B809" s="9">
        <f>('summary-refine'!$H810+'summary-refine'!$I810)/1000</f>
        <v>8.4589999999999996</v>
      </c>
      <c r="C809" s="9">
        <f>('summary-refine'!$K810-'summary-refine'!$J810)/1000</f>
        <v>185.239</v>
      </c>
      <c r="D809" s="9">
        <f>'summary-refine'!$J810/1000</f>
        <v>1.0049999999999999</v>
      </c>
      <c r="E809" s="8">
        <f>'summary-refine'!$G810</f>
        <v>362795</v>
      </c>
      <c r="F809" s="24">
        <f t="shared" si="60"/>
        <v>362.79500000000002</v>
      </c>
      <c r="G809" s="8">
        <f>'summary-refine'!$P810/1000</f>
        <v>106.706</v>
      </c>
      <c r="H809" s="8">
        <f>'summary-refine'!$P810/J809</f>
        <v>57.399677245831093</v>
      </c>
      <c r="I809" s="8">
        <f>'summary-refine'!$L810</f>
        <v>1740</v>
      </c>
      <c r="J809" s="8">
        <f>'summary-refine'!$M810</f>
        <v>1859</v>
      </c>
      <c r="K809" s="9">
        <f>('summary-no-refine'!$K810-'summary-no-refine'!$J810)/1000</f>
        <v>108.657</v>
      </c>
      <c r="L809" s="7">
        <f t="shared" si="58"/>
        <v>1.7048050286681946</v>
      </c>
      <c r="M809" s="8">
        <f>'summary-no-refine'!$G810</f>
        <v>278168</v>
      </c>
      <c r="N809" s="24">
        <f t="shared" si="61"/>
        <v>278.16800000000001</v>
      </c>
      <c r="O809" s="7">
        <f t="shared" si="59"/>
        <v>1.3042298179517413</v>
      </c>
    </row>
    <row r="810" spans="1:15" x14ac:dyDescent="0.2">
      <c r="A810" s="1">
        <v>809</v>
      </c>
      <c r="B810" s="9">
        <f>('summary-refine'!$H811+'summary-refine'!$I811)/1000</f>
        <v>8.2270000000000003</v>
      </c>
      <c r="C810" s="9">
        <f>('summary-refine'!$K811-'summary-refine'!$J811)/1000</f>
        <v>169.96</v>
      </c>
      <c r="D810" s="9">
        <f>'summary-refine'!$J811/1000</f>
        <v>0.9</v>
      </c>
      <c r="E810" s="8">
        <f>'summary-refine'!$G811</f>
        <v>345707</v>
      </c>
      <c r="F810" s="24">
        <f t="shared" si="60"/>
        <v>345.70699999999999</v>
      </c>
      <c r="G810" s="8">
        <f>'summary-refine'!$P811/1000</f>
        <v>102.374</v>
      </c>
      <c r="H810" s="8">
        <f>'summary-refine'!$P811/J810</f>
        <v>55.069392146315224</v>
      </c>
      <c r="I810" s="8">
        <f>'summary-refine'!$L811</f>
        <v>1740</v>
      </c>
      <c r="J810" s="8">
        <f>'summary-refine'!$M811</f>
        <v>1859</v>
      </c>
      <c r="K810" s="9">
        <f>('summary-no-refine'!$K811-'summary-no-refine'!$J811)/1000</f>
        <v>95.361999999999995</v>
      </c>
      <c r="L810" s="7">
        <f t="shared" si="58"/>
        <v>1.7822612780772218</v>
      </c>
      <c r="M810" s="8">
        <f>'summary-no-refine'!$G811</f>
        <v>265772</v>
      </c>
      <c r="N810" s="24">
        <f t="shared" si="61"/>
        <v>265.77199999999999</v>
      </c>
      <c r="O810" s="7">
        <f t="shared" si="59"/>
        <v>1.3007653176406846</v>
      </c>
    </row>
    <row r="811" spans="1:15" x14ac:dyDescent="0.2">
      <c r="A811" s="1">
        <v>810</v>
      </c>
      <c r="B811" s="9">
        <f>('summary-refine'!$H812+'summary-refine'!$I812)/1000</f>
        <v>8.4930000000000003</v>
      </c>
      <c r="C811" s="9">
        <f>('summary-refine'!$K812-'summary-refine'!$J812)/1000</f>
        <v>183.078</v>
      </c>
      <c r="D811" s="9">
        <f>'summary-refine'!$J812/1000</f>
        <v>0.99399999999999999</v>
      </c>
      <c r="E811" s="8">
        <f>'summary-refine'!$G812</f>
        <v>361371</v>
      </c>
      <c r="F811" s="24">
        <f t="shared" si="60"/>
        <v>361.37099999999998</v>
      </c>
      <c r="G811" s="8">
        <f>'summary-refine'!$P812/1000</f>
        <v>105.405</v>
      </c>
      <c r="H811" s="8">
        <f>'summary-refine'!$P812/J811</f>
        <v>56.730355220667384</v>
      </c>
      <c r="I811" s="8">
        <f>'summary-refine'!$L812</f>
        <v>1739</v>
      </c>
      <c r="J811" s="8">
        <f>'summary-refine'!$M812</f>
        <v>1858</v>
      </c>
      <c r="K811" s="9">
        <f>('summary-no-refine'!$K812-'summary-no-refine'!$J812)/1000</f>
        <v>96.465000000000003</v>
      </c>
      <c r="L811" s="7">
        <f t="shared" si="58"/>
        <v>1.8978696936712798</v>
      </c>
      <c r="M811" s="8">
        <f>'summary-no-refine'!$G812</f>
        <v>269817</v>
      </c>
      <c r="N811" s="24">
        <f t="shared" si="61"/>
        <v>269.81700000000001</v>
      </c>
      <c r="O811" s="7">
        <f t="shared" si="59"/>
        <v>1.339318871679694</v>
      </c>
    </row>
    <row r="812" spans="1:15" x14ac:dyDescent="0.2">
      <c r="A812" s="1">
        <v>811</v>
      </c>
      <c r="B812" s="9">
        <f>('summary-refine'!$H813+'summary-refine'!$I813)/1000</f>
        <v>8.4920000000000009</v>
      </c>
      <c r="C812" s="9">
        <f>('summary-refine'!$K813-'summary-refine'!$J813)/1000</f>
        <v>183.28100000000001</v>
      </c>
      <c r="D812" s="9">
        <f>'summary-refine'!$J813/1000</f>
        <v>1.0009999999999999</v>
      </c>
      <c r="E812" s="8">
        <f>'summary-refine'!$G813</f>
        <v>357202</v>
      </c>
      <c r="F812" s="24">
        <f t="shared" si="60"/>
        <v>357.202</v>
      </c>
      <c r="G812" s="8">
        <f>'summary-refine'!$P813/1000</f>
        <v>102.794</v>
      </c>
      <c r="H812" s="8">
        <f>'summary-refine'!$P813/J812</f>
        <v>55.325080731969862</v>
      </c>
      <c r="I812" s="8">
        <f>'summary-refine'!$L813</f>
        <v>1739</v>
      </c>
      <c r="J812" s="8">
        <f>'summary-refine'!$M813</f>
        <v>1858</v>
      </c>
      <c r="K812" s="9">
        <f>('summary-no-refine'!$K813-'summary-no-refine'!$J813)/1000</f>
        <v>103.46899999999999</v>
      </c>
      <c r="L812" s="7">
        <f t="shared" si="58"/>
        <v>1.7713614705853928</v>
      </c>
      <c r="M812" s="8">
        <f>'summary-no-refine'!$G813</f>
        <v>271231</v>
      </c>
      <c r="N812" s="24">
        <f t="shared" si="61"/>
        <v>271.23099999999999</v>
      </c>
      <c r="O812" s="7">
        <f t="shared" si="59"/>
        <v>1.3169659810272425</v>
      </c>
    </row>
    <row r="813" spans="1:15" x14ac:dyDescent="0.2">
      <c r="A813" s="1">
        <v>812</v>
      </c>
      <c r="B813" s="9">
        <f>('summary-refine'!$H814+'summary-refine'!$I814)/1000</f>
        <v>8.5079999999999991</v>
      </c>
      <c r="C813" s="9">
        <f>('summary-refine'!$K814-'summary-refine'!$J814)/1000</f>
        <v>175.56899999999999</v>
      </c>
      <c r="D813" s="9">
        <f>'summary-refine'!$J814/1000</f>
        <v>0.93400000000000005</v>
      </c>
      <c r="E813" s="8">
        <f>'summary-refine'!$G814</f>
        <v>344281</v>
      </c>
      <c r="F813" s="24">
        <f t="shared" si="60"/>
        <v>344.28100000000001</v>
      </c>
      <c r="G813" s="8">
        <f>'summary-refine'!$P814/1000</f>
        <v>100.45099999999999</v>
      </c>
      <c r="H813" s="8">
        <f>'summary-refine'!$P814/J813</f>
        <v>54.064047362755652</v>
      </c>
      <c r="I813" s="8">
        <f>'summary-refine'!$L814</f>
        <v>1739</v>
      </c>
      <c r="J813" s="8">
        <f>'summary-refine'!$M814</f>
        <v>1858</v>
      </c>
      <c r="K813" s="9">
        <f>('summary-no-refine'!$K814-'summary-no-refine'!$J814)/1000</f>
        <v>101.79900000000001</v>
      </c>
      <c r="L813" s="7">
        <f t="shared" si="58"/>
        <v>1.7246633071051776</v>
      </c>
      <c r="M813" s="8">
        <f>'summary-no-refine'!$G814</f>
        <v>271137</v>
      </c>
      <c r="N813" s="24">
        <f t="shared" si="61"/>
        <v>271.137</v>
      </c>
      <c r="O813" s="7">
        <f t="shared" si="59"/>
        <v>1.2697676820205284</v>
      </c>
    </row>
    <row r="814" spans="1:15" x14ac:dyDescent="0.2">
      <c r="A814" s="1">
        <v>813</v>
      </c>
      <c r="B814" s="9">
        <f>('summary-refine'!$H815+'summary-refine'!$I815)/1000</f>
        <v>8.2729999999999997</v>
      </c>
      <c r="C814" s="9">
        <f>('summary-refine'!$K815-'summary-refine'!$J815)/1000</f>
        <v>172.911</v>
      </c>
      <c r="D814" s="9">
        <f>'summary-refine'!$J815/1000</f>
        <v>0.98899999999999999</v>
      </c>
      <c r="E814" s="8">
        <f>'summary-refine'!$G815</f>
        <v>344841</v>
      </c>
      <c r="F814" s="24">
        <f t="shared" si="60"/>
        <v>344.84100000000001</v>
      </c>
      <c r="G814" s="8">
        <f>'summary-refine'!$P815/1000</f>
        <v>100.502</v>
      </c>
      <c r="H814" s="8">
        <f>'summary-refine'!$P815/J814</f>
        <v>54.091496232508071</v>
      </c>
      <c r="I814" s="8">
        <f>'summary-refine'!$L815</f>
        <v>1739</v>
      </c>
      <c r="J814" s="8">
        <f>'summary-refine'!$M815</f>
        <v>1858</v>
      </c>
      <c r="K814" s="9">
        <f>('summary-no-refine'!$K815-'summary-no-refine'!$J815)/1000</f>
        <v>106.944</v>
      </c>
      <c r="L814" s="7">
        <f t="shared" si="58"/>
        <v>1.6168368491921006</v>
      </c>
      <c r="M814" s="8">
        <f>'summary-no-refine'!$G815</f>
        <v>274077</v>
      </c>
      <c r="N814" s="24">
        <f t="shared" si="61"/>
        <v>274.077</v>
      </c>
      <c r="O814" s="7">
        <f t="shared" si="59"/>
        <v>1.2581902166179577</v>
      </c>
    </row>
    <row r="815" spans="1:15" x14ac:dyDescent="0.2">
      <c r="A815" s="1">
        <v>814</v>
      </c>
      <c r="B815" s="9">
        <f>('summary-refine'!$H816+'summary-refine'!$I816)/1000</f>
        <v>8.0760000000000005</v>
      </c>
      <c r="C815" s="9">
        <f>('summary-refine'!$K816-'summary-refine'!$J816)/1000</f>
        <v>169.16800000000001</v>
      </c>
      <c r="D815" s="9">
        <f>'summary-refine'!$J816/1000</f>
        <v>0.93200000000000005</v>
      </c>
      <c r="E815" s="8">
        <f>'summary-refine'!$G816</f>
        <v>344976</v>
      </c>
      <c r="F815" s="24">
        <f t="shared" si="60"/>
        <v>344.976</v>
      </c>
      <c r="G815" s="8">
        <f>'summary-refine'!$P816/1000</f>
        <v>100.502</v>
      </c>
      <c r="H815" s="8">
        <f>'summary-refine'!$P816/J815</f>
        <v>54.091496232508071</v>
      </c>
      <c r="I815" s="8">
        <f>'summary-refine'!$L816</f>
        <v>1739</v>
      </c>
      <c r="J815" s="8">
        <f>'summary-refine'!$M816</f>
        <v>1858</v>
      </c>
      <c r="K815" s="9">
        <f>('summary-no-refine'!$K816-'summary-no-refine'!$J816)/1000</f>
        <v>101.11</v>
      </c>
      <c r="L815" s="7">
        <f t="shared" si="58"/>
        <v>1.6731084956977549</v>
      </c>
      <c r="M815" s="8">
        <f>'summary-no-refine'!$G816</f>
        <v>274111</v>
      </c>
      <c r="N815" s="24">
        <f t="shared" si="61"/>
        <v>274.11099999999999</v>
      </c>
      <c r="O815" s="7">
        <f t="shared" si="59"/>
        <v>1.2585266552600953</v>
      </c>
    </row>
    <row r="816" spans="1:15" x14ac:dyDescent="0.2">
      <c r="A816" s="1">
        <v>815</v>
      </c>
      <c r="B816" s="9">
        <f>('summary-refine'!$H817+'summary-refine'!$I817)/1000</f>
        <v>8.5890000000000004</v>
      </c>
      <c r="C816" s="9">
        <f>('summary-refine'!$K817-'summary-refine'!$J817)/1000</f>
        <v>178.857</v>
      </c>
      <c r="D816" s="9">
        <f>'summary-refine'!$J817/1000</f>
        <v>0.90500000000000003</v>
      </c>
      <c r="E816" s="8">
        <f>'summary-refine'!$G817</f>
        <v>344734</v>
      </c>
      <c r="F816" s="24">
        <f t="shared" si="60"/>
        <v>344.73399999999998</v>
      </c>
      <c r="G816" s="8">
        <f>'summary-refine'!$P817/1000</f>
        <v>100.502</v>
      </c>
      <c r="H816" s="8">
        <f>'summary-refine'!$P817/J816</f>
        <v>54.091496232508071</v>
      </c>
      <c r="I816" s="8">
        <f>'summary-refine'!$L817</f>
        <v>1739</v>
      </c>
      <c r="J816" s="8">
        <f>'summary-refine'!$M817</f>
        <v>1858</v>
      </c>
      <c r="K816" s="9">
        <f>('summary-no-refine'!$K817-'summary-no-refine'!$J817)/1000</f>
        <v>106.253</v>
      </c>
      <c r="L816" s="7">
        <f t="shared" si="58"/>
        <v>1.6833124711772844</v>
      </c>
      <c r="M816" s="8">
        <f>'summary-no-refine'!$G817</f>
        <v>273925</v>
      </c>
      <c r="N816" s="24">
        <f t="shared" si="61"/>
        <v>273.92500000000001</v>
      </c>
      <c r="O816" s="7">
        <f t="shared" si="59"/>
        <v>1.2584977639864927</v>
      </c>
    </row>
    <row r="817" spans="1:15" x14ac:dyDescent="0.2">
      <c r="A817" s="1">
        <v>816</v>
      </c>
      <c r="B817" s="9">
        <f>('summary-refine'!$H818+'summary-refine'!$I818)/1000</f>
        <v>8.6219999999999999</v>
      </c>
      <c r="C817" s="9">
        <f>('summary-refine'!$K818-'summary-refine'!$J818)/1000</f>
        <v>177.251</v>
      </c>
      <c r="D817" s="9">
        <f>'summary-refine'!$J818/1000</f>
        <v>0.91100000000000003</v>
      </c>
      <c r="E817" s="8">
        <f>'summary-refine'!$G818</f>
        <v>344850</v>
      </c>
      <c r="F817" s="24">
        <f t="shared" si="60"/>
        <v>344.85</v>
      </c>
      <c r="G817" s="8">
        <f>'summary-refine'!$P818/1000</f>
        <v>100.502</v>
      </c>
      <c r="H817" s="8">
        <f>'summary-refine'!$P818/J817</f>
        <v>54.091496232508071</v>
      </c>
      <c r="I817" s="8">
        <f>'summary-refine'!$L818</f>
        <v>1739</v>
      </c>
      <c r="J817" s="8">
        <f>'summary-refine'!$M818</f>
        <v>1858</v>
      </c>
      <c r="K817" s="9">
        <f>('summary-no-refine'!$K818-'summary-no-refine'!$J818)/1000</f>
        <v>107.072</v>
      </c>
      <c r="L817" s="7">
        <f t="shared" si="58"/>
        <v>1.6554374626419606</v>
      </c>
      <c r="M817" s="8">
        <f>'summary-no-refine'!$G818</f>
        <v>274041</v>
      </c>
      <c r="N817" s="24">
        <f t="shared" si="61"/>
        <v>274.041</v>
      </c>
      <c r="O817" s="7">
        <f t="shared" si="59"/>
        <v>1.2583883433500826</v>
      </c>
    </row>
    <row r="818" spans="1:15" x14ac:dyDescent="0.2">
      <c r="A818" s="1">
        <v>817</v>
      </c>
      <c r="B818" s="9">
        <f>('summary-refine'!$H819+'summary-refine'!$I819)/1000</f>
        <v>8.4499999999999993</v>
      </c>
      <c r="C818" s="9">
        <f>('summary-refine'!$K819-'summary-refine'!$J819)/1000</f>
        <v>179.715</v>
      </c>
      <c r="D818" s="9">
        <f>'summary-refine'!$J819/1000</f>
        <v>0.92700000000000005</v>
      </c>
      <c r="E818" s="8">
        <f>'summary-refine'!$G819</f>
        <v>344852</v>
      </c>
      <c r="F818" s="24">
        <f t="shared" si="60"/>
        <v>344.85199999999998</v>
      </c>
      <c r="G818" s="8">
        <f>'summary-refine'!$P819/1000</f>
        <v>100.502</v>
      </c>
      <c r="H818" s="8">
        <f>'summary-refine'!$P819/J818</f>
        <v>54.091496232508071</v>
      </c>
      <c r="I818" s="8">
        <f>'summary-refine'!$L819</f>
        <v>1739</v>
      </c>
      <c r="J818" s="8">
        <f>'summary-refine'!$M819</f>
        <v>1858</v>
      </c>
      <c r="K818" s="9">
        <f>('summary-no-refine'!$K819-'summary-no-refine'!$J819)/1000</f>
        <v>102.557</v>
      </c>
      <c r="L818" s="7">
        <f t="shared" si="58"/>
        <v>1.752342599725031</v>
      </c>
      <c r="M818" s="8">
        <f>'summary-no-refine'!$G819</f>
        <v>274038</v>
      </c>
      <c r="N818" s="24">
        <f t="shared" si="61"/>
        <v>274.03800000000001</v>
      </c>
      <c r="O818" s="7">
        <f t="shared" si="59"/>
        <v>1.2584094176720018</v>
      </c>
    </row>
    <row r="819" spans="1:15" x14ac:dyDescent="0.2">
      <c r="A819" s="1">
        <v>818</v>
      </c>
      <c r="B819" s="9">
        <f>('summary-refine'!$H820+'summary-refine'!$I820)/1000</f>
        <v>8.4420000000000002</v>
      </c>
      <c r="C819" s="9">
        <f>('summary-refine'!$K820-'summary-refine'!$J820)/1000</f>
        <v>178.345</v>
      </c>
      <c r="D819" s="9">
        <f>'summary-refine'!$J820/1000</f>
        <v>0.89100000000000001</v>
      </c>
      <c r="E819" s="8">
        <f>'summary-refine'!$G820</f>
        <v>344947</v>
      </c>
      <c r="F819" s="24">
        <f t="shared" si="60"/>
        <v>344.947</v>
      </c>
      <c r="G819" s="8">
        <f>'summary-refine'!$P820/1000</f>
        <v>100.502</v>
      </c>
      <c r="H819" s="8">
        <f>'summary-refine'!$P820/J819</f>
        <v>54.091496232508071</v>
      </c>
      <c r="I819" s="8">
        <f>'summary-refine'!$L820</f>
        <v>1739</v>
      </c>
      <c r="J819" s="8">
        <f>'summary-refine'!$M820</f>
        <v>1858</v>
      </c>
      <c r="K819" s="9">
        <f>('summary-no-refine'!$K820-'summary-no-refine'!$J820)/1000</f>
        <v>106.69499999999999</v>
      </c>
      <c r="L819" s="7">
        <f t="shared" si="58"/>
        <v>1.6715403720886641</v>
      </c>
      <c r="M819" s="8">
        <f>'summary-no-refine'!$G820</f>
        <v>274210</v>
      </c>
      <c r="N819" s="24">
        <f t="shared" si="61"/>
        <v>274.20999999999998</v>
      </c>
      <c r="O819" s="7">
        <f t="shared" si="59"/>
        <v>1.2579665220086795</v>
      </c>
    </row>
    <row r="820" spans="1:15" x14ac:dyDescent="0.2">
      <c r="A820" s="1">
        <v>819</v>
      </c>
      <c r="B820" s="9">
        <f>('summary-refine'!$H821+'summary-refine'!$I821)/1000</f>
        <v>7.8730000000000002</v>
      </c>
      <c r="C820" s="9">
        <f>('summary-refine'!$K821-'summary-refine'!$J821)/1000</f>
        <v>171.95400000000001</v>
      </c>
      <c r="D820" s="9">
        <f>'summary-refine'!$J821/1000</f>
        <v>0.872</v>
      </c>
      <c r="E820" s="8">
        <f>'summary-refine'!$G821</f>
        <v>344995</v>
      </c>
      <c r="F820" s="24">
        <f t="shared" si="60"/>
        <v>344.995</v>
      </c>
      <c r="G820" s="8">
        <f>'summary-refine'!$P821/1000</f>
        <v>100.502</v>
      </c>
      <c r="H820" s="8">
        <f>'summary-refine'!$P821/J820</f>
        <v>54.091496232508071</v>
      </c>
      <c r="I820" s="8">
        <f>'summary-refine'!$L821</f>
        <v>1739</v>
      </c>
      <c r="J820" s="8">
        <f>'summary-refine'!$M821</f>
        <v>1858</v>
      </c>
      <c r="K820" s="9">
        <f>('summary-no-refine'!$K821-'summary-no-refine'!$J821)/1000</f>
        <v>104.834</v>
      </c>
      <c r="L820" s="7">
        <f t="shared" si="58"/>
        <v>1.6402503004750368</v>
      </c>
      <c r="M820" s="8">
        <f>'summary-no-refine'!$G821</f>
        <v>274210</v>
      </c>
      <c r="N820" s="24">
        <f t="shared" si="61"/>
        <v>274.20999999999998</v>
      </c>
      <c r="O820" s="7">
        <f t="shared" si="59"/>
        <v>1.2581415703293097</v>
      </c>
    </row>
    <row r="821" spans="1:15" x14ac:dyDescent="0.2">
      <c r="A821" s="1">
        <v>820</v>
      </c>
      <c r="B821" s="9">
        <f>('summary-refine'!$H822+'summary-refine'!$I822)/1000</f>
        <v>8.3130000000000006</v>
      </c>
      <c r="C821" s="9">
        <f>('summary-refine'!$K822-'summary-refine'!$J822)/1000</f>
        <v>178.99799999999999</v>
      </c>
      <c r="D821" s="9">
        <f>'summary-refine'!$J822/1000</f>
        <v>0.95499999999999996</v>
      </c>
      <c r="E821" s="8">
        <f>'summary-refine'!$G822</f>
        <v>344993</v>
      </c>
      <c r="F821" s="24">
        <f t="shared" si="60"/>
        <v>344.99299999999999</v>
      </c>
      <c r="G821" s="8">
        <f>'summary-refine'!$P822/1000</f>
        <v>100.502</v>
      </c>
      <c r="H821" s="8">
        <f>'summary-refine'!$P822/J821</f>
        <v>54.091496232508071</v>
      </c>
      <c r="I821" s="8">
        <f>'summary-refine'!$L822</f>
        <v>1739</v>
      </c>
      <c r="J821" s="8">
        <f>'summary-refine'!$M822</f>
        <v>1858</v>
      </c>
      <c r="K821" s="9">
        <f>('summary-no-refine'!$K822-'summary-no-refine'!$J822)/1000</f>
        <v>107.05500000000001</v>
      </c>
      <c r="L821" s="7">
        <f t="shared" si="58"/>
        <v>1.6720190556256127</v>
      </c>
      <c r="M821" s="8">
        <f>'summary-no-refine'!$G822</f>
        <v>274210</v>
      </c>
      <c r="N821" s="24">
        <f t="shared" si="61"/>
        <v>274.20999999999998</v>
      </c>
      <c r="O821" s="7">
        <f t="shared" si="59"/>
        <v>1.2581342766492833</v>
      </c>
    </row>
    <row r="822" spans="1:15" x14ac:dyDescent="0.2">
      <c r="A822" s="1">
        <v>821</v>
      </c>
      <c r="B822" s="9">
        <f>('summary-refine'!$H823+'summary-refine'!$I823)/1000</f>
        <v>8.8209999999999997</v>
      </c>
      <c r="C822" s="9">
        <f>('summary-refine'!$K823-'summary-refine'!$J823)/1000</f>
        <v>137.43100000000001</v>
      </c>
      <c r="D822" s="9">
        <f>'summary-refine'!$J823/1000</f>
        <v>0.89</v>
      </c>
      <c r="E822" s="8">
        <f>'summary-refine'!$G823</f>
        <v>320838</v>
      </c>
      <c r="F822" s="24">
        <f t="shared" si="60"/>
        <v>320.83800000000002</v>
      </c>
      <c r="G822" s="8">
        <f>'summary-refine'!$P823/1000</f>
        <v>102.35599999999999</v>
      </c>
      <c r="H822" s="8">
        <f>'summary-refine'!$P823/J822</f>
        <v>55.089343379978473</v>
      </c>
      <c r="I822" s="8">
        <f>'summary-refine'!$L823</f>
        <v>1739</v>
      </c>
      <c r="J822" s="8">
        <f>'summary-refine'!$M823</f>
        <v>1858</v>
      </c>
      <c r="K822" s="9">
        <f>('summary-no-refine'!$K823-'summary-no-refine'!$J823)/1000</f>
        <v>104.11499999999999</v>
      </c>
      <c r="L822" s="7">
        <f t="shared" si="58"/>
        <v>1.3199923161888298</v>
      </c>
      <c r="M822" s="8">
        <f>'summary-no-refine'!$G823</f>
        <v>285775</v>
      </c>
      <c r="N822" s="24">
        <f t="shared" si="61"/>
        <v>285.77499999999998</v>
      </c>
      <c r="O822" s="7">
        <f t="shared" si="59"/>
        <v>1.1226944274341701</v>
      </c>
    </row>
    <row r="823" spans="1:15" x14ac:dyDescent="0.2">
      <c r="A823" s="1">
        <v>822</v>
      </c>
      <c r="B823" s="9">
        <f>('summary-refine'!$H824+'summary-refine'!$I824)/1000</f>
        <v>8.3629999999999995</v>
      </c>
      <c r="C823" s="9">
        <f>('summary-refine'!$K824-'summary-refine'!$J824)/1000</f>
        <v>186.619</v>
      </c>
      <c r="D823" s="9">
        <f>'summary-refine'!$J824/1000</f>
        <v>0.97599999999999998</v>
      </c>
      <c r="E823" s="8">
        <f>'summary-refine'!$G824</f>
        <v>374238</v>
      </c>
      <c r="F823" s="24">
        <f t="shared" si="60"/>
        <v>374.238</v>
      </c>
      <c r="G823" s="8">
        <f>'summary-refine'!$P824/1000</f>
        <v>106.50700000000001</v>
      </c>
      <c r="H823" s="8">
        <f>'summary-refine'!$P824/J823</f>
        <v>57.323466092572659</v>
      </c>
      <c r="I823" s="8">
        <f>'summary-refine'!$L824</f>
        <v>1739</v>
      </c>
      <c r="J823" s="8">
        <f>'summary-refine'!$M824</f>
        <v>1858</v>
      </c>
      <c r="K823" s="9">
        <f>('summary-no-refine'!$K824-'summary-no-refine'!$J824)/1000</f>
        <v>134.88900000000001</v>
      </c>
      <c r="L823" s="7">
        <f t="shared" si="58"/>
        <v>1.3835005078249523</v>
      </c>
      <c r="M823" s="8">
        <f>'summary-no-refine'!$G824</f>
        <v>332965</v>
      </c>
      <c r="N823" s="24">
        <f t="shared" si="61"/>
        <v>332.96499999999997</v>
      </c>
      <c r="O823" s="7">
        <f t="shared" si="59"/>
        <v>1.12395597134834</v>
      </c>
    </row>
    <row r="824" spans="1:15" x14ac:dyDescent="0.2">
      <c r="A824" s="1">
        <v>823</v>
      </c>
      <c r="B824" s="9">
        <f>('summary-refine'!$H825+'summary-refine'!$I825)/1000</f>
        <v>8.27</v>
      </c>
      <c r="C824" s="9">
        <f>('summary-refine'!$K825-'summary-refine'!$J825)/1000</f>
        <v>186.845</v>
      </c>
      <c r="D824" s="9">
        <f>'summary-refine'!$J825/1000</f>
        <v>1.026</v>
      </c>
      <c r="E824" s="8">
        <f>'summary-refine'!$G825</f>
        <v>374234</v>
      </c>
      <c r="F824" s="24">
        <f t="shared" si="60"/>
        <v>374.23399999999998</v>
      </c>
      <c r="G824" s="8">
        <f>'summary-refine'!$P825/1000</f>
        <v>106.50700000000001</v>
      </c>
      <c r="H824" s="8">
        <f>'summary-refine'!$P825/J824</f>
        <v>57.323466092572659</v>
      </c>
      <c r="I824" s="8">
        <f>'summary-refine'!$L825</f>
        <v>1739</v>
      </c>
      <c r="J824" s="8">
        <f>'summary-refine'!$M825</f>
        <v>1858</v>
      </c>
      <c r="K824" s="9">
        <f>('summary-no-refine'!$K825-'summary-no-refine'!$J825)/1000</f>
        <v>135.637</v>
      </c>
      <c r="L824" s="7">
        <f t="shared" si="58"/>
        <v>1.3775371027079633</v>
      </c>
      <c r="M824" s="8">
        <f>'summary-no-refine'!$G825</f>
        <v>332903</v>
      </c>
      <c r="N824" s="24">
        <f t="shared" si="61"/>
        <v>332.90300000000002</v>
      </c>
      <c r="O824" s="7">
        <f t="shared" si="59"/>
        <v>1.124153281886916</v>
      </c>
    </row>
    <row r="825" spans="1:15" x14ac:dyDescent="0.2">
      <c r="A825" s="1">
        <v>824</v>
      </c>
      <c r="B825" s="9">
        <f>('summary-refine'!$H826+'summary-refine'!$I826)/1000</f>
        <v>8.2379999999999995</v>
      </c>
      <c r="C825" s="9">
        <f>('summary-refine'!$K826-'summary-refine'!$J826)/1000</f>
        <v>181.483</v>
      </c>
      <c r="D825" s="9">
        <f>'summary-refine'!$J826/1000</f>
        <v>0.99399999999999999</v>
      </c>
      <c r="E825" s="8">
        <f>'summary-refine'!$G826</f>
        <v>370743</v>
      </c>
      <c r="F825" s="24">
        <f t="shared" si="60"/>
        <v>370.74299999999999</v>
      </c>
      <c r="G825" s="8">
        <f>'summary-refine'!$P826/1000</f>
        <v>105.687</v>
      </c>
      <c r="H825" s="8">
        <f>'summary-refine'!$P826/J825</f>
        <v>56.638263665594856</v>
      </c>
      <c r="I825" s="8">
        <f>'summary-refine'!$L826</f>
        <v>1747</v>
      </c>
      <c r="J825" s="8">
        <f>'summary-refine'!$M826</f>
        <v>1866</v>
      </c>
      <c r="K825" s="9">
        <f>('summary-no-refine'!$K826-'summary-no-refine'!$J826)/1000</f>
        <v>133.59399999999999</v>
      </c>
      <c r="L825" s="7">
        <f t="shared" si="58"/>
        <v>1.3584666976061801</v>
      </c>
      <c r="M825" s="8">
        <f>'summary-no-refine'!$G826</f>
        <v>332051</v>
      </c>
      <c r="N825" s="24">
        <f t="shared" si="61"/>
        <v>332.05099999999999</v>
      </c>
      <c r="O825" s="7">
        <f t="shared" si="59"/>
        <v>1.1165242688623134</v>
      </c>
    </row>
    <row r="826" spans="1:15" x14ac:dyDescent="0.2">
      <c r="A826" s="1">
        <v>825</v>
      </c>
      <c r="B826" s="9">
        <f>('summary-refine'!$H827+'summary-refine'!$I827)/1000</f>
        <v>8.5719999999999992</v>
      </c>
      <c r="C826" s="9">
        <f>('summary-refine'!$K827-'summary-refine'!$J827)/1000</f>
        <v>146.648</v>
      </c>
      <c r="D826" s="9">
        <f>'summary-refine'!$J827/1000</f>
        <v>0.872</v>
      </c>
      <c r="E826" s="8">
        <f>'summary-refine'!$G827</f>
        <v>348505</v>
      </c>
      <c r="F826" s="24">
        <f t="shared" si="60"/>
        <v>348.505</v>
      </c>
      <c r="G826" s="8">
        <f>'summary-refine'!$P827/1000</f>
        <v>102.76900000000001</v>
      </c>
      <c r="H826" s="8">
        <f>'summary-refine'!$P827/J826</f>
        <v>55.074490889603432</v>
      </c>
      <c r="I826" s="8">
        <f>'summary-refine'!$L827</f>
        <v>1747</v>
      </c>
      <c r="J826" s="8">
        <f>'summary-refine'!$M827</f>
        <v>1866</v>
      </c>
      <c r="K826" s="9">
        <f>('summary-no-refine'!$K827-'summary-no-refine'!$J827)/1000</f>
        <v>110.533</v>
      </c>
      <c r="L826" s="7">
        <f t="shared" si="58"/>
        <v>1.3267350022165325</v>
      </c>
      <c r="M826" s="8">
        <f>'summary-no-refine'!$G827</f>
        <v>309817</v>
      </c>
      <c r="N826" s="24">
        <f t="shared" si="61"/>
        <v>309.81700000000001</v>
      </c>
      <c r="O826" s="7">
        <f t="shared" si="59"/>
        <v>1.1248737157741506</v>
      </c>
    </row>
    <row r="827" spans="1:15" x14ac:dyDescent="0.2">
      <c r="A827" s="1">
        <v>826</v>
      </c>
      <c r="B827" s="9">
        <f>('summary-refine'!$H828+'summary-refine'!$I828)/1000</f>
        <v>8.6609999999999996</v>
      </c>
      <c r="C827" s="9">
        <f>('summary-refine'!$K828-'summary-refine'!$J828)/1000</f>
        <v>176.298</v>
      </c>
      <c r="D827" s="9">
        <f>'summary-refine'!$J828/1000</f>
        <v>0.95</v>
      </c>
      <c r="E827" s="8">
        <f>'summary-refine'!$G828</f>
        <v>341915</v>
      </c>
      <c r="F827" s="24">
        <f t="shared" si="60"/>
        <v>341.91500000000002</v>
      </c>
      <c r="G827" s="8">
        <f>'summary-refine'!$P828/1000</f>
        <v>102.47799999999999</v>
      </c>
      <c r="H827" s="8">
        <f>'summary-refine'!$P828/J827</f>
        <v>54.918542336548768</v>
      </c>
      <c r="I827" s="8">
        <f>'summary-refine'!$L828</f>
        <v>1747</v>
      </c>
      <c r="J827" s="8">
        <f>'summary-refine'!$M828</f>
        <v>1866</v>
      </c>
      <c r="K827" s="9">
        <f>('summary-no-refine'!$K828-'summary-no-refine'!$J828)/1000</f>
        <v>113.443</v>
      </c>
      <c r="L827" s="7">
        <f t="shared" si="58"/>
        <v>1.5540668000669939</v>
      </c>
      <c r="M827" s="8">
        <f>'summary-no-refine'!$G828</f>
        <v>295100</v>
      </c>
      <c r="N827" s="24">
        <f t="shared" si="61"/>
        <v>295.10000000000002</v>
      </c>
      <c r="O827" s="7">
        <f t="shared" si="59"/>
        <v>1.1586411385970858</v>
      </c>
    </row>
    <row r="828" spans="1:15" x14ac:dyDescent="0.2">
      <c r="A828" s="1">
        <v>827</v>
      </c>
      <c r="B828" s="9">
        <f>('summary-refine'!$H829+'summary-refine'!$I829)/1000</f>
        <v>8.4979999999999993</v>
      </c>
      <c r="C828" s="9">
        <f>('summary-refine'!$K829-'summary-refine'!$J829)/1000</f>
        <v>183.20099999999999</v>
      </c>
      <c r="D828" s="9">
        <f>'summary-refine'!$J829/1000</f>
        <v>1.016</v>
      </c>
      <c r="E828" s="8">
        <f>'summary-refine'!$G829</f>
        <v>391643</v>
      </c>
      <c r="F828" s="24">
        <f t="shared" si="60"/>
        <v>391.64299999999997</v>
      </c>
      <c r="G828" s="8">
        <f>'summary-refine'!$P829/1000</f>
        <v>110.533</v>
      </c>
      <c r="H828" s="8">
        <f>'summary-refine'!$P829/J828</f>
        <v>59.235262593783496</v>
      </c>
      <c r="I828" s="8">
        <f>'summary-refine'!$L829</f>
        <v>1747</v>
      </c>
      <c r="J828" s="8">
        <f>'summary-refine'!$M829</f>
        <v>1866</v>
      </c>
      <c r="K828" s="9">
        <f>('summary-no-refine'!$K829-'summary-no-refine'!$J829)/1000</f>
        <v>160.298</v>
      </c>
      <c r="L828" s="7">
        <f t="shared" si="58"/>
        <v>1.1428776403947647</v>
      </c>
      <c r="M828" s="8">
        <f>'summary-no-refine'!$G829</f>
        <v>369075</v>
      </c>
      <c r="N828" s="24">
        <f t="shared" si="61"/>
        <v>369.07499999999999</v>
      </c>
      <c r="O828" s="7">
        <f t="shared" si="59"/>
        <v>1.0611474632527265</v>
      </c>
    </row>
    <row r="829" spans="1:15" x14ac:dyDescent="0.2">
      <c r="A829" s="1">
        <v>828</v>
      </c>
      <c r="B829" s="9">
        <f>('summary-refine'!$H830+'summary-refine'!$I830)/1000</f>
        <v>8.5709999999999997</v>
      </c>
      <c r="C829" s="9">
        <f>('summary-refine'!$K830-'summary-refine'!$J830)/1000</f>
        <v>181.333</v>
      </c>
      <c r="D829" s="9">
        <f>'summary-refine'!$J830/1000</f>
        <v>0.95099999999999996</v>
      </c>
      <c r="E829" s="8">
        <f>'summary-refine'!$G830</f>
        <v>391677</v>
      </c>
      <c r="F829" s="24">
        <f t="shared" si="60"/>
        <v>391.67700000000002</v>
      </c>
      <c r="G829" s="8">
        <f>'summary-refine'!$P830/1000</f>
        <v>110.533</v>
      </c>
      <c r="H829" s="8">
        <f>'summary-refine'!$P830/J829</f>
        <v>59.235262593783496</v>
      </c>
      <c r="I829" s="8">
        <f>'summary-refine'!$L830</f>
        <v>1747</v>
      </c>
      <c r="J829" s="8">
        <f>'summary-refine'!$M830</f>
        <v>1866</v>
      </c>
      <c r="K829" s="9">
        <f>('summary-no-refine'!$K830-'summary-no-refine'!$J830)/1000</f>
        <v>161.238</v>
      </c>
      <c r="L829" s="7">
        <f t="shared" si="58"/>
        <v>1.124629429787023</v>
      </c>
      <c r="M829" s="8">
        <f>'summary-no-refine'!$G830</f>
        <v>369000</v>
      </c>
      <c r="N829" s="24">
        <f t="shared" si="61"/>
        <v>369</v>
      </c>
      <c r="O829" s="7">
        <f t="shared" si="59"/>
        <v>1.0614552845528455</v>
      </c>
    </row>
    <row r="830" spans="1:15" x14ac:dyDescent="0.2">
      <c r="A830" s="1">
        <v>829</v>
      </c>
      <c r="B830" s="9">
        <f>('summary-refine'!$H831+'summary-refine'!$I831)/1000</f>
        <v>8.2539999999999996</v>
      </c>
      <c r="C830" s="9">
        <f>('summary-refine'!$K831-'summary-refine'!$J831)/1000</f>
        <v>177.76300000000001</v>
      </c>
      <c r="D830" s="9">
        <f>'summary-refine'!$J831/1000</f>
        <v>0.91900000000000004</v>
      </c>
      <c r="E830" s="8">
        <f>'summary-refine'!$G831</f>
        <v>391592</v>
      </c>
      <c r="F830" s="24">
        <f t="shared" si="60"/>
        <v>391.59199999999998</v>
      </c>
      <c r="G830" s="8">
        <f>'summary-refine'!$P831/1000</f>
        <v>110.533</v>
      </c>
      <c r="H830" s="8">
        <f>'summary-refine'!$P831/J830</f>
        <v>59.235262593783496</v>
      </c>
      <c r="I830" s="8">
        <f>'summary-refine'!$L831</f>
        <v>1747</v>
      </c>
      <c r="J830" s="8">
        <f>'summary-refine'!$M831</f>
        <v>1866</v>
      </c>
      <c r="K830" s="9">
        <f>('summary-no-refine'!$K831-'summary-no-refine'!$J831)/1000</f>
        <v>155.60400000000001</v>
      </c>
      <c r="L830" s="7">
        <f t="shared" si="58"/>
        <v>1.142406364874939</v>
      </c>
      <c r="M830" s="8">
        <f>'summary-no-refine'!$G831</f>
        <v>369007</v>
      </c>
      <c r="N830" s="24">
        <f t="shared" si="61"/>
        <v>369.00700000000001</v>
      </c>
      <c r="O830" s="7">
        <f t="shared" si="59"/>
        <v>1.0612048009929351</v>
      </c>
    </row>
    <row r="831" spans="1:15" x14ac:dyDescent="0.2">
      <c r="A831" s="1">
        <v>830</v>
      </c>
      <c r="B831" s="9">
        <f>('summary-refine'!$H832+'summary-refine'!$I832)/1000</f>
        <v>8.3339999999999996</v>
      </c>
      <c r="C831" s="9">
        <f>('summary-refine'!$K832-'summary-refine'!$J832)/1000</f>
        <v>181.578</v>
      </c>
      <c r="D831" s="9">
        <f>'summary-refine'!$J832/1000</f>
        <v>0.995</v>
      </c>
      <c r="E831" s="8">
        <f>'summary-refine'!$G832</f>
        <v>391694</v>
      </c>
      <c r="F831" s="24">
        <f t="shared" si="60"/>
        <v>391.69400000000002</v>
      </c>
      <c r="G831" s="8">
        <f>'summary-refine'!$P832/1000</f>
        <v>110.533</v>
      </c>
      <c r="H831" s="8">
        <f>'summary-refine'!$P832/J831</f>
        <v>59.235262593783496</v>
      </c>
      <c r="I831" s="8">
        <f>'summary-refine'!$L832</f>
        <v>1747</v>
      </c>
      <c r="J831" s="8">
        <f>'summary-refine'!$M832</f>
        <v>1866</v>
      </c>
      <c r="K831" s="9">
        <f>('summary-no-refine'!$K832-'summary-no-refine'!$J832)/1000</f>
        <v>155.69800000000001</v>
      </c>
      <c r="L831" s="7">
        <f t="shared" si="58"/>
        <v>1.1662192192577938</v>
      </c>
      <c r="M831" s="8">
        <f>'summary-no-refine'!$G832</f>
        <v>369014</v>
      </c>
      <c r="N831" s="24">
        <f t="shared" si="61"/>
        <v>369.01400000000001</v>
      </c>
      <c r="O831" s="7">
        <f t="shared" si="59"/>
        <v>1.0614610827773472</v>
      </c>
    </row>
    <row r="832" spans="1:15" x14ac:dyDescent="0.2">
      <c r="A832" s="1">
        <v>831</v>
      </c>
      <c r="B832" s="9">
        <f>('summary-refine'!$H833+'summary-refine'!$I833)/1000</f>
        <v>9.0370000000000008</v>
      </c>
      <c r="C832" s="9">
        <f>('summary-refine'!$K833-'summary-refine'!$J833)/1000</f>
        <v>172.554</v>
      </c>
      <c r="D832" s="9">
        <f>'summary-refine'!$J833/1000</f>
        <v>0.98199999999999998</v>
      </c>
      <c r="E832" s="8">
        <f>'summary-refine'!$G833</f>
        <v>379909</v>
      </c>
      <c r="F832" s="24">
        <f t="shared" si="60"/>
        <v>379.90899999999999</v>
      </c>
      <c r="G832" s="8">
        <f>'summary-refine'!$P833/1000</f>
        <v>110.5</v>
      </c>
      <c r="H832" s="8">
        <f>'summary-refine'!$P833/J832</f>
        <v>59.090909090909093</v>
      </c>
      <c r="I832" s="8">
        <f>'summary-refine'!$L833</f>
        <v>1751</v>
      </c>
      <c r="J832" s="8">
        <f>'summary-refine'!$M833</f>
        <v>1870</v>
      </c>
      <c r="K832" s="9">
        <f>('summary-no-refine'!$K833-'summary-no-refine'!$J833)/1000</f>
        <v>155.27099999999999</v>
      </c>
      <c r="L832" s="7">
        <f t="shared" si="58"/>
        <v>1.1113086152597718</v>
      </c>
      <c r="M832" s="8">
        <f>'summary-no-refine'!$G833</f>
        <v>359951</v>
      </c>
      <c r="N832" s="24">
        <f t="shared" si="61"/>
        <v>359.95100000000002</v>
      </c>
      <c r="O832" s="7">
        <f t="shared" si="59"/>
        <v>1.0554464357648681</v>
      </c>
    </row>
    <row r="833" spans="1:15" x14ac:dyDescent="0.2">
      <c r="A833" s="1">
        <v>832</v>
      </c>
      <c r="B833" s="9">
        <f>('summary-refine'!$H834+'summary-refine'!$I834)/1000</f>
        <v>8.4260000000000002</v>
      </c>
      <c r="C833" s="9">
        <f>('summary-refine'!$K834-'summary-refine'!$J834)/1000</f>
        <v>167.69800000000001</v>
      </c>
      <c r="D833" s="9">
        <f>'summary-refine'!$J834/1000</f>
        <v>0.95499999999999996</v>
      </c>
      <c r="E833" s="8">
        <f>'summary-refine'!$G834</f>
        <v>379878</v>
      </c>
      <c r="F833" s="24">
        <f t="shared" si="60"/>
        <v>379.87799999999999</v>
      </c>
      <c r="G833" s="8">
        <f>'summary-refine'!$P834/1000</f>
        <v>110.5</v>
      </c>
      <c r="H833" s="8">
        <f>'summary-refine'!$P834/J833</f>
        <v>59.090909090909093</v>
      </c>
      <c r="I833" s="8">
        <f>'summary-refine'!$L834</f>
        <v>1751</v>
      </c>
      <c r="J833" s="8">
        <f>'summary-refine'!$M834</f>
        <v>1870</v>
      </c>
      <c r="K833" s="9">
        <f>('summary-no-refine'!$K834-'summary-no-refine'!$J834)/1000</f>
        <v>151.68199999999999</v>
      </c>
      <c r="L833" s="7">
        <f t="shared" si="58"/>
        <v>1.1055893250352713</v>
      </c>
      <c r="M833" s="8">
        <f>'summary-no-refine'!$G834</f>
        <v>359963</v>
      </c>
      <c r="N833" s="24">
        <f t="shared" si="61"/>
        <v>359.96300000000002</v>
      </c>
      <c r="O833" s="7">
        <f t="shared" si="59"/>
        <v>1.0553251306384268</v>
      </c>
    </row>
    <row r="834" spans="1:15" x14ac:dyDescent="0.2">
      <c r="A834" s="1">
        <v>833</v>
      </c>
      <c r="B834" s="9">
        <f>('summary-refine'!$H835+'summary-refine'!$I835)/1000</f>
        <v>8.8049999999999997</v>
      </c>
      <c r="C834" s="9">
        <f>('summary-refine'!$K835-'summary-refine'!$J835)/1000</f>
        <v>186.41900000000001</v>
      </c>
      <c r="D834" s="9">
        <f>'summary-refine'!$J835/1000</f>
        <v>0.95299999999999996</v>
      </c>
      <c r="E834" s="8">
        <f>'summary-refine'!$G835</f>
        <v>356970</v>
      </c>
      <c r="F834" s="24">
        <f t="shared" si="60"/>
        <v>356.97</v>
      </c>
      <c r="G834" s="8">
        <f>'summary-refine'!$P835/1000</f>
        <v>103.29900000000001</v>
      </c>
      <c r="H834" s="8">
        <f>'summary-refine'!$P835/J834</f>
        <v>55.358520900321544</v>
      </c>
      <c r="I834" s="8">
        <f>'summary-refine'!$L835</f>
        <v>1748</v>
      </c>
      <c r="J834" s="8">
        <f>'summary-refine'!$M835</f>
        <v>1866</v>
      </c>
      <c r="K834" s="9">
        <f>('summary-no-refine'!$K835-'summary-no-refine'!$J835)/1000</f>
        <v>147.148</v>
      </c>
      <c r="L834" s="7">
        <f t="shared" ref="L834:L865" si="62">C834/K834</f>
        <v>1.2668809633838041</v>
      </c>
      <c r="M834" s="8">
        <f>'summary-no-refine'!$G835</f>
        <v>330656</v>
      </c>
      <c r="N834" s="24">
        <f t="shared" si="61"/>
        <v>330.65600000000001</v>
      </c>
      <c r="O834" s="7">
        <f t="shared" ref="O834:O865" si="63">E834/M834</f>
        <v>1.0795811961676183</v>
      </c>
    </row>
    <row r="835" spans="1:15" x14ac:dyDescent="0.2">
      <c r="A835" s="1">
        <v>834</v>
      </c>
      <c r="B835" s="9">
        <f>('summary-refine'!$H836+'summary-refine'!$I836)/1000</f>
        <v>8.2089999999999996</v>
      </c>
      <c r="C835" s="9">
        <f>('summary-refine'!$K836-'summary-refine'!$J836)/1000</f>
        <v>186.619</v>
      </c>
      <c r="D835" s="9">
        <f>'summary-refine'!$J836/1000</f>
        <v>0.95799999999999996</v>
      </c>
      <c r="E835" s="8">
        <f>'summary-refine'!$G836</f>
        <v>356976</v>
      </c>
      <c r="F835" s="24">
        <f t="shared" ref="F835:F865" si="64">E835/1000</f>
        <v>356.976</v>
      </c>
      <c r="G835" s="8">
        <f>'summary-refine'!$P836/1000</f>
        <v>103.29900000000001</v>
      </c>
      <c r="H835" s="8">
        <f>'summary-refine'!$P836/J835</f>
        <v>55.358520900321544</v>
      </c>
      <c r="I835" s="8">
        <f>'summary-refine'!$L836</f>
        <v>1748</v>
      </c>
      <c r="J835" s="8">
        <f>'summary-refine'!$M836</f>
        <v>1866</v>
      </c>
      <c r="K835" s="9">
        <f>('summary-no-refine'!$K836-'summary-no-refine'!$J836)/1000</f>
        <v>141.37899999999999</v>
      </c>
      <c r="L835" s="7">
        <f t="shared" si="62"/>
        <v>1.3199909463215895</v>
      </c>
      <c r="M835" s="8">
        <f>'summary-no-refine'!$G836</f>
        <v>330658</v>
      </c>
      <c r="N835" s="24">
        <f t="shared" ref="N835:N865" si="65">M835/1000</f>
        <v>330.65800000000002</v>
      </c>
      <c r="O835" s="7">
        <f t="shared" si="63"/>
        <v>1.0795928119083766</v>
      </c>
    </row>
    <row r="836" spans="1:15" x14ac:dyDescent="0.2">
      <c r="A836" s="1">
        <v>835</v>
      </c>
      <c r="B836" s="9">
        <f>('summary-refine'!$H837+'summary-refine'!$I837)/1000</f>
        <v>8.6210000000000004</v>
      </c>
      <c r="C836" s="9">
        <f>('summary-refine'!$K837-'summary-refine'!$J837)/1000</f>
        <v>188.28299999999999</v>
      </c>
      <c r="D836" s="9">
        <f>'summary-refine'!$J837/1000</f>
        <v>0.96799999999999997</v>
      </c>
      <c r="E836" s="8">
        <f>'summary-refine'!$G837</f>
        <v>356976</v>
      </c>
      <c r="F836" s="24">
        <f t="shared" si="64"/>
        <v>356.976</v>
      </c>
      <c r="G836" s="8">
        <f>'summary-refine'!$P837/1000</f>
        <v>103.29900000000001</v>
      </c>
      <c r="H836" s="8">
        <f>'summary-refine'!$P837/J836</f>
        <v>55.358520900321544</v>
      </c>
      <c r="I836" s="8">
        <f>'summary-refine'!$L837</f>
        <v>1748</v>
      </c>
      <c r="J836" s="8">
        <f>'summary-refine'!$M837</f>
        <v>1866</v>
      </c>
      <c r="K836" s="9">
        <f>('summary-no-refine'!$K837-'summary-no-refine'!$J837)/1000</f>
        <v>143.584</v>
      </c>
      <c r="L836" s="7">
        <f t="shared" si="62"/>
        <v>1.3113090595052372</v>
      </c>
      <c r="M836" s="8">
        <f>'summary-no-refine'!$G837</f>
        <v>330666</v>
      </c>
      <c r="N836" s="24">
        <f t="shared" si="65"/>
        <v>330.666</v>
      </c>
      <c r="O836" s="7">
        <f t="shared" si="63"/>
        <v>1.0795666926747836</v>
      </c>
    </row>
    <row r="837" spans="1:15" x14ac:dyDescent="0.2">
      <c r="A837" s="1">
        <v>836</v>
      </c>
      <c r="B837" s="9">
        <f>('summary-refine'!$H838+'summary-refine'!$I838)/1000</f>
        <v>8.8989999999999991</v>
      </c>
      <c r="C837" s="9">
        <f>('summary-refine'!$K838-'summary-refine'!$J838)/1000</f>
        <v>164.94399999999999</v>
      </c>
      <c r="D837" s="9">
        <f>'summary-refine'!$J838/1000</f>
        <v>0.91</v>
      </c>
      <c r="E837" s="8">
        <f>'summary-refine'!$G838</f>
        <v>354416</v>
      </c>
      <c r="F837" s="24">
        <f t="shared" si="64"/>
        <v>354.416</v>
      </c>
      <c r="G837" s="8">
        <f>'summary-refine'!$P838/1000</f>
        <v>104.815</v>
      </c>
      <c r="H837" s="8">
        <f>'summary-refine'!$P838/J837</f>
        <v>56.170953912111472</v>
      </c>
      <c r="I837" s="8">
        <f>'summary-refine'!$L838</f>
        <v>1748</v>
      </c>
      <c r="J837" s="8">
        <f>'summary-refine'!$M838</f>
        <v>1866</v>
      </c>
      <c r="K837" s="9">
        <f>('summary-no-refine'!$K838-'summary-no-refine'!$J838)/1000</f>
        <v>85.427000000000007</v>
      </c>
      <c r="L837" s="7">
        <f t="shared" si="62"/>
        <v>1.9308181254170225</v>
      </c>
      <c r="M837" s="8">
        <f>'summary-no-refine'!$G838</f>
        <v>259981</v>
      </c>
      <c r="N837" s="24">
        <f t="shared" si="65"/>
        <v>259.98099999999999</v>
      </c>
      <c r="O837" s="7">
        <f t="shared" si="63"/>
        <v>1.3632380827829726</v>
      </c>
    </row>
    <row r="838" spans="1:15" x14ac:dyDescent="0.2">
      <c r="A838" s="1">
        <v>837</v>
      </c>
      <c r="B838" s="9">
        <f>('summary-refine'!$H839+'summary-refine'!$I839)/1000</f>
        <v>8.5329999999999995</v>
      </c>
      <c r="C838" s="9">
        <f>('summary-refine'!$K839-'summary-refine'!$J839)/1000</f>
        <v>164.52699999999999</v>
      </c>
      <c r="D838" s="9">
        <f>'summary-refine'!$J839/1000</f>
        <v>0.91900000000000004</v>
      </c>
      <c r="E838" s="8">
        <f>'summary-refine'!$G839</f>
        <v>354416</v>
      </c>
      <c r="F838" s="24">
        <f t="shared" si="64"/>
        <v>354.416</v>
      </c>
      <c r="G838" s="8">
        <f>'summary-refine'!$P839/1000</f>
        <v>104.815</v>
      </c>
      <c r="H838" s="8">
        <f>'summary-refine'!$P839/J838</f>
        <v>56.170953912111472</v>
      </c>
      <c r="I838" s="8">
        <f>'summary-refine'!$L839</f>
        <v>1748</v>
      </c>
      <c r="J838" s="8">
        <f>'summary-refine'!$M839</f>
        <v>1866</v>
      </c>
      <c r="K838" s="9">
        <f>('summary-no-refine'!$K839-'summary-no-refine'!$J839)/1000</f>
        <v>83.924000000000007</v>
      </c>
      <c r="L838" s="7">
        <f t="shared" si="62"/>
        <v>1.9604284829131116</v>
      </c>
      <c r="M838" s="8">
        <f>'summary-no-refine'!$G839</f>
        <v>259981</v>
      </c>
      <c r="N838" s="24">
        <f t="shared" si="65"/>
        <v>259.98099999999999</v>
      </c>
      <c r="O838" s="7">
        <f t="shared" si="63"/>
        <v>1.3632380827829726</v>
      </c>
    </row>
    <row r="839" spans="1:15" x14ac:dyDescent="0.2">
      <c r="A839" s="1">
        <v>838</v>
      </c>
      <c r="B839" s="9">
        <f>('summary-refine'!$H840+'summary-refine'!$I840)/1000</f>
        <v>8.4459999999999997</v>
      </c>
      <c r="C839" s="9">
        <f>('summary-refine'!$K840-'summary-refine'!$J840)/1000</f>
        <v>168.45699999999999</v>
      </c>
      <c r="D839" s="9">
        <f>'summary-refine'!$J840/1000</f>
        <v>0.99099999999999999</v>
      </c>
      <c r="E839" s="8">
        <f>'summary-refine'!$G840</f>
        <v>354416</v>
      </c>
      <c r="F839" s="24">
        <f t="shared" si="64"/>
        <v>354.416</v>
      </c>
      <c r="G839" s="8">
        <f>'summary-refine'!$P840/1000</f>
        <v>104.815</v>
      </c>
      <c r="H839" s="8">
        <f>'summary-refine'!$P840/J839</f>
        <v>56.170953912111472</v>
      </c>
      <c r="I839" s="8">
        <f>'summary-refine'!$L840</f>
        <v>1748</v>
      </c>
      <c r="J839" s="8">
        <f>'summary-refine'!$M840</f>
        <v>1866</v>
      </c>
      <c r="K839" s="9">
        <f>('summary-no-refine'!$K840-'summary-no-refine'!$J840)/1000</f>
        <v>84.76</v>
      </c>
      <c r="L839" s="7">
        <f t="shared" si="62"/>
        <v>1.9874587069372343</v>
      </c>
      <c r="M839" s="8">
        <f>'summary-no-refine'!$G840</f>
        <v>259981</v>
      </c>
      <c r="N839" s="24">
        <f t="shared" si="65"/>
        <v>259.98099999999999</v>
      </c>
      <c r="O839" s="7">
        <f t="shared" si="63"/>
        <v>1.3632380827829726</v>
      </c>
    </row>
    <row r="840" spans="1:15" x14ac:dyDescent="0.2">
      <c r="A840" s="1">
        <v>839</v>
      </c>
      <c r="B840" s="9">
        <f>('summary-refine'!$H841+'summary-refine'!$I841)/1000</f>
        <v>7.8760000000000003</v>
      </c>
      <c r="C840" s="9">
        <f>('summary-refine'!$K841-'summary-refine'!$J841)/1000</f>
        <v>157.946</v>
      </c>
      <c r="D840" s="9">
        <f>'summary-refine'!$J841/1000</f>
        <v>0.89400000000000002</v>
      </c>
      <c r="E840" s="8">
        <f>'summary-refine'!$G841</f>
        <v>354027</v>
      </c>
      <c r="F840" s="24">
        <f t="shared" si="64"/>
        <v>354.02699999999999</v>
      </c>
      <c r="G840" s="8">
        <f>'summary-refine'!$P841/1000</f>
        <v>104.81100000000001</v>
      </c>
      <c r="H840" s="8">
        <f>'summary-refine'!$P841/J840</f>
        <v>56.198927613941017</v>
      </c>
      <c r="I840" s="8">
        <f>'summary-refine'!$L841</f>
        <v>1746</v>
      </c>
      <c r="J840" s="8">
        <f>'summary-refine'!$M841</f>
        <v>1865</v>
      </c>
      <c r="K840" s="9">
        <f>('summary-no-refine'!$K841-'summary-no-refine'!$J841)/1000</f>
        <v>83.549000000000007</v>
      </c>
      <c r="L840" s="7">
        <f t="shared" si="62"/>
        <v>1.8904594908377119</v>
      </c>
      <c r="M840" s="8">
        <f>'summary-no-refine'!$G841</f>
        <v>259733</v>
      </c>
      <c r="N840" s="24">
        <f t="shared" si="65"/>
        <v>259.733</v>
      </c>
      <c r="O840" s="7">
        <f t="shared" si="63"/>
        <v>1.3630420470252143</v>
      </c>
    </row>
    <row r="841" spans="1:15" x14ac:dyDescent="0.2">
      <c r="A841" s="1">
        <v>840</v>
      </c>
      <c r="B841" s="9">
        <f>('summary-refine'!$H842+'summary-refine'!$I842)/1000</f>
        <v>8.4260000000000002</v>
      </c>
      <c r="C841" s="9">
        <f>('summary-refine'!$K842-'summary-refine'!$J842)/1000</f>
        <v>167.77699999999999</v>
      </c>
      <c r="D841" s="9">
        <f>'summary-refine'!$J842/1000</f>
        <v>0.89500000000000002</v>
      </c>
      <c r="E841" s="8">
        <f>'summary-refine'!$G842</f>
        <v>354027</v>
      </c>
      <c r="F841" s="24">
        <f t="shared" si="64"/>
        <v>354.02699999999999</v>
      </c>
      <c r="G841" s="8">
        <f>'summary-refine'!$P842/1000</f>
        <v>104.81100000000001</v>
      </c>
      <c r="H841" s="8">
        <f>'summary-refine'!$P842/J841</f>
        <v>56.198927613941017</v>
      </c>
      <c r="I841" s="8">
        <f>'summary-refine'!$L842</f>
        <v>1746</v>
      </c>
      <c r="J841" s="8">
        <f>'summary-refine'!$M842</f>
        <v>1865</v>
      </c>
      <c r="K841" s="9">
        <f>('summary-no-refine'!$K842-'summary-no-refine'!$J842)/1000</f>
        <v>86.676000000000002</v>
      </c>
      <c r="L841" s="7">
        <f t="shared" si="62"/>
        <v>1.93568000369191</v>
      </c>
      <c r="M841" s="8">
        <f>'summary-no-refine'!$G842</f>
        <v>259733</v>
      </c>
      <c r="N841" s="24">
        <f t="shared" si="65"/>
        <v>259.733</v>
      </c>
      <c r="O841" s="7">
        <f t="shared" si="63"/>
        <v>1.3630420470252143</v>
      </c>
    </row>
    <row r="842" spans="1:15" x14ac:dyDescent="0.2">
      <c r="A842" s="1">
        <v>841</v>
      </c>
      <c r="B842" s="9">
        <f>('summary-refine'!$H843+'summary-refine'!$I843)/1000</f>
        <v>8.8539999999999992</v>
      </c>
      <c r="C842" s="9">
        <f>('summary-refine'!$K843-'summary-refine'!$J843)/1000</f>
        <v>161.70500000000001</v>
      </c>
      <c r="D842" s="9">
        <f>'summary-refine'!$J843/1000</f>
        <v>0.94399999999999995</v>
      </c>
      <c r="E842" s="8">
        <f>'summary-refine'!$G843</f>
        <v>354027</v>
      </c>
      <c r="F842" s="24">
        <f t="shared" si="64"/>
        <v>354.02699999999999</v>
      </c>
      <c r="G842" s="8">
        <f>'summary-refine'!$P843/1000</f>
        <v>104.81100000000001</v>
      </c>
      <c r="H842" s="8">
        <f>'summary-refine'!$P843/J842</f>
        <v>56.198927613941017</v>
      </c>
      <c r="I842" s="8">
        <f>'summary-refine'!$L843</f>
        <v>1746</v>
      </c>
      <c r="J842" s="8">
        <f>'summary-refine'!$M843</f>
        <v>1865</v>
      </c>
      <c r="K842" s="9">
        <f>('summary-no-refine'!$K843-'summary-no-refine'!$J843)/1000</f>
        <v>85.563000000000002</v>
      </c>
      <c r="L842" s="7">
        <f t="shared" si="62"/>
        <v>1.8898939962366912</v>
      </c>
      <c r="M842" s="8">
        <f>'summary-no-refine'!$G843</f>
        <v>259733</v>
      </c>
      <c r="N842" s="24">
        <f t="shared" si="65"/>
        <v>259.733</v>
      </c>
      <c r="O842" s="7">
        <f t="shared" si="63"/>
        <v>1.3630420470252143</v>
      </c>
    </row>
    <row r="843" spans="1:15" x14ac:dyDescent="0.2">
      <c r="A843" s="1">
        <v>842</v>
      </c>
      <c r="B843" s="9">
        <f>('summary-refine'!$H844+'summary-refine'!$I844)/1000</f>
        <v>8.3569999999999993</v>
      </c>
      <c r="C843" s="9">
        <f>('summary-refine'!$K844-'summary-refine'!$J844)/1000</f>
        <v>161.66499999999999</v>
      </c>
      <c r="D843" s="9">
        <f>'summary-refine'!$J844/1000</f>
        <v>0.94799999999999995</v>
      </c>
      <c r="E843" s="8">
        <f>'summary-refine'!$G844</f>
        <v>354078</v>
      </c>
      <c r="F843" s="24">
        <f t="shared" si="64"/>
        <v>354.07799999999997</v>
      </c>
      <c r="G843" s="8">
        <f>'summary-refine'!$P844/1000</f>
        <v>104.81100000000001</v>
      </c>
      <c r="H843" s="8">
        <f>'summary-refine'!$P844/J843</f>
        <v>56.198927613941017</v>
      </c>
      <c r="I843" s="8">
        <f>'summary-refine'!$L844</f>
        <v>1746</v>
      </c>
      <c r="J843" s="8">
        <f>'summary-refine'!$M844</f>
        <v>1865</v>
      </c>
      <c r="K843" s="9">
        <f>('summary-no-refine'!$K844-'summary-no-refine'!$J844)/1000</f>
        <v>84.552999999999997</v>
      </c>
      <c r="L843" s="7">
        <f t="shared" si="62"/>
        <v>1.911996026161106</v>
      </c>
      <c r="M843" s="8">
        <f>'summary-no-refine'!$G844</f>
        <v>259731</v>
      </c>
      <c r="N843" s="24">
        <f t="shared" si="65"/>
        <v>259.73099999999999</v>
      </c>
      <c r="O843" s="7">
        <f t="shared" si="63"/>
        <v>1.3632488998232788</v>
      </c>
    </row>
    <row r="844" spans="1:15" x14ac:dyDescent="0.2">
      <c r="A844" s="1">
        <v>843</v>
      </c>
      <c r="B844" s="9">
        <f>('summary-refine'!$H845+'summary-refine'!$I845)/1000</f>
        <v>8.7159999999999993</v>
      </c>
      <c r="C844" s="9">
        <f>('summary-refine'!$K845-'summary-refine'!$J845)/1000</f>
        <v>153.86000000000001</v>
      </c>
      <c r="D844" s="9">
        <f>'summary-refine'!$J845/1000</f>
        <v>0.86399999999999999</v>
      </c>
      <c r="E844" s="8">
        <f>'summary-refine'!$G845</f>
        <v>345857</v>
      </c>
      <c r="F844" s="24">
        <f t="shared" si="64"/>
        <v>345.85700000000003</v>
      </c>
      <c r="G844" s="8">
        <f>'summary-refine'!$P845/1000</f>
        <v>110.047</v>
      </c>
      <c r="H844" s="8">
        <f>'summary-refine'!$P845/J844</f>
        <v>59.038090128755364</v>
      </c>
      <c r="I844" s="8">
        <f>'summary-refine'!$L845</f>
        <v>1743</v>
      </c>
      <c r="J844" s="8">
        <f>'summary-refine'!$M845</f>
        <v>1864</v>
      </c>
      <c r="K844" s="9">
        <f>('summary-no-refine'!$K845-'summary-no-refine'!$J845)/1000</f>
        <v>104.636</v>
      </c>
      <c r="L844" s="7">
        <f t="shared" si="62"/>
        <v>1.4704308268664705</v>
      </c>
      <c r="M844" s="8">
        <f>'summary-no-refine'!$G845</f>
        <v>306007</v>
      </c>
      <c r="N844" s="24">
        <f t="shared" si="65"/>
        <v>306.00700000000001</v>
      </c>
      <c r="O844" s="7">
        <f t="shared" si="63"/>
        <v>1.130225779148843</v>
      </c>
    </row>
    <row r="845" spans="1:15" x14ac:dyDescent="0.2">
      <c r="A845" s="1">
        <v>844</v>
      </c>
      <c r="B845" s="9">
        <f>('summary-refine'!$H846+'summary-refine'!$I846)/1000</f>
        <v>8.1630000000000003</v>
      </c>
      <c r="C845" s="9">
        <f>('summary-refine'!$K846-'summary-refine'!$J846)/1000</f>
        <v>150.97499999999999</v>
      </c>
      <c r="D845" s="9">
        <f>'summary-refine'!$J846/1000</f>
        <v>0.90400000000000003</v>
      </c>
      <c r="E845" s="8">
        <f>'summary-refine'!$G846</f>
        <v>345806</v>
      </c>
      <c r="F845" s="24">
        <f t="shared" si="64"/>
        <v>345.80599999999998</v>
      </c>
      <c r="G845" s="8">
        <f>'summary-refine'!$P846/1000</f>
        <v>110.047</v>
      </c>
      <c r="H845" s="8">
        <f>'summary-refine'!$P846/J845</f>
        <v>59.038090128755364</v>
      </c>
      <c r="I845" s="8">
        <f>'summary-refine'!$L846</f>
        <v>1743</v>
      </c>
      <c r="J845" s="8">
        <f>'summary-refine'!$M846</f>
        <v>1864</v>
      </c>
      <c r="K845" s="9">
        <f>('summary-no-refine'!$K846-'summary-no-refine'!$J846)/1000</f>
        <v>105.67100000000001</v>
      </c>
      <c r="L845" s="7">
        <f t="shared" si="62"/>
        <v>1.4287268976351126</v>
      </c>
      <c r="M845" s="8">
        <f>'summary-no-refine'!$G846</f>
        <v>305946</v>
      </c>
      <c r="N845" s="24">
        <f t="shared" si="65"/>
        <v>305.94600000000003</v>
      </c>
      <c r="O845" s="7">
        <f t="shared" si="63"/>
        <v>1.1302844292783694</v>
      </c>
    </row>
    <row r="846" spans="1:15" x14ac:dyDescent="0.2">
      <c r="A846" s="1">
        <v>845</v>
      </c>
      <c r="B846" s="9">
        <f>('summary-refine'!$H847+'summary-refine'!$I847)/1000</f>
        <v>8.6069999999999993</v>
      </c>
      <c r="C846" s="9">
        <f>('summary-refine'!$K847-'summary-refine'!$J847)/1000</f>
        <v>154.548</v>
      </c>
      <c r="D846" s="9">
        <f>'summary-refine'!$J847/1000</f>
        <v>0.875</v>
      </c>
      <c r="E846" s="8">
        <f>'summary-refine'!$G847</f>
        <v>345857</v>
      </c>
      <c r="F846" s="24">
        <f t="shared" si="64"/>
        <v>345.85700000000003</v>
      </c>
      <c r="G846" s="8">
        <f>'summary-refine'!$P847/1000</f>
        <v>110.047</v>
      </c>
      <c r="H846" s="8">
        <f>'summary-refine'!$P847/J846</f>
        <v>59.038090128755364</v>
      </c>
      <c r="I846" s="8">
        <f>'summary-refine'!$L847</f>
        <v>1743</v>
      </c>
      <c r="J846" s="8">
        <f>'summary-refine'!$M847</f>
        <v>1864</v>
      </c>
      <c r="K846" s="9">
        <f>('summary-no-refine'!$K847-'summary-no-refine'!$J847)/1000</f>
        <v>104.123</v>
      </c>
      <c r="L846" s="7">
        <f t="shared" si="62"/>
        <v>1.4842830114383949</v>
      </c>
      <c r="M846" s="8">
        <f>'summary-no-refine'!$G847</f>
        <v>306007</v>
      </c>
      <c r="N846" s="24">
        <f t="shared" si="65"/>
        <v>306.00700000000001</v>
      </c>
      <c r="O846" s="7">
        <f t="shared" si="63"/>
        <v>1.130225779148843</v>
      </c>
    </row>
    <row r="847" spans="1:15" x14ac:dyDescent="0.2">
      <c r="A847" s="1">
        <v>846</v>
      </c>
      <c r="B847" s="9">
        <f>('summary-refine'!$H848+'summary-refine'!$I848)/1000</f>
        <v>8.9009999999999998</v>
      </c>
      <c r="C847" s="9">
        <f>('summary-refine'!$K848-'summary-refine'!$J848)/1000</f>
        <v>157.01</v>
      </c>
      <c r="D847" s="9">
        <f>'summary-refine'!$J848/1000</f>
        <v>0.89400000000000002</v>
      </c>
      <c r="E847" s="8">
        <f>'summary-refine'!$G848</f>
        <v>345857</v>
      </c>
      <c r="F847" s="24">
        <f t="shared" si="64"/>
        <v>345.85700000000003</v>
      </c>
      <c r="G847" s="8">
        <f>'summary-refine'!$P848/1000</f>
        <v>110.047</v>
      </c>
      <c r="H847" s="8">
        <f>'summary-refine'!$P848/J847</f>
        <v>59.038090128755364</v>
      </c>
      <c r="I847" s="8">
        <f>'summary-refine'!$L848</f>
        <v>1743</v>
      </c>
      <c r="J847" s="8">
        <f>'summary-refine'!$M848</f>
        <v>1864</v>
      </c>
      <c r="K847" s="9">
        <f>('summary-no-refine'!$K848-'summary-no-refine'!$J848)/1000</f>
        <v>103.919</v>
      </c>
      <c r="L847" s="7">
        <f t="shared" si="62"/>
        <v>1.5108882879935335</v>
      </c>
      <c r="M847" s="8">
        <f>'summary-no-refine'!$G848</f>
        <v>306007</v>
      </c>
      <c r="N847" s="24">
        <f t="shared" si="65"/>
        <v>306.00700000000001</v>
      </c>
      <c r="O847" s="7">
        <f t="shared" si="63"/>
        <v>1.130225779148843</v>
      </c>
    </row>
    <row r="848" spans="1:15" x14ac:dyDescent="0.2">
      <c r="A848" s="1">
        <v>847</v>
      </c>
      <c r="B848" s="9">
        <f>('summary-refine'!$H849+'summary-refine'!$I849)/1000</f>
        <v>8.5990000000000002</v>
      </c>
      <c r="C848" s="9">
        <f>('summary-refine'!$K849-'summary-refine'!$J849)/1000</f>
        <v>149.143</v>
      </c>
      <c r="D848" s="9">
        <f>'summary-refine'!$J849/1000</f>
        <v>0.90200000000000002</v>
      </c>
      <c r="E848" s="8">
        <f>'summary-refine'!$G849</f>
        <v>345857</v>
      </c>
      <c r="F848" s="24">
        <f t="shared" si="64"/>
        <v>345.85700000000003</v>
      </c>
      <c r="G848" s="8">
        <f>'summary-refine'!$P849/1000</f>
        <v>110.047</v>
      </c>
      <c r="H848" s="8">
        <f>'summary-refine'!$P849/J848</f>
        <v>59.038090128755364</v>
      </c>
      <c r="I848" s="8">
        <f>'summary-refine'!$L849</f>
        <v>1743</v>
      </c>
      <c r="J848" s="8">
        <f>'summary-refine'!$M849</f>
        <v>1864</v>
      </c>
      <c r="K848" s="9">
        <f>('summary-no-refine'!$K849-'summary-no-refine'!$J849)/1000</f>
        <v>103.86</v>
      </c>
      <c r="L848" s="7">
        <f t="shared" si="62"/>
        <v>1.4360003851338341</v>
      </c>
      <c r="M848" s="8">
        <f>'summary-no-refine'!$G849</f>
        <v>305995</v>
      </c>
      <c r="N848" s="24">
        <f t="shared" si="65"/>
        <v>305.995</v>
      </c>
      <c r="O848" s="7">
        <f t="shared" si="63"/>
        <v>1.1302701024526545</v>
      </c>
    </row>
    <row r="849" spans="1:15" x14ac:dyDescent="0.2">
      <c r="A849" s="1">
        <v>848</v>
      </c>
      <c r="B849" s="9">
        <f>('summary-refine'!$H850+'summary-refine'!$I850)/1000</f>
        <v>8.4969999999999999</v>
      </c>
      <c r="C849" s="9">
        <f>('summary-refine'!$K850-'summary-refine'!$J850)/1000</f>
        <v>152.87200000000001</v>
      </c>
      <c r="D849" s="9">
        <f>'summary-refine'!$J850/1000</f>
        <v>0.91100000000000003</v>
      </c>
      <c r="E849" s="8">
        <f>'summary-refine'!$G850</f>
        <v>345857</v>
      </c>
      <c r="F849" s="24">
        <f t="shared" si="64"/>
        <v>345.85700000000003</v>
      </c>
      <c r="G849" s="8">
        <f>'summary-refine'!$P850/1000</f>
        <v>110.047</v>
      </c>
      <c r="H849" s="8">
        <f>'summary-refine'!$P850/J849</f>
        <v>59.038090128755364</v>
      </c>
      <c r="I849" s="8">
        <f>'summary-refine'!$L850</f>
        <v>1743</v>
      </c>
      <c r="J849" s="8">
        <f>'summary-refine'!$M850</f>
        <v>1864</v>
      </c>
      <c r="K849" s="9">
        <f>('summary-no-refine'!$K850-'summary-no-refine'!$J850)/1000</f>
        <v>102.161</v>
      </c>
      <c r="L849" s="7">
        <f t="shared" si="62"/>
        <v>1.4963831599142532</v>
      </c>
      <c r="M849" s="8">
        <f>'summary-no-refine'!$G850</f>
        <v>306007</v>
      </c>
      <c r="N849" s="24">
        <f t="shared" si="65"/>
        <v>306.00700000000001</v>
      </c>
      <c r="O849" s="7">
        <f t="shared" si="63"/>
        <v>1.130225779148843</v>
      </c>
    </row>
    <row r="850" spans="1:15" x14ac:dyDescent="0.2">
      <c r="A850" s="1">
        <v>849</v>
      </c>
      <c r="B850" s="9">
        <f>('summary-refine'!$H851+'summary-refine'!$I851)/1000</f>
        <v>8.3469999999999995</v>
      </c>
      <c r="C850" s="9">
        <f>('summary-refine'!$K851-'summary-refine'!$J851)/1000</f>
        <v>153.745</v>
      </c>
      <c r="D850" s="9">
        <f>'summary-refine'!$J851/1000</f>
        <v>0.90800000000000003</v>
      </c>
      <c r="E850" s="8">
        <f>'summary-refine'!$G851</f>
        <v>345806</v>
      </c>
      <c r="F850" s="24">
        <f t="shared" si="64"/>
        <v>345.80599999999998</v>
      </c>
      <c r="G850" s="8">
        <f>'summary-refine'!$P851/1000</f>
        <v>110.047</v>
      </c>
      <c r="H850" s="8">
        <f>'summary-refine'!$P851/J850</f>
        <v>59.038090128755364</v>
      </c>
      <c r="I850" s="8">
        <f>'summary-refine'!$L851</f>
        <v>1743</v>
      </c>
      <c r="J850" s="8">
        <f>'summary-refine'!$M851</f>
        <v>1864</v>
      </c>
      <c r="K850" s="9">
        <f>('summary-no-refine'!$K851-'summary-no-refine'!$J851)/1000</f>
        <v>102.827</v>
      </c>
      <c r="L850" s="7">
        <f t="shared" si="62"/>
        <v>1.4951812267206084</v>
      </c>
      <c r="M850" s="8">
        <f>'summary-no-refine'!$G851</f>
        <v>305946</v>
      </c>
      <c r="N850" s="24">
        <f t="shared" si="65"/>
        <v>305.94600000000003</v>
      </c>
      <c r="O850" s="7">
        <f t="shared" si="63"/>
        <v>1.1302844292783694</v>
      </c>
    </row>
    <row r="851" spans="1:15" x14ac:dyDescent="0.2">
      <c r="A851" s="1">
        <v>850</v>
      </c>
      <c r="B851" s="9">
        <f>('summary-refine'!$H852+'summary-refine'!$I852)/1000</f>
        <v>8.4670000000000005</v>
      </c>
      <c r="C851" s="9">
        <f>('summary-refine'!$K852-'summary-refine'!$J852)/1000</f>
        <v>154.779</v>
      </c>
      <c r="D851" s="9">
        <f>'summary-refine'!$J852/1000</f>
        <v>0.84499999999999997</v>
      </c>
      <c r="E851" s="8">
        <f>'summary-refine'!$G852</f>
        <v>345857</v>
      </c>
      <c r="F851" s="24">
        <f t="shared" si="64"/>
        <v>345.85700000000003</v>
      </c>
      <c r="G851" s="8">
        <f>'summary-refine'!$P852/1000</f>
        <v>110.047</v>
      </c>
      <c r="H851" s="8">
        <f>'summary-refine'!$P852/J851</f>
        <v>59.038090128755364</v>
      </c>
      <c r="I851" s="8">
        <f>'summary-refine'!$L852</f>
        <v>1743</v>
      </c>
      <c r="J851" s="8">
        <f>'summary-refine'!$M852</f>
        <v>1864</v>
      </c>
      <c r="K851" s="9">
        <f>('summary-no-refine'!$K852-'summary-no-refine'!$J852)/1000</f>
        <v>104.16</v>
      </c>
      <c r="L851" s="7">
        <f t="shared" si="62"/>
        <v>1.4859735023041474</v>
      </c>
      <c r="M851" s="8">
        <f>'summary-no-refine'!$G852</f>
        <v>306007</v>
      </c>
      <c r="N851" s="24">
        <f t="shared" si="65"/>
        <v>306.00700000000001</v>
      </c>
      <c r="O851" s="7">
        <f t="shared" si="63"/>
        <v>1.130225779148843</v>
      </c>
    </row>
    <row r="852" spans="1:15" x14ac:dyDescent="0.2">
      <c r="A852" s="1">
        <v>851</v>
      </c>
      <c r="B852" s="9">
        <f>('summary-refine'!$H853+'summary-refine'!$I853)/1000</f>
        <v>8.6999999999999993</v>
      </c>
      <c r="C852" s="9">
        <f>('summary-refine'!$K853-'summary-refine'!$J853)/1000</f>
        <v>154.607</v>
      </c>
      <c r="D852" s="9">
        <f>'summary-refine'!$J853/1000</f>
        <v>0.96599999999999997</v>
      </c>
      <c r="E852" s="8">
        <f>'summary-refine'!$G853</f>
        <v>345857</v>
      </c>
      <c r="F852" s="24">
        <f t="shared" si="64"/>
        <v>345.85700000000003</v>
      </c>
      <c r="G852" s="8">
        <f>'summary-refine'!$P853/1000</f>
        <v>110.047</v>
      </c>
      <c r="H852" s="8">
        <f>'summary-refine'!$P853/J852</f>
        <v>59.038090128755364</v>
      </c>
      <c r="I852" s="8">
        <f>'summary-refine'!$L853</f>
        <v>1743</v>
      </c>
      <c r="J852" s="8">
        <f>'summary-refine'!$M853</f>
        <v>1864</v>
      </c>
      <c r="K852" s="9">
        <f>('summary-no-refine'!$K853-'summary-no-refine'!$J853)/1000</f>
        <v>104.755</v>
      </c>
      <c r="L852" s="7">
        <f t="shared" si="62"/>
        <v>1.4758913655672761</v>
      </c>
      <c r="M852" s="8">
        <f>'summary-no-refine'!$G853</f>
        <v>306007</v>
      </c>
      <c r="N852" s="24">
        <f t="shared" si="65"/>
        <v>306.00700000000001</v>
      </c>
      <c r="O852" s="7">
        <f t="shared" si="63"/>
        <v>1.130225779148843</v>
      </c>
    </row>
    <row r="853" spans="1:15" x14ac:dyDescent="0.2">
      <c r="A853" s="1">
        <v>852</v>
      </c>
      <c r="B853" s="9">
        <f>('summary-refine'!$H854+'summary-refine'!$I854)/1000</f>
        <v>8.4420000000000002</v>
      </c>
      <c r="C853" s="9">
        <f>('summary-refine'!$K854-'summary-refine'!$J854)/1000</f>
        <v>155.44200000000001</v>
      </c>
      <c r="D853" s="9">
        <f>'summary-refine'!$J854/1000</f>
        <v>0.89800000000000002</v>
      </c>
      <c r="E853" s="8">
        <f>'summary-refine'!$G854</f>
        <v>345857</v>
      </c>
      <c r="F853" s="24">
        <f t="shared" si="64"/>
        <v>345.85700000000003</v>
      </c>
      <c r="G853" s="8">
        <f>'summary-refine'!$P854/1000</f>
        <v>110.047</v>
      </c>
      <c r="H853" s="8">
        <f>'summary-refine'!$P854/J853</f>
        <v>59.038090128755364</v>
      </c>
      <c r="I853" s="8">
        <f>'summary-refine'!$L854</f>
        <v>1743</v>
      </c>
      <c r="J853" s="8">
        <f>'summary-refine'!$M854</f>
        <v>1864</v>
      </c>
      <c r="K853" s="9">
        <f>('summary-no-refine'!$K854-'summary-no-refine'!$J854)/1000</f>
        <v>101.75700000000001</v>
      </c>
      <c r="L853" s="7">
        <f t="shared" si="62"/>
        <v>1.5275804121583774</v>
      </c>
      <c r="M853" s="8">
        <f>'summary-no-refine'!$G854</f>
        <v>305995</v>
      </c>
      <c r="N853" s="24">
        <f t="shared" si="65"/>
        <v>305.995</v>
      </c>
      <c r="O853" s="7">
        <f t="shared" si="63"/>
        <v>1.1302701024526545</v>
      </c>
    </row>
    <row r="854" spans="1:15" x14ac:dyDescent="0.2">
      <c r="A854" s="1">
        <v>853</v>
      </c>
      <c r="B854" s="9">
        <f>('summary-refine'!$H855+'summary-refine'!$I855)/1000</f>
        <v>8.5939999999999994</v>
      </c>
      <c r="C854" s="9">
        <f>('summary-refine'!$K855-'summary-refine'!$J855)/1000</f>
        <v>155.827</v>
      </c>
      <c r="D854" s="9">
        <f>'summary-refine'!$J855/1000</f>
        <v>0.92700000000000005</v>
      </c>
      <c r="E854" s="8">
        <f>'summary-refine'!$G855</f>
        <v>345857</v>
      </c>
      <c r="F854" s="24">
        <f t="shared" si="64"/>
        <v>345.85700000000003</v>
      </c>
      <c r="G854" s="8">
        <f>'summary-refine'!$P855/1000</f>
        <v>110.047</v>
      </c>
      <c r="H854" s="8">
        <f>'summary-refine'!$P855/J854</f>
        <v>59.038090128755364</v>
      </c>
      <c r="I854" s="8">
        <f>'summary-refine'!$L855</f>
        <v>1743</v>
      </c>
      <c r="J854" s="8">
        <f>'summary-refine'!$M855</f>
        <v>1864</v>
      </c>
      <c r="K854" s="9">
        <f>('summary-no-refine'!$K855-'summary-no-refine'!$J855)/1000</f>
        <v>103.32899999999999</v>
      </c>
      <c r="L854" s="7">
        <f t="shared" si="62"/>
        <v>1.5080664673034676</v>
      </c>
      <c r="M854" s="8">
        <f>'summary-no-refine'!$G855</f>
        <v>306007</v>
      </c>
      <c r="N854" s="24">
        <f t="shared" si="65"/>
        <v>306.00700000000001</v>
      </c>
      <c r="O854" s="7">
        <f t="shared" si="63"/>
        <v>1.130225779148843</v>
      </c>
    </row>
    <row r="855" spans="1:15" x14ac:dyDescent="0.2">
      <c r="A855" s="1">
        <v>854</v>
      </c>
      <c r="B855" s="9">
        <f>('summary-refine'!$H856+'summary-refine'!$I856)/1000</f>
        <v>8.1509999999999998</v>
      </c>
      <c r="C855" s="9">
        <f>('summary-refine'!$K856-'summary-refine'!$J856)/1000</f>
        <v>147.66900000000001</v>
      </c>
      <c r="D855" s="9">
        <f>'summary-refine'!$J856/1000</f>
        <v>0.92100000000000004</v>
      </c>
      <c r="E855" s="8">
        <f>'summary-refine'!$G856</f>
        <v>345806</v>
      </c>
      <c r="F855" s="24">
        <f t="shared" si="64"/>
        <v>345.80599999999998</v>
      </c>
      <c r="G855" s="8">
        <f>'summary-refine'!$P856/1000</f>
        <v>110.047</v>
      </c>
      <c r="H855" s="8">
        <f>'summary-refine'!$P856/J855</f>
        <v>59.038090128755364</v>
      </c>
      <c r="I855" s="8">
        <f>'summary-refine'!$L856</f>
        <v>1743</v>
      </c>
      <c r="J855" s="8">
        <f>'summary-refine'!$M856</f>
        <v>1864</v>
      </c>
      <c r="K855" s="9">
        <f>('summary-no-refine'!$K856-'summary-no-refine'!$J856)/1000</f>
        <v>100.29600000000001</v>
      </c>
      <c r="L855" s="7">
        <f t="shared" si="62"/>
        <v>1.4723318975831539</v>
      </c>
      <c r="M855" s="8">
        <f>'summary-no-refine'!$G856</f>
        <v>305946</v>
      </c>
      <c r="N855" s="24">
        <f t="shared" si="65"/>
        <v>305.94600000000003</v>
      </c>
      <c r="O855" s="7">
        <f t="shared" si="63"/>
        <v>1.1302844292783694</v>
      </c>
    </row>
    <row r="856" spans="1:15" x14ac:dyDescent="0.2">
      <c r="A856" s="1">
        <v>855</v>
      </c>
      <c r="B856" s="9">
        <f>('summary-refine'!$H857+'summary-refine'!$I857)/1000</f>
        <v>8.5210000000000008</v>
      </c>
      <c r="C856" s="9">
        <f>('summary-refine'!$K857-'summary-refine'!$J857)/1000</f>
        <v>127.94199999999999</v>
      </c>
      <c r="D856" s="9">
        <f>'summary-refine'!$J857/1000</f>
        <v>0.78300000000000003</v>
      </c>
      <c r="E856" s="8">
        <f>'summary-refine'!$G857</f>
        <v>317971</v>
      </c>
      <c r="F856" s="24">
        <f t="shared" si="64"/>
        <v>317.971</v>
      </c>
      <c r="G856" s="8">
        <f>'summary-refine'!$P857/1000</f>
        <v>105.789</v>
      </c>
      <c r="H856" s="8">
        <f>'summary-refine'!$P857/J856</f>
        <v>56.753755364806864</v>
      </c>
      <c r="I856" s="8">
        <f>'summary-refine'!$L857</f>
        <v>1742</v>
      </c>
      <c r="J856" s="8">
        <f>'summary-refine'!$M857</f>
        <v>1864</v>
      </c>
      <c r="K856" s="9">
        <f>('summary-no-refine'!$K857-'summary-no-refine'!$J857)/1000</f>
        <v>84.668999999999997</v>
      </c>
      <c r="L856" s="7">
        <f t="shared" si="62"/>
        <v>1.5110843401953489</v>
      </c>
      <c r="M856" s="8">
        <f>'summary-no-refine'!$G857</f>
        <v>268507</v>
      </c>
      <c r="N856" s="24">
        <f t="shared" si="65"/>
        <v>268.50700000000001</v>
      </c>
      <c r="O856" s="7">
        <f t="shared" si="63"/>
        <v>1.1842186609660084</v>
      </c>
    </row>
    <row r="857" spans="1:15" x14ac:dyDescent="0.2">
      <c r="A857" s="1">
        <v>856</v>
      </c>
      <c r="B857" s="9">
        <f>('summary-refine'!$H858+'summary-refine'!$I858)/1000</f>
        <v>9.02</v>
      </c>
      <c r="C857" s="9">
        <f>('summary-refine'!$K858-'summary-refine'!$J858)/1000</f>
        <v>128.63200000000001</v>
      </c>
      <c r="D857" s="9">
        <f>'summary-refine'!$J858/1000</f>
        <v>0.85599999999999998</v>
      </c>
      <c r="E857" s="8">
        <f>'summary-refine'!$G858</f>
        <v>317971</v>
      </c>
      <c r="F857" s="24">
        <f t="shared" si="64"/>
        <v>317.971</v>
      </c>
      <c r="G857" s="8">
        <f>'summary-refine'!$P858/1000</f>
        <v>105.789</v>
      </c>
      <c r="H857" s="8">
        <f>'summary-refine'!$P858/J857</f>
        <v>56.753755364806864</v>
      </c>
      <c r="I857" s="8">
        <f>'summary-refine'!$L858</f>
        <v>1742</v>
      </c>
      <c r="J857" s="8">
        <f>'summary-refine'!$M858</f>
        <v>1864</v>
      </c>
      <c r="K857" s="9">
        <f>('summary-no-refine'!$K858-'summary-no-refine'!$J858)/1000</f>
        <v>86.122</v>
      </c>
      <c r="L857" s="7">
        <f t="shared" si="62"/>
        <v>1.4936020993474375</v>
      </c>
      <c r="M857" s="8">
        <f>'summary-no-refine'!$G858</f>
        <v>268506</v>
      </c>
      <c r="N857" s="24">
        <f t="shared" si="65"/>
        <v>268.50599999999997</v>
      </c>
      <c r="O857" s="7">
        <f t="shared" si="63"/>
        <v>1.1842230713652582</v>
      </c>
    </row>
    <row r="858" spans="1:15" x14ac:dyDescent="0.2">
      <c r="A858" s="1">
        <v>857</v>
      </c>
      <c r="B858" s="9">
        <f>('summary-refine'!$H859+'summary-refine'!$I859)/1000</f>
        <v>8.4779999999999998</v>
      </c>
      <c r="C858" s="9">
        <f>('summary-refine'!$K859-'summary-refine'!$J859)/1000</f>
        <v>126.57599999999999</v>
      </c>
      <c r="D858" s="9">
        <f>'summary-refine'!$J859/1000</f>
        <v>0.79500000000000004</v>
      </c>
      <c r="E858" s="8">
        <f>'summary-refine'!$G859</f>
        <v>312046</v>
      </c>
      <c r="F858" s="24">
        <f t="shared" si="64"/>
        <v>312.04599999999999</v>
      </c>
      <c r="G858" s="8">
        <f>'summary-refine'!$P859/1000</f>
        <v>104.99299999999999</v>
      </c>
      <c r="H858" s="8">
        <f>'summary-refine'!$P859/J858</f>
        <v>56.326716738197426</v>
      </c>
      <c r="I858" s="8">
        <f>'summary-refine'!$L859</f>
        <v>1742</v>
      </c>
      <c r="J858" s="8">
        <f>'summary-refine'!$M859</f>
        <v>1864</v>
      </c>
      <c r="K858" s="9">
        <f>('summary-no-refine'!$K859-'summary-no-refine'!$J859)/1000</f>
        <v>83.203999999999994</v>
      </c>
      <c r="L858" s="7">
        <f t="shared" si="62"/>
        <v>1.5212730157203982</v>
      </c>
      <c r="M858" s="8">
        <f>'summary-no-refine'!$G859</f>
        <v>266444</v>
      </c>
      <c r="N858" s="24">
        <f t="shared" si="65"/>
        <v>266.44400000000002</v>
      </c>
      <c r="O858" s="7">
        <f t="shared" si="63"/>
        <v>1.171150410592845</v>
      </c>
    </row>
    <row r="859" spans="1:15" x14ac:dyDescent="0.2">
      <c r="A859" s="1">
        <v>858</v>
      </c>
      <c r="B859" s="9">
        <f>('summary-refine'!$H860+'summary-refine'!$I860)/1000</f>
        <v>8.4809999999999999</v>
      </c>
      <c r="C859" s="9">
        <f>('summary-refine'!$K860-'summary-refine'!$J860)/1000</f>
        <v>205.91800000000001</v>
      </c>
      <c r="D859" s="9">
        <f>'summary-refine'!$J860/1000</f>
        <v>1.081</v>
      </c>
      <c r="E859" s="8">
        <f>'summary-refine'!$G860</f>
        <v>392196</v>
      </c>
      <c r="F859" s="24">
        <f t="shared" si="64"/>
        <v>392.19600000000003</v>
      </c>
      <c r="G859" s="8">
        <f>'summary-refine'!$P860/1000</f>
        <v>110.801</v>
      </c>
      <c r="H859" s="8">
        <f>'summary-refine'!$P860/J859</f>
        <v>59.442596566523605</v>
      </c>
      <c r="I859" s="8">
        <f>'summary-refine'!$L860</f>
        <v>1742</v>
      </c>
      <c r="J859" s="8">
        <f>'summary-refine'!$M860</f>
        <v>1864</v>
      </c>
      <c r="K859" s="9">
        <f>('summary-no-refine'!$K860-'summary-no-refine'!$J860)/1000</f>
        <v>110.593</v>
      </c>
      <c r="L859" s="7">
        <f t="shared" si="62"/>
        <v>1.8619442460191875</v>
      </c>
      <c r="M859" s="8">
        <f>'summary-no-refine'!$G860</f>
        <v>314416</v>
      </c>
      <c r="N859" s="24">
        <f t="shared" si="65"/>
        <v>314.416</v>
      </c>
      <c r="O859" s="7">
        <f t="shared" si="63"/>
        <v>1.2473792682306244</v>
      </c>
    </row>
    <row r="860" spans="1:15" x14ac:dyDescent="0.2">
      <c r="A860" s="1">
        <v>859</v>
      </c>
      <c r="B860" s="9">
        <f>('summary-refine'!$H861+'summary-refine'!$I861)/1000</f>
        <v>8.5079999999999991</v>
      </c>
      <c r="C860" s="9">
        <f>('summary-refine'!$K861-'summary-refine'!$J861)/1000</f>
        <v>206.447</v>
      </c>
      <c r="D860" s="9">
        <f>'summary-refine'!$J861/1000</f>
        <v>1.081</v>
      </c>
      <c r="E860" s="8">
        <f>'summary-refine'!$G861</f>
        <v>392983</v>
      </c>
      <c r="F860" s="24">
        <f t="shared" si="64"/>
        <v>392.983</v>
      </c>
      <c r="G860" s="8">
        <f>'summary-refine'!$P861/1000</f>
        <v>110.902</v>
      </c>
      <c r="H860" s="8">
        <f>'summary-refine'!$P861/J860</f>
        <v>59.496781115879827</v>
      </c>
      <c r="I860" s="8">
        <f>'summary-refine'!$L861</f>
        <v>1742</v>
      </c>
      <c r="J860" s="8">
        <f>'summary-refine'!$M861</f>
        <v>1864</v>
      </c>
      <c r="K860" s="9">
        <f>('summary-no-refine'!$K861-'summary-no-refine'!$J861)/1000</f>
        <v>109.503</v>
      </c>
      <c r="L860" s="7">
        <f t="shared" si="62"/>
        <v>1.8853090782900925</v>
      </c>
      <c r="M860" s="8">
        <f>'summary-no-refine'!$G861</f>
        <v>315382</v>
      </c>
      <c r="N860" s="24">
        <f t="shared" si="65"/>
        <v>315.38200000000001</v>
      </c>
      <c r="O860" s="7">
        <f t="shared" si="63"/>
        <v>1.246053991667248</v>
      </c>
    </row>
    <row r="861" spans="1:15" x14ac:dyDescent="0.2">
      <c r="A861" s="1">
        <v>860</v>
      </c>
      <c r="B861" s="9">
        <f>('summary-refine'!$H862+'summary-refine'!$I862)/1000</f>
        <v>8.6739999999999995</v>
      </c>
      <c r="C861" s="9">
        <f>('summary-refine'!$K862-'summary-refine'!$J862)/1000</f>
        <v>206.05600000000001</v>
      </c>
      <c r="D861" s="9">
        <f>'summary-refine'!$J862/1000</f>
        <v>1.1220000000000001</v>
      </c>
      <c r="E861" s="8">
        <f>'summary-refine'!$G862</f>
        <v>392983</v>
      </c>
      <c r="F861" s="24">
        <f t="shared" si="64"/>
        <v>392.983</v>
      </c>
      <c r="G861" s="8">
        <f>'summary-refine'!$P862/1000</f>
        <v>110.902</v>
      </c>
      <c r="H861" s="8">
        <f>'summary-refine'!$P862/J861</f>
        <v>59.496781115879827</v>
      </c>
      <c r="I861" s="8">
        <f>'summary-refine'!$L862</f>
        <v>1742</v>
      </c>
      <c r="J861" s="8">
        <f>'summary-refine'!$M862</f>
        <v>1864</v>
      </c>
      <c r="K861" s="9">
        <f>('summary-no-refine'!$K862-'summary-no-refine'!$J862)/1000</f>
        <v>110.679</v>
      </c>
      <c r="L861" s="7">
        <f t="shared" si="62"/>
        <v>1.8617443236747713</v>
      </c>
      <c r="M861" s="8">
        <f>'summary-no-refine'!$G862</f>
        <v>315382</v>
      </c>
      <c r="N861" s="24">
        <f t="shared" si="65"/>
        <v>315.38200000000001</v>
      </c>
      <c r="O861" s="7">
        <f t="shared" si="63"/>
        <v>1.246053991667248</v>
      </c>
    </row>
    <row r="862" spans="1:15" x14ac:dyDescent="0.2">
      <c r="A862" s="1">
        <v>861</v>
      </c>
      <c r="B862" s="9">
        <f>('summary-refine'!$H863+'summary-refine'!$I863)/1000</f>
        <v>8.7609999999999992</v>
      </c>
      <c r="C862" s="9">
        <f>('summary-refine'!$K863-'summary-refine'!$J863)/1000</f>
        <v>209.10599999999999</v>
      </c>
      <c r="D862" s="9">
        <f>'summary-refine'!$J863/1000</f>
        <v>1.054</v>
      </c>
      <c r="E862" s="8">
        <f>'summary-refine'!$G863</f>
        <v>392983</v>
      </c>
      <c r="F862" s="24">
        <f t="shared" si="64"/>
        <v>392.983</v>
      </c>
      <c r="G862" s="8">
        <f>'summary-refine'!$P863/1000</f>
        <v>110.902</v>
      </c>
      <c r="H862" s="8">
        <f>'summary-refine'!$P863/J862</f>
        <v>59.496781115879827</v>
      </c>
      <c r="I862" s="8">
        <f>'summary-refine'!$L863</f>
        <v>1742</v>
      </c>
      <c r="J862" s="8">
        <f>'summary-refine'!$M863</f>
        <v>1864</v>
      </c>
      <c r="K862" s="9">
        <f>('summary-no-refine'!$K863-'summary-no-refine'!$J863)/1000</f>
        <v>111.563</v>
      </c>
      <c r="L862" s="7">
        <f t="shared" si="62"/>
        <v>1.8743310954348662</v>
      </c>
      <c r="M862" s="8">
        <f>'summary-no-refine'!$G863</f>
        <v>315361</v>
      </c>
      <c r="N862" s="24">
        <f t="shared" si="65"/>
        <v>315.36099999999999</v>
      </c>
      <c r="O862" s="7">
        <f t="shared" si="63"/>
        <v>1.2461369668411757</v>
      </c>
    </row>
    <row r="863" spans="1:15" x14ac:dyDescent="0.2">
      <c r="A863" s="1">
        <v>862</v>
      </c>
      <c r="B863" s="9">
        <f>('summary-refine'!$H864+'summary-refine'!$I864)/1000</f>
        <v>8.4730000000000008</v>
      </c>
      <c r="C863" s="9">
        <f>('summary-refine'!$K864-'summary-refine'!$J864)/1000</f>
        <v>205.346</v>
      </c>
      <c r="D863" s="9">
        <f>'summary-refine'!$J864/1000</f>
        <v>1.05</v>
      </c>
      <c r="E863" s="8">
        <f>'summary-refine'!$G864</f>
        <v>392983</v>
      </c>
      <c r="F863" s="24">
        <f t="shared" si="64"/>
        <v>392.983</v>
      </c>
      <c r="G863" s="8">
        <f>'summary-refine'!$P864/1000</f>
        <v>110.902</v>
      </c>
      <c r="H863" s="8">
        <f>'summary-refine'!$P864/J863</f>
        <v>59.496781115879827</v>
      </c>
      <c r="I863" s="8">
        <f>'summary-refine'!$L864</f>
        <v>1742</v>
      </c>
      <c r="J863" s="8">
        <f>'summary-refine'!$M864</f>
        <v>1864</v>
      </c>
      <c r="K863" s="9">
        <f>('summary-no-refine'!$K864-'summary-no-refine'!$J864)/1000</f>
        <v>113.64100000000001</v>
      </c>
      <c r="L863" s="7">
        <f t="shared" si="62"/>
        <v>1.8069710755801163</v>
      </c>
      <c r="M863" s="8">
        <f>'summary-no-refine'!$G864</f>
        <v>315382</v>
      </c>
      <c r="N863" s="24">
        <f t="shared" si="65"/>
        <v>315.38200000000001</v>
      </c>
      <c r="O863" s="7">
        <f t="shared" si="63"/>
        <v>1.246053991667248</v>
      </c>
    </row>
    <row r="864" spans="1:15" x14ac:dyDescent="0.2">
      <c r="A864" s="1">
        <v>863</v>
      </c>
      <c r="B864" s="9">
        <f>('summary-refine'!$H865+'summary-refine'!$I865)/1000</f>
        <v>8.4890000000000008</v>
      </c>
      <c r="C864" s="9">
        <f>('summary-refine'!$K865-'summary-refine'!$J865)/1000</f>
        <v>204.45400000000001</v>
      </c>
      <c r="D864" s="9">
        <f>'summary-refine'!$J865/1000</f>
        <v>1.089</v>
      </c>
      <c r="E864" s="8">
        <f>'summary-refine'!$G865</f>
        <v>392983</v>
      </c>
      <c r="F864" s="24">
        <f t="shared" si="64"/>
        <v>392.983</v>
      </c>
      <c r="G864" s="8">
        <f>'summary-refine'!$P865/1000</f>
        <v>110.902</v>
      </c>
      <c r="H864" s="8">
        <f>'summary-refine'!$P865/J864</f>
        <v>59.496781115879827</v>
      </c>
      <c r="I864" s="8">
        <f>'summary-refine'!$L865</f>
        <v>1742</v>
      </c>
      <c r="J864" s="8">
        <f>'summary-refine'!$M865</f>
        <v>1864</v>
      </c>
      <c r="K864" s="9">
        <f>('summary-no-refine'!$K865-'summary-no-refine'!$J865)/1000</f>
        <v>111.402</v>
      </c>
      <c r="L864" s="7">
        <f t="shared" si="62"/>
        <v>1.8352812337300948</v>
      </c>
      <c r="M864" s="8">
        <f>'summary-no-refine'!$G865</f>
        <v>315382</v>
      </c>
      <c r="N864" s="24">
        <f t="shared" si="65"/>
        <v>315.38200000000001</v>
      </c>
      <c r="O864" s="7">
        <f t="shared" si="63"/>
        <v>1.246053991667248</v>
      </c>
    </row>
    <row r="865" spans="1:15" x14ac:dyDescent="0.2">
      <c r="A865" s="1">
        <v>864</v>
      </c>
      <c r="B865" s="9">
        <f>('summary-refine'!$H866+'summary-refine'!$I866)/1000</f>
        <v>7.8970000000000002</v>
      </c>
      <c r="C865" s="9">
        <f>('summary-refine'!$K866-'summary-refine'!$J866)/1000</f>
        <v>202.625</v>
      </c>
      <c r="D865" s="9">
        <f>'summary-refine'!$J866/1000</f>
        <v>0.996</v>
      </c>
      <c r="E865" s="8">
        <f>'summary-refine'!$G866</f>
        <v>392983</v>
      </c>
      <c r="F865" s="24">
        <f t="shared" si="64"/>
        <v>392.983</v>
      </c>
      <c r="G865" s="8">
        <f>'summary-refine'!$P866/1000</f>
        <v>110.902</v>
      </c>
      <c r="H865" s="8">
        <f>'summary-refine'!$P866/J865</f>
        <v>59.496781115879827</v>
      </c>
      <c r="I865" s="8">
        <f>'summary-refine'!$L866</f>
        <v>1742</v>
      </c>
      <c r="J865" s="8">
        <f>'summary-refine'!$M866</f>
        <v>1864</v>
      </c>
      <c r="K865" s="9">
        <f>('summary-no-refine'!$K866-'summary-no-refine'!$J866)/1000</f>
        <v>108.72199999999999</v>
      </c>
      <c r="L865" s="7">
        <f t="shared" si="62"/>
        <v>1.8636982395467341</v>
      </c>
      <c r="M865" s="8">
        <f>'summary-no-refine'!$G866</f>
        <v>315382</v>
      </c>
      <c r="N865" s="24">
        <f t="shared" si="65"/>
        <v>315.38200000000001</v>
      </c>
      <c r="O865" s="7">
        <f t="shared" si="63"/>
        <v>1.246053991667248</v>
      </c>
    </row>
  </sheetData>
  <mergeCells count="20">
    <mergeCell ref="S21:T21"/>
    <mergeCell ref="Y21:Z21"/>
    <mergeCell ref="Q6:Q7"/>
    <mergeCell ref="R6:R7"/>
    <mergeCell ref="S6:S7"/>
    <mergeCell ref="W6:W7"/>
    <mergeCell ref="X6:X7"/>
    <mergeCell ref="Y6:Y7"/>
    <mergeCell ref="Y4:Y5"/>
    <mergeCell ref="Q2:Q3"/>
    <mergeCell ref="R2:R3"/>
    <mergeCell ref="S2:S3"/>
    <mergeCell ref="W2:W3"/>
    <mergeCell ref="X2:X3"/>
    <mergeCell ref="Y2:Y3"/>
    <mergeCell ref="Q4:Q5"/>
    <mergeCell ref="R4:R5"/>
    <mergeCell ref="S4:S5"/>
    <mergeCell ref="W4:W5"/>
    <mergeCell ref="X4:X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5C382-2449-614D-BED5-25F38D277004}">
  <dimension ref="A1:H29"/>
  <sheetViews>
    <sheetView zoomScale="125" zoomScaleNormal="200" workbookViewId="0">
      <selection activeCell="A3" sqref="A3:A4"/>
    </sheetView>
  </sheetViews>
  <sheetFormatPr baseColWidth="10" defaultColWidth="9.1640625" defaultRowHeight="16" x14ac:dyDescent="0.2"/>
  <cols>
    <col min="1" max="2" width="12.83203125" style="41" bestFit="1" customWidth="1"/>
    <col min="3" max="8" width="8.5" style="41" customWidth="1"/>
  </cols>
  <sheetData>
    <row r="1" spans="1:8" x14ac:dyDescent="0.2">
      <c r="A1" s="78" t="s">
        <v>1068</v>
      </c>
      <c r="B1" s="78"/>
      <c r="C1" s="78"/>
      <c r="D1" s="78"/>
      <c r="E1" s="78"/>
      <c r="F1" s="78"/>
      <c r="G1" s="78"/>
      <c r="H1" s="78"/>
    </row>
    <row r="2" spans="1:8" x14ac:dyDescent="0.2">
      <c r="A2" s="48" t="s">
        <v>1181</v>
      </c>
      <c r="B2" s="19" t="s">
        <v>873</v>
      </c>
      <c r="C2" s="86" t="s">
        <v>1176</v>
      </c>
      <c r="D2" s="87"/>
      <c r="E2" s="88" t="s">
        <v>1178</v>
      </c>
      <c r="F2" s="87"/>
      <c r="G2" s="88" t="s">
        <v>1061</v>
      </c>
      <c r="H2" s="87"/>
    </row>
    <row r="3" spans="1:8" x14ac:dyDescent="0.2">
      <c r="A3" s="81" t="s">
        <v>1059</v>
      </c>
      <c r="B3" s="50" t="s">
        <v>884</v>
      </c>
      <c r="C3" s="29">
        <f>D3+D4</f>
        <v>62</v>
      </c>
      <c r="D3" s="16">
        <f>COUNTIFS('detected-bugs-no-refine'!$J$3:$J$301, "=T", 'detected-bugs-no-refine'!$I$3:$I$301, "="&amp;'table-2'!$B3)</f>
        <v>17</v>
      </c>
      <c r="E3" s="29">
        <f>F3+F4</f>
        <v>106</v>
      </c>
      <c r="F3" s="16">
        <f>COUNTIFS('detected-bugs-no-refine'!$I$3:$I$301, "="&amp;'table-2'!$B3)</f>
        <v>60</v>
      </c>
      <c r="G3" s="30">
        <f>C3/E3</f>
        <v>0.58490566037735847</v>
      </c>
      <c r="H3" s="17">
        <f>D3/F3</f>
        <v>0.28333333333333333</v>
      </c>
    </row>
    <row r="4" spans="1:8" x14ac:dyDescent="0.2">
      <c r="A4" s="81"/>
      <c r="B4" s="50" t="s">
        <v>880</v>
      </c>
      <c r="C4" s="36"/>
      <c r="D4" s="16">
        <f>COUNTIFS('detected-bugs-no-refine'!$J$3:$J$301, "=T", 'detected-bugs-no-refine'!$I$3:$I$301, "="&amp;'table-2'!$B4)</f>
        <v>45</v>
      </c>
      <c r="E4" s="36"/>
      <c r="F4" s="16">
        <f>COUNTIFS('detected-bugs-no-refine'!$I$3:$I$301, "="&amp;'table-2'!$B4)</f>
        <v>46</v>
      </c>
      <c r="G4" s="38"/>
      <c r="H4" s="17">
        <f t="shared" ref="H4:H9" si="0">D4/F4</f>
        <v>0.97826086956521741</v>
      </c>
    </row>
    <row r="5" spans="1:8" x14ac:dyDescent="0.2">
      <c r="A5" s="50" t="s">
        <v>898</v>
      </c>
      <c r="B5" s="50" t="s">
        <v>1057</v>
      </c>
      <c r="C5" s="34">
        <f>D5</f>
        <v>4</v>
      </c>
      <c r="D5" s="16">
        <f>COUNTIFS('detected-bugs-no-refine'!$J$3:$J$301, "=T", 'detected-bugs-no-refine'!$I$3:$I$301, "="&amp;'table-2'!$B5)</f>
        <v>4</v>
      </c>
      <c r="E5" s="34">
        <f>F5</f>
        <v>4</v>
      </c>
      <c r="F5" s="16">
        <f>COUNTIFS('detected-bugs-no-refine'!$I$3:$I$301, "="&amp;'table-2'!$B5)</f>
        <v>4</v>
      </c>
      <c r="G5" s="35">
        <f>C5/E5</f>
        <v>1</v>
      </c>
      <c r="H5" s="17">
        <f t="shared" si="0"/>
        <v>1</v>
      </c>
    </row>
    <row r="6" spans="1:8" x14ac:dyDescent="0.2">
      <c r="A6" s="50" t="s">
        <v>877</v>
      </c>
      <c r="B6" s="50" t="s">
        <v>877</v>
      </c>
      <c r="C6" s="34">
        <f>D6</f>
        <v>4</v>
      </c>
      <c r="D6" s="16">
        <f>COUNTIFS('detected-bugs-no-refine'!$J$3:$J$301, "=T", 'detected-bugs-no-refine'!$I$3:$I$301, "="&amp;'table-2'!$B6)</f>
        <v>4</v>
      </c>
      <c r="E6" s="34">
        <f>F6</f>
        <v>56</v>
      </c>
      <c r="F6" s="16">
        <f>COUNTIFS('detected-bugs-no-refine'!$I$3:$I$301, "="&amp;'table-2'!$B6)</f>
        <v>56</v>
      </c>
      <c r="G6" s="35">
        <f>C6/E6</f>
        <v>7.1428571428571425E-2</v>
      </c>
      <c r="H6" s="17">
        <f t="shared" si="0"/>
        <v>7.1428571428571425E-2</v>
      </c>
    </row>
    <row r="7" spans="1:8" x14ac:dyDescent="0.2">
      <c r="A7" s="81" t="s">
        <v>1179</v>
      </c>
      <c r="B7" s="15" t="s">
        <v>1180</v>
      </c>
      <c r="C7" s="29">
        <f>D7+D8</f>
        <v>22</v>
      </c>
      <c r="D7" s="16">
        <f>COUNTIFS('detected-bugs-no-refine'!$J$3:$J$301, "=T", 'detected-bugs-no-refine'!$I$3:$I$301, "="&amp;'table-2'!$B7)</f>
        <v>2</v>
      </c>
      <c r="E7" s="29">
        <f>F7+F8</f>
        <v>113</v>
      </c>
      <c r="F7" s="16">
        <f>COUNTIFS('detected-bugs-no-refine'!$I$3:$I$301, "="&amp;'table-2'!$B7)</f>
        <v>65</v>
      </c>
      <c r="G7" s="30">
        <f>C7/E7</f>
        <v>0.19469026548672566</v>
      </c>
      <c r="H7" s="17">
        <f t="shared" si="0"/>
        <v>3.0769230769230771E-2</v>
      </c>
    </row>
    <row r="8" spans="1:8" x14ac:dyDescent="0.2">
      <c r="A8" s="81"/>
      <c r="B8" s="50" t="s">
        <v>1058</v>
      </c>
      <c r="C8" s="27"/>
      <c r="D8" s="16">
        <f>COUNTIFS('detected-bugs-no-refine'!$J$3:$J$301, "=T", 'detected-bugs-no-refine'!$I$3:$I$301, "="&amp;'table-2'!$B8)</f>
        <v>20</v>
      </c>
      <c r="E8" s="27"/>
      <c r="F8" s="16">
        <f>COUNTIFS('detected-bugs-no-refine'!$I$3:$I$301, "="&amp;'table-2'!$B8)</f>
        <v>48</v>
      </c>
      <c r="G8" s="28"/>
      <c r="H8" s="17">
        <f t="shared" si="0"/>
        <v>0.41666666666666669</v>
      </c>
    </row>
    <row r="9" spans="1:8" x14ac:dyDescent="0.2">
      <c r="A9" s="50" t="s">
        <v>1060</v>
      </c>
      <c r="B9" s="50" t="s">
        <v>1060</v>
      </c>
      <c r="C9" s="16">
        <f>SUM(C3:C8)</f>
        <v>92</v>
      </c>
      <c r="D9" s="16">
        <f>SUM(D3:D8)</f>
        <v>92</v>
      </c>
      <c r="E9" s="16">
        <f>SUM(E3:E8)</f>
        <v>279</v>
      </c>
      <c r="F9" s="16">
        <f>SUM(F3:F8)</f>
        <v>279</v>
      </c>
      <c r="G9" s="17">
        <f>C9/E9</f>
        <v>0.32974910394265233</v>
      </c>
      <c r="H9" s="17">
        <f t="shared" si="0"/>
        <v>0.32974910394265233</v>
      </c>
    </row>
    <row r="10" spans="1:8" x14ac:dyDescent="0.2">
      <c r="A10" s="14"/>
      <c r="B10" s="14"/>
      <c r="C10" s="14"/>
      <c r="D10" s="14"/>
      <c r="E10" s="14"/>
      <c r="F10" s="14"/>
      <c r="G10" s="14"/>
      <c r="H10" s="14"/>
    </row>
    <row r="11" spans="1:8" x14ac:dyDescent="0.2">
      <c r="A11" s="79" t="s">
        <v>1069</v>
      </c>
      <c r="B11" s="79"/>
      <c r="C11" s="79"/>
      <c r="D11" s="79"/>
      <c r="E11" s="79"/>
      <c r="F11" s="79"/>
      <c r="G11" s="79"/>
      <c r="H11" s="79"/>
    </row>
    <row r="12" spans="1:8" x14ac:dyDescent="0.2">
      <c r="A12" s="10" t="s">
        <v>1181</v>
      </c>
      <c r="B12" s="45" t="s">
        <v>873</v>
      </c>
      <c r="C12" s="63" t="s">
        <v>1176</v>
      </c>
      <c r="D12" s="77"/>
      <c r="E12" s="76" t="s">
        <v>1178</v>
      </c>
      <c r="F12" s="77"/>
      <c r="G12" s="76" t="s">
        <v>1061</v>
      </c>
      <c r="H12" s="77"/>
    </row>
    <row r="13" spans="1:8" x14ac:dyDescent="0.2">
      <c r="A13" s="82" t="s">
        <v>1059</v>
      </c>
      <c r="B13" s="15" t="s">
        <v>884</v>
      </c>
      <c r="C13" s="29">
        <f>D13+D14</f>
        <v>63</v>
      </c>
      <c r="D13" s="16">
        <f>COUNTIFS('deteced-bugs-refine'!$J$3:$J$179, "=T", 'deteced-bugs-refine'!$I$3:$I$179, "="&amp;'table-2'!$B13)</f>
        <v>17</v>
      </c>
      <c r="E13" s="29">
        <f>F13+F14</f>
        <v>78</v>
      </c>
      <c r="F13" s="16">
        <f>COUNTIFS( 'deteced-bugs-refine'!$I$3:$I$179, "="&amp;'table-2'!$B13)</f>
        <v>31</v>
      </c>
      <c r="G13" s="30">
        <f>C13/E13</f>
        <v>0.80769230769230771</v>
      </c>
      <c r="H13" s="17">
        <f>D13/F13</f>
        <v>0.54838709677419351</v>
      </c>
    </row>
    <row r="14" spans="1:8" x14ac:dyDescent="0.2">
      <c r="A14" s="83"/>
      <c r="B14" s="49" t="s">
        <v>880</v>
      </c>
      <c r="C14" s="37"/>
      <c r="D14" s="33">
        <f>COUNTIFS('deteced-bugs-refine'!$J$3:$J$179, "=T", 'deteced-bugs-refine'!$I$3:$I$179, "="&amp;'table-2'!$B14)</f>
        <v>46</v>
      </c>
      <c r="E14" s="36"/>
      <c r="F14" s="16">
        <f>COUNTIFS( 'deteced-bugs-refine'!$I$3:$I$179, "="&amp;'table-2'!$B14)</f>
        <v>47</v>
      </c>
      <c r="G14" s="38"/>
      <c r="H14" s="17">
        <f t="shared" ref="H14:H19" si="1">D14/F14</f>
        <v>0.97872340425531912</v>
      </c>
    </row>
    <row r="15" spans="1:8" x14ac:dyDescent="0.2">
      <c r="A15" s="50" t="s">
        <v>898</v>
      </c>
      <c r="B15" s="50" t="s">
        <v>1057</v>
      </c>
      <c r="C15" s="34">
        <f>D15</f>
        <v>4</v>
      </c>
      <c r="D15" s="34">
        <f>COUNTIFS('deteced-bugs-refine'!$J$3:$J$179, "=T", 'deteced-bugs-refine'!$I$3:$I$179, "="&amp;'table-2'!$B15)</f>
        <v>4</v>
      </c>
      <c r="E15" s="34">
        <f>F15</f>
        <v>4</v>
      </c>
      <c r="F15" s="16">
        <f>COUNTIFS( 'deteced-bugs-refine'!$I$3:$I$179, "="&amp;'table-2'!$B15)</f>
        <v>4</v>
      </c>
      <c r="G15" s="35">
        <f>C15/E15</f>
        <v>1</v>
      </c>
      <c r="H15" s="17">
        <f t="shared" si="1"/>
        <v>1</v>
      </c>
    </row>
    <row r="16" spans="1:8" x14ac:dyDescent="0.2">
      <c r="A16" s="50" t="s">
        <v>877</v>
      </c>
      <c r="B16" s="50" t="s">
        <v>877</v>
      </c>
      <c r="C16" s="34">
        <f>D16</f>
        <v>4</v>
      </c>
      <c r="D16" s="34">
        <f>COUNTIFS('deteced-bugs-refine'!$J$3:$J$179, "=T", 'deteced-bugs-refine'!$I$3:$I$179, "="&amp;'table-2'!$B16)</f>
        <v>4</v>
      </c>
      <c r="E16" s="34">
        <f>F16</f>
        <v>31</v>
      </c>
      <c r="F16" s="16">
        <f>COUNTIFS( 'deteced-bugs-refine'!$I$3:$I$179, "="&amp;'table-2'!$B16)</f>
        <v>31</v>
      </c>
      <c r="G16" s="35">
        <f>C16/E16</f>
        <v>0.12903225806451613</v>
      </c>
      <c r="H16" s="17">
        <f t="shared" si="1"/>
        <v>0.12903225806451613</v>
      </c>
    </row>
    <row r="17" spans="1:8" x14ac:dyDescent="0.2">
      <c r="A17" s="81" t="s">
        <v>1179</v>
      </c>
      <c r="B17" s="15" t="s">
        <v>1180</v>
      </c>
      <c r="C17" s="29">
        <f>D17+D18</f>
        <v>22</v>
      </c>
      <c r="D17" s="16">
        <f>COUNTIFS('deteced-bugs-refine'!$J$3:$J$179, "=T", 'deteced-bugs-refine'!$I$3:$I$179, "="&amp;'table-2'!$B17)</f>
        <v>2</v>
      </c>
      <c r="E17" s="29">
        <f>F17+F18</f>
        <v>44</v>
      </c>
      <c r="F17" s="16">
        <f>COUNTIFS( 'deteced-bugs-refine'!$I$3:$I$179, "="&amp;'table-2'!$B17)</f>
        <v>6</v>
      </c>
      <c r="G17" s="30">
        <f>C17/E17</f>
        <v>0.5</v>
      </c>
      <c r="H17" s="17">
        <f t="shared" si="1"/>
        <v>0.33333333333333331</v>
      </c>
    </row>
    <row r="18" spans="1:8" x14ac:dyDescent="0.2">
      <c r="A18" s="81"/>
      <c r="B18" s="15" t="s">
        <v>1058</v>
      </c>
      <c r="C18" s="27"/>
      <c r="D18" s="16">
        <f>COUNTIFS('deteced-bugs-refine'!$J$3:$J$179, "=T", 'deteced-bugs-refine'!$I$3:$I$179, "="&amp;'table-2'!$B18)</f>
        <v>20</v>
      </c>
      <c r="E18" s="27"/>
      <c r="F18" s="16">
        <f>COUNTIFS( 'deteced-bugs-refine'!$I$3:$I$179, "="&amp;'table-2'!$B18)</f>
        <v>38</v>
      </c>
      <c r="G18" s="28"/>
      <c r="H18" s="17">
        <f t="shared" si="1"/>
        <v>0.52631578947368418</v>
      </c>
    </row>
    <row r="19" spans="1:8" x14ac:dyDescent="0.2">
      <c r="A19" s="18" t="s">
        <v>1060</v>
      </c>
      <c r="B19" s="15" t="s">
        <v>1060</v>
      </c>
      <c r="C19" s="16">
        <f>SUM(C13:C18)</f>
        <v>93</v>
      </c>
      <c r="D19" s="16">
        <f>SUM(D13:D18)</f>
        <v>93</v>
      </c>
      <c r="E19" s="16">
        <f>SUM(E13:E18)</f>
        <v>157</v>
      </c>
      <c r="F19" s="16">
        <f>SUM(F13:F18)</f>
        <v>157</v>
      </c>
      <c r="G19" s="17">
        <f>C19/E19</f>
        <v>0.59235668789808915</v>
      </c>
      <c r="H19" s="17">
        <f t="shared" si="1"/>
        <v>0.59235668789808915</v>
      </c>
    </row>
    <row r="20" spans="1:8" x14ac:dyDescent="0.2">
      <c r="A20" s="14"/>
      <c r="B20" s="14"/>
      <c r="C20" s="14"/>
      <c r="D20" s="14"/>
      <c r="E20" s="14"/>
      <c r="F20" s="14"/>
      <c r="G20" s="14"/>
      <c r="H20" s="14"/>
    </row>
    <row r="21" spans="1:8" x14ac:dyDescent="0.2">
      <c r="A21" s="80" t="s">
        <v>1177</v>
      </c>
      <c r="B21" s="80"/>
      <c r="C21" s="80"/>
      <c r="D21" s="80"/>
      <c r="E21" s="80"/>
      <c r="F21" s="80"/>
      <c r="G21" s="80"/>
      <c r="H21" s="80"/>
    </row>
    <row r="22" spans="1:8" x14ac:dyDescent="0.2">
      <c r="A22" s="51" t="s">
        <v>1181</v>
      </c>
      <c r="B22" s="51" t="s">
        <v>873</v>
      </c>
      <c r="C22" s="84" t="s">
        <v>1176</v>
      </c>
      <c r="D22" s="85"/>
      <c r="E22" s="85" t="s">
        <v>1178</v>
      </c>
      <c r="F22" s="85"/>
      <c r="G22" s="85" t="s">
        <v>1061</v>
      </c>
      <c r="H22" s="85"/>
    </row>
    <row r="23" spans="1:8" x14ac:dyDescent="0.2">
      <c r="A23" s="81" t="s">
        <v>1059</v>
      </c>
      <c r="B23" s="39" t="s">
        <v>884</v>
      </c>
      <c r="C23" s="29">
        <f t="shared" ref="C23:H23" si="2">C13-C3</f>
        <v>1</v>
      </c>
      <c r="D23" s="29">
        <f t="shared" si="2"/>
        <v>0</v>
      </c>
      <c r="E23" s="29">
        <f t="shared" si="2"/>
        <v>-28</v>
      </c>
      <c r="F23" s="29">
        <f t="shared" si="2"/>
        <v>-29</v>
      </c>
      <c r="G23" s="30">
        <f t="shared" si="2"/>
        <v>0.22278664731494924</v>
      </c>
      <c r="H23" s="35">
        <f t="shared" si="2"/>
        <v>0.26505376344086018</v>
      </c>
    </row>
    <row r="24" spans="1:8" x14ac:dyDescent="0.2">
      <c r="A24" s="81"/>
      <c r="B24" s="39" t="s">
        <v>880</v>
      </c>
      <c r="C24" s="37"/>
      <c r="D24" s="40">
        <f t="shared" ref="D24:D29" si="3">D14-D4</f>
        <v>1</v>
      </c>
      <c r="E24" s="37"/>
      <c r="F24" s="34">
        <f t="shared" ref="F24:F29" si="4">F14-F4</f>
        <v>1</v>
      </c>
      <c r="G24" s="42"/>
      <c r="H24" s="35">
        <f t="shared" ref="H24:H29" si="5">H14-H4</f>
        <v>4.6253469010171244E-4</v>
      </c>
    </row>
    <row r="25" spans="1:8" x14ac:dyDescent="0.2">
      <c r="A25" s="50" t="s">
        <v>898</v>
      </c>
      <c r="B25" s="50" t="s">
        <v>1057</v>
      </c>
      <c r="C25" s="37">
        <f>C15-C5</f>
        <v>0</v>
      </c>
      <c r="D25" s="34">
        <f t="shared" si="3"/>
        <v>0</v>
      </c>
      <c r="E25" s="34">
        <f>E15-E5</f>
        <v>0</v>
      </c>
      <c r="F25" s="34">
        <f t="shared" si="4"/>
        <v>0</v>
      </c>
      <c r="G25" s="35">
        <f>G15-G5</f>
        <v>0</v>
      </c>
      <c r="H25" s="35">
        <f t="shared" si="5"/>
        <v>0</v>
      </c>
    </row>
    <row r="26" spans="1:8" x14ac:dyDescent="0.2">
      <c r="A26" s="50" t="s">
        <v>877</v>
      </c>
      <c r="B26" s="50" t="s">
        <v>877</v>
      </c>
      <c r="C26" s="34">
        <f>C16-C6</f>
        <v>0</v>
      </c>
      <c r="D26" s="34">
        <f t="shared" si="3"/>
        <v>0</v>
      </c>
      <c r="E26" s="34">
        <f>E16-E6</f>
        <v>-25</v>
      </c>
      <c r="F26" s="34">
        <f t="shared" si="4"/>
        <v>-25</v>
      </c>
      <c r="G26" s="35">
        <f>G16-G6</f>
        <v>5.7603686635944701E-2</v>
      </c>
      <c r="H26" s="35">
        <f t="shared" si="5"/>
        <v>5.7603686635944701E-2</v>
      </c>
    </row>
    <row r="27" spans="1:8" x14ac:dyDescent="0.2">
      <c r="A27" s="81" t="s">
        <v>1179</v>
      </c>
      <c r="B27" s="15" t="s">
        <v>1180</v>
      </c>
      <c r="C27" s="29">
        <f>C17-C7</f>
        <v>0</v>
      </c>
      <c r="D27" s="34">
        <f t="shared" si="3"/>
        <v>0</v>
      </c>
      <c r="E27" s="29">
        <f>E17-E7</f>
        <v>-69</v>
      </c>
      <c r="F27" s="34">
        <f t="shared" si="4"/>
        <v>-59</v>
      </c>
      <c r="G27" s="30">
        <f>G17-G7</f>
        <v>0.30530973451327437</v>
      </c>
      <c r="H27" s="35">
        <f t="shared" si="5"/>
        <v>0.30256410256410254</v>
      </c>
    </row>
    <row r="28" spans="1:8" x14ac:dyDescent="0.2">
      <c r="A28" s="81"/>
      <c r="B28" s="50" t="s">
        <v>1058</v>
      </c>
      <c r="C28" s="37"/>
      <c r="D28" s="34">
        <f t="shared" si="3"/>
        <v>0</v>
      </c>
      <c r="E28" s="37"/>
      <c r="F28" s="34">
        <f t="shared" si="4"/>
        <v>-10</v>
      </c>
      <c r="G28" s="42"/>
      <c r="H28" s="35">
        <f t="shared" si="5"/>
        <v>0.1096491228070175</v>
      </c>
    </row>
    <row r="29" spans="1:8" x14ac:dyDescent="0.2">
      <c r="A29" s="50" t="s">
        <v>1060</v>
      </c>
      <c r="B29" s="50" t="s">
        <v>1060</v>
      </c>
      <c r="C29" s="34">
        <f>C19-C9</f>
        <v>1</v>
      </c>
      <c r="D29" s="34">
        <f t="shared" si="3"/>
        <v>1</v>
      </c>
      <c r="E29" s="34">
        <f>E19-E9</f>
        <v>-122</v>
      </c>
      <c r="F29" s="34">
        <f t="shared" si="4"/>
        <v>-122</v>
      </c>
      <c r="G29" s="35">
        <f>G19-G9</f>
        <v>0.26260758395543682</v>
      </c>
      <c r="H29" s="35">
        <f t="shared" si="5"/>
        <v>0.26260758395543682</v>
      </c>
    </row>
  </sheetData>
  <mergeCells count="18">
    <mergeCell ref="G22:H22"/>
    <mergeCell ref="A23:A24"/>
    <mergeCell ref="C2:D2"/>
    <mergeCell ref="E2:F2"/>
    <mergeCell ref="G2:H2"/>
    <mergeCell ref="A3:A4"/>
    <mergeCell ref="A7:A8"/>
    <mergeCell ref="C12:D12"/>
    <mergeCell ref="A27:A28"/>
    <mergeCell ref="A13:A14"/>
    <mergeCell ref="A17:A18"/>
    <mergeCell ref="C22:D22"/>
    <mergeCell ref="E22:F22"/>
    <mergeCell ref="E12:F12"/>
    <mergeCell ref="G12:H12"/>
    <mergeCell ref="A1:H1"/>
    <mergeCell ref="A11:H11"/>
    <mergeCell ref="A21:H21"/>
  </mergeCells>
  <pageMargins left="0.7" right="0.7" top="0.75" bottom="0.75" header="0.3" footer="0.3"/>
  <ignoredErrors>
    <ignoredError sqref="D3 D5:D7 D13 D15:D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true-bugs</vt:lpstr>
      <vt:lpstr>summary-refine</vt:lpstr>
      <vt:lpstr>deteced-bugs-refine</vt:lpstr>
      <vt:lpstr>summary-no-refine</vt:lpstr>
      <vt:lpstr>detected-bugs-no-refine</vt:lpstr>
      <vt:lpstr>figure-6</vt:lpstr>
      <vt:lpstr>figure-7</vt:lpstr>
      <vt:lpstr>figure-8</vt:lpstr>
      <vt:lpstr>table-2</vt:lpstr>
      <vt:lpstr>table-3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2021-04-15T14:33:37Z</dcterms:created>
  <dcterms:modified xsi:type="dcterms:W3CDTF">2021-07-09T12:51:21Z</dcterms:modified>
</cp:coreProperties>
</file>