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hadrien\Electronique\2021-Radioamateur\Hilbert\"/>
    </mc:Choice>
  </mc:AlternateContent>
  <bookViews>
    <workbookView xWindow="27090" yWindow="0" windowWidth="12360" windowHeight="12720"/>
  </bookViews>
  <sheets>
    <sheet name="Hilbert pair" sheetId="1" r:id="rId1"/>
    <sheet name="Hilbert limite" sheetId="6" r:id="rId2"/>
    <sheet name="Math (pair)" sheetId="2" r:id="rId3"/>
    <sheet name="Hilbert impair" sheetId="3" r:id="rId4"/>
    <sheet name="Math (impair)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7" i="3" l="1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276" i="3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276" i="3"/>
  <c r="C276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276" i="3"/>
  <c r="D175" i="1" l="1"/>
  <c r="E175" i="1"/>
  <c r="F175" i="1"/>
  <c r="G175" i="1"/>
  <c r="H175" i="1"/>
  <c r="C175" i="1"/>
  <c r="H158" i="1"/>
  <c r="G158" i="1"/>
  <c r="F158" i="1"/>
  <c r="E158" i="1"/>
  <c r="D158" i="1"/>
  <c r="C158" i="1"/>
  <c r="D51" i="3"/>
  <c r="E51" i="3"/>
  <c r="F51" i="3"/>
  <c r="G51" i="3"/>
  <c r="C51" i="3"/>
  <c r="E53" i="1"/>
  <c r="D53" i="1"/>
  <c r="C53" i="1"/>
  <c r="C53" i="3" l="1"/>
  <c r="C54" i="3"/>
  <c r="C55" i="3"/>
  <c r="C56" i="3"/>
  <c r="C57" i="3"/>
  <c r="C58" i="3"/>
  <c r="C59" i="3"/>
  <c r="C60" i="3"/>
  <c r="C61" i="3"/>
  <c r="D61" i="3" s="1"/>
  <c r="E61" i="3" s="1"/>
  <c r="F61" i="3" s="1"/>
  <c r="G61" i="3" s="1"/>
  <c r="C62" i="3"/>
  <c r="C63" i="3"/>
  <c r="C64" i="3"/>
  <c r="C65" i="3"/>
  <c r="C66" i="3"/>
  <c r="C67" i="3"/>
  <c r="C68" i="3"/>
  <c r="D68" i="3" s="1"/>
  <c r="E68" i="3" s="1"/>
  <c r="F68" i="3" s="1"/>
  <c r="G68" i="3" s="1"/>
  <c r="C69" i="3"/>
  <c r="C70" i="3"/>
  <c r="C71" i="3"/>
  <c r="C72" i="3"/>
  <c r="C73" i="3"/>
  <c r="C74" i="3"/>
  <c r="C75" i="3"/>
  <c r="C76" i="3"/>
  <c r="C77" i="3"/>
  <c r="D77" i="3" s="1"/>
  <c r="E77" i="3" s="1"/>
  <c r="F77" i="3" s="1"/>
  <c r="G77" i="3" s="1"/>
  <c r="C78" i="3"/>
  <c r="C79" i="3"/>
  <c r="C80" i="3"/>
  <c r="C81" i="3"/>
  <c r="C82" i="3"/>
  <c r="C83" i="3"/>
  <c r="C84" i="3"/>
  <c r="D84" i="3" s="1"/>
  <c r="E84" i="3" s="1"/>
  <c r="F84" i="3" s="1"/>
  <c r="G84" i="3" s="1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D99" i="3" s="1"/>
  <c r="E99" i="3" s="1"/>
  <c r="F99" i="3" s="1"/>
  <c r="G99" i="3" s="1"/>
  <c r="C100" i="3"/>
  <c r="D100" i="3" s="1"/>
  <c r="E100" i="3" s="1"/>
  <c r="F100" i="3" s="1"/>
  <c r="G100" i="3" s="1"/>
  <c r="C101" i="3"/>
  <c r="C102" i="3"/>
  <c r="C103" i="3"/>
  <c r="C104" i="3"/>
  <c r="C105" i="3"/>
  <c r="C106" i="3"/>
  <c r="C107" i="3"/>
  <c r="D107" i="3" s="1"/>
  <c r="E107" i="3" s="1"/>
  <c r="F107" i="3" s="1"/>
  <c r="G107" i="3" s="1"/>
  <c r="C108" i="3"/>
  <c r="D108" i="3" s="1"/>
  <c r="E108" i="3" s="1"/>
  <c r="F108" i="3" s="1"/>
  <c r="G108" i="3" s="1"/>
  <c r="C109" i="3"/>
  <c r="C110" i="3"/>
  <c r="C111" i="3"/>
  <c r="C112" i="3"/>
  <c r="C113" i="3"/>
  <c r="C114" i="3"/>
  <c r="C115" i="3"/>
  <c r="D115" i="3" s="1"/>
  <c r="E115" i="3" s="1"/>
  <c r="F115" i="3" s="1"/>
  <c r="G115" i="3" s="1"/>
  <c r="C116" i="3"/>
  <c r="D116" i="3" s="1"/>
  <c r="E116" i="3" s="1"/>
  <c r="F116" i="3" s="1"/>
  <c r="G116" i="3" s="1"/>
  <c r="C117" i="3"/>
  <c r="C118" i="3"/>
  <c r="C119" i="3"/>
  <c r="C120" i="3"/>
  <c r="C121" i="3"/>
  <c r="C122" i="3"/>
  <c r="C123" i="3"/>
  <c r="D123" i="3" s="1"/>
  <c r="E123" i="3" s="1"/>
  <c r="F123" i="3" s="1"/>
  <c r="G123" i="3" s="1"/>
  <c r="C124" i="3"/>
  <c r="C125" i="3"/>
  <c r="C126" i="3"/>
  <c r="C127" i="3"/>
  <c r="C128" i="3"/>
  <c r="C129" i="3"/>
  <c r="C130" i="3"/>
  <c r="C131" i="3"/>
  <c r="C132" i="3"/>
  <c r="C133" i="3"/>
  <c r="C134" i="3"/>
  <c r="D134" i="3" s="1"/>
  <c r="E134" i="3" s="1"/>
  <c r="F134" i="3" s="1"/>
  <c r="G134" i="3" s="1"/>
  <c r="C135" i="3"/>
  <c r="D135" i="3" s="1"/>
  <c r="E135" i="3" s="1"/>
  <c r="F135" i="3" s="1"/>
  <c r="G135" i="3" s="1"/>
  <c r="C136" i="3"/>
  <c r="C137" i="3"/>
  <c r="C138" i="3"/>
  <c r="C139" i="3"/>
  <c r="D139" i="3" s="1"/>
  <c r="E139" i="3" s="1"/>
  <c r="F139" i="3" s="1"/>
  <c r="G139" i="3" s="1"/>
  <c r="C140" i="3"/>
  <c r="C141" i="3"/>
  <c r="C142" i="3"/>
  <c r="C143" i="3"/>
  <c r="D143" i="3" s="1"/>
  <c r="E143" i="3" s="1"/>
  <c r="F143" i="3" s="1"/>
  <c r="G143" i="3" s="1"/>
  <c r="C144" i="3"/>
  <c r="C145" i="3"/>
  <c r="C146" i="3"/>
  <c r="C147" i="3"/>
  <c r="C148" i="3"/>
  <c r="C149" i="3"/>
  <c r="C150" i="3"/>
  <c r="C151" i="3"/>
  <c r="C152" i="3"/>
  <c r="C52" i="3"/>
  <c r="D52" i="3" s="1"/>
  <c r="E52" i="3" s="1"/>
  <c r="F52" i="3" s="1"/>
  <c r="G52" i="3" s="1"/>
  <c r="D149" i="3"/>
  <c r="E149" i="3" s="1"/>
  <c r="F149" i="3" s="1"/>
  <c r="G149" i="3" s="1"/>
  <c r="D147" i="3"/>
  <c r="E147" i="3" s="1"/>
  <c r="F147" i="3" s="1"/>
  <c r="G147" i="3" s="1"/>
  <c r="D145" i="3"/>
  <c r="E145" i="3" s="1"/>
  <c r="F145" i="3" s="1"/>
  <c r="G145" i="3" s="1"/>
  <c r="D141" i="3"/>
  <c r="E141" i="3" s="1"/>
  <c r="F141" i="3" s="1"/>
  <c r="G141" i="3" s="1"/>
  <c r="D137" i="3"/>
  <c r="E137" i="3" s="1"/>
  <c r="F137" i="3" s="1"/>
  <c r="G137" i="3" s="1"/>
  <c r="D129" i="3"/>
  <c r="E129" i="3" s="1"/>
  <c r="F129" i="3" s="1"/>
  <c r="G129" i="3" s="1"/>
  <c r="D125" i="3"/>
  <c r="E125" i="3" s="1"/>
  <c r="F125" i="3" s="1"/>
  <c r="G125" i="3" s="1"/>
  <c r="D117" i="3"/>
  <c r="E117" i="3" s="1"/>
  <c r="F117" i="3" s="1"/>
  <c r="G117" i="3" s="1"/>
  <c r="D113" i="3"/>
  <c r="E113" i="3" s="1"/>
  <c r="F113" i="3" s="1"/>
  <c r="G113" i="3" s="1"/>
  <c r="D109" i="3"/>
  <c r="E109" i="3" s="1"/>
  <c r="F109" i="3" s="1"/>
  <c r="G109" i="3" s="1"/>
  <c r="D105" i="3"/>
  <c r="E105" i="3" s="1"/>
  <c r="F105" i="3" s="1"/>
  <c r="G105" i="3" s="1"/>
  <c r="D101" i="3"/>
  <c r="E101" i="3" s="1"/>
  <c r="F101" i="3" s="1"/>
  <c r="G101" i="3" s="1"/>
  <c r="D97" i="3"/>
  <c r="E97" i="3" s="1"/>
  <c r="F97" i="3" s="1"/>
  <c r="G97" i="3" s="1"/>
  <c r="D93" i="3"/>
  <c r="E93" i="3" s="1"/>
  <c r="F93" i="3" s="1"/>
  <c r="G93" i="3" s="1"/>
  <c r="D57" i="3"/>
  <c r="E57" i="3" s="1"/>
  <c r="F57" i="3" s="1"/>
  <c r="G57" i="3" s="1"/>
  <c r="D53" i="3"/>
  <c r="E53" i="3" s="1"/>
  <c r="F53" i="3" s="1"/>
  <c r="G53" i="3" s="1"/>
  <c r="C41" i="3"/>
  <c r="D41" i="3" s="1"/>
  <c r="E41" i="3" s="1"/>
  <c r="F41" i="3" s="1"/>
  <c r="G41" i="3" s="1"/>
  <c r="C42" i="3"/>
  <c r="D42" i="3" s="1"/>
  <c r="E42" i="3" s="1"/>
  <c r="F42" i="3" s="1"/>
  <c r="G42" i="3" s="1"/>
  <c r="C43" i="3"/>
  <c r="D43" i="3" s="1"/>
  <c r="E43" i="3" s="1"/>
  <c r="F43" i="3" s="1"/>
  <c r="G43" i="3" s="1"/>
  <c r="C44" i="3"/>
  <c r="D44" i="3" s="1"/>
  <c r="E44" i="3" s="1"/>
  <c r="F44" i="3" s="1"/>
  <c r="G44" i="3" s="1"/>
  <c r="C45" i="3"/>
  <c r="D45" i="3" s="1"/>
  <c r="E45" i="3" s="1"/>
  <c r="F45" i="3" s="1"/>
  <c r="G45" i="3" s="1"/>
  <c r="C46" i="3"/>
  <c r="D46" i="3" s="1"/>
  <c r="E46" i="3" s="1"/>
  <c r="F46" i="3" s="1"/>
  <c r="G46" i="3" s="1"/>
  <c r="C47" i="3"/>
  <c r="D47" i="3" s="1"/>
  <c r="E47" i="3" s="1"/>
  <c r="F47" i="3" s="1"/>
  <c r="G47" i="3" s="1"/>
  <c r="C48" i="3"/>
  <c r="D48" i="3" s="1"/>
  <c r="E48" i="3" s="1"/>
  <c r="F48" i="3" s="1"/>
  <c r="G48" i="3" s="1"/>
  <c r="C40" i="3"/>
  <c r="D40" i="3" s="1"/>
  <c r="E40" i="3" s="1"/>
  <c r="F40" i="3" s="1"/>
  <c r="G40" i="3" s="1"/>
  <c r="D37" i="3"/>
  <c r="E37" i="3"/>
  <c r="F37" i="3"/>
  <c r="G37" i="3"/>
  <c r="C37" i="3"/>
  <c r="D157" i="3"/>
  <c r="E157" i="3"/>
  <c r="F157" i="3"/>
  <c r="G157" i="3"/>
  <c r="H157" i="3"/>
  <c r="D158" i="3"/>
  <c r="E158" i="3"/>
  <c r="F158" i="3"/>
  <c r="G158" i="3"/>
  <c r="H158" i="3"/>
  <c r="C159" i="3"/>
  <c r="C160" i="3"/>
  <c r="C161" i="3"/>
  <c r="K161" i="3" s="1"/>
  <c r="C162" i="3"/>
  <c r="K162" i="3" s="1"/>
  <c r="C163" i="3"/>
  <c r="C164" i="3"/>
  <c r="K164" i="3" s="1"/>
  <c r="J164" i="3" s="1"/>
  <c r="C165" i="3"/>
  <c r="L165" i="3" s="1"/>
  <c r="C166" i="3"/>
  <c r="K166" i="3" s="1"/>
  <c r="C167" i="3"/>
  <c r="L167" i="3" s="1"/>
  <c r="D151" i="3" l="1"/>
  <c r="E151" i="3" s="1"/>
  <c r="F151" i="3" s="1"/>
  <c r="G151" i="3" s="1"/>
  <c r="G156" i="3"/>
  <c r="F171" i="3"/>
  <c r="C176" i="3"/>
  <c r="D176" i="3" s="1"/>
  <c r="E176" i="3" s="1"/>
  <c r="F176" i="3" s="1"/>
  <c r="G176" i="3" s="1"/>
  <c r="C180" i="3"/>
  <c r="D180" i="3" s="1"/>
  <c r="E180" i="3" s="1"/>
  <c r="F180" i="3" s="1"/>
  <c r="G180" i="3" s="1"/>
  <c r="C184" i="3"/>
  <c r="D184" i="3" s="1"/>
  <c r="E184" i="3" s="1"/>
  <c r="F184" i="3" s="1"/>
  <c r="G184" i="3" s="1"/>
  <c r="C188" i="3"/>
  <c r="D188" i="3" s="1"/>
  <c r="E188" i="3" s="1"/>
  <c r="F188" i="3" s="1"/>
  <c r="G188" i="3" s="1"/>
  <c r="C192" i="3"/>
  <c r="D192" i="3" s="1"/>
  <c r="E192" i="3" s="1"/>
  <c r="F192" i="3" s="1"/>
  <c r="G192" i="3" s="1"/>
  <c r="C196" i="3"/>
  <c r="D196" i="3" s="1"/>
  <c r="E196" i="3" s="1"/>
  <c r="F196" i="3" s="1"/>
  <c r="G196" i="3" s="1"/>
  <c r="C200" i="3"/>
  <c r="D200" i="3" s="1"/>
  <c r="E200" i="3" s="1"/>
  <c r="F200" i="3" s="1"/>
  <c r="G200" i="3" s="1"/>
  <c r="C204" i="3"/>
  <c r="D204" i="3" s="1"/>
  <c r="E204" i="3" s="1"/>
  <c r="F204" i="3" s="1"/>
  <c r="G204" i="3" s="1"/>
  <c r="C208" i="3"/>
  <c r="D208" i="3" s="1"/>
  <c r="E208" i="3" s="1"/>
  <c r="F208" i="3" s="1"/>
  <c r="G208" i="3" s="1"/>
  <c r="C212" i="3"/>
  <c r="D212" i="3" s="1"/>
  <c r="E212" i="3" s="1"/>
  <c r="F212" i="3" s="1"/>
  <c r="G212" i="3" s="1"/>
  <c r="C216" i="3"/>
  <c r="D216" i="3" s="1"/>
  <c r="E216" i="3" s="1"/>
  <c r="F216" i="3" s="1"/>
  <c r="G216" i="3" s="1"/>
  <c r="C220" i="3"/>
  <c r="D220" i="3" s="1"/>
  <c r="E220" i="3" s="1"/>
  <c r="F220" i="3" s="1"/>
  <c r="G220" i="3" s="1"/>
  <c r="C224" i="3"/>
  <c r="D224" i="3" s="1"/>
  <c r="E224" i="3" s="1"/>
  <c r="F224" i="3" s="1"/>
  <c r="G224" i="3" s="1"/>
  <c r="C228" i="3"/>
  <c r="D228" i="3" s="1"/>
  <c r="E228" i="3" s="1"/>
  <c r="F228" i="3" s="1"/>
  <c r="G228" i="3" s="1"/>
  <c r="C232" i="3"/>
  <c r="D232" i="3" s="1"/>
  <c r="E232" i="3" s="1"/>
  <c r="F232" i="3" s="1"/>
  <c r="G232" i="3" s="1"/>
  <c r="C236" i="3"/>
  <c r="D236" i="3" s="1"/>
  <c r="E236" i="3" s="1"/>
  <c r="F236" i="3" s="1"/>
  <c r="G236" i="3" s="1"/>
  <c r="C240" i="3"/>
  <c r="D240" i="3" s="1"/>
  <c r="E240" i="3" s="1"/>
  <c r="F240" i="3" s="1"/>
  <c r="G240" i="3" s="1"/>
  <c r="C244" i="3"/>
  <c r="D244" i="3" s="1"/>
  <c r="E244" i="3" s="1"/>
  <c r="F244" i="3" s="1"/>
  <c r="G244" i="3" s="1"/>
  <c r="C248" i="3"/>
  <c r="D248" i="3" s="1"/>
  <c r="E248" i="3" s="1"/>
  <c r="F248" i="3" s="1"/>
  <c r="G248" i="3" s="1"/>
  <c r="C252" i="3"/>
  <c r="D252" i="3" s="1"/>
  <c r="E252" i="3" s="1"/>
  <c r="F252" i="3" s="1"/>
  <c r="G252" i="3" s="1"/>
  <c r="C256" i="3"/>
  <c r="D256" i="3" s="1"/>
  <c r="E256" i="3" s="1"/>
  <c r="F256" i="3" s="1"/>
  <c r="G256" i="3" s="1"/>
  <c r="C260" i="3"/>
  <c r="D260" i="3" s="1"/>
  <c r="E260" i="3" s="1"/>
  <c r="F260" i="3" s="1"/>
  <c r="G260" i="3" s="1"/>
  <c r="C264" i="3"/>
  <c r="D264" i="3" s="1"/>
  <c r="E264" i="3" s="1"/>
  <c r="F264" i="3" s="1"/>
  <c r="G264" i="3" s="1"/>
  <c r="C268" i="3"/>
  <c r="D268" i="3" s="1"/>
  <c r="E268" i="3" s="1"/>
  <c r="F268" i="3" s="1"/>
  <c r="G268" i="3" s="1"/>
  <c r="C272" i="3"/>
  <c r="D272" i="3" s="1"/>
  <c r="E272" i="3" s="1"/>
  <c r="F272" i="3" s="1"/>
  <c r="G272" i="3" s="1"/>
  <c r="C186" i="3"/>
  <c r="D186" i="3" s="1"/>
  <c r="E186" i="3" s="1"/>
  <c r="F186" i="3" s="1"/>
  <c r="G186" i="3" s="1"/>
  <c r="C190" i="3"/>
  <c r="D190" i="3" s="1"/>
  <c r="E190" i="3" s="1"/>
  <c r="F190" i="3" s="1"/>
  <c r="G190" i="3" s="1"/>
  <c r="C198" i="3"/>
  <c r="D198" i="3" s="1"/>
  <c r="E198" i="3" s="1"/>
  <c r="F198" i="3" s="1"/>
  <c r="G198" i="3" s="1"/>
  <c r="C206" i="3"/>
  <c r="D206" i="3" s="1"/>
  <c r="E206" i="3" s="1"/>
  <c r="F206" i="3" s="1"/>
  <c r="G206" i="3" s="1"/>
  <c r="C214" i="3"/>
  <c r="D214" i="3" s="1"/>
  <c r="E214" i="3" s="1"/>
  <c r="F214" i="3" s="1"/>
  <c r="G214" i="3" s="1"/>
  <c r="C222" i="3"/>
  <c r="D222" i="3" s="1"/>
  <c r="E222" i="3" s="1"/>
  <c r="F222" i="3" s="1"/>
  <c r="G222" i="3" s="1"/>
  <c r="C230" i="3"/>
  <c r="D230" i="3" s="1"/>
  <c r="E230" i="3" s="1"/>
  <c r="F230" i="3" s="1"/>
  <c r="G230" i="3" s="1"/>
  <c r="C238" i="3"/>
  <c r="D238" i="3" s="1"/>
  <c r="E238" i="3" s="1"/>
  <c r="F238" i="3" s="1"/>
  <c r="G238" i="3" s="1"/>
  <c r="C246" i="3"/>
  <c r="D246" i="3" s="1"/>
  <c r="E246" i="3" s="1"/>
  <c r="F246" i="3" s="1"/>
  <c r="G246" i="3" s="1"/>
  <c r="C254" i="3"/>
  <c r="D254" i="3" s="1"/>
  <c r="E254" i="3" s="1"/>
  <c r="F254" i="3" s="1"/>
  <c r="G254" i="3" s="1"/>
  <c r="C262" i="3"/>
  <c r="D262" i="3" s="1"/>
  <c r="E262" i="3" s="1"/>
  <c r="F262" i="3" s="1"/>
  <c r="G262" i="3" s="1"/>
  <c r="C270" i="3"/>
  <c r="D270" i="3" s="1"/>
  <c r="E270" i="3" s="1"/>
  <c r="F270" i="3" s="1"/>
  <c r="G270" i="3" s="1"/>
  <c r="C175" i="3"/>
  <c r="D175" i="3" s="1"/>
  <c r="E175" i="3" s="1"/>
  <c r="F175" i="3" s="1"/>
  <c r="G175" i="3" s="1"/>
  <c r="C179" i="3"/>
  <c r="D179" i="3" s="1"/>
  <c r="E179" i="3" s="1"/>
  <c r="F179" i="3" s="1"/>
  <c r="G179" i="3" s="1"/>
  <c r="C183" i="3"/>
  <c r="D183" i="3" s="1"/>
  <c r="E183" i="3" s="1"/>
  <c r="F183" i="3" s="1"/>
  <c r="G183" i="3" s="1"/>
  <c r="C191" i="3"/>
  <c r="D191" i="3" s="1"/>
  <c r="E191" i="3" s="1"/>
  <c r="F191" i="3" s="1"/>
  <c r="G191" i="3" s="1"/>
  <c r="C195" i="3"/>
  <c r="D195" i="3" s="1"/>
  <c r="E195" i="3" s="1"/>
  <c r="F195" i="3" s="1"/>
  <c r="G195" i="3" s="1"/>
  <c r="C207" i="3"/>
  <c r="D207" i="3" s="1"/>
  <c r="E207" i="3" s="1"/>
  <c r="F207" i="3" s="1"/>
  <c r="G207" i="3" s="1"/>
  <c r="C215" i="3"/>
  <c r="D215" i="3" s="1"/>
  <c r="E215" i="3" s="1"/>
  <c r="F215" i="3" s="1"/>
  <c r="G215" i="3" s="1"/>
  <c r="C223" i="3"/>
  <c r="D223" i="3" s="1"/>
  <c r="E223" i="3" s="1"/>
  <c r="F223" i="3" s="1"/>
  <c r="G223" i="3" s="1"/>
  <c r="C231" i="3"/>
  <c r="D231" i="3" s="1"/>
  <c r="E231" i="3" s="1"/>
  <c r="F231" i="3" s="1"/>
  <c r="G231" i="3" s="1"/>
  <c r="C235" i="3"/>
  <c r="D235" i="3" s="1"/>
  <c r="E235" i="3" s="1"/>
  <c r="F235" i="3" s="1"/>
  <c r="G235" i="3" s="1"/>
  <c r="C173" i="3"/>
  <c r="D173" i="3" s="1"/>
  <c r="E173" i="3" s="1"/>
  <c r="F173" i="3" s="1"/>
  <c r="G173" i="3" s="1"/>
  <c r="C177" i="3"/>
  <c r="D177" i="3" s="1"/>
  <c r="E177" i="3" s="1"/>
  <c r="F177" i="3" s="1"/>
  <c r="G177" i="3" s="1"/>
  <c r="C181" i="3"/>
  <c r="D181" i="3" s="1"/>
  <c r="E181" i="3" s="1"/>
  <c r="F181" i="3" s="1"/>
  <c r="G181" i="3" s="1"/>
  <c r="C185" i="3"/>
  <c r="D185" i="3" s="1"/>
  <c r="E185" i="3" s="1"/>
  <c r="F185" i="3" s="1"/>
  <c r="G185" i="3" s="1"/>
  <c r="C189" i="3"/>
  <c r="D189" i="3" s="1"/>
  <c r="E189" i="3" s="1"/>
  <c r="F189" i="3" s="1"/>
  <c r="G189" i="3" s="1"/>
  <c r="C193" i="3"/>
  <c r="D193" i="3" s="1"/>
  <c r="E193" i="3" s="1"/>
  <c r="F193" i="3" s="1"/>
  <c r="G193" i="3" s="1"/>
  <c r="C197" i="3"/>
  <c r="D197" i="3" s="1"/>
  <c r="E197" i="3" s="1"/>
  <c r="F197" i="3" s="1"/>
  <c r="G197" i="3" s="1"/>
  <c r="C201" i="3"/>
  <c r="D201" i="3" s="1"/>
  <c r="E201" i="3" s="1"/>
  <c r="F201" i="3" s="1"/>
  <c r="G201" i="3" s="1"/>
  <c r="C205" i="3"/>
  <c r="D205" i="3" s="1"/>
  <c r="E205" i="3" s="1"/>
  <c r="F205" i="3" s="1"/>
  <c r="G205" i="3" s="1"/>
  <c r="C209" i="3"/>
  <c r="D209" i="3" s="1"/>
  <c r="E209" i="3" s="1"/>
  <c r="F209" i="3" s="1"/>
  <c r="G209" i="3" s="1"/>
  <c r="C213" i="3"/>
  <c r="D213" i="3" s="1"/>
  <c r="E213" i="3" s="1"/>
  <c r="F213" i="3" s="1"/>
  <c r="G213" i="3" s="1"/>
  <c r="C217" i="3"/>
  <c r="D217" i="3" s="1"/>
  <c r="E217" i="3" s="1"/>
  <c r="F217" i="3" s="1"/>
  <c r="G217" i="3" s="1"/>
  <c r="C221" i="3"/>
  <c r="D221" i="3" s="1"/>
  <c r="E221" i="3" s="1"/>
  <c r="F221" i="3" s="1"/>
  <c r="G221" i="3" s="1"/>
  <c r="C225" i="3"/>
  <c r="D225" i="3" s="1"/>
  <c r="E225" i="3" s="1"/>
  <c r="F225" i="3" s="1"/>
  <c r="G225" i="3" s="1"/>
  <c r="C229" i="3"/>
  <c r="D229" i="3" s="1"/>
  <c r="E229" i="3" s="1"/>
  <c r="F229" i="3" s="1"/>
  <c r="G229" i="3" s="1"/>
  <c r="C233" i="3"/>
  <c r="D233" i="3" s="1"/>
  <c r="E233" i="3" s="1"/>
  <c r="F233" i="3" s="1"/>
  <c r="G233" i="3" s="1"/>
  <c r="C237" i="3"/>
  <c r="D237" i="3" s="1"/>
  <c r="E237" i="3" s="1"/>
  <c r="F237" i="3" s="1"/>
  <c r="G237" i="3" s="1"/>
  <c r="C241" i="3"/>
  <c r="D241" i="3" s="1"/>
  <c r="E241" i="3" s="1"/>
  <c r="F241" i="3" s="1"/>
  <c r="G241" i="3" s="1"/>
  <c r="C245" i="3"/>
  <c r="D245" i="3" s="1"/>
  <c r="E245" i="3" s="1"/>
  <c r="F245" i="3" s="1"/>
  <c r="G245" i="3" s="1"/>
  <c r="C249" i="3"/>
  <c r="D249" i="3" s="1"/>
  <c r="E249" i="3" s="1"/>
  <c r="F249" i="3" s="1"/>
  <c r="G249" i="3" s="1"/>
  <c r="C253" i="3"/>
  <c r="D253" i="3" s="1"/>
  <c r="E253" i="3" s="1"/>
  <c r="F253" i="3" s="1"/>
  <c r="G253" i="3" s="1"/>
  <c r="C257" i="3"/>
  <c r="D257" i="3" s="1"/>
  <c r="E257" i="3" s="1"/>
  <c r="F257" i="3" s="1"/>
  <c r="G257" i="3" s="1"/>
  <c r="C261" i="3"/>
  <c r="D261" i="3" s="1"/>
  <c r="E261" i="3" s="1"/>
  <c r="F261" i="3" s="1"/>
  <c r="G261" i="3" s="1"/>
  <c r="C265" i="3"/>
  <c r="D265" i="3" s="1"/>
  <c r="E265" i="3" s="1"/>
  <c r="F265" i="3" s="1"/>
  <c r="G265" i="3" s="1"/>
  <c r="C269" i="3"/>
  <c r="D269" i="3" s="1"/>
  <c r="E269" i="3" s="1"/>
  <c r="F269" i="3" s="1"/>
  <c r="G269" i="3" s="1"/>
  <c r="C172" i="3"/>
  <c r="D172" i="3" s="1"/>
  <c r="E172" i="3" s="1"/>
  <c r="F172" i="3" s="1"/>
  <c r="G172" i="3" s="1"/>
  <c r="C174" i="3"/>
  <c r="D174" i="3" s="1"/>
  <c r="E174" i="3" s="1"/>
  <c r="F174" i="3" s="1"/>
  <c r="G174" i="3" s="1"/>
  <c r="C178" i="3"/>
  <c r="D178" i="3" s="1"/>
  <c r="E178" i="3" s="1"/>
  <c r="F178" i="3" s="1"/>
  <c r="G178" i="3" s="1"/>
  <c r="C182" i="3"/>
  <c r="D182" i="3" s="1"/>
  <c r="E182" i="3" s="1"/>
  <c r="F182" i="3" s="1"/>
  <c r="G182" i="3" s="1"/>
  <c r="C194" i="3"/>
  <c r="D194" i="3" s="1"/>
  <c r="E194" i="3" s="1"/>
  <c r="F194" i="3" s="1"/>
  <c r="G194" i="3" s="1"/>
  <c r="C202" i="3"/>
  <c r="D202" i="3" s="1"/>
  <c r="E202" i="3" s="1"/>
  <c r="F202" i="3" s="1"/>
  <c r="G202" i="3" s="1"/>
  <c r="C210" i="3"/>
  <c r="D210" i="3" s="1"/>
  <c r="E210" i="3" s="1"/>
  <c r="F210" i="3" s="1"/>
  <c r="G210" i="3" s="1"/>
  <c r="C218" i="3"/>
  <c r="D218" i="3" s="1"/>
  <c r="E218" i="3" s="1"/>
  <c r="F218" i="3" s="1"/>
  <c r="G218" i="3" s="1"/>
  <c r="C226" i="3"/>
  <c r="D226" i="3" s="1"/>
  <c r="E226" i="3" s="1"/>
  <c r="F226" i="3" s="1"/>
  <c r="G226" i="3" s="1"/>
  <c r="C234" i="3"/>
  <c r="D234" i="3" s="1"/>
  <c r="E234" i="3" s="1"/>
  <c r="F234" i="3" s="1"/>
  <c r="G234" i="3" s="1"/>
  <c r="C242" i="3"/>
  <c r="D242" i="3" s="1"/>
  <c r="E242" i="3" s="1"/>
  <c r="F242" i="3" s="1"/>
  <c r="G242" i="3" s="1"/>
  <c r="C250" i="3"/>
  <c r="D250" i="3" s="1"/>
  <c r="E250" i="3" s="1"/>
  <c r="F250" i="3" s="1"/>
  <c r="G250" i="3" s="1"/>
  <c r="C258" i="3"/>
  <c r="D258" i="3" s="1"/>
  <c r="E258" i="3" s="1"/>
  <c r="F258" i="3" s="1"/>
  <c r="G258" i="3" s="1"/>
  <c r="C266" i="3"/>
  <c r="D266" i="3" s="1"/>
  <c r="E266" i="3" s="1"/>
  <c r="F266" i="3" s="1"/>
  <c r="G266" i="3" s="1"/>
  <c r="C187" i="3"/>
  <c r="D187" i="3" s="1"/>
  <c r="E187" i="3" s="1"/>
  <c r="F187" i="3" s="1"/>
  <c r="G187" i="3" s="1"/>
  <c r="C199" i="3"/>
  <c r="D199" i="3" s="1"/>
  <c r="E199" i="3" s="1"/>
  <c r="F199" i="3" s="1"/>
  <c r="G199" i="3" s="1"/>
  <c r="C203" i="3"/>
  <c r="D203" i="3" s="1"/>
  <c r="E203" i="3" s="1"/>
  <c r="F203" i="3" s="1"/>
  <c r="G203" i="3" s="1"/>
  <c r="C211" i="3"/>
  <c r="D211" i="3" s="1"/>
  <c r="E211" i="3" s="1"/>
  <c r="F211" i="3" s="1"/>
  <c r="G211" i="3" s="1"/>
  <c r="C219" i="3"/>
  <c r="D219" i="3" s="1"/>
  <c r="E219" i="3" s="1"/>
  <c r="F219" i="3" s="1"/>
  <c r="G219" i="3" s="1"/>
  <c r="C227" i="3"/>
  <c r="D227" i="3" s="1"/>
  <c r="E227" i="3" s="1"/>
  <c r="F227" i="3" s="1"/>
  <c r="G227" i="3" s="1"/>
  <c r="C239" i="3"/>
  <c r="D239" i="3" s="1"/>
  <c r="E239" i="3" s="1"/>
  <c r="F239" i="3" s="1"/>
  <c r="G239" i="3" s="1"/>
  <c r="C243" i="3"/>
  <c r="D243" i="3" s="1"/>
  <c r="E243" i="3" s="1"/>
  <c r="F243" i="3" s="1"/>
  <c r="G243" i="3" s="1"/>
  <c r="C259" i="3"/>
  <c r="D259" i="3" s="1"/>
  <c r="E259" i="3" s="1"/>
  <c r="F259" i="3" s="1"/>
  <c r="G259" i="3" s="1"/>
  <c r="C247" i="3"/>
  <c r="D247" i="3" s="1"/>
  <c r="E247" i="3" s="1"/>
  <c r="F247" i="3" s="1"/>
  <c r="G247" i="3" s="1"/>
  <c r="C263" i="3"/>
  <c r="D263" i="3" s="1"/>
  <c r="E263" i="3" s="1"/>
  <c r="F263" i="3" s="1"/>
  <c r="G263" i="3" s="1"/>
  <c r="C251" i="3"/>
  <c r="D251" i="3" s="1"/>
  <c r="E251" i="3" s="1"/>
  <c r="F251" i="3" s="1"/>
  <c r="G251" i="3" s="1"/>
  <c r="C267" i="3"/>
  <c r="D267" i="3" s="1"/>
  <c r="E267" i="3" s="1"/>
  <c r="F267" i="3" s="1"/>
  <c r="G267" i="3" s="1"/>
  <c r="C255" i="3"/>
  <c r="D255" i="3" s="1"/>
  <c r="E255" i="3" s="1"/>
  <c r="F255" i="3" s="1"/>
  <c r="G255" i="3" s="1"/>
  <c r="C271" i="3"/>
  <c r="D271" i="3" s="1"/>
  <c r="E271" i="3" s="1"/>
  <c r="F271" i="3" s="1"/>
  <c r="G271" i="3" s="1"/>
  <c r="E156" i="3"/>
  <c r="D171" i="3"/>
  <c r="H156" i="3"/>
  <c r="G171" i="3"/>
  <c r="D156" i="3"/>
  <c r="C171" i="3"/>
  <c r="F156" i="3"/>
  <c r="E171" i="3"/>
  <c r="D56" i="3"/>
  <c r="E56" i="3" s="1"/>
  <c r="F56" i="3" s="1"/>
  <c r="G56" i="3" s="1"/>
  <c r="D60" i="3"/>
  <c r="E60" i="3" s="1"/>
  <c r="F60" i="3" s="1"/>
  <c r="G60" i="3" s="1"/>
  <c r="D78" i="3"/>
  <c r="E78" i="3" s="1"/>
  <c r="F78" i="3" s="1"/>
  <c r="G78" i="3" s="1"/>
  <c r="D82" i="3"/>
  <c r="E82" i="3" s="1"/>
  <c r="F82" i="3" s="1"/>
  <c r="G82" i="3" s="1"/>
  <c r="D86" i="3"/>
  <c r="E86" i="3" s="1"/>
  <c r="F86" i="3" s="1"/>
  <c r="G86" i="3" s="1"/>
  <c r="D90" i="3"/>
  <c r="E90" i="3" s="1"/>
  <c r="F90" i="3" s="1"/>
  <c r="G90" i="3" s="1"/>
  <c r="D111" i="3"/>
  <c r="E111" i="3" s="1"/>
  <c r="F111" i="3" s="1"/>
  <c r="G111" i="3" s="1"/>
  <c r="K160" i="3"/>
  <c r="J160" i="3" s="1"/>
  <c r="D121" i="3"/>
  <c r="E121" i="3" s="1"/>
  <c r="F121" i="3" s="1"/>
  <c r="G121" i="3" s="1"/>
  <c r="L159" i="3"/>
  <c r="D65" i="3"/>
  <c r="E65" i="3" s="1"/>
  <c r="F65" i="3" s="1"/>
  <c r="G65" i="3" s="1"/>
  <c r="D69" i="3"/>
  <c r="E69" i="3" s="1"/>
  <c r="F69" i="3" s="1"/>
  <c r="G69" i="3" s="1"/>
  <c r="D73" i="3"/>
  <c r="E73" i="3" s="1"/>
  <c r="F73" i="3" s="1"/>
  <c r="G73" i="3" s="1"/>
  <c r="D81" i="3"/>
  <c r="E81" i="3" s="1"/>
  <c r="F81" i="3" s="1"/>
  <c r="G81" i="3" s="1"/>
  <c r="D85" i="3"/>
  <c r="E85" i="3" s="1"/>
  <c r="F85" i="3" s="1"/>
  <c r="G85" i="3" s="1"/>
  <c r="D89" i="3"/>
  <c r="E89" i="3" s="1"/>
  <c r="F89" i="3" s="1"/>
  <c r="G89" i="3" s="1"/>
  <c r="D118" i="3"/>
  <c r="E118" i="3" s="1"/>
  <c r="F118" i="3" s="1"/>
  <c r="G118" i="3" s="1"/>
  <c r="D122" i="3"/>
  <c r="E122" i="3" s="1"/>
  <c r="F122" i="3" s="1"/>
  <c r="G122" i="3" s="1"/>
  <c r="D126" i="3"/>
  <c r="E126" i="3" s="1"/>
  <c r="F126" i="3" s="1"/>
  <c r="G126" i="3" s="1"/>
  <c r="D63" i="3"/>
  <c r="E63" i="3" s="1"/>
  <c r="F63" i="3" s="1"/>
  <c r="G63" i="3" s="1"/>
  <c r="D67" i="3"/>
  <c r="E67" i="3" s="1"/>
  <c r="F67" i="3" s="1"/>
  <c r="G67" i="3" s="1"/>
  <c r="D71" i="3"/>
  <c r="E71" i="3" s="1"/>
  <c r="F71" i="3" s="1"/>
  <c r="G71" i="3" s="1"/>
  <c r="D75" i="3"/>
  <c r="E75" i="3" s="1"/>
  <c r="F75" i="3" s="1"/>
  <c r="G75" i="3" s="1"/>
  <c r="D124" i="3"/>
  <c r="E124" i="3" s="1"/>
  <c r="F124" i="3" s="1"/>
  <c r="G124" i="3" s="1"/>
  <c r="D94" i="3"/>
  <c r="E94" i="3" s="1"/>
  <c r="F94" i="3" s="1"/>
  <c r="G94" i="3" s="1"/>
  <c r="D98" i="3"/>
  <c r="E98" i="3" s="1"/>
  <c r="F98" i="3" s="1"/>
  <c r="G98" i="3" s="1"/>
  <c r="D83" i="3"/>
  <c r="E83" i="3" s="1"/>
  <c r="F83" i="3" s="1"/>
  <c r="G83" i="3" s="1"/>
  <c r="D91" i="3"/>
  <c r="E91" i="3" s="1"/>
  <c r="F91" i="3" s="1"/>
  <c r="G91" i="3" s="1"/>
  <c r="D54" i="3"/>
  <c r="E54" i="3" s="1"/>
  <c r="F54" i="3" s="1"/>
  <c r="G54" i="3" s="1"/>
  <c r="D58" i="3"/>
  <c r="E58" i="3" s="1"/>
  <c r="F58" i="3" s="1"/>
  <c r="G58" i="3" s="1"/>
  <c r="D95" i="3"/>
  <c r="E95" i="3" s="1"/>
  <c r="F95" i="3" s="1"/>
  <c r="G95" i="3" s="1"/>
  <c r="D102" i="3"/>
  <c r="E102" i="3" s="1"/>
  <c r="F102" i="3" s="1"/>
  <c r="G102" i="3" s="1"/>
  <c r="D106" i="3"/>
  <c r="E106" i="3" s="1"/>
  <c r="F106" i="3" s="1"/>
  <c r="G106" i="3" s="1"/>
  <c r="D127" i="3"/>
  <c r="E127" i="3" s="1"/>
  <c r="F127" i="3" s="1"/>
  <c r="G127" i="3" s="1"/>
  <c r="D130" i="3"/>
  <c r="E130" i="3" s="1"/>
  <c r="F130" i="3" s="1"/>
  <c r="G130" i="3" s="1"/>
  <c r="D79" i="3"/>
  <c r="E79" i="3" s="1"/>
  <c r="F79" i="3" s="1"/>
  <c r="G79" i="3" s="1"/>
  <c r="D87" i="3"/>
  <c r="E87" i="3" s="1"/>
  <c r="F87" i="3" s="1"/>
  <c r="G87" i="3" s="1"/>
  <c r="D119" i="3"/>
  <c r="E119" i="3" s="1"/>
  <c r="F119" i="3" s="1"/>
  <c r="G119" i="3" s="1"/>
  <c r="D55" i="3"/>
  <c r="E55" i="3" s="1"/>
  <c r="F55" i="3" s="1"/>
  <c r="G55" i="3" s="1"/>
  <c r="D59" i="3"/>
  <c r="E59" i="3" s="1"/>
  <c r="F59" i="3" s="1"/>
  <c r="G59" i="3" s="1"/>
  <c r="D62" i="3"/>
  <c r="E62" i="3" s="1"/>
  <c r="F62" i="3" s="1"/>
  <c r="G62" i="3" s="1"/>
  <c r="D66" i="3"/>
  <c r="E66" i="3" s="1"/>
  <c r="F66" i="3" s="1"/>
  <c r="G66" i="3" s="1"/>
  <c r="D70" i="3"/>
  <c r="E70" i="3" s="1"/>
  <c r="F70" i="3" s="1"/>
  <c r="G70" i="3" s="1"/>
  <c r="D74" i="3"/>
  <c r="E74" i="3" s="1"/>
  <c r="F74" i="3" s="1"/>
  <c r="G74" i="3" s="1"/>
  <c r="D103" i="3"/>
  <c r="E103" i="3" s="1"/>
  <c r="F103" i="3" s="1"/>
  <c r="G103" i="3" s="1"/>
  <c r="D110" i="3"/>
  <c r="E110" i="3" s="1"/>
  <c r="F110" i="3" s="1"/>
  <c r="G110" i="3" s="1"/>
  <c r="D114" i="3"/>
  <c r="E114" i="3" s="1"/>
  <c r="F114" i="3" s="1"/>
  <c r="G114" i="3" s="1"/>
  <c r="D131" i="3"/>
  <c r="E131" i="3" s="1"/>
  <c r="F131" i="3" s="1"/>
  <c r="G131" i="3" s="1"/>
  <c r="D138" i="3"/>
  <c r="E138" i="3" s="1"/>
  <c r="F138" i="3" s="1"/>
  <c r="G138" i="3" s="1"/>
  <c r="D142" i="3"/>
  <c r="E142" i="3" s="1"/>
  <c r="F142" i="3" s="1"/>
  <c r="G142" i="3" s="1"/>
  <c r="D146" i="3"/>
  <c r="E146" i="3" s="1"/>
  <c r="F146" i="3" s="1"/>
  <c r="G146" i="3" s="1"/>
  <c r="D150" i="3"/>
  <c r="E150" i="3" s="1"/>
  <c r="F150" i="3" s="1"/>
  <c r="G150" i="3" s="1"/>
  <c r="D88" i="3"/>
  <c r="E88" i="3" s="1"/>
  <c r="F88" i="3" s="1"/>
  <c r="G88" i="3" s="1"/>
  <c r="D92" i="3"/>
  <c r="E92" i="3" s="1"/>
  <c r="F92" i="3" s="1"/>
  <c r="G92" i="3" s="1"/>
  <c r="D64" i="3"/>
  <c r="E64" i="3" s="1"/>
  <c r="F64" i="3" s="1"/>
  <c r="G64" i="3" s="1"/>
  <c r="D96" i="3"/>
  <c r="E96" i="3" s="1"/>
  <c r="F96" i="3" s="1"/>
  <c r="G96" i="3" s="1"/>
  <c r="D112" i="3"/>
  <c r="E112" i="3" s="1"/>
  <c r="F112" i="3" s="1"/>
  <c r="G112" i="3" s="1"/>
  <c r="D128" i="3"/>
  <c r="E128" i="3" s="1"/>
  <c r="F128" i="3" s="1"/>
  <c r="G128" i="3" s="1"/>
  <c r="D132" i="3"/>
  <c r="E132" i="3" s="1"/>
  <c r="F132" i="3" s="1"/>
  <c r="G132" i="3" s="1"/>
  <c r="D72" i="3"/>
  <c r="E72" i="3" s="1"/>
  <c r="F72" i="3" s="1"/>
  <c r="G72" i="3" s="1"/>
  <c r="D76" i="3"/>
  <c r="E76" i="3" s="1"/>
  <c r="F76" i="3" s="1"/>
  <c r="G76" i="3" s="1"/>
  <c r="D133" i="3"/>
  <c r="E133" i="3" s="1"/>
  <c r="F133" i="3" s="1"/>
  <c r="G133" i="3" s="1"/>
  <c r="D136" i="3"/>
  <c r="E136" i="3" s="1"/>
  <c r="F136" i="3" s="1"/>
  <c r="G136" i="3" s="1"/>
  <c r="D140" i="3"/>
  <c r="E140" i="3" s="1"/>
  <c r="F140" i="3" s="1"/>
  <c r="G140" i="3" s="1"/>
  <c r="D144" i="3"/>
  <c r="E144" i="3" s="1"/>
  <c r="F144" i="3" s="1"/>
  <c r="G144" i="3" s="1"/>
  <c r="D148" i="3"/>
  <c r="E148" i="3" s="1"/>
  <c r="F148" i="3" s="1"/>
  <c r="G148" i="3" s="1"/>
  <c r="D152" i="3"/>
  <c r="E152" i="3" s="1"/>
  <c r="F152" i="3" s="1"/>
  <c r="G152" i="3" s="1"/>
  <c r="D80" i="3"/>
  <c r="E80" i="3" s="1"/>
  <c r="F80" i="3" s="1"/>
  <c r="G80" i="3" s="1"/>
  <c r="D104" i="3"/>
  <c r="E104" i="3" s="1"/>
  <c r="F104" i="3" s="1"/>
  <c r="G104" i="3" s="1"/>
  <c r="D120" i="3"/>
  <c r="E120" i="3" s="1"/>
  <c r="F120" i="3" s="1"/>
  <c r="G120" i="3" s="1"/>
  <c r="L164" i="3"/>
  <c r="L166" i="3"/>
  <c r="K165" i="3"/>
  <c r="J165" i="3"/>
  <c r="D165" i="3"/>
  <c r="E165" i="3" s="1"/>
  <c r="F165" i="3" s="1"/>
  <c r="G165" i="3" s="1"/>
  <c r="H165" i="3" s="1"/>
  <c r="D160" i="3"/>
  <c r="E160" i="3" s="1"/>
  <c r="F160" i="3" s="1"/>
  <c r="G160" i="3" s="1"/>
  <c r="H160" i="3" s="1"/>
  <c r="L160" i="3"/>
  <c r="D166" i="3"/>
  <c r="E166" i="3" s="1"/>
  <c r="F166" i="3" s="1"/>
  <c r="G166" i="3" s="1"/>
  <c r="H166" i="3" s="1"/>
  <c r="L163" i="3"/>
  <c r="J163" i="3" s="1"/>
  <c r="D161" i="3"/>
  <c r="E161" i="3" s="1"/>
  <c r="F161" i="3" s="1"/>
  <c r="G161" i="3" s="1"/>
  <c r="H161" i="3" s="1"/>
  <c r="J167" i="3"/>
  <c r="D164" i="3"/>
  <c r="E164" i="3" s="1"/>
  <c r="F164" i="3" s="1"/>
  <c r="G164" i="3" s="1"/>
  <c r="H164" i="3" s="1"/>
  <c r="L161" i="3"/>
  <c r="J161" i="3" s="1"/>
  <c r="J159" i="3"/>
  <c r="D162" i="3"/>
  <c r="E162" i="3" s="1"/>
  <c r="F162" i="3" s="1"/>
  <c r="G162" i="3" s="1"/>
  <c r="H162" i="3" s="1"/>
  <c r="K167" i="3"/>
  <c r="L162" i="3"/>
  <c r="D167" i="3"/>
  <c r="E167" i="3" s="1"/>
  <c r="F167" i="3" s="1"/>
  <c r="G167" i="3" s="1"/>
  <c r="H167" i="3" s="1"/>
  <c r="J166" i="3"/>
  <c r="D163" i="3"/>
  <c r="E163" i="3" s="1"/>
  <c r="F163" i="3" s="1"/>
  <c r="G163" i="3" s="1"/>
  <c r="H163" i="3" s="1"/>
  <c r="J162" i="3"/>
  <c r="D159" i="3"/>
  <c r="K159" i="3"/>
  <c r="K163" i="3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D153" i="6"/>
  <c r="E153" i="6"/>
  <c r="F153" i="6"/>
  <c r="G153" i="6"/>
  <c r="D154" i="6"/>
  <c r="E154" i="6"/>
  <c r="F154" i="6"/>
  <c r="G154" i="6"/>
  <c r="D155" i="6"/>
  <c r="E155" i="6"/>
  <c r="F155" i="6"/>
  <c r="G155" i="6"/>
  <c r="D156" i="6"/>
  <c r="E156" i="6"/>
  <c r="F156" i="6"/>
  <c r="G156" i="6"/>
  <c r="D157" i="6"/>
  <c r="E157" i="6"/>
  <c r="F157" i="6"/>
  <c r="G157" i="6"/>
  <c r="D158" i="6"/>
  <c r="E158" i="6"/>
  <c r="F158" i="6"/>
  <c r="G158" i="6"/>
  <c r="D159" i="6"/>
  <c r="E159" i="6"/>
  <c r="F159" i="6"/>
  <c r="G159" i="6"/>
  <c r="D160" i="6"/>
  <c r="E160" i="6"/>
  <c r="F160" i="6"/>
  <c r="G160" i="6"/>
  <c r="D161" i="6"/>
  <c r="E161" i="6"/>
  <c r="F161" i="6"/>
  <c r="G161" i="6"/>
  <c r="D162" i="6"/>
  <c r="E162" i="6"/>
  <c r="F162" i="6"/>
  <c r="G162" i="6"/>
  <c r="D163" i="6"/>
  <c r="E163" i="6"/>
  <c r="F163" i="6"/>
  <c r="G163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67" i="6"/>
  <c r="E167" i="6"/>
  <c r="F167" i="6"/>
  <c r="G167" i="6"/>
  <c r="D168" i="6"/>
  <c r="E168" i="6"/>
  <c r="F168" i="6"/>
  <c r="G168" i="6"/>
  <c r="D169" i="6"/>
  <c r="E169" i="6"/>
  <c r="F169" i="6"/>
  <c r="G169" i="6"/>
  <c r="D170" i="6"/>
  <c r="E170" i="6"/>
  <c r="F170" i="6"/>
  <c r="G170" i="6"/>
  <c r="D171" i="6"/>
  <c r="E171" i="6"/>
  <c r="F171" i="6"/>
  <c r="G171" i="6"/>
  <c r="D172" i="6"/>
  <c r="E172" i="6"/>
  <c r="F172" i="6"/>
  <c r="G172" i="6"/>
  <c r="D173" i="6"/>
  <c r="E173" i="6"/>
  <c r="F173" i="6"/>
  <c r="G173" i="6"/>
  <c r="D174" i="6"/>
  <c r="E174" i="6"/>
  <c r="F174" i="6"/>
  <c r="G174" i="6"/>
  <c r="D175" i="6"/>
  <c r="E175" i="6"/>
  <c r="F175" i="6"/>
  <c r="G175" i="6"/>
  <c r="D176" i="6"/>
  <c r="E176" i="6"/>
  <c r="F176" i="6"/>
  <c r="G176" i="6"/>
  <c r="D177" i="6"/>
  <c r="E177" i="6"/>
  <c r="F177" i="6"/>
  <c r="G177" i="6"/>
  <c r="D178" i="6"/>
  <c r="E178" i="6"/>
  <c r="F178" i="6"/>
  <c r="G178" i="6"/>
  <c r="D179" i="6"/>
  <c r="E179" i="6"/>
  <c r="F179" i="6"/>
  <c r="G179" i="6"/>
  <c r="D180" i="6"/>
  <c r="E180" i="6"/>
  <c r="F180" i="6"/>
  <c r="G180" i="6"/>
  <c r="D181" i="6"/>
  <c r="E181" i="6"/>
  <c r="F181" i="6"/>
  <c r="G181" i="6"/>
  <c r="D182" i="6"/>
  <c r="E182" i="6"/>
  <c r="F182" i="6"/>
  <c r="G182" i="6"/>
  <c r="D183" i="6"/>
  <c r="E183" i="6"/>
  <c r="F183" i="6"/>
  <c r="G183" i="6"/>
  <c r="D184" i="6"/>
  <c r="E184" i="6"/>
  <c r="F184" i="6"/>
  <c r="G184" i="6"/>
  <c r="D185" i="6"/>
  <c r="E185" i="6"/>
  <c r="F185" i="6"/>
  <c r="G185" i="6"/>
  <c r="D186" i="6"/>
  <c r="E186" i="6"/>
  <c r="F186" i="6"/>
  <c r="G186" i="6"/>
  <c r="D187" i="6"/>
  <c r="E187" i="6"/>
  <c r="F187" i="6"/>
  <c r="G187" i="6"/>
  <c r="D188" i="6"/>
  <c r="E188" i="6"/>
  <c r="F188" i="6"/>
  <c r="G188" i="6"/>
  <c r="D189" i="6"/>
  <c r="E189" i="6"/>
  <c r="F189" i="6"/>
  <c r="G189" i="6"/>
  <c r="D190" i="6"/>
  <c r="E190" i="6"/>
  <c r="F190" i="6"/>
  <c r="G190" i="6"/>
  <c r="D191" i="6"/>
  <c r="E191" i="6"/>
  <c r="F191" i="6"/>
  <c r="G191" i="6"/>
  <c r="D192" i="6"/>
  <c r="E192" i="6"/>
  <c r="F192" i="6"/>
  <c r="G192" i="6"/>
  <c r="D193" i="6"/>
  <c r="E193" i="6"/>
  <c r="F193" i="6"/>
  <c r="G193" i="6"/>
  <c r="D194" i="6"/>
  <c r="E194" i="6"/>
  <c r="F194" i="6"/>
  <c r="G194" i="6"/>
  <c r="D195" i="6"/>
  <c r="E195" i="6"/>
  <c r="F195" i="6"/>
  <c r="G195" i="6"/>
  <c r="D196" i="6"/>
  <c r="E196" i="6"/>
  <c r="F196" i="6"/>
  <c r="G196" i="6"/>
  <c r="D197" i="6"/>
  <c r="E197" i="6"/>
  <c r="F197" i="6"/>
  <c r="G197" i="6"/>
  <c r="D198" i="6"/>
  <c r="E198" i="6"/>
  <c r="F198" i="6"/>
  <c r="G198" i="6"/>
  <c r="D199" i="6"/>
  <c r="E199" i="6"/>
  <c r="F199" i="6"/>
  <c r="G199" i="6"/>
  <c r="D200" i="6"/>
  <c r="E200" i="6"/>
  <c r="F200" i="6"/>
  <c r="G200" i="6"/>
  <c r="D201" i="6"/>
  <c r="E201" i="6"/>
  <c r="F201" i="6"/>
  <c r="G201" i="6"/>
  <c r="D202" i="6"/>
  <c r="E202" i="6"/>
  <c r="F202" i="6"/>
  <c r="G202" i="6"/>
  <c r="D203" i="6"/>
  <c r="E203" i="6"/>
  <c r="F203" i="6"/>
  <c r="G203" i="6"/>
  <c r="D204" i="6"/>
  <c r="E204" i="6"/>
  <c r="F204" i="6"/>
  <c r="G204" i="6"/>
  <c r="D205" i="6"/>
  <c r="E205" i="6"/>
  <c r="F205" i="6"/>
  <c r="G205" i="6"/>
  <c r="D206" i="6"/>
  <c r="E206" i="6"/>
  <c r="F206" i="6"/>
  <c r="G206" i="6"/>
  <c r="D207" i="6"/>
  <c r="E207" i="6"/>
  <c r="F207" i="6"/>
  <c r="G207" i="6"/>
  <c r="D208" i="6"/>
  <c r="E208" i="6"/>
  <c r="F208" i="6"/>
  <c r="G208" i="6"/>
  <c r="D209" i="6"/>
  <c r="E209" i="6"/>
  <c r="F209" i="6"/>
  <c r="G209" i="6"/>
  <c r="D210" i="6"/>
  <c r="E210" i="6"/>
  <c r="F210" i="6"/>
  <c r="G210" i="6"/>
  <c r="D211" i="6"/>
  <c r="E211" i="6"/>
  <c r="F211" i="6"/>
  <c r="G211" i="6"/>
  <c r="D212" i="6"/>
  <c r="E212" i="6"/>
  <c r="F212" i="6"/>
  <c r="G212" i="6"/>
  <c r="D213" i="6"/>
  <c r="E213" i="6"/>
  <c r="F213" i="6"/>
  <c r="G213" i="6"/>
  <c r="D214" i="6"/>
  <c r="E214" i="6"/>
  <c r="F214" i="6"/>
  <c r="G214" i="6"/>
  <c r="D215" i="6"/>
  <c r="E215" i="6"/>
  <c r="F215" i="6"/>
  <c r="G215" i="6"/>
  <c r="D216" i="6"/>
  <c r="E216" i="6"/>
  <c r="F216" i="6"/>
  <c r="G216" i="6"/>
  <c r="D217" i="6"/>
  <c r="E217" i="6"/>
  <c r="F217" i="6"/>
  <c r="G217" i="6"/>
  <c r="D218" i="6"/>
  <c r="E218" i="6"/>
  <c r="F218" i="6"/>
  <c r="G218" i="6"/>
  <c r="D219" i="6"/>
  <c r="E219" i="6"/>
  <c r="F219" i="6"/>
  <c r="G219" i="6"/>
  <c r="D220" i="6"/>
  <c r="E220" i="6"/>
  <c r="F220" i="6"/>
  <c r="G220" i="6"/>
  <c r="D221" i="6"/>
  <c r="E221" i="6"/>
  <c r="F221" i="6"/>
  <c r="G221" i="6"/>
  <c r="D222" i="6"/>
  <c r="E222" i="6"/>
  <c r="F222" i="6"/>
  <c r="G222" i="6"/>
  <c r="D22" i="6"/>
  <c r="E22" i="6"/>
  <c r="F22" i="6"/>
  <c r="G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" i="6"/>
  <c r="E159" i="3" l="1"/>
  <c r="D37" i="1"/>
  <c r="E37" i="1"/>
  <c r="F37" i="1"/>
  <c r="F53" i="1" s="1"/>
  <c r="G37" i="1"/>
  <c r="G53" i="1" s="1"/>
  <c r="H37" i="1"/>
  <c r="H53" i="1" s="1"/>
  <c r="C37" i="1"/>
  <c r="D159" i="1"/>
  <c r="E159" i="1"/>
  <c r="F159" i="1"/>
  <c r="G159" i="1"/>
  <c r="H159" i="1"/>
  <c r="C159" i="1"/>
  <c r="D160" i="1"/>
  <c r="E160" i="1"/>
  <c r="F160" i="1"/>
  <c r="G160" i="1"/>
  <c r="H160" i="1"/>
  <c r="C160" i="1"/>
  <c r="F159" i="3" l="1"/>
  <c r="C187" i="1"/>
  <c r="D187" i="1" s="1"/>
  <c r="E187" i="1" s="1"/>
  <c r="F187" i="1" s="1"/>
  <c r="G187" i="1" s="1"/>
  <c r="H187" i="1" s="1"/>
  <c r="C273" i="1"/>
  <c r="D273" i="1" s="1"/>
  <c r="E273" i="1" s="1"/>
  <c r="F273" i="1" s="1"/>
  <c r="G273" i="1" s="1"/>
  <c r="H273" i="1" s="1"/>
  <c r="C252" i="1"/>
  <c r="D252" i="1" s="1"/>
  <c r="E252" i="1" s="1"/>
  <c r="F252" i="1" s="1"/>
  <c r="G252" i="1" s="1"/>
  <c r="H252" i="1" s="1"/>
  <c r="C226" i="1"/>
  <c r="D226" i="1" s="1"/>
  <c r="E226" i="1" s="1"/>
  <c r="F226" i="1" s="1"/>
  <c r="G226" i="1" s="1"/>
  <c r="H226" i="1" s="1"/>
  <c r="C272" i="1"/>
  <c r="C240" i="1"/>
  <c r="C221" i="1"/>
  <c r="D221" i="1" s="1"/>
  <c r="E221" i="1" s="1"/>
  <c r="F221" i="1" s="1"/>
  <c r="G221" i="1" s="1"/>
  <c r="H221" i="1" s="1"/>
  <c r="C259" i="1"/>
  <c r="D259" i="1" s="1"/>
  <c r="E259" i="1" s="1"/>
  <c r="F259" i="1" s="1"/>
  <c r="G259" i="1" s="1"/>
  <c r="H259" i="1" s="1"/>
  <c r="C233" i="1"/>
  <c r="D233" i="1" s="1"/>
  <c r="E233" i="1" s="1"/>
  <c r="F233" i="1" s="1"/>
  <c r="G233" i="1" s="1"/>
  <c r="H233" i="1" s="1"/>
  <c r="C219" i="1"/>
  <c r="D219" i="1" s="1"/>
  <c r="E219" i="1" s="1"/>
  <c r="F219" i="1" s="1"/>
  <c r="G219" i="1" s="1"/>
  <c r="H219" i="1" s="1"/>
  <c r="C182" i="1"/>
  <c r="D182" i="1" s="1"/>
  <c r="E182" i="1" s="1"/>
  <c r="F182" i="1" s="1"/>
  <c r="G182" i="1" s="1"/>
  <c r="H182" i="1" s="1"/>
  <c r="C192" i="1"/>
  <c r="D192" i="1" s="1"/>
  <c r="E192" i="1" s="1"/>
  <c r="F192" i="1" s="1"/>
  <c r="G192" i="1" s="1"/>
  <c r="H192" i="1" s="1"/>
  <c r="C184" i="1"/>
  <c r="D184" i="1" s="1"/>
  <c r="E184" i="1" s="1"/>
  <c r="F184" i="1" s="1"/>
  <c r="G184" i="1" s="1"/>
  <c r="H184" i="1" s="1"/>
  <c r="C276" i="1"/>
  <c r="C255" i="1"/>
  <c r="D255" i="1" s="1"/>
  <c r="E255" i="1" s="1"/>
  <c r="F255" i="1" s="1"/>
  <c r="G255" i="1" s="1"/>
  <c r="H255" i="1" s="1"/>
  <c r="C228" i="1"/>
  <c r="D228" i="1" s="1"/>
  <c r="E228" i="1" s="1"/>
  <c r="F228" i="1" s="1"/>
  <c r="G228" i="1" s="1"/>
  <c r="H228" i="1" s="1"/>
  <c r="C215" i="1"/>
  <c r="D215" i="1" s="1"/>
  <c r="E215" i="1" s="1"/>
  <c r="F215" i="1" s="1"/>
  <c r="G215" i="1" s="1"/>
  <c r="H215" i="1" s="1"/>
  <c r="D276" i="1"/>
  <c r="E276" i="1" s="1"/>
  <c r="F276" i="1" s="1"/>
  <c r="G276" i="1" s="1"/>
  <c r="H276" i="1" s="1"/>
  <c r="D240" i="1"/>
  <c r="E240" i="1" s="1"/>
  <c r="F240" i="1" s="1"/>
  <c r="G240" i="1" s="1"/>
  <c r="H240" i="1" s="1"/>
  <c r="C180" i="1"/>
  <c r="D180" i="1" s="1"/>
  <c r="E180" i="1" s="1"/>
  <c r="F180" i="1" s="1"/>
  <c r="G180" i="1" s="1"/>
  <c r="H180" i="1" s="1"/>
  <c r="C275" i="1"/>
  <c r="D275" i="1" s="1"/>
  <c r="E275" i="1" s="1"/>
  <c r="F275" i="1" s="1"/>
  <c r="G275" i="1" s="1"/>
  <c r="H275" i="1" s="1"/>
  <c r="C265" i="1"/>
  <c r="D265" i="1" s="1"/>
  <c r="E265" i="1" s="1"/>
  <c r="F265" i="1" s="1"/>
  <c r="G265" i="1" s="1"/>
  <c r="H265" i="1" s="1"/>
  <c r="C262" i="1"/>
  <c r="D262" i="1" s="1"/>
  <c r="E262" i="1" s="1"/>
  <c r="F262" i="1" s="1"/>
  <c r="G262" i="1" s="1"/>
  <c r="H262" i="1" s="1"/>
  <c r="C258" i="1"/>
  <c r="D258" i="1" s="1"/>
  <c r="E258" i="1" s="1"/>
  <c r="F258" i="1" s="1"/>
  <c r="G258" i="1" s="1"/>
  <c r="H258" i="1" s="1"/>
  <c r="C245" i="1"/>
  <c r="D245" i="1" s="1"/>
  <c r="E245" i="1" s="1"/>
  <c r="F245" i="1" s="1"/>
  <c r="G245" i="1" s="1"/>
  <c r="H245" i="1" s="1"/>
  <c r="C211" i="1"/>
  <c r="D211" i="1" s="1"/>
  <c r="E211" i="1" s="1"/>
  <c r="F211" i="1" s="1"/>
  <c r="G211" i="1" s="1"/>
  <c r="H211" i="1" s="1"/>
  <c r="C204" i="1"/>
  <c r="D204" i="1" s="1"/>
  <c r="E204" i="1" s="1"/>
  <c r="F204" i="1" s="1"/>
  <c r="G204" i="1" s="1"/>
  <c r="H204" i="1" s="1"/>
  <c r="C198" i="1"/>
  <c r="D198" i="1" s="1"/>
  <c r="E198" i="1" s="1"/>
  <c r="F198" i="1" s="1"/>
  <c r="G198" i="1" s="1"/>
  <c r="H198" i="1" s="1"/>
  <c r="D272" i="1"/>
  <c r="E272" i="1" s="1"/>
  <c r="F272" i="1" s="1"/>
  <c r="G272" i="1" s="1"/>
  <c r="H272" i="1" s="1"/>
  <c r="C227" i="1"/>
  <c r="D227" i="1" s="1"/>
  <c r="E227" i="1" s="1"/>
  <c r="F227" i="1" s="1"/>
  <c r="G227" i="1" s="1"/>
  <c r="H227" i="1" s="1"/>
  <c r="C234" i="1"/>
  <c r="D234" i="1" s="1"/>
  <c r="E234" i="1" s="1"/>
  <c r="F234" i="1" s="1"/>
  <c r="G234" i="1" s="1"/>
  <c r="H234" i="1" s="1"/>
  <c r="C238" i="1"/>
  <c r="D238" i="1" s="1"/>
  <c r="E238" i="1" s="1"/>
  <c r="F238" i="1" s="1"/>
  <c r="G238" i="1" s="1"/>
  <c r="H238" i="1" s="1"/>
  <c r="C241" i="1"/>
  <c r="D241" i="1" s="1"/>
  <c r="E241" i="1" s="1"/>
  <c r="F241" i="1" s="1"/>
  <c r="G241" i="1" s="1"/>
  <c r="H241" i="1" s="1"/>
  <c r="C216" i="1"/>
  <c r="D216" i="1" s="1"/>
  <c r="E216" i="1" s="1"/>
  <c r="F216" i="1" s="1"/>
  <c r="G216" i="1" s="1"/>
  <c r="H216" i="1" s="1"/>
  <c r="C223" i="1"/>
  <c r="D223" i="1" s="1"/>
  <c r="E223" i="1" s="1"/>
  <c r="F223" i="1" s="1"/>
  <c r="G223" i="1" s="1"/>
  <c r="H223" i="1" s="1"/>
  <c r="C229" i="1"/>
  <c r="D229" i="1" s="1"/>
  <c r="E229" i="1" s="1"/>
  <c r="F229" i="1" s="1"/>
  <c r="G229" i="1" s="1"/>
  <c r="H229" i="1" s="1"/>
  <c r="C236" i="1"/>
  <c r="D236" i="1" s="1"/>
  <c r="E236" i="1" s="1"/>
  <c r="F236" i="1" s="1"/>
  <c r="G236" i="1" s="1"/>
  <c r="H236" i="1" s="1"/>
  <c r="C246" i="1"/>
  <c r="D246" i="1" s="1"/>
  <c r="E246" i="1" s="1"/>
  <c r="F246" i="1" s="1"/>
  <c r="G246" i="1" s="1"/>
  <c r="H246" i="1" s="1"/>
  <c r="C178" i="1"/>
  <c r="D178" i="1" s="1"/>
  <c r="E178" i="1" s="1"/>
  <c r="F178" i="1" s="1"/>
  <c r="G178" i="1" s="1"/>
  <c r="H178" i="1" s="1"/>
  <c r="C186" i="1"/>
  <c r="D186" i="1" s="1"/>
  <c r="E186" i="1" s="1"/>
  <c r="F186" i="1" s="1"/>
  <c r="G186" i="1" s="1"/>
  <c r="H186" i="1" s="1"/>
  <c r="C274" i="1"/>
  <c r="D274" i="1" s="1"/>
  <c r="E274" i="1" s="1"/>
  <c r="F274" i="1" s="1"/>
  <c r="G274" i="1" s="1"/>
  <c r="H274" i="1" s="1"/>
  <c r="C271" i="1"/>
  <c r="D271" i="1" s="1"/>
  <c r="E271" i="1" s="1"/>
  <c r="F271" i="1" s="1"/>
  <c r="G271" i="1" s="1"/>
  <c r="H271" i="1" s="1"/>
  <c r="C268" i="1"/>
  <c r="D268" i="1" s="1"/>
  <c r="E268" i="1" s="1"/>
  <c r="F268" i="1" s="1"/>
  <c r="G268" i="1" s="1"/>
  <c r="H268" i="1" s="1"/>
  <c r="C261" i="1"/>
  <c r="D261" i="1" s="1"/>
  <c r="E261" i="1" s="1"/>
  <c r="F261" i="1" s="1"/>
  <c r="G261" i="1" s="1"/>
  <c r="H261" i="1" s="1"/>
  <c r="C256" i="1"/>
  <c r="D256" i="1" s="1"/>
  <c r="E256" i="1" s="1"/>
  <c r="F256" i="1" s="1"/>
  <c r="G256" i="1" s="1"/>
  <c r="H256" i="1" s="1"/>
  <c r="C249" i="1"/>
  <c r="D249" i="1" s="1"/>
  <c r="E249" i="1" s="1"/>
  <c r="F249" i="1" s="1"/>
  <c r="G249" i="1" s="1"/>
  <c r="H249" i="1" s="1"/>
  <c r="C230" i="1"/>
  <c r="D230" i="1" s="1"/>
  <c r="E230" i="1" s="1"/>
  <c r="F230" i="1" s="1"/>
  <c r="G230" i="1" s="1"/>
  <c r="H230" i="1" s="1"/>
  <c r="C210" i="1"/>
  <c r="D210" i="1" s="1"/>
  <c r="E210" i="1" s="1"/>
  <c r="F210" i="1" s="1"/>
  <c r="G210" i="1" s="1"/>
  <c r="H210" i="1" s="1"/>
  <c r="C189" i="1"/>
  <c r="D189" i="1" s="1"/>
  <c r="E189" i="1" s="1"/>
  <c r="F189" i="1" s="1"/>
  <c r="G189" i="1" s="1"/>
  <c r="H189" i="1" s="1"/>
  <c r="C212" i="1"/>
  <c r="D212" i="1" s="1"/>
  <c r="E212" i="1" s="1"/>
  <c r="F212" i="1" s="1"/>
  <c r="G212" i="1" s="1"/>
  <c r="H212" i="1" s="1"/>
  <c r="C206" i="1"/>
  <c r="D206" i="1" s="1"/>
  <c r="E206" i="1" s="1"/>
  <c r="F206" i="1" s="1"/>
  <c r="G206" i="1" s="1"/>
  <c r="H206" i="1" s="1"/>
  <c r="C200" i="1"/>
  <c r="D200" i="1" s="1"/>
  <c r="E200" i="1" s="1"/>
  <c r="F200" i="1" s="1"/>
  <c r="G200" i="1" s="1"/>
  <c r="H200" i="1" s="1"/>
  <c r="C197" i="1"/>
  <c r="D197" i="1" s="1"/>
  <c r="E197" i="1" s="1"/>
  <c r="F197" i="1" s="1"/>
  <c r="G197" i="1" s="1"/>
  <c r="H197" i="1" s="1"/>
  <c r="C193" i="1"/>
  <c r="D193" i="1" s="1"/>
  <c r="E193" i="1" s="1"/>
  <c r="F193" i="1" s="1"/>
  <c r="G193" i="1" s="1"/>
  <c r="H193" i="1" s="1"/>
  <c r="C191" i="1"/>
  <c r="D191" i="1" s="1"/>
  <c r="E191" i="1" s="1"/>
  <c r="F191" i="1" s="1"/>
  <c r="G191" i="1" s="1"/>
  <c r="H191" i="1" s="1"/>
  <c r="C177" i="1"/>
  <c r="D177" i="1" s="1"/>
  <c r="E177" i="1" s="1"/>
  <c r="F177" i="1" s="1"/>
  <c r="G177" i="1" s="1"/>
  <c r="H177" i="1" s="1"/>
  <c r="C179" i="1"/>
  <c r="D179" i="1" s="1"/>
  <c r="E179" i="1" s="1"/>
  <c r="F179" i="1" s="1"/>
  <c r="G179" i="1" s="1"/>
  <c r="H179" i="1" s="1"/>
  <c r="C181" i="1"/>
  <c r="D181" i="1" s="1"/>
  <c r="E181" i="1" s="1"/>
  <c r="F181" i="1" s="1"/>
  <c r="G181" i="1" s="1"/>
  <c r="H181" i="1" s="1"/>
  <c r="C183" i="1"/>
  <c r="D183" i="1" s="1"/>
  <c r="E183" i="1" s="1"/>
  <c r="F183" i="1" s="1"/>
  <c r="G183" i="1" s="1"/>
  <c r="H183" i="1" s="1"/>
  <c r="C185" i="1"/>
  <c r="D185" i="1" s="1"/>
  <c r="E185" i="1" s="1"/>
  <c r="F185" i="1" s="1"/>
  <c r="G185" i="1" s="1"/>
  <c r="H185" i="1" s="1"/>
  <c r="C269" i="1"/>
  <c r="D269" i="1" s="1"/>
  <c r="E269" i="1" s="1"/>
  <c r="F269" i="1" s="1"/>
  <c r="G269" i="1" s="1"/>
  <c r="H269" i="1" s="1"/>
  <c r="C267" i="1"/>
  <c r="D267" i="1" s="1"/>
  <c r="E267" i="1" s="1"/>
  <c r="F267" i="1" s="1"/>
  <c r="G267" i="1" s="1"/>
  <c r="H267" i="1" s="1"/>
  <c r="C264" i="1"/>
  <c r="D264" i="1" s="1"/>
  <c r="E264" i="1" s="1"/>
  <c r="F264" i="1" s="1"/>
  <c r="G264" i="1" s="1"/>
  <c r="H264" i="1" s="1"/>
  <c r="C263" i="1"/>
  <c r="D263" i="1" s="1"/>
  <c r="E263" i="1" s="1"/>
  <c r="F263" i="1" s="1"/>
  <c r="G263" i="1" s="1"/>
  <c r="H263" i="1" s="1"/>
  <c r="C260" i="1"/>
  <c r="D260" i="1" s="1"/>
  <c r="E260" i="1" s="1"/>
  <c r="F260" i="1" s="1"/>
  <c r="G260" i="1" s="1"/>
  <c r="H260" i="1" s="1"/>
  <c r="C253" i="1"/>
  <c r="D253" i="1" s="1"/>
  <c r="E253" i="1" s="1"/>
  <c r="F253" i="1" s="1"/>
  <c r="G253" i="1" s="1"/>
  <c r="H253" i="1" s="1"/>
  <c r="C251" i="1"/>
  <c r="D251" i="1" s="1"/>
  <c r="E251" i="1" s="1"/>
  <c r="F251" i="1" s="1"/>
  <c r="G251" i="1" s="1"/>
  <c r="H251" i="1" s="1"/>
  <c r="C248" i="1"/>
  <c r="D248" i="1" s="1"/>
  <c r="E248" i="1" s="1"/>
  <c r="F248" i="1" s="1"/>
  <c r="G248" i="1" s="1"/>
  <c r="H248" i="1" s="1"/>
  <c r="C247" i="1"/>
  <c r="D247" i="1" s="1"/>
  <c r="E247" i="1" s="1"/>
  <c r="F247" i="1" s="1"/>
  <c r="G247" i="1" s="1"/>
  <c r="H247" i="1" s="1"/>
  <c r="C244" i="1"/>
  <c r="D244" i="1" s="1"/>
  <c r="E244" i="1" s="1"/>
  <c r="F244" i="1" s="1"/>
  <c r="G244" i="1" s="1"/>
  <c r="H244" i="1" s="1"/>
  <c r="C242" i="1"/>
  <c r="D242" i="1" s="1"/>
  <c r="E242" i="1" s="1"/>
  <c r="F242" i="1" s="1"/>
  <c r="G242" i="1" s="1"/>
  <c r="H242" i="1" s="1"/>
  <c r="C237" i="1"/>
  <c r="D237" i="1" s="1"/>
  <c r="E237" i="1" s="1"/>
  <c r="F237" i="1" s="1"/>
  <c r="G237" i="1" s="1"/>
  <c r="H237" i="1" s="1"/>
  <c r="C235" i="1"/>
  <c r="D235" i="1" s="1"/>
  <c r="E235" i="1" s="1"/>
  <c r="F235" i="1" s="1"/>
  <c r="G235" i="1" s="1"/>
  <c r="H235" i="1" s="1"/>
  <c r="C231" i="1"/>
  <c r="D231" i="1" s="1"/>
  <c r="E231" i="1" s="1"/>
  <c r="F231" i="1" s="1"/>
  <c r="G231" i="1" s="1"/>
  <c r="H231" i="1" s="1"/>
  <c r="C224" i="1"/>
  <c r="D224" i="1" s="1"/>
  <c r="E224" i="1" s="1"/>
  <c r="F224" i="1" s="1"/>
  <c r="G224" i="1" s="1"/>
  <c r="H224" i="1" s="1"/>
  <c r="C217" i="1"/>
  <c r="D217" i="1" s="1"/>
  <c r="E217" i="1" s="1"/>
  <c r="F217" i="1" s="1"/>
  <c r="G217" i="1" s="1"/>
  <c r="H217" i="1" s="1"/>
  <c r="C214" i="1"/>
  <c r="D214" i="1" s="1"/>
  <c r="E214" i="1" s="1"/>
  <c r="F214" i="1" s="1"/>
  <c r="G214" i="1" s="1"/>
  <c r="H214" i="1" s="1"/>
  <c r="C208" i="1"/>
  <c r="D208" i="1" s="1"/>
  <c r="E208" i="1" s="1"/>
  <c r="F208" i="1" s="1"/>
  <c r="G208" i="1" s="1"/>
  <c r="H208" i="1" s="1"/>
  <c r="C205" i="1"/>
  <c r="D205" i="1" s="1"/>
  <c r="E205" i="1" s="1"/>
  <c r="F205" i="1" s="1"/>
  <c r="G205" i="1" s="1"/>
  <c r="H205" i="1" s="1"/>
  <c r="C201" i="1"/>
  <c r="D201" i="1" s="1"/>
  <c r="E201" i="1" s="1"/>
  <c r="F201" i="1" s="1"/>
  <c r="G201" i="1" s="1"/>
  <c r="H201" i="1" s="1"/>
  <c r="C199" i="1"/>
  <c r="D199" i="1" s="1"/>
  <c r="E199" i="1" s="1"/>
  <c r="F199" i="1" s="1"/>
  <c r="G199" i="1" s="1"/>
  <c r="H199" i="1" s="1"/>
  <c r="C195" i="1"/>
  <c r="D195" i="1" s="1"/>
  <c r="E195" i="1" s="1"/>
  <c r="F195" i="1" s="1"/>
  <c r="G195" i="1" s="1"/>
  <c r="H195" i="1" s="1"/>
  <c r="C194" i="1"/>
  <c r="D194" i="1" s="1"/>
  <c r="E194" i="1" s="1"/>
  <c r="F194" i="1" s="1"/>
  <c r="G194" i="1" s="1"/>
  <c r="H194" i="1" s="1"/>
  <c r="C188" i="1"/>
  <c r="D188" i="1" s="1"/>
  <c r="E188" i="1" s="1"/>
  <c r="F188" i="1" s="1"/>
  <c r="G188" i="1" s="1"/>
  <c r="H188" i="1" s="1"/>
  <c r="C176" i="1"/>
  <c r="D176" i="1" s="1"/>
  <c r="E176" i="1" s="1"/>
  <c r="F176" i="1" s="1"/>
  <c r="G176" i="1" s="1"/>
  <c r="H176" i="1" s="1"/>
  <c r="C270" i="1"/>
  <c r="D270" i="1" s="1"/>
  <c r="E270" i="1" s="1"/>
  <c r="F270" i="1" s="1"/>
  <c r="G270" i="1" s="1"/>
  <c r="H270" i="1" s="1"/>
  <c r="C266" i="1"/>
  <c r="D266" i="1" s="1"/>
  <c r="E266" i="1" s="1"/>
  <c r="F266" i="1" s="1"/>
  <c r="G266" i="1" s="1"/>
  <c r="H266" i="1" s="1"/>
  <c r="C257" i="1"/>
  <c r="D257" i="1" s="1"/>
  <c r="E257" i="1" s="1"/>
  <c r="F257" i="1" s="1"/>
  <c r="G257" i="1" s="1"/>
  <c r="H257" i="1" s="1"/>
  <c r="C254" i="1"/>
  <c r="D254" i="1" s="1"/>
  <c r="E254" i="1" s="1"/>
  <c r="F254" i="1" s="1"/>
  <c r="G254" i="1" s="1"/>
  <c r="H254" i="1" s="1"/>
  <c r="C250" i="1"/>
  <c r="D250" i="1" s="1"/>
  <c r="E250" i="1" s="1"/>
  <c r="F250" i="1" s="1"/>
  <c r="G250" i="1" s="1"/>
  <c r="H250" i="1" s="1"/>
  <c r="C243" i="1"/>
  <c r="D243" i="1" s="1"/>
  <c r="E243" i="1" s="1"/>
  <c r="F243" i="1" s="1"/>
  <c r="G243" i="1" s="1"/>
  <c r="H243" i="1" s="1"/>
  <c r="C239" i="1"/>
  <c r="D239" i="1" s="1"/>
  <c r="E239" i="1" s="1"/>
  <c r="F239" i="1" s="1"/>
  <c r="G239" i="1" s="1"/>
  <c r="H239" i="1" s="1"/>
  <c r="C232" i="1"/>
  <c r="D232" i="1" s="1"/>
  <c r="E232" i="1" s="1"/>
  <c r="F232" i="1" s="1"/>
  <c r="G232" i="1" s="1"/>
  <c r="H232" i="1" s="1"/>
  <c r="C225" i="1"/>
  <c r="D225" i="1" s="1"/>
  <c r="E225" i="1" s="1"/>
  <c r="F225" i="1" s="1"/>
  <c r="G225" i="1" s="1"/>
  <c r="H225" i="1" s="1"/>
  <c r="C222" i="1"/>
  <c r="D222" i="1" s="1"/>
  <c r="E222" i="1" s="1"/>
  <c r="F222" i="1" s="1"/>
  <c r="G222" i="1" s="1"/>
  <c r="H222" i="1" s="1"/>
  <c r="C220" i="1"/>
  <c r="D220" i="1" s="1"/>
  <c r="E220" i="1" s="1"/>
  <c r="F220" i="1" s="1"/>
  <c r="G220" i="1" s="1"/>
  <c r="H220" i="1" s="1"/>
  <c r="C218" i="1"/>
  <c r="D218" i="1" s="1"/>
  <c r="E218" i="1" s="1"/>
  <c r="F218" i="1" s="1"/>
  <c r="G218" i="1" s="1"/>
  <c r="H218" i="1" s="1"/>
  <c r="C213" i="1"/>
  <c r="D213" i="1" s="1"/>
  <c r="E213" i="1" s="1"/>
  <c r="F213" i="1" s="1"/>
  <c r="G213" i="1" s="1"/>
  <c r="H213" i="1" s="1"/>
  <c r="C209" i="1"/>
  <c r="D209" i="1" s="1"/>
  <c r="E209" i="1" s="1"/>
  <c r="F209" i="1" s="1"/>
  <c r="G209" i="1" s="1"/>
  <c r="H209" i="1" s="1"/>
  <c r="C207" i="1"/>
  <c r="D207" i="1" s="1"/>
  <c r="E207" i="1" s="1"/>
  <c r="F207" i="1" s="1"/>
  <c r="G207" i="1" s="1"/>
  <c r="H207" i="1" s="1"/>
  <c r="C203" i="1"/>
  <c r="D203" i="1" s="1"/>
  <c r="E203" i="1" s="1"/>
  <c r="F203" i="1" s="1"/>
  <c r="G203" i="1" s="1"/>
  <c r="H203" i="1" s="1"/>
  <c r="C202" i="1"/>
  <c r="D202" i="1" s="1"/>
  <c r="E202" i="1" s="1"/>
  <c r="F202" i="1" s="1"/>
  <c r="G202" i="1" s="1"/>
  <c r="H202" i="1" s="1"/>
  <c r="C196" i="1"/>
  <c r="D196" i="1" s="1"/>
  <c r="E196" i="1" s="1"/>
  <c r="F196" i="1" s="1"/>
  <c r="G196" i="1" s="1"/>
  <c r="H196" i="1" s="1"/>
  <c r="C190" i="1"/>
  <c r="D190" i="1" s="1"/>
  <c r="E190" i="1" s="1"/>
  <c r="F190" i="1" s="1"/>
  <c r="G190" i="1" s="1"/>
  <c r="H190" i="1" s="1"/>
  <c r="C65" i="1"/>
  <c r="D65" i="1" s="1"/>
  <c r="E65" i="1" s="1"/>
  <c r="F65" i="1" s="1"/>
  <c r="G65" i="1" s="1"/>
  <c r="H65" i="1" s="1"/>
  <c r="C66" i="1"/>
  <c r="D66" i="1" s="1"/>
  <c r="E66" i="1" s="1"/>
  <c r="F66" i="1" s="1"/>
  <c r="G66" i="1" s="1"/>
  <c r="H66" i="1" s="1"/>
  <c r="C67" i="1"/>
  <c r="D67" i="1" s="1"/>
  <c r="E67" i="1" s="1"/>
  <c r="F67" i="1" s="1"/>
  <c r="G67" i="1" s="1"/>
  <c r="H67" i="1" s="1"/>
  <c r="C68" i="1"/>
  <c r="D68" i="1" s="1"/>
  <c r="E68" i="1" s="1"/>
  <c r="F68" i="1" s="1"/>
  <c r="G68" i="1" s="1"/>
  <c r="H68" i="1" s="1"/>
  <c r="C69" i="1"/>
  <c r="D69" i="1" s="1"/>
  <c r="E69" i="1" s="1"/>
  <c r="F69" i="1" s="1"/>
  <c r="G69" i="1" s="1"/>
  <c r="H69" i="1" s="1"/>
  <c r="C70" i="1"/>
  <c r="D70" i="1" s="1"/>
  <c r="E70" i="1" s="1"/>
  <c r="F70" i="1" s="1"/>
  <c r="G70" i="1" s="1"/>
  <c r="H70" i="1" s="1"/>
  <c r="C71" i="1"/>
  <c r="D71" i="1" s="1"/>
  <c r="E71" i="1" s="1"/>
  <c r="F71" i="1" s="1"/>
  <c r="G71" i="1" s="1"/>
  <c r="H71" i="1" s="1"/>
  <c r="C72" i="1"/>
  <c r="D72" i="1" s="1"/>
  <c r="E72" i="1" s="1"/>
  <c r="F72" i="1" s="1"/>
  <c r="G72" i="1" s="1"/>
  <c r="H72" i="1" s="1"/>
  <c r="C73" i="1"/>
  <c r="D73" i="1" s="1"/>
  <c r="E73" i="1" s="1"/>
  <c r="F73" i="1" s="1"/>
  <c r="G73" i="1" s="1"/>
  <c r="H73" i="1" s="1"/>
  <c r="C74" i="1"/>
  <c r="D74" i="1" s="1"/>
  <c r="E74" i="1" s="1"/>
  <c r="F74" i="1" s="1"/>
  <c r="G74" i="1" s="1"/>
  <c r="H74" i="1" s="1"/>
  <c r="C75" i="1"/>
  <c r="D75" i="1" s="1"/>
  <c r="E75" i="1" s="1"/>
  <c r="F75" i="1" s="1"/>
  <c r="G75" i="1" s="1"/>
  <c r="H75" i="1" s="1"/>
  <c r="C76" i="1"/>
  <c r="D76" i="1" s="1"/>
  <c r="E76" i="1" s="1"/>
  <c r="F76" i="1" s="1"/>
  <c r="G76" i="1" s="1"/>
  <c r="H76" i="1" s="1"/>
  <c r="C77" i="1"/>
  <c r="D77" i="1" s="1"/>
  <c r="E77" i="1" s="1"/>
  <c r="F77" i="1" s="1"/>
  <c r="G77" i="1" s="1"/>
  <c r="H77" i="1" s="1"/>
  <c r="C78" i="1"/>
  <c r="D78" i="1" s="1"/>
  <c r="E78" i="1" s="1"/>
  <c r="F78" i="1" s="1"/>
  <c r="G78" i="1" s="1"/>
  <c r="H78" i="1" s="1"/>
  <c r="C79" i="1"/>
  <c r="D79" i="1" s="1"/>
  <c r="E79" i="1" s="1"/>
  <c r="F79" i="1" s="1"/>
  <c r="G79" i="1" s="1"/>
  <c r="H79" i="1" s="1"/>
  <c r="C80" i="1"/>
  <c r="D80" i="1" s="1"/>
  <c r="E80" i="1" s="1"/>
  <c r="F80" i="1" s="1"/>
  <c r="G80" i="1" s="1"/>
  <c r="H80" i="1" s="1"/>
  <c r="C81" i="1"/>
  <c r="D81" i="1" s="1"/>
  <c r="E81" i="1" s="1"/>
  <c r="F81" i="1" s="1"/>
  <c r="G81" i="1" s="1"/>
  <c r="H81" i="1" s="1"/>
  <c r="C82" i="1"/>
  <c r="D82" i="1" s="1"/>
  <c r="E82" i="1" s="1"/>
  <c r="F82" i="1" s="1"/>
  <c r="G82" i="1" s="1"/>
  <c r="H82" i="1" s="1"/>
  <c r="C83" i="1"/>
  <c r="D83" i="1" s="1"/>
  <c r="E83" i="1" s="1"/>
  <c r="F83" i="1" s="1"/>
  <c r="G83" i="1" s="1"/>
  <c r="H83" i="1" s="1"/>
  <c r="C84" i="1"/>
  <c r="D84" i="1" s="1"/>
  <c r="E84" i="1" s="1"/>
  <c r="F84" i="1" s="1"/>
  <c r="G84" i="1" s="1"/>
  <c r="H84" i="1" s="1"/>
  <c r="C85" i="1"/>
  <c r="D85" i="1" s="1"/>
  <c r="E85" i="1" s="1"/>
  <c r="F85" i="1" s="1"/>
  <c r="G85" i="1" s="1"/>
  <c r="H85" i="1" s="1"/>
  <c r="C86" i="1"/>
  <c r="D86" i="1" s="1"/>
  <c r="E86" i="1" s="1"/>
  <c r="F86" i="1" s="1"/>
  <c r="G86" i="1" s="1"/>
  <c r="H86" i="1" s="1"/>
  <c r="C87" i="1"/>
  <c r="D87" i="1" s="1"/>
  <c r="E87" i="1" s="1"/>
  <c r="F87" i="1" s="1"/>
  <c r="G87" i="1" s="1"/>
  <c r="H87" i="1" s="1"/>
  <c r="C88" i="1"/>
  <c r="D88" i="1" s="1"/>
  <c r="E88" i="1" s="1"/>
  <c r="F88" i="1" s="1"/>
  <c r="G88" i="1" s="1"/>
  <c r="H88" i="1" s="1"/>
  <c r="C89" i="1"/>
  <c r="D89" i="1" s="1"/>
  <c r="E89" i="1" s="1"/>
  <c r="F89" i="1" s="1"/>
  <c r="G89" i="1" s="1"/>
  <c r="H89" i="1" s="1"/>
  <c r="C90" i="1"/>
  <c r="D90" i="1" s="1"/>
  <c r="E90" i="1" s="1"/>
  <c r="F90" i="1" s="1"/>
  <c r="G90" i="1" s="1"/>
  <c r="H90" i="1" s="1"/>
  <c r="C91" i="1"/>
  <c r="D91" i="1" s="1"/>
  <c r="E91" i="1" s="1"/>
  <c r="F91" i="1" s="1"/>
  <c r="G91" i="1" s="1"/>
  <c r="H91" i="1" s="1"/>
  <c r="C92" i="1"/>
  <c r="D92" i="1" s="1"/>
  <c r="E92" i="1" s="1"/>
  <c r="F92" i="1" s="1"/>
  <c r="G92" i="1" s="1"/>
  <c r="H92" i="1" s="1"/>
  <c r="C93" i="1"/>
  <c r="D93" i="1" s="1"/>
  <c r="E93" i="1" s="1"/>
  <c r="F93" i="1" s="1"/>
  <c r="G93" i="1" s="1"/>
  <c r="H93" i="1" s="1"/>
  <c r="C94" i="1"/>
  <c r="D94" i="1" s="1"/>
  <c r="E94" i="1" s="1"/>
  <c r="F94" i="1" s="1"/>
  <c r="G94" i="1" s="1"/>
  <c r="H94" i="1" s="1"/>
  <c r="C95" i="1"/>
  <c r="D95" i="1" s="1"/>
  <c r="E95" i="1" s="1"/>
  <c r="F95" i="1" s="1"/>
  <c r="G95" i="1" s="1"/>
  <c r="H95" i="1" s="1"/>
  <c r="C96" i="1"/>
  <c r="D96" i="1" s="1"/>
  <c r="E96" i="1" s="1"/>
  <c r="F96" i="1" s="1"/>
  <c r="G96" i="1" s="1"/>
  <c r="H96" i="1" s="1"/>
  <c r="C97" i="1"/>
  <c r="D97" i="1" s="1"/>
  <c r="E97" i="1" s="1"/>
  <c r="F97" i="1" s="1"/>
  <c r="G97" i="1" s="1"/>
  <c r="H97" i="1" s="1"/>
  <c r="C98" i="1"/>
  <c r="D98" i="1" s="1"/>
  <c r="E98" i="1" s="1"/>
  <c r="F98" i="1" s="1"/>
  <c r="G98" i="1" s="1"/>
  <c r="H98" i="1" s="1"/>
  <c r="C99" i="1"/>
  <c r="D99" i="1" s="1"/>
  <c r="E99" i="1" s="1"/>
  <c r="F99" i="1" s="1"/>
  <c r="G99" i="1" s="1"/>
  <c r="H99" i="1" s="1"/>
  <c r="C100" i="1"/>
  <c r="D100" i="1" s="1"/>
  <c r="E100" i="1" s="1"/>
  <c r="F100" i="1" s="1"/>
  <c r="G100" i="1" s="1"/>
  <c r="H100" i="1" s="1"/>
  <c r="C101" i="1"/>
  <c r="D101" i="1" s="1"/>
  <c r="E101" i="1" s="1"/>
  <c r="F101" i="1" s="1"/>
  <c r="G101" i="1" s="1"/>
  <c r="H101" i="1" s="1"/>
  <c r="C102" i="1"/>
  <c r="D102" i="1" s="1"/>
  <c r="E102" i="1" s="1"/>
  <c r="F102" i="1" s="1"/>
  <c r="G102" i="1" s="1"/>
  <c r="H102" i="1" s="1"/>
  <c r="C103" i="1"/>
  <c r="D103" i="1" s="1"/>
  <c r="E103" i="1" s="1"/>
  <c r="F103" i="1" s="1"/>
  <c r="G103" i="1" s="1"/>
  <c r="H103" i="1" s="1"/>
  <c r="C104" i="1"/>
  <c r="D104" i="1" s="1"/>
  <c r="E104" i="1" s="1"/>
  <c r="F104" i="1" s="1"/>
  <c r="G104" i="1" s="1"/>
  <c r="H104" i="1" s="1"/>
  <c r="C105" i="1"/>
  <c r="D105" i="1" s="1"/>
  <c r="E105" i="1" s="1"/>
  <c r="F105" i="1" s="1"/>
  <c r="G105" i="1" s="1"/>
  <c r="H105" i="1" s="1"/>
  <c r="C106" i="1"/>
  <c r="D106" i="1" s="1"/>
  <c r="E106" i="1" s="1"/>
  <c r="F106" i="1" s="1"/>
  <c r="G106" i="1" s="1"/>
  <c r="H106" i="1" s="1"/>
  <c r="C107" i="1"/>
  <c r="D107" i="1" s="1"/>
  <c r="E107" i="1" s="1"/>
  <c r="F107" i="1" s="1"/>
  <c r="G107" i="1" s="1"/>
  <c r="H107" i="1" s="1"/>
  <c r="C108" i="1"/>
  <c r="D108" i="1" s="1"/>
  <c r="E108" i="1" s="1"/>
  <c r="F108" i="1" s="1"/>
  <c r="G108" i="1" s="1"/>
  <c r="H108" i="1" s="1"/>
  <c r="C109" i="1"/>
  <c r="D109" i="1" s="1"/>
  <c r="E109" i="1" s="1"/>
  <c r="F109" i="1" s="1"/>
  <c r="G109" i="1" s="1"/>
  <c r="H109" i="1" s="1"/>
  <c r="C110" i="1"/>
  <c r="D110" i="1" s="1"/>
  <c r="E110" i="1" s="1"/>
  <c r="F110" i="1" s="1"/>
  <c r="G110" i="1" s="1"/>
  <c r="H110" i="1" s="1"/>
  <c r="C111" i="1"/>
  <c r="D111" i="1" s="1"/>
  <c r="E111" i="1" s="1"/>
  <c r="F111" i="1" s="1"/>
  <c r="G111" i="1" s="1"/>
  <c r="H111" i="1" s="1"/>
  <c r="C112" i="1"/>
  <c r="D112" i="1" s="1"/>
  <c r="E112" i="1" s="1"/>
  <c r="F112" i="1" s="1"/>
  <c r="G112" i="1" s="1"/>
  <c r="H112" i="1" s="1"/>
  <c r="C113" i="1"/>
  <c r="D113" i="1" s="1"/>
  <c r="E113" i="1" s="1"/>
  <c r="F113" i="1" s="1"/>
  <c r="G113" i="1" s="1"/>
  <c r="H113" i="1" s="1"/>
  <c r="C114" i="1"/>
  <c r="D114" i="1" s="1"/>
  <c r="E114" i="1" s="1"/>
  <c r="F114" i="1" s="1"/>
  <c r="G114" i="1" s="1"/>
  <c r="H114" i="1" s="1"/>
  <c r="C115" i="1"/>
  <c r="D115" i="1" s="1"/>
  <c r="E115" i="1" s="1"/>
  <c r="F115" i="1" s="1"/>
  <c r="G115" i="1" s="1"/>
  <c r="H115" i="1" s="1"/>
  <c r="C116" i="1"/>
  <c r="D116" i="1" s="1"/>
  <c r="E116" i="1" s="1"/>
  <c r="F116" i="1" s="1"/>
  <c r="G116" i="1" s="1"/>
  <c r="H116" i="1" s="1"/>
  <c r="C117" i="1"/>
  <c r="D117" i="1" s="1"/>
  <c r="E117" i="1" s="1"/>
  <c r="F117" i="1" s="1"/>
  <c r="G117" i="1" s="1"/>
  <c r="H117" i="1" s="1"/>
  <c r="C118" i="1"/>
  <c r="D118" i="1" s="1"/>
  <c r="E118" i="1" s="1"/>
  <c r="F118" i="1" s="1"/>
  <c r="G118" i="1" s="1"/>
  <c r="H118" i="1" s="1"/>
  <c r="C119" i="1"/>
  <c r="D119" i="1" s="1"/>
  <c r="E119" i="1" s="1"/>
  <c r="F119" i="1" s="1"/>
  <c r="G119" i="1" s="1"/>
  <c r="H119" i="1" s="1"/>
  <c r="C120" i="1"/>
  <c r="D120" i="1" s="1"/>
  <c r="E120" i="1" s="1"/>
  <c r="F120" i="1" s="1"/>
  <c r="G120" i="1" s="1"/>
  <c r="H120" i="1" s="1"/>
  <c r="C121" i="1"/>
  <c r="D121" i="1" s="1"/>
  <c r="E121" i="1" s="1"/>
  <c r="F121" i="1" s="1"/>
  <c r="G121" i="1" s="1"/>
  <c r="H121" i="1" s="1"/>
  <c r="C122" i="1"/>
  <c r="D122" i="1" s="1"/>
  <c r="E122" i="1" s="1"/>
  <c r="F122" i="1" s="1"/>
  <c r="G122" i="1" s="1"/>
  <c r="H122" i="1" s="1"/>
  <c r="C123" i="1"/>
  <c r="D123" i="1" s="1"/>
  <c r="E123" i="1" s="1"/>
  <c r="F123" i="1" s="1"/>
  <c r="G123" i="1" s="1"/>
  <c r="H123" i="1" s="1"/>
  <c r="C124" i="1"/>
  <c r="D124" i="1" s="1"/>
  <c r="E124" i="1" s="1"/>
  <c r="F124" i="1" s="1"/>
  <c r="G124" i="1" s="1"/>
  <c r="H124" i="1" s="1"/>
  <c r="C125" i="1"/>
  <c r="D125" i="1" s="1"/>
  <c r="E125" i="1" s="1"/>
  <c r="F125" i="1" s="1"/>
  <c r="G125" i="1" s="1"/>
  <c r="H125" i="1" s="1"/>
  <c r="C126" i="1"/>
  <c r="D126" i="1" s="1"/>
  <c r="E126" i="1" s="1"/>
  <c r="F126" i="1" s="1"/>
  <c r="G126" i="1" s="1"/>
  <c r="H126" i="1" s="1"/>
  <c r="C127" i="1"/>
  <c r="D127" i="1" s="1"/>
  <c r="E127" i="1" s="1"/>
  <c r="F127" i="1" s="1"/>
  <c r="G127" i="1" s="1"/>
  <c r="H127" i="1" s="1"/>
  <c r="C128" i="1"/>
  <c r="D128" i="1" s="1"/>
  <c r="E128" i="1" s="1"/>
  <c r="F128" i="1" s="1"/>
  <c r="G128" i="1" s="1"/>
  <c r="H128" i="1" s="1"/>
  <c r="C129" i="1"/>
  <c r="D129" i="1" s="1"/>
  <c r="E129" i="1" s="1"/>
  <c r="F129" i="1" s="1"/>
  <c r="G129" i="1" s="1"/>
  <c r="H129" i="1" s="1"/>
  <c r="C130" i="1"/>
  <c r="D130" i="1" s="1"/>
  <c r="E130" i="1" s="1"/>
  <c r="F130" i="1" s="1"/>
  <c r="G130" i="1" s="1"/>
  <c r="H130" i="1" s="1"/>
  <c r="C131" i="1"/>
  <c r="D131" i="1" s="1"/>
  <c r="E131" i="1" s="1"/>
  <c r="F131" i="1" s="1"/>
  <c r="G131" i="1" s="1"/>
  <c r="H131" i="1" s="1"/>
  <c r="C132" i="1"/>
  <c r="D132" i="1" s="1"/>
  <c r="E132" i="1" s="1"/>
  <c r="F132" i="1" s="1"/>
  <c r="G132" i="1" s="1"/>
  <c r="H132" i="1" s="1"/>
  <c r="C133" i="1"/>
  <c r="D133" i="1" s="1"/>
  <c r="E133" i="1" s="1"/>
  <c r="F133" i="1" s="1"/>
  <c r="G133" i="1" s="1"/>
  <c r="H133" i="1" s="1"/>
  <c r="C134" i="1"/>
  <c r="D134" i="1" s="1"/>
  <c r="E134" i="1" s="1"/>
  <c r="F134" i="1" s="1"/>
  <c r="G134" i="1" s="1"/>
  <c r="H134" i="1" s="1"/>
  <c r="C135" i="1"/>
  <c r="D135" i="1" s="1"/>
  <c r="E135" i="1" s="1"/>
  <c r="F135" i="1" s="1"/>
  <c r="G135" i="1" s="1"/>
  <c r="H135" i="1" s="1"/>
  <c r="C136" i="1"/>
  <c r="D136" i="1" s="1"/>
  <c r="E136" i="1" s="1"/>
  <c r="F136" i="1" s="1"/>
  <c r="G136" i="1" s="1"/>
  <c r="H136" i="1" s="1"/>
  <c r="C137" i="1"/>
  <c r="D137" i="1" s="1"/>
  <c r="E137" i="1" s="1"/>
  <c r="F137" i="1" s="1"/>
  <c r="G137" i="1" s="1"/>
  <c r="H137" i="1" s="1"/>
  <c r="C138" i="1"/>
  <c r="D138" i="1" s="1"/>
  <c r="E138" i="1" s="1"/>
  <c r="F138" i="1" s="1"/>
  <c r="G138" i="1" s="1"/>
  <c r="H138" i="1" s="1"/>
  <c r="C139" i="1"/>
  <c r="D139" i="1" s="1"/>
  <c r="E139" i="1" s="1"/>
  <c r="F139" i="1" s="1"/>
  <c r="G139" i="1" s="1"/>
  <c r="H139" i="1" s="1"/>
  <c r="C140" i="1"/>
  <c r="D140" i="1" s="1"/>
  <c r="E140" i="1" s="1"/>
  <c r="F140" i="1" s="1"/>
  <c r="G140" i="1" s="1"/>
  <c r="H140" i="1" s="1"/>
  <c r="C141" i="1"/>
  <c r="D141" i="1" s="1"/>
  <c r="E141" i="1" s="1"/>
  <c r="F141" i="1" s="1"/>
  <c r="G141" i="1" s="1"/>
  <c r="H141" i="1" s="1"/>
  <c r="C142" i="1"/>
  <c r="D142" i="1" s="1"/>
  <c r="E142" i="1" s="1"/>
  <c r="F142" i="1" s="1"/>
  <c r="G142" i="1" s="1"/>
  <c r="H142" i="1" s="1"/>
  <c r="C143" i="1"/>
  <c r="D143" i="1" s="1"/>
  <c r="E143" i="1" s="1"/>
  <c r="F143" i="1" s="1"/>
  <c r="G143" i="1" s="1"/>
  <c r="H143" i="1" s="1"/>
  <c r="C144" i="1"/>
  <c r="D144" i="1" s="1"/>
  <c r="E144" i="1" s="1"/>
  <c r="F144" i="1" s="1"/>
  <c r="G144" i="1" s="1"/>
  <c r="H144" i="1" s="1"/>
  <c r="C145" i="1"/>
  <c r="D145" i="1" s="1"/>
  <c r="E145" i="1" s="1"/>
  <c r="F145" i="1" s="1"/>
  <c r="G145" i="1" s="1"/>
  <c r="H145" i="1" s="1"/>
  <c r="C146" i="1"/>
  <c r="D146" i="1" s="1"/>
  <c r="E146" i="1" s="1"/>
  <c r="F146" i="1" s="1"/>
  <c r="G146" i="1" s="1"/>
  <c r="H146" i="1" s="1"/>
  <c r="C147" i="1"/>
  <c r="D147" i="1" s="1"/>
  <c r="E147" i="1" s="1"/>
  <c r="F147" i="1" s="1"/>
  <c r="G147" i="1" s="1"/>
  <c r="H147" i="1" s="1"/>
  <c r="C148" i="1"/>
  <c r="D148" i="1" s="1"/>
  <c r="E148" i="1" s="1"/>
  <c r="F148" i="1" s="1"/>
  <c r="G148" i="1" s="1"/>
  <c r="H148" i="1" s="1"/>
  <c r="C149" i="1"/>
  <c r="D149" i="1" s="1"/>
  <c r="E149" i="1" s="1"/>
  <c r="F149" i="1" s="1"/>
  <c r="G149" i="1" s="1"/>
  <c r="H149" i="1" s="1"/>
  <c r="C150" i="1"/>
  <c r="D150" i="1" s="1"/>
  <c r="E150" i="1" s="1"/>
  <c r="F150" i="1" s="1"/>
  <c r="G150" i="1" s="1"/>
  <c r="H150" i="1" s="1"/>
  <c r="C151" i="1"/>
  <c r="D151" i="1" s="1"/>
  <c r="E151" i="1" s="1"/>
  <c r="F151" i="1" s="1"/>
  <c r="G151" i="1" s="1"/>
  <c r="H151" i="1" s="1"/>
  <c r="C152" i="1"/>
  <c r="D152" i="1" s="1"/>
  <c r="E152" i="1" s="1"/>
  <c r="F152" i="1" s="1"/>
  <c r="G152" i="1" s="1"/>
  <c r="H152" i="1" s="1"/>
  <c r="C153" i="1"/>
  <c r="D153" i="1" s="1"/>
  <c r="E153" i="1" s="1"/>
  <c r="F153" i="1" s="1"/>
  <c r="G153" i="1" s="1"/>
  <c r="H153" i="1" s="1"/>
  <c r="C154" i="1"/>
  <c r="D154" i="1" s="1"/>
  <c r="E154" i="1" s="1"/>
  <c r="F154" i="1" s="1"/>
  <c r="G154" i="1" s="1"/>
  <c r="H154" i="1" s="1"/>
  <c r="C55" i="1"/>
  <c r="D55" i="1" s="1"/>
  <c r="E55" i="1" s="1"/>
  <c r="F55" i="1" s="1"/>
  <c r="G55" i="1" s="1"/>
  <c r="H55" i="1" s="1"/>
  <c r="C56" i="1"/>
  <c r="D56" i="1" s="1"/>
  <c r="E56" i="1" s="1"/>
  <c r="F56" i="1" s="1"/>
  <c r="G56" i="1" s="1"/>
  <c r="H56" i="1" s="1"/>
  <c r="C57" i="1"/>
  <c r="D57" i="1" s="1"/>
  <c r="E57" i="1" s="1"/>
  <c r="F57" i="1" s="1"/>
  <c r="G57" i="1" s="1"/>
  <c r="H57" i="1" s="1"/>
  <c r="C58" i="1"/>
  <c r="D58" i="1" s="1"/>
  <c r="E58" i="1" s="1"/>
  <c r="F58" i="1" s="1"/>
  <c r="G58" i="1" s="1"/>
  <c r="H58" i="1" s="1"/>
  <c r="C59" i="1"/>
  <c r="D59" i="1" s="1"/>
  <c r="E59" i="1" s="1"/>
  <c r="F59" i="1" s="1"/>
  <c r="G59" i="1" s="1"/>
  <c r="H59" i="1" s="1"/>
  <c r="C60" i="1"/>
  <c r="D60" i="1" s="1"/>
  <c r="E60" i="1" s="1"/>
  <c r="F60" i="1" s="1"/>
  <c r="G60" i="1" s="1"/>
  <c r="H60" i="1" s="1"/>
  <c r="C61" i="1"/>
  <c r="D61" i="1" s="1"/>
  <c r="E61" i="1" s="1"/>
  <c r="F61" i="1" s="1"/>
  <c r="G61" i="1" s="1"/>
  <c r="H61" i="1" s="1"/>
  <c r="C62" i="1"/>
  <c r="D62" i="1" s="1"/>
  <c r="E62" i="1" s="1"/>
  <c r="F62" i="1" s="1"/>
  <c r="G62" i="1" s="1"/>
  <c r="H62" i="1" s="1"/>
  <c r="C63" i="1"/>
  <c r="D63" i="1" s="1"/>
  <c r="E63" i="1" s="1"/>
  <c r="F63" i="1" s="1"/>
  <c r="G63" i="1" s="1"/>
  <c r="H63" i="1" s="1"/>
  <c r="C64" i="1"/>
  <c r="D64" i="1" s="1"/>
  <c r="E64" i="1" s="1"/>
  <c r="F64" i="1" s="1"/>
  <c r="G64" i="1" s="1"/>
  <c r="H64" i="1" s="1"/>
  <c r="C54" i="1"/>
  <c r="D54" i="1" s="1"/>
  <c r="E54" i="1" s="1"/>
  <c r="F54" i="1" s="1"/>
  <c r="G54" i="1" s="1"/>
  <c r="H54" i="1" s="1"/>
  <c r="J162" i="1"/>
  <c r="J163" i="1"/>
  <c r="J164" i="1"/>
  <c r="J165" i="1"/>
  <c r="J166" i="1"/>
  <c r="J167" i="1"/>
  <c r="J168" i="1"/>
  <c r="J169" i="1"/>
  <c r="J170" i="1"/>
  <c r="J171" i="1"/>
  <c r="J161" i="1"/>
  <c r="C41" i="1"/>
  <c r="D41" i="1" s="1"/>
  <c r="E41" i="1" s="1"/>
  <c r="F41" i="1" s="1"/>
  <c r="G41" i="1" s="1"/>
  <c r="H41" i="1" s="1"/>
  <c r="C42" i="1"/>
  <c r="D42" i="1" s="1"/>
  <c r="E42" i="1" s="1"/>
  <c r="F42" i="1" s="1"/>
  <c r="G42" i="1" s="1"/>
  <c r="H42" i="1" s="1"/>
  <c r="C43" i="1"/>
  <c r="D43" i="1" s="1"/>
  <c r="E43" i="1" s="1"/>
  <c r="F43" i="1" s="1"/>
  <c r="G43" i="1" s="1"/>
  <c r="H43" i="1" s="1"/>
  <c r="C44" i="1"/>
  <c r="D44" i="1" s="1"/>
  <c r="E44" i="1" s="1"/>
  <c r="F44" i="1" s="1"/>
  <c r="G44" i="1" s="1"/>
  <c r="H44" i="1" s="1"/>
  <c r="C45" i="1"/>
  <c r="D45" i="1" s="1"/>
  <c r="E45" i="1" s="1"/>
  <c r="F45" i="1" s="1"/>
  <c r="G45" i="1" s="1"/>
  <c r="H45" i="1" s="1"/>
  <c r="C46" i="1"/>
  <c r="D46" i="1" s="1"/>
  <c r="E46" i="1" s="1"/>
  <c r="F46" i="1" s="1"/>
  <c r="G46" i="1" s="1"/>
  <c r="H46" i="1" s="1"/>
  <c r="C47" i="1"/>
  <c r="D47" i="1" s="1"/>
  <c r="E47" i="1" s="1"/>
  <c r="F47" i="1" s="1"/>
  <c r="G47" i="1" s="1"/>
  <c r="H47" i="1" s="1"/>
  <c r="C48" i="1"/>
  <c r="D48" i="1" s="1"/>
  <c r="E48" i="1" s="1"/>
  <c r="F48" i="1" s="1"/>
  <c r="G48" i="1" s="1"/>
  <c r="H48" i="1" s="1"/>
  <c r="C49" i="1"/>
  <c r="D49" i="1" s="1"/>
  <c r="E49" i="1" s="1"/>
  <c r="F49" i="1" s="1"/>
  <c r="G49" i="1" s="1"/>
  <c r="H49" i="1" s="1"/>
  <c r="C50" i="1"/>
  <c r="D50" i="1" s="1"/>
  <c r="E50" i="1" s="1"/>
  <c r="F50" i="1" s="1"/>
  <c r="G50" i="1" s="1"/>
  <c r="H50" i="1" s="1"/>
  <c r="C40" i="1"/>
  <c r="D40" i="1" s="1"/>
  <c r="E40" i="1" s="1"/>
  <c r="F40" i="1" s="1"/>
  <c r="G40" i="1" s="1"/>
  <c r="H40" i="1" s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280" i="1"/>
  <c r="G159" i="3" l="1"/>
  <c r="B276" i="6"/>
  <c r="C276" i="6" s="1"/>
  <c r="B277" i="6"/>
  <c r="C277" i="6"/>
  <c r="B278" i="6"/>
  <c r="C278" i="6" s="1"/>
  <c r="B279" i="6"/>
  <c r="C279" i="6" s="1"/>
  <c r="B280" i="6"/>
  <c r="C280" i="6" s="1"/>
  <c r="B281" i="6"/>
  <c r="C281" i="6" s="1"/>
  <c r="E280" i="6"/>
  <c r="E281" i="6"/>
  <c r="E278" i="6"/>
  <c r="E279" i="6"/>
  <c r="E276" i="6"/>
  <c r="E277" i="6"/>
  <c r="B227" i="6"/>
  <c r="B228" i="6"/>
  <c r="B229" i="6"/>
  <c r="C229" i="6" s="1"/>
  <c r="B230" i="6"/>
  <c r="B231" i="6"/>
  <c r="C231" i="6" s="1"/>
  <c r="B232" i="6"/>
  <c r="C232" i="6" s="1"/>
  <c r="B233" i="6"/>
  <c r="C233" i="6" s="1"/>
  <c r="B234" i="6"/>
  <c r="B235" i="6"/>
  <c r="B236" i="6"/>
  <c r="C236" i="6" s="1"/>
  <c r="B237" i="6"/>
  <c r="C237" i="6" s="1"/>
  <c r="B238" i="6"/>
  <c r="B239" i="6"/>
  <c r="B240" i="6"/>
  <c r="B241" i="6"/>
  <c r="C241" i="6" s="1"/>
  <c r="B242" i="6"/>
  <c r="B243" i="6"/>
  <c r="C243" i="6" s="1"/>
  <c r="B244" i="6"/>
  <c r="C244" i="6" s="1"/>
  <c r="B245" i="6"/>
  <c r="C245" i="6" s="1"/>
  <c r="B246" i="6"/>
  <c r="B247" i="6"/>
  <c r="B248" i="6"/>
  <c r="C248" i="6" s="1"/>
  <c r="B249" i="6"/>
  <c r="C249" i="6" s="1"/>
  <c r="B250" i="6"/>
  <c r="B251" i="6"/>
  <c r="B252" i="6"/>
  <c r="C252" i="6" s="1"/>
  <c r="B253" i="6"/>
  <c r="C253" i="6" s="1"/>
  <c r="B254" i="6"/>
  <c r="B255" i="6"/>
  <c r="B256" i="6"/>
  <c r="C256" i="6" s="1"/>
  <c r="B257" i="6"/>
  <c r="C257" i="6" s="1"/>
  <c r="B258" i="6"/>
  <c r="B259" i="6"/>
  <c r="B260" i="6"/>
  <c r="C260" i="6" s="1"/>
  <c r="B261" i="6"/>
  <c r="C261" i="6" s="1"/>
  <c r="B262" i="6"/>
  <c r="B263" i="6"/>
  <c r="B264" i="6"/>
  <c r="C264" i="6" s="1"/>
  <c r="B265" i="6"/>
  <c r="C265" i="6" s="1"/>
  <c r="B266" i="6"/>
  <c r="B267" i="6"/>
  <c r="B268" i="6"/>
  <c r="C268" i="6" s="1"/>
  <c r="B269" i="6"/>
  <c r="C269" i="6" s="1"/>
  <c r="B270" i="6"/>
  <c r="B271" i="6"/>
  <c r="B272" i="6"/>
  <c r="C272" i="6" s="1"/>
  <c r="B273" i="6"/>
  <c r="C273" i="6" s="1"/>
  <c r="B274" i="6"/>
  <c r="B275" i="6"/>
  <c r="B226" i="6"/>
  <c r="C226" i="6" s="1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26" i="6"/>
  <c r="C227" i="6"/>
  <c r="C228" i="6"/>
  <c r="C230" i="6"/>
  <c r="C234" i="6"/>
  <c r="C235" i="6"/>
  <c r="C238" i="6"/>
  <c r="C239" i="6"/>
  <c r="C240" i="6"/>
  <c r="C242" i="6"/>
  <c r="C246" i="6"/>
  <c r="C247" i="6"/>
  <c r="C250" i="6"/>
  <c r="C251" i="6"/>
  <c r="C254" i="6"/>
  <c r="C255" i="6"/>
  <c r="C258" i="6"/>
  <c r="C259" i="6"/>
  <c r="C262" i="6"/>
  <c r="C263" i="6"/>
  <c r="C266" i="6"/>
  <c r="C267" i="6"/>
  <c r="C270" i="6"/>
  <c r="C271" i="6"/>
  <c r="C274" i="6"/>
  <c r="C275" i="6"/>
  <c r="H159" i="3" l="1"/>
  <c r="C163" i="1"/>
  <c r="D163" i="1" s="1"/>
  <c r="E163" i="1" s="1"/>
  <c r="F163" i="1" s="1"/>
  <c r="G163" i="1" s="1"/>
  <c r="H163" i="1" s="1"/>
  <c r="C167" i="1"/>
  <c r="D167" i="1" s="1"/>
  <c r="E167" i="1" s="1"/>
  <c r="F167" i="1" s="1"/>
  <c r="G167" i="1" s="1"/>
  <c r="H167" i="1" s="1"/>
  <c r="C171" i="1"/>
  <c r="D171" i="1" s="1"/>
  <c r="E171" i="1" s="1"/>
  <c r="F171" i="1" s="1"/>
  <c r="G171" i="1" s="1"/>
  <c r="H171" i="1" s="1"/>
  <c r="C162" i="1"/>
  <c r="D162" i="1" s="1"/>
  <c r="E162" i="1" s="1"/>
  <c r="F162" i="1" s="1"/>
  <c r="G162" i="1" s="1"/>
  <c r="H162" i="1" s="1"/>
  <c r="C166" i="1"/>
  <c r="D166" i="1" s="1"/>
  <c r="E166" i="1" s="1"/>
  <c r="F166" i="1" s="1"/>
  <c r="G166" i="1" s="1"/>
  <c r="H166" i="1" s="1"/>
  <c r="C170" i="1"/>
  <c r="D170" i="1" s="1"/>
  <c r="E170" i="1" s="1"/>
  <c r="F170" i="1" s="1"/>
  <c r="G170" i="1" s="1"/>
  <c r="H170" i="1" s="1"/>
  <c r="C164" i="1"/>
  <c r="D164" i="1" s="1"/>
  <c r="E164" i="1" s="1"/>
  <c r="F164" i="1" s="1"/>
  <c r="G164" i="1" s="1"/>
  <c r="H164" i="1" s="1"/>
  <c r="C168" i="1"/>
  <c r="D168" i="1" s="1"/>
  <c r="E168" i="1" s="1"/>
  <c r="F168" i="1" s="1"/>
  <c r="G168" i="1" s="1"/>
  <c r="H168" i="1" s="1"/>
  <c r="C161" i="1"/>
  <c r="D161" i="1" s="1"/>
  <c r="E161" i="1" s="1"/>
  <c r="F161" i="1" s="1"/>
  <c r="G161" i="1" s="1"/>
  <c r="H161" i="1" s="1"/>
  <c r="C165" i="1"/>
  <c r="D165" i="1" s="1"/>
  <c r="E165" i="1" s="1"/>
  <c r="F165" i="1" s="1"/>
  <c r="G165" i="1" s="1"/>
  <c r="H165" i="1" s="1"/>
  <c r="C169" i="1"/>
  <c r="D169" i="1" s="1"/>
  <c r="E169" i="1" s="1"/>
  <c r="F169" i="1" s="1"/>
  <c r="G169" i="1" s="1"/>
  <c r="H169" i="1" s="1"/>
</calcChain>
</file>

<file path=xl/sharedStrings.xml><?xml version="1.0" encoding="utf-8"?>
<sst xmlns="http://schemas.openxmlformats.org/spreadsheetml/2006/main" count="68" uniqueCount="30">
  <si>
    <t>Série de Fourier impulsion avant Hilbert</t>
  </si>
  <si>
    <t>Série de Fourier impulsion après Hilbert</t>
  </si>
  <si>
    <t>Angle \ coef</t>
  </si>
  <si>
    <t>Calculé</t>
  </si>
  <si>
    <t>n pair</t>
  </si>
  <si>
    <t>n impair</t>
  </si>
  <si>
    <t>Somme -&gt; k</t>
  </si>
  <si>
    <t>k -&gt;</t>
  </si>
  <si>
    <t>n</t>
  </si>
  <si>
    <t>Courbe limite</t>
  </si>
  <si>
    <t>Angle</t>
  </si>
  <si>
    <t>Somme</t>
  </si>
  <si>
    <t>Série de Fourier Hilbert pour différentes longueurs</t>
  </si>
  <si>
    <t>n \ N</t>
  </si>
  <si>
    <t>Bien entendu, n est entier, mais on trace aussi les points entre les entiers afin d'obtenir une courbe lisse.</t>
  </si>
  <si>
    <t>Nb. éch. N</t>
  </si>
  <si>
    <r>
      <t>On obtient pour les valeurs non nulles, c’est-à-dire pour les indices impairs, 2/(N*tan(pi*n/N)).
C'est presque le 2/(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n) de la formule classique. L'écart vient du nombre fini d'éléments.</t>
    </r>
  </si>
  <si>
    <t>Courbe des points non nuls</t>
  </si>
  <si>
    <r>
      <t>On tend vers 2/(</t>
    </r>
    <r>
      <rPr>
        <sz val="11"/>
        <color theme="1"/>
        <rFont val="Calibri"/>
        <family val="2"/>
      </rPr>
      <t>πn) quand le nombre d'échantillons N tend vers l'infini.</t>
    </r>
  </si>
  <si>
    <t>Courbe des points non nuls, indices impairs</t>
  </si>
  <si>
    <t>k-&gt;</t>
  </si>
  <si>
    <t>On obtient pour les indices pairs 1/(N*tan(pi/2*n/N)) et pour les indices impairs -1/N*tan(pi/2*n/N).
La différence avec le cas précédent s'explique par la périodicité implicite dans les séries de Fourier : les impulsions suivantes étant à une distance impaire, elles remplissent les cases paires.
Comme vu dans l'onglet suivant, on retrouve le 2/(πn) de la formule classique en prenant un nombre infini d'éléments.</t>
  </si>
  <si>
    <r>
      <t>2/(</t>
    </r>
    <r>
      <rPr>
        <sz val="11"/>
        <color theme="1"/>
        <rFont val="Calibri"/>
        <family val="2"/>
      </rPr>
      <t>π·</t>
    </r>
    <r>
      <rPr>
        <sz val="11"/>
        <color theme="1"/>
        <rFont val="Calibri"/>
        <family val="2"/>
        <scheme val="minor"/>
      </rPr>
      <t>n)</t>
    </r>
  </si>
  <si>
    <t>2/(π·n)</t>
  </si>
  <si>
    <r>
      <t>2/(N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tan(</t>
    </r>
    <r>
      <rPr>
        <sz val="11"/>
        <color theme="1"/>
        <rFont val="Calibri"/>
        <family val="2"/>
      </rPr>
      <t>π·n/N</t>
    </r>
    <r>
      <rPr>
        <sz val="11"/>
        <color theme="1"/>
        <rFont val="Calibri"/>
        <family val="2"/>
        <scheme val="minor"/>
      </rPr>
      <t>))</t>
    </r>
  </si>
  <si>
    <t>n \ coef</t>
  </si>
  <si>
    <t>Courbes de lissage</t>
  </si>
  <si>
    <t>Titre -&gt;</t>
  </si>
  <si>
    <r>
      <t>-1/N·tan[</t>
    </r>
    <r>
      <rPr>
        <sz val="11"/>
        <color theme="1"/>
        <rFont val="Calibri"/>
        <family val="2"/>
      </rPr>
      <t>π/2*n/N]</t>
    </r>
  </si>
  <si>
    <t>1/[N·tan[π/2*n/N]]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</si>
</sst>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 applyBorder="1"/>
    <xf numFmtId="2" fontId="0" fillId="0" borderId="0" xfId="0" applyNumberFormat="1" applyBorder="1" applyAlignment="1">
      <alignment horizontal="left" vertical="top" wrapText="1"/>
    </xf>
    <xf numFmtId="0" fontId="0" fillId="0" borderId="0" xfId="0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left" vertical="top" wrapText="1"/>
    </xf>
    <xf numFmtId="2" fontId="0" fillId="0" borderId="0" xfId="0" applyNumberFormat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0" fontId="0" fillId="0" borderId="8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2" fontId="0" fillId="0" borderId="1" xfId="0" applyNumberFormat="1" applyBorder="1" applyAlignment="1">
      <alignment horizontal="justify" vertical="top" wrapText="1"/>
    </xf>
    <xf numFmtId="2" fontId="0" fillId="0" borderId="2" xfId="0" applyNumberFormat="1" applyBorder="1" applyAlignment="1">
      <alignment horizontal="justify" vertical="top" wrapText="1"/>
    </xf>
    <xf numFmtId="2" fontId="0" fillId="0" borderId="3" xfId="0" applyNumberFormat="1" applyBorder="1" applyAlignment="1">
      <alignment horizontal="justify" vertical="top" wrapText="1"/>
    </xf>
    <xf numFmtId="2" fontId="0" fillId="0" borderId="7" xfId="0" applyNumberFormat="1" applyBorder="1" applyAlignment="1">
      <alignment horizontal="justify" vertical="top" wrapText="1"/>
    </xf>
    <xf numFmtId="2" fontId="0" fillId="0" borderId="0" xfId="0" applyNumberFormat="1" applyBorder="1" applyAlignment="1">
      <alignment horizontal="justify" vertical="top" wrapText="1"/>
    </xf>
    <xf numFmtId="2" fontId="0" fillId="0" borderId="8" xfId="0" applyNumberFormat="1" applyBorder="1" applyAlignment="1">
      <alignment horizontal="justify" vertical="top" wrapText="1"/>
    </xf>
    <xf numFmtId="2" fontId="0" fillId="0" borderId="4" xfId="0" applyNumberFormat="1" applyBorder="1" applyAlignment="1">
      <alignment horizontal="justify" vertical="top" wrapText="1"/>
    </xf>
    <xf numFmtId="2" fontId="0" fillId="0" borderId="5" xfId="0" applyNumberFormat="1" applyBorder="1" applyAlignment="1">
      <alignment horizontal="justify" vertical="top" wrapText="1"/>
    </xf>
    <xf numFmtId="2" fontId="0" fillId="0" borderId="6" xfId="0" applyNumberFormat="1" applyBorder="1" applyAlignment="1">
      <alignment horizontal="justify" vertical="top" wrapText="1"/>
    </xf>
    <xf numFmtId="0" fontId="0" fillId="0" borderId="0" xfId="0"/>
    <xf numFmtId="0" fontId="0" fillId="0" borderId="0" xfId="0" applyBorder="1" applyAlignment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 de Fourier impulsion avant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pair'!$H$54:$H$154</c:f>
              <c:numCache>
                <c:formatCode>0.00</c:formatCode>
                <c:ptCount val="101"/>
                <c:pt idx="0">
                  <c:v>0</c:v>
                </c:pt>
                <c:pt idx="1">
                  <c:v>9.7112502771434794E-4</c:v>
                </c:pt>
                <c:pt idx="2">
                  <c:v>3.6980313564582562E-3</c:v>
                </c:pt>
                <c:pt idx="3">
                  <c:v>7.6474621865446762E-3</c:v>
                </c:pt>
                <c:pt idx="4">
                  <c:v>1.2014637857068786E-2</c:v>
                </c:pt>
                <c:pt idx="5">
                  <c:v>1.5838444032453651E-2</c:v>
                </c:pt>
                <c:pt idx="6">
                  <c:v>1.8142373336974906E-2</c:v>
                </c:pt>
                <c:pt idx="7">
                  <c:v>1.808367233566522E-2</c:v>
                </c:pt>
                <c:pt idx="8">
                  <c:v>1.509176020564422E-2</c:v>
                </c:pt>
                <c:pt idx="9">
                  <c:v>8.9777736052497337E-3</c:v>
                </c:pt>
                <c:pt idx="10">
                  <c:v>0</c:v>
                </c:pt>
                <c:pt idx="11">
                  <c:v>-1.1125296365804921E-2</c:v>
                </c:pt>
                <c:pt idx="12">
                  <c:v>-2.3272064454082517E-2</c:v>
                </c:pt>
                <c:pt idx="13">
                  <c:v>-3.5009291570090889E-2</c:v>
                </c:pt>
                <c:pt idx="14">
                  <c:v>-4.4753322598265713E-2</c:v>
                </c:pt>
                <c:pt idx="15">
                  <c:v>-5.0952544949442465E-2</c:v>
                </c:pt>
                <c:pt idx="16">
                  <c:v>-5.2284774433151202E-2</c:v>
                </c:pt>
                <c:pt idx="17">
                  <c:v>-4.7845131672750674E-2</c:v>
                </c:pt>
                <c:pt idx="18">
                  <c:v>-3.7301986391667277E-2</c:v>
                </c:pt>
                <c:pt idx="19">
                  <c:v>-2.1000773251668478E-2</c:v>
                </c:pt>
                <c:pt idx="20">
                  <c:v>-2.2759572004815709E-15</c:v>
                </c:pt>
                <c:pt idx="21">
                  <c:v>2.3969815110275516E-2</c:v>
                </c:pt>
                <c:pt idx="22">
                  <c:v>4.8625824947789317E-2</c:v>
                </c:pt>
                <c:pt idx="23">
                  <c:v>7.132444237787193E-2</c:v>
                </c:pt>
                <c:pt idx="24">
                  <c:v>8.9310151536616811E-2</c:v>
                </c:pt>
                <c:pt idx="25">
                  <c:v>9.9999999999999437E-2</c:v>
                </c:pt>
                <c:pt idx="26">
                  <c:v>0.1012772323890435</c:v>
                </c:pt>
                <c:pt idx="27">
                  <c:v>9.1764965188220582E-2</c:v>
                </c:pt>
                <c:pt idx="28">
                  <c:v>7.1051031665475037E-2</c:v>
                </c:pt>
                <c:pt idx="29">
                  <c:v>3.9838230863778648E-2</c:v>
                </c:pt>
                <c:pt idx="30">
                  <c:v>4.3853809472693683E-15</c:v>
                </c:pt>
                <c:pt idx="31">
                  <c:v>-4.5470469905168009E-2</c:v>
                </c:pt>
                <c:pt idx="32">
                  <c:v>-9.2620135342095178E-2</c:v>
                </c:pt>
                <c:pt idx="33">
                  <c:v>-0.13679730294487377</c:v>
                </c:pt>
                <c:pt idx="34">
                  <c:v>-0.17299653809235091</c:v>
                </c:pt>
                <c:pt idx="35">
                  <c:v>-0.1962610505505136</c:v>
                </c:pt>
                <c:pt idx="36">
                  <c:v>-0.20210979759132516</c:v>
                </c:pt>
                <c:pt idx="37">
                  <c:v>-0.18695279676742826</c:v>
                </c:pt>
                <c:pt idx="38">
                  <c:v>-0.14845760825998827</c:v>
                </c:pt>
                <c:pt idx="39">
                  <c:v>-8.5832772155213344E-2</c:v>
                </c:pt>
                <c:pt idx="40">
                  <c:v>-9.7422070410857486E-15</c:v>
                </c:pt>
                <c:pt idx="41">
                  <c:v>0.106364347121292</c:v>
                </c:pt>
                <c:pt idx="42">
                  <c:v>0.22892724115991259</c:v>
                </c:pt>
                <c:pt idx="43">
                  <c:v>0.36193339772949329</c:v>
                </c:pt>
                <c:pt idx="44">
                  <c:v>0.49856128544328787</c:v>
                </c:pt>
                <c:pt idx="45">
                  <c:v>0.63137515146747869</c:v>
                </c:pt>
                <c:pt idx="46">
                  <c:v>0.75283875215205265</c:v>
                </c:pt>
                <c:pt idx="47">
                  <c:v>0.85585058313730233</c:v>
                </c:pt>
                <c:pt idx="48">
                  <c:v>0.93425790511252682</c:v>
                </c:pt>
                <c:pt idx="49">
                  <c:v>0.98330801994952266</c:v>
                </c:pt>
                <c:pt idx="50">
                  <c:v>0.99999999999999989</c:v>
                </c:pt>
                <c:pt idx="51">
                  <c:v>0.98330801994953565</c:v>
                </c:pt>
                <c:pt idx="52">
                  <c:v>0.93425790511255258</c:v>
                </c:pt>
                <c:pt idx="53">
                  <c:v>0.85585058313733897</c:v>
                </c:pt>
                <c:pt idx="54">
                  <c:v>0.75283875215209806</c:v>
                </c:pt>
                <c:pt idx="55">
                  <c:v>0.63137515146753009</c:v>
                </c:pt>
                <c:pt idx="56">
                  <c:v>0.49856128544334233</c:v>
                </c:pt>
                <c:pt idx="57">
                  <c:v>0.36193339772954791</c:v>
                </c:pt>
                <c:pt idx="58">
                  <c:v>0.22892724115995139</c:v>
                </c:pt>
                <c:pt idx="59">
                  <c:v>0.10636434712132647</c:v>
                </c:pt>
                <c:pt idx="60">
                  <c:v>1.9262369477246466E-14</c:v>
                </c:pt>
                <c:pt idx="61">
                  <c:v>-8.5832772155191125E-2</c:v>
                </c:pt>
                <c:pt idx="62">
                  <c:v>-0.14845760825997312</c:v>
                </c:pt>
                <c:pt idx="63">
                  <c:v>-0.18695279676742049</c:v>
                </c:pt>
                <c:pt idx="64">
                  <c:v>-0.20210979759132389</c:v>
                </c:pt>
                <c:pt idx="65">
                  <c:v>-0.19626105055051812</c:v>
                </c:pt>
                <c:pt idx="66">
                  <c:v>-0.1729965380923601</c:v>
                </c:pt>
                <c:pt idx="67">
                  <c:v>-0.13679730294488601</c:v>
                </c:pt>
                <c:pt idx="68">
                  <c:v>-9.2620135342109167E-2</c:v>
                </c:pt>
                <c:pt idx="69">
                  <c:v>-4.5470469905182082E-2</c:v>
                </c:pt>
                <c:pt idx="70">
                  <c:v>-8.7430063189231078E-15</c:v>
                </c:pt>
                <c:pt idx="71">
                  <c:v>3.9838230863764326E-2</c:v>
                </c:pt>
                <c:pt idx="72">
                  <c:v>7.1051031665464504E-2</c:v>
                </c:pt>
                <c:pt idx="73">
                  <c:v>9.1764965188214531E-2</c:v>
                </c:pt>
                <c:pt idx="74">
                  <c:v>0.10127723238904192</c:v>
                </c:pt>
                <c:pt idx="75">
                  <c:v>0.10000000000000192</c:v>
                </c:pt>
                <c:pt idx="76">
                  <c:v>8.9310151536622542E-2</c:v>
                </c:pt>
                <c:pt idx="77">
                  <c:v>7.1324442377880312E-2</c:v>
                </c:pt>
                <c:pt idx="78">
                  <c:v>4.8625824947798948E-2</c:v>
                </c:pt>
                <c:pt idx="79">
                  <c:v>2.3969815110285356E-2</c:v>
                </c:pt>
                <c:pt idx="80">
                  <c:v>6.8556271770603416E-15</c:v>
                </c:pt>
                <c:pt idx="81">
                  <c:v>-2.1000773251660915E-2</c:v>
                </c:pt>
                <c:pt idx="82">
                  <c:v>-3.7301986391661747E-2</c:v>
                </c:pt>
                <c:pt idx="83">
                  <c:v>-4.7845131672747655E-2</c:v>
                </c:pt>
                <c:pt idx="84">
                  <c:v>-5.2284774433150556E-2</c:v>
                </c:pt>
                <c:pt idx="85">
                  <c:v>-5.0952544949444005E-2</c:v>
                </c:pt>
                <c:pt idx="86">
                  <c:v>-4.47533225982681E-2</c:v>
                </c:pt>
                <c:pt idx="87">
                  <c:v>-3.500929157009415E-2</c:v>
                </c:pt>
                <c:pt idx="88">
                  <c:v>-2.3272064454086153E-2</c:v>
                </c:pt>
                <c:pt idx="89">
                  <c:v>-1.1125296365808265E-2</c:v>
                </c:pt>
                <c:pt idx="90">
                  <c:v>-3.1918911957973251E-15</c:v>
                </c:pt>
                <c:pt idx="91">
                  <c:v>8.9777736052475687E-3</c:v>
                </c:pt>
                <c:pt idx="92">
                  <c:v>1.5091760205642651E-2</c:v>
                </c:pt>
                <c:pt idx="93">
                  <c:v>1.8083672335664734E-2</c:v>
                </c:pt>
                <c:pt idx="94">
                  <c:v>1.8142373336975225E-2</c:v>
                </c:pt>
                <c:pt idx="95">
                  <c:v>1.583844403245439E-2</c:v>
                </c:pt>
                <c:pt idx="96">
                  <c:v>1.2014637857070059E-2</c:v>
                </c:pt>
                <c:pt idx="97">
                  <c:v>7.6474621865458281E-3</c:v>
                </c:pt>
                <c:pt idx="98">
                  <c:v>3.6980313564593109E-3</c:v>
                </c:pt>
                <c:pt idx="99">
                  <c:v>9.711250277151251E-4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54200"/>
        <c:axId val="435354984"/>
      </c:scatterChart>
      <c:scatterChart>
        <c:scatterStyle val="lineMarker"/>
        <c:varyColors val="0"/>
        <c:ser>
          <c:idx val="0"/>
          <c:order val="0"/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pair'!$H$40:$H$50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0.99999999999999989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54200"/>
        <c:axId val="435354984"/>
      </c:scatterChart>
      <c:valAx>
        <c:axId val="4353542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354984"/>
        <c:crossesAt val="-0.4"/>
        <c:crossBetween val="midCat"/>
        <c:majorUnit val="1"/>
        <c:minorUnit val="0.5"/>
      </c:valAx>
      <c:valAx>
        <c:axId val="435354984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354200"/>
        <c:crossesAt val="-180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 de Fourier </a:t>
            </a:r>
            <a:r>
              <a:rPr lang="fr-FR" sz="1400" b="0" i="0" u="none" strike="noStrike" baseline="0">
                <a:effectLst/>
              </a:rPr>
              <a:t>impulsion </a:t>
            </a:r>
            <a:r>
              <a:rPr lang="fr-FR"/>
              <a:t>après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Courbe de lissage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pair'!$H$176:$H$276</c:f>
              <c:numCache>
                <c:formatCode>0.00</c:formatCode>
                <c:ptCount val="101"/>
                <c:pt idx="0">
                  <c:v>-1.22514845490862E-17</c:v>
                </c:pt>
                <c:pt idx="1">
                  <c:v>-6.1314421146705066E-3</c:v>
                </c:pt>
                <c:pt idx="2">
                  <c:v>-1.138137022572952E-2</c:v>
                </c:pt>
                <c:pt idx="3">
                  <c:v>-1.5008989627765867E-2</c:v>
                </c:pt>
                <c:pt idx="4">
                  <c:v>-1.6536730327477989E-2</c:v>
                </c:pt>
                <c:pt idx="5">
                  <c:v>-1.5838444032453602E-2</c:v>
                </c:pt>
                <c:pt idx="6">
                  <c:v>-1.3181205788262859E-2</c:v>
                </c:pt>
                <c:pt idx="7">
                  <c:v>-9.2140912753398835E-3</c:v>
                </c:pt>
                <c:pt idx="8">
                  <c:v>-4.9036101416376904E-3</c:v>
                </c:pt>
                <c:pt idx="9">
                  <c:v>-1.421939647827837E-3</c:v>
                </c:pt>
                <c:pt idx="10">
                  <c:v>4.90059381963448E-17</c:v>
                </c:pt>
                <c:pt idx="11">
                  <c:v>-1.7620738383426794E-3</c:v>
                </c:pt>
                <c:pt idx="12">
                  <c:v>-7.5615521131332172E-3</c:v>
                </c:pt>
                <c:pt idx="13">
                  <c:v>-1.7838125023731943E-2</c:v>
                </c:pt>
                <c:pt idx="14">
                  <c:v>-3.2515192137183305E-2</c:v>
                </c:pt>
                <c:pt idx="15">
                  <c:v>-5.0952544949441098E-2</c:v>
                </c:pt>
                <c:pt idx="16">
                  <c:v>-7.1963818245700056E-2</c:v>
                </c:pt>
                <c:pt idx="17">
                  <c:v>-9.390135805821391E-2</c:v>
                </c:pt>
                <c:pt idx="18">
                  <c:v>-0.11480370942156354</c:v>
                </c:pt>
                <c:pt idx="19">
                  <c:v>-0.13259366392705621</c:v>
                </c:pt>
                <c:pt idx="20">
                  <c:v>-0.14530850560107128</c:v>
                </c:pt>
                <c:pt idx="21">
                  <c:v>-0.15133945645899835</c:v>
                </c:pt>
                <c:pt idx="22">
                  <c:v>-0.14965490092338471</c:v>
                </c:pt>
                <c:pt idx="23">
                  <c:v>-0.1399820999101134</c:v>
                </c:pt>
                <c:pt idx="24">
                  <c:v>-0.12292487788954401</c:v>
                </c:pt>
                <c:pt idx="25">
                  <c:v>-0.10000000000000256</c:v>
                </c:pt>
                <c:pt idx="26">
                  <c:v>-7.3582216449324556E-2</c:v>
                </c:pt>
                <c:pt idx="27">
                  <c:v>-4.6756585135370538E-2</c:v>
                </c:pt>
                <c:pt idx="28">
                  <c:v>-2.3085879625781895E-2</c:v>
                </c:pt>
                <c:pt idx="29">
                  <c:v>-6.3097558988799117E-3</c:v>
                </c:pt>
                <c:pt idx="30">
                  <c:v>-6.4314872871840202E-17</c:v>
                </c:pt>
                <c:pt idx="31">
                  <c:v>-7.201814927222952E-3</c:v>
                </c:pt>
                <c:pt idx="32">
                  <c:v>-3.0094106240402659E-2</c:v>
                </c:pt>
                <c:pt idx="33">
                  <c:v>-6.970170727260977E-2</c:v>
                </c:pt>
                <c:pt idx="34">
                  <c:v>-0.12568934212178823</c:v>
                </c:pt>
                <c:pt idx="35">
                  <c:v>-0.19626105055050749</c:v>
                </c:pt>
                <c:pt idx="36">
                  <c:v>-0.27818027135477918</c:v>
                </c:pt>
                <c:pt idx="37">
                  <c:v>-0.36691552296930985</c:v>
                </c:pt>
                <c:pt idx="38">
                  <c:v>-0.45690553691015473</c:v>
                </c:pt>
                <c:pt idx="39">
                  <c:v>-0.54192679520368114</c:v>
                </c:pt>
                <c:pt idx="40">
                  <c:v>-0.61553670743504418</c:v>
                </c:pt>
                <c:pt idx="41">
                  <c:v>-0.67155805774454691</c:v>
                </c:pt>
                <c:pt idx="42">
                  <c:v>-0.70456560132884971</c:v>
                </c:pt>
                <c:pt idx="43">
                  <c:v>-0.71033428867713289</c:v>
                </c:pt>
                <c:pt idx="44">
                  <c:v>-0.68621073953105483</c:v>
                </c:pt>
                <c:pt idx="45">
                  <c:v>-0.63137515146751821</c:v>
                </c:pt>
                <c:pt idx="46">
                  <c:v>-0.54696937016898983</c:v>
                </c:pt>
                <c:pt idx="47">
                  <c:v>-0.43607765307313684</c:v>
                </c:pt>
                <c:pt idx="48">
                  <c:v>-0.30355879473238601</c:v>
                </c:pt>
                <c:pt idx="49">
                  <c:v>-0.15574069040636479</c:v>
                </c:pt>
                <c:pt idx="50">
                  <c:v>-3.2088390181679442E-14</c:v>
                </c:pt>
                <c:pt idx="51">
                  <c:v>0.1557406904063037</c:v>
                </c:pt>
                <c:pt idx="52">
                  <c:v>0.3035587947323295</c:v>
                </c:pt>
                <c:pt idx="53">
                  <c:v>0.43607765307308777</c:v>
                </c:pt>
                <c:pt idx="54">
                  <c:v>0.54696937016895042</c:v>
                </c:pt>
                <c:pt idx="55">
                  <c:v>0.63137515146749035</c:v>
                </c:pt>
                <c:pt idx="56">
                  <c:v>0.68621073953103906</c:v>
                </c:pt>
                <c:pt idx="57">
                  <c:v>0.71033428867712944</c:v>
                </c:pt>
                <c:pt idx="58">
                  <c:v>0.7045656013288556</c:v>
                </c:pt>
                <c:pt idx="59">
                  <c:v>0.67155805774456034</c:v>
                </c:pt>
                <c:pt idx="60">
                  <c:v>0.61553670743506395</c:v>
                </c:pt>
                <c:pt idx="61">
                  <c:v>0.54192679520370524</c:v>
                </c:pt>
                <c:pt idx="62">
                  <c:v>0.45690553691018121</c:v>
                </c:pt>
                <c:pt idx="63">
                  <c:v>0.36691552296933699</c:v>
                </c:pt>
                <c:pt idx="64">
                  <c:v>0.27818027135480505</c:v>
                </c:pt>
                <c:pt idx="65">
                  <c:v>0.19626105055053053</c:v>
                </c:pt>
                <c:pt idx="66">
                  <c:v>0.12568934212180732</c:v>
                </c:pt>
                <c:pt idx="67">
                  <c:v>6.9701707272623981E-2</c:v>
                </c:pt>
                <c:pt idx="68">
                  <c:v>3.0094106240411908E-2</c:v>
                </c:pt>
                <c:pt idx="69">
                  <c:v>7.2018149272274623E-3</c:v>
                </c:pt>
                <c:pt idx="70">
                  <c:v>-8.5565235452556483E-17</c:v>
                </c:pt>
                <c:pt idx="71">
                  <c:v>6.3097558988750753E-3</c:v>
                </c:pt>
                <c:pt idx="72">
                  <c:v>2.3085879625773575E-2</c:v>
                </c:pt>
                <c:pt idx="73">
                  <c:v>4.6756585135360129E-2</c:v>
                </c:pt>
                <c:pt idx="74">
                  <c:v>7.3582216449313703E-2</c:v>
                </c:pt>
                <c:pt idx="75">
                  <c:v>9.9999999999992428E-2</c:v>
                </c:pt>
                <c:pt idx="76">
                  <c:v>0.12292487788953588</c:v>
                </c:pt>
                <c:pt idx="77">
                  <c:v>0.13998209991010804</c:v>
                </c:pt>
                <c:pt idx="78">
                  <c:v>0.14965490092338243</c:v>
                </c:pt>
                <c:pt idx="79">
                  <c:v>0.15133945645899932</c:v>
                </c:pt>
                <c:pt idx="80">
                  <c:v>0.14530850560107503</c:v>
                </c:pt>
                <c:pt idx="81">
                  <c:v>0.13259366392706221</c:v>
                </c:pt>
                <c:pt idx="82">
                  <c:v>0.11480370942157152</c:v>
                </c:pt>
                <c:pt idx="83">
                  <c:v>9.3901358058222764E-2</c:v>
                </c:pt>
                <c:pt idx="84">
                  <c:v>7.1963818245708924E-2</c:v>
                </c:pt>
                <c:pt idx="85">
                  <c:v>5.0952544949449036E-2</c:v>
                </c:pt>
                <c:pt idx="86">
                  <c:v>3.2515192137188509E-2</c:v>
                </c:pt>
                <c:pt idx="87">
                  <c:v>1.7838125023735898E-2</c:v>
                </c:pt>
                <c:pt idx="88">
                  <c:v>7.5615521131355348E-3</c:v>
                </c:pt>
                <c:pt idx="89">
                  <c:v>1.7620738383436196E-3</c:v>
                </c:pt>
                <c:pt idx="90">
                  <c:v>1.6748755160555946E-16</c:v>
                </c:pt>
                <c:pt idx="91">
                  <c:v>1.4219396478271328E-3</c:v>
                </c:pt>
                <c:pt idx="92">
                  <c:v>4.9036101416365108E-3</c:v>
                </c:pt>
                <c:pt idx="93">
                  <c:v>9.2140912753385651E-3</c:v>
                </c:pt>
                <c:pt idx="94">
                  <c:v>1.3181205788261721E-2</c:v>
                </c:pt>
                <c:pt idx="95">
                  <c:v>1.5838444032453047E-2</c:v>
                </c:pt>
                <c:pt idx="96">
                  <c:v>1.6536730327478114E-2</c:v>
                </c:pt>
                <c:pt idx="97">
                  <c:v>1.5008989627766506E-2</c:v>
                </c:pt>
                <c:pt idx="98">
                  <c:v>1.1381370225730846E-2</c:v>
                </c:pt>
                <c:pt idx="99">
                  <c:v>6.1314421146729109E-3</c:v>
                </c:pt>
                <c:pt idx="100">
                  <c:v>2.2326975337994009E-15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'Hilbert pair'!$C$279</c:f>
              <c:strCache>
                <c:ptCount val="1"/>
                <c:pt idx="0">
                  <c:v>2/(N·tan(π·n/N))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pair'!$B$280:$B$329</c:f>
              <c:numCache>
                <c:formatCode>0.0</c:formatCode>
                <c:ptCount val="5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  <c:pt idx="15">
                  <c:v>-1.6</c:v>
                </c:pt>
                <c:pt idx="16">
                  <c:v>-1.7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-2.2000000000000002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-4.3</c:v>
                </c:pt>
                <c:pt idx="43">
                  <c:v>-4.4000000000000004</c:v>
                </c:pt>
                <c:pt idx="44">
                  <c:v>-4.5</c:v>
                </c:pt>
                <c:pt idx="45">
                  <c:v>-4.5999999999999996</c:v>
                </c:pt>
                <c:pt idx="46">
                  <c:v>-4.7</c:v>
                </c:pt>
                <c:pt idx="47">
                  <c:v>-4.8</c:v>
                </c:pt>
                <c:pt idx="48">
                  <c:v>-4.9000000000000004</c:v>
                </c:pt>
                <c:pt idx="49">
                  <c:v>-5</c:v>
                </c:pt>
              </c:numCache>
            </c:numRef>
          </c:xVal>
          <c:yVal>
            <c:numRef>
              <c:f>'Hilbert pair'!$C$280:$C$329</c:f>
              <c:numCache>
                <c:formatCode>0.0E+00</c:formatCode>
                <c:ptCount val="50"/>
                <c:pt idx="0">
                  <c:v>-6.3641031907547916</c:v>
                </c:pt>
                <c:pt idx="1">
                  <c:v>-3.1789089687730607</c:v>
                </c:pt>
                <c:pt idx="2">
                  <c:v>-2.1157789986811273</c:v>
                </c:pt>
                <c:pt idx="3">
                  <c:v>-1.5831630176611655</c:v>
                </c:pt>
                <c:pt idx="4">
                  <c:v>-1.2627503029350089</c:v>
                </c:pt>
                <c:pt idx="5">
                  <c:v>-1.0484367162226353</c:v>
                </c:pt>
                <c:pt idx="6">
                  <c:v>-0.89474856584231099</c:v>
                </c:pt>
                <c:pt idx="7">
                  <c:v>-0.77894857098597181</c:v>
                </c:pt>
                <c:pt idx="8">
                  <c:v>-0.68840451533384373</c:v>
                </c:pt>
                <c:pt idx="9">
                  <c:v>-0.61553670743505073</c:v>
                </c:pt>
                <c:pt idx="10">
                  <c:v>-0.55552137078299502</c:v>
                </c:pt>
                <c:pt idx="11">
                  <c:v>-0.50514233788946106</c:v>
                </c:pt>
                <c:pt idx="12">
                  <c:v>-0.46217273077648219</c:v>
                </c:pt>
                <c:pt idx="13">
                  <c:v>-0.4250216346314406</c:v>
                </c:pt>
                <c:pt idx="14">
                  <c:v>-0.39252210110103014</c:v>
                </c:pt>
                <c:pt idx="15">
                  <c:v>-0.36379864945621326</c:v>
                </c:pt>
                <c:pt idx="16">
                  <c:v>-0.33818153115700228</c:v>
                </c:pt>
                <c:pt idx="17">
                  <c:v>-0.31514957199373017</c:v>
                </c:pt>
                <c:pt idx="18">
                  <c:v>-0.29429106316399384</c:v>
                </c:pt>
                <c:pt idx="19">
                  <c:v>-0.27527638409423472</c:v>
                </c:pt>
                <c:pt idx="20">
                  <c:v>-0.25783844635701336</c:v>
                </c:pt>
                <c:pt idx="21">
                  <c:v>-0.24175847008192178</c:v>
                </c:pt>
                <c:pt idx="22">
                  <c:v>-0.22685546985108113</c:v>
                </c:pt>
                <c:pt idx="23">
                  <c:v>-0.2129783680649584</c:v>
                </c:pt>
                <c:pt idx="24">
                  <c:v>-0.20000000000000004</c:v>
                </c:pt>
                <c:pt idx="25">
                  <c:v>-0.18781250116349846</c:v>
                </c:pt>
                <c:pt idx="26">
                  <c:v>-0.17632371847263778</c:v>
                </c:pt>
                <c:pt idx="27">
                  <c:v>-0.16545438919449518</c:v>
                </c:pt>
                <c:pt idx="28">
                  <c:v>-0.15513590220992265</c:v>
                </c:pt>
                <c:pt idx="29">
                  <c:v>-0.1453085056010722</c:v>
                </c:pt>
                <c:pt idx="30">
                  <c:v>-0.1359198596449053</c:v>
                </c:pt>
                <c:pt idx="31">
                  <c:v>-0.12692385950882962</c:v>
                </c:pt>
                <c:pt idx="32">
                  <c:v>-0.11827967027989426</c:v>
                </c:pt>
                <c:pt idx="33">
                  <c:v>-0.10995093043855403</c:v>
                </c:pt>
                <c:pt idx="34">
                  <c:v>-0.10190508989888578</c:v>
                </c:pt>
                <c:pt idx="35">
                  <c:v>-9.4112856242450291E-2</c:v>
                </c:pt>
                <c:pt idx="36">
                  <c:v>-8.6547728449485176E-2</c:v>
                </c:pt>
                <c:pt idx="37">
                  <c:v>-7.9185601759544283E-2</c:v>
                </c:pt>
                <c:pt idx="38">
                  <c:v>-7.2004430619151336E-2</c:v>
                </c:pt>
                <c:pt idx="39">
                  <c:v>-6.4983939246581288E-2</c:v>
                </c:pt>
                <c:pt idx="40">
                  <c:v>-5.8105371346383342E-2</c:v>
                </c:pt>
                <c:pt idx="41">
                  <c:v>-5.1351272073545347E-2</c:v>
                </c:pt>
                <c:pt idx="42">
                  <c:v>-4.470529657942985E-2</c:v>
                </c:pt>
                <c:pt idx="43">
                  <c:v>-3.8152040443713321E-2</c:v>
                </c:pt>
                <c:pt idx="44">
                  <c:v>-3.1676888064907267E-2</c:v>
                </c:pt>
                <c:pt idx="45">
                  <c:v>-2.5265875689221683E-2</c:v>
                </c:pt>
                <c:pt idx="46">
                  <c:v>-1.8905566235856403E-2</c:v>
                </c:pt>
                <c:pt idx="47">
                  <c:v>-1.2582933450729982E-2</c:v>
                </c:pt>
                <c:pt idx="48">
                  <c:v>-6.2852532086702063E-3</c:v>
                </c:pt>
                <c:pt idx="49">
                  <c:v>-1.22514845490862E-17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'Hilbert pair'!$E$279</c:f>
              <c:strCache>
                <c:ptCount val="1"/>
                <c:pt idx="0">
                  <c:v>2/(N·tan(π·n/N))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pair'!$D$280:$D$329</c:f>
              <c:numCache>
                <c:formatCode>0.0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'Hilbert pair'!$E$280:$E$329</c:f>
              <c:numCache>
                <c:formatCode>0.0E+00</c:formatCode>
                <c:ptCount val="50"/>
                <c:pt idx="0">
                  <c:v>6.3641031907547916</c:v>
                </c:pt>
                <c:pt idx="1">
                  <c:v>3.1789089687730607</c:v>
                </c:pt>
                <c:pt idx="2">
                  <c:v>2.1157789986811273</c:v>
                </c:pt>
                <c:pt idx="3">
                  <c:v>1.5831630176611655</c:v>
                </c:pt>
                <c:pt idx="4">
                  <c:v>1.2627503029350089</c:v>
                </c:pt>
                <c:pt idx="5">
                  <c:v>1.0484367162226353</c:v>
                </c:pt>
                <c:pt idx="6">
                  <c:v>0.89474856584231099</c:v>
                </c:pt>
                <c:pt idx="7">
                  <c:v>0.77894857098597181</c:v>
                </c:pt>
                <c:pt idx="8">
                  <c:v>0.68840451533384373</c:v>
                </c:pt>
                <c:pt idx="9">
                  <c:v>0.61553670743505073</c:v>
                </c:pt>
                <c:pt idx="10">
                  <c:v>0.55552137078299502</c:v>
                </c:pt>
                <c:pt idx="11">
                  <c:v>0.50514233788946106</c:v>
                </c:pt>
                <c:pt idx="12">
                  <c:v>0.46217273077648219</c:v>
                </c:pt>
                <c:pt idx="13">
                  <c:v>0.4250216346314406</c:v>
                </c:pt>
                <c:pt idx="14">
                  <c:v>0.39252210110103014</c:v>
                </c:pt>
                <c:pt idx="15">
                  <c:v>0.36379864945621326</c:v>
                </c:pt>
                <c:pt idx="16">
                  <c:v>0.33818153115700228</c:v>
                </c:pt>
                <c:pt idx="17">
                  <c:v>0.31514957199373017</c:v>
                </c:pt>
                <c:pt idx="18">
                  <c:v>0.29429106316399384</c:v>
                </c:pt>
                <c:pt idx="19">
                  <c:v>0.27527638409423472</c:v>
                </c:pt>
                <c:pt idx="20">
                  <c:v>0.25783844635701336</c:v>
                </c:pt>
                <c:pt idx="21">
                  <c:v>0.24175847008192178</c:v>
                </c:pt>
                <c:pt idx="22">
                  <c:v>0.22685546985108113</c:v>
                </c:pt>
                <c:pt idx="23">
                  <c:v>0.2129783680649584</c:v>
                </c:pt>
                <c:pt idx="24">
                  <c:v>0.20000000000000004</c:v>
                </c:pt>
                <c:pt idx="25">
                  <c:v>0.18781250116349846</c:v>
                </c:pt>
                <c:pt idx="26">
                  <c:v>0.17632371847263778</c:v>
                </c:pt>
                <c:pt idx="27">
                  <c:v>0.16545438919449518</c:v>
                </c:pt>
                <c:pt idx="28">
                  <c:v>0.15513590220992265</c:v>
                </c:pt>
                <c:pt idx="29">
                  <c:v>0.1453085056010722</c:v>
                </c:pt>
                <c:pt idx="30">
                  <c:v>0.1359198596449053</c:v>
                </c:pt>
                <c:pt idx="31">
                  <c:v>0.12692385950882962</c:v>
                </c:pt>
                <c:pt idx="32">
                  <c:v>0.11827967027989426</c:v>
                </c:pt>
                <c:pt idx="33">
                  <c:v>0.10995093043855403</c:v>
                </c:pt>
                <c:pt idx="34">
                  <c:v>0.10190508989888578</c:v>
                </c:pt>
                <c:pt idx="35">
                  <c:v>9.4112856242450291E-2</c:v>
                </c:pt>
                <c:pt idx="36">
                  <c:v>8.6547728449485176E-2</c:v>
                </c:pt>
                <c:pt idx="37">
                  <c:v>7.9185601759544283E-2</c:v>
                </c:pt>
                <c:pt idx="38">
                  <c:v>7.2004430619151336E-2</c:v>
                </c:pt>
                <c:pt idx="39">
                  <c:v>6.4983939246581288E-2</c:v>
                </c:pt>
                <c:pt idx="40">
                  <c:v>5.8105371346383342E-2</c:v>
                </c:pt>
                <c:pt idx="41">
                  <c:v>5.1351272073545347E-2</c:v>
                </c:pt>
                <c:pt idx="42">
                  <c:v>4.470529657942985E-2</c:v>
                </c:pt>
                <c:pt idx="43">
                  <c:v>3.8152040443713321E-2</c:v>
                </c:pt>
                <c:pt idx="44">
                  <c:v>3.1676888064907267E-2</c:v>
                </c:pt>
                <c:pt idx="45">
                  <c:v>2.5265875689221683E-2</c:v>
                </c:pt>
                <c:pt idx="46">
                  <c:v>1.8905566235856403E-2</c:v>
                </c:pt>
                <c:pt idx="47">
                  <c:v>1.2582933450729982E-2</c:v>
                </c:pt>
                <c:pt idx="48">
                  <c:v>6.2852532086702063E-3</c:v>
                </c:pt>
                <c:pt idx="49">
                  <c:v>1.22514845490862E-17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55376"/>
        <c:axId val="435355768"/>
      </c:scatterChart>
      <c:scatterChart>
        <c:scatterStyle val="lineMarker"/>
        <c:varyColors val="0"/>
        <c:ser>
          <c:idx val="0"/>
          <c:order val="1"/>
          <c:tx>
            <c:v>Hilbert impulsion</c:v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pair'!$H$161:$H$171</c:f>
              <c:numCache>
                <c:formatCode>0.00</c:formatCode>
                <c:ptCount val="11"/>
                <c:pt idx="0">
                  <c:v>-1.22514845490862E-17</c:v>
                </c:pt>
                <c:pt idx="1">
                  <c:v>4.90059381963448E-17</c:v>
                </c:pt>
                <c:pt idx="2">
                  <c:v>-0.1453085056010722</c:v>
                </c:pt>
                <c:pt idx="3">
                  <c:v>2.45029690981724E-17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-2.45029690981724E-17</c:v>
                </c:pt>
                <c:pt idx="8">
                  <c:v>0.1453085056010722</c:v>
                </c:pt>
                <c:pt idx="9">
                  <c:v>-4.90059381963448E-17</c:v>
                </c:pt>
                <c:pt idx="10">
                  <c:v>1.22514845490862E-17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55376"/>
        <c:axId val="435355768"/>
      </c:scatterChart>
      <c:valAx>
        <c:axId val="4353553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</a:t>
                </a:r>
                <a:r>
                  <a:rPr lang="fr-FR" baseline="0"/>
                  <a:t> 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355768"/>
        <c:crossesAt val="-0.8"/>
        <c:crossBetween val="midCat"/>
        <c:majorUnit val="1"/>
        <c:minorUnit val="0.5"/>
      </c:valAx>
      <c:valAx>
        <c:axId val="435355768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3553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6288867016622921"/>
          <c:y val="0.60367198891805196"/>
          <c:w val="0.2790982064741907"/>
          <c:h val="0.15625109361329836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Séries de Fourier impulsion avant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pair'!$C$37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pair'!$C$40:$C$50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'Hilbert pair'!$D$37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pair'!$D$40:$D$50</c:f>
              <c:numCache>
                <c:formatCode>0.00</c:formatCode>
                <c:ptCount val="11"/>
                <c:pt idx="0">
                  <c:v>-0.1</c:v>
                </c:pt>
                <c:pt idx="1">
                  <c:v>-6.1803398874989479E-2</c:v>
                </c:pt>
                <c:pt idx="2">
                  <c:v>3.8196601125010533E-2</c:v>
                </c:pt>
                <c:pt idx="3">
                  <c:v>0.16180339887498951</c:v>
                </c:pt>
                <c:pt idx="4">
                  <c:v>0.26180339887498949</c:v>
                </c:pt>
                <c:pt idx="5">
                  <c:v>0.30000000000000004</c:v>
                </c:pt>
                <c:pt idx="6">
                  <c:v>0.26180339887498949</c:v>
                </c:pt>
                <c:pt idx="7">
                  <c:v>0.16180339887498951</c:v>
                </c:pt>
                <c:pt idx="8">
                  <c:v>3.8196601125010533E-2</c:v>
                </c:pt>
                <c:pt idx="9">
                  <c:v>-6.1803398874989479E-2</c:v>
                </c:pt>
                <c:pt idx="10">
                  <c:v>-0.1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'Hilbert pair'!$E$37</c:f>
              <c:strCache>
                <c:ptCount val="1"/>
                <c:pt idx="0">
                  <c:v>Σ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pair'!$E$40:$E$50</c:f>
              <c:numCache>
                <c:formatCode>0.00</c:formatCode>
                <c:ptCount val="11"/>
                <c:pt idx="0">
                  <c:v>0.1</c:v>
                </c:pt>
                <c:pt idx="1">
                  <c:v>0</c:v>
                </c:pt>
                <c:pt idx="2">
                  <c:v>-0.12360679774997899</c:v>
                </c:pt>
                <c:pt idx="3">
                  <c:v>0</c:v>
                </c:pt>
                <c:pt idx="4">
                  <c:v>0.32360679774997897</c:v>
                </c:pt>
                <c:pt idx="5">
                  <c:v>0.5</c:v>
                </c:pt>
                <c:pt idx="6">
                  <c:v>0.32360679774997897</c:v>
                </c:pt>
                <c:pt idx="7">
                  <c:v>0</c:v>
                </c:pt>
                <c:pt idx="8">
                  <c:v>-0.12360679774997899</c:v>
                </c:pt>
                <c:pt idx="9">
                  <c:v>0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'Hilbert pair'!$F$37</c:f>
              <c:strCache>
                <c:ptCount val="1"/>
                <c:pt idx="0">
                  <c:v>Σ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pair'!$F$40:$F$50</c:f>
              <c:numCache>
                <c:formatCode>0.00</c:formatCode>
                <c:ptCount val="11"/>
                <c:pt idx="0">
                  <c:v>-0.1</c:v>
                </c:pt>
                <c:pt idx="1">
                  <c:v>6.1803398874989549E-2</c:v>
                </c:pt>
                <c:pt idx="2">
                  <c:v>3.8196601125010499E-2</c:v>
                </c:pt>
                <c:pt idx="3">
                  <c:v>-0.16180339887498951</c:v>
                </c:pt>
                <c:pt idx="4">
                  <c:v>0.26180339887498949</c:v>
                </c:pt>
                <c:pt idx="5">
                  <c:v>0.7</c:v>
                </c:pt>
                <c:pt idx="6">
                  <c:v>0.26180339887498949</c:v>
                </c:pt>
                <c:pt idx="7">
                  <c:v>-0.16180339887498951</c:v>
                </c:pt>
                <c:pt idx="8">
                  <c:v>3.8196601125010499E-2</c:v>
                </c:pt>
                <c:pt idx="9">
                  <c:v>6.1803398874989549E-2</c:v>
                </c:pt>
                <c:pt idx="10">
                  <c:v>-0.1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'Hilbert pair'!$G$37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pair'!$G$40:$G$50</c:f>
              <c:numCache>
                <c:formatCode>0.00</c:formatCode>
                <c:ptCount val="11"/>
                <c:pt idx="0">
                  <c:v>0.1</c:v>
                </c:pt>
                <c:pt idx="1">
                  <c:v>-9.9999999999999992E-2</c:v>
                </c:pt>
                <c:pt idx="2">
                  <c:v>0.10000000000000005</c:v>
                </c:pt>
                <c:pt idx="3">
                  <c:v>-0.10000000000000006</c:v>
                </c:pt>
                <c:pt idx="4">
                  <c:v>0.1</c:v>
                </c:pt>
                <c:pt idx="5">
                  <c:v>0.89999999999999991</c:v>
                </c:pt>
                <c:pt idx="6">
                  <c:v>0.1</c:v>
                </c:pt>
                <c:pt idx="7">
                  <c:v>-0.10000000000000006</c:v>
                </c:pt>
                <c:pt idx="8">
                  <c:v>0.10000000000000005</c:v>
                </c:pt>
                <c:pt idx="9">
                  <c:v>-9.9999999999999992E-2</c:v>
                </c:pt>
                <c:pt idx="10">
                  <c:v>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'Hilbert pair'!$H$37</c:f>
              <c:strCache>
                <c:ptCount val="1"/>
                <c:pt idx="0">
                  <c:v>Σ 5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pair'!$B$40:$B$50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pair'!$H$40:$H$50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0.99999999999999989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3936"/>
        <c:axId val="440124992"/>
      </c:scatterChart>
      <c:scatterChart>
        <c:scatterStyle val="smoothMarker"/>
        <c:varyColors val="0"/>
        <c:ser>
          <c:idx val="6"/>
          <c:order val="6"/>
          <c:tx>
            <c:strRef>
              <c:f>'Hilbert pair'!$C$53</c:f>
              <c:strCache>
                <c:ptCount val="1"/>
                <c:pt idx="0">
                  <c:v>Σ 0 (Lissage)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pair'!$C$54:$C$154</c:f>
              <c:numCache>
                <c:formatCode>0.00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'Hilbert pair'!$D$53</c:f>
              <c:strCache>
                <c:ptCount val="1"/>
                <c:pt idx="0">
                  <c:v>Σ 1 (Lissage)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pair'!$D$54:$D$154</c:f>
              <c:numCache>
                <c:formatCode>0.00</c:formatCode>
                <c:ptCount val="101"/>
                <c:pt idx="0">
                  <c:v>-0.1</c:v>
                </c:pt>
                <c:pt idx="1">
                  <c:v>-9.9605345685654323E-2</c:v>
                </c:pt>
                <c:pt idx="2">
                  <c:v>-9.8422940262895553E-2</c:v>
                </c:pt>
                <c:pt idx="3">
                  <c:v>-9.6457450145737755E-2</c:v>
                </c:pt>
                <c:pt idx="4">
                  <c:v>-9.371663222572621E-2</c:v>
                </c:pt>
                <c:pt idx="5">
                  <c:v>-9.0211303259030706E-2</c:v>
                </c:pt>
                <c:pt idx="6">
                  <c:v>-8.5955297177650297E-2</c:v>
                </c:pt>
                <c:pt idx="7">
                  <c:v>-8.0965410493203882E-2</c:v>
                </c:pt>
                <c:pt idx="8">
                  <c:v>-7.5261336008772717E-2</c:v>
                </c:pt>
                <c:pt idx="9">
                  <c:v>-6.8865585100402971E-2</c:v>
                </c:pt>
                <c:pt idx="10">
                  <c:v>-6.1803398874989479E-2</c:v>
                </c:pt>
                <c:pt idx="11">
                  <c:v>-5.410264855515784E-2</c:v>
                </c:pt>
                <c:pt idx="12">
                  <c:v>-4.5793725484282261E-2</c:v>
                </c:pt>
                <c:pt idx="13">
                  <c:v>-3.6909421185737756E-2</c:v>
                </c:pt>
                <c:pt idx="14">
                  <c:v>-2.748479794973796E-2</c:v>
                </c:pt>
                <c:pt idx="15">
                  <c:v>-1.7557050458495621E-2</c:v>
                </c:pt>
                <c:pt idx="16">
                  <c:v>-7.1653589958004249E-3</c:v>
                </c:pt>
                <c:pt idx="17">
                  <c:v>3.6492651796558306E-3</c:v>
                </c:pt>
                <c:pt idx="18">
                  <c:v>1.4844141686984322E-2</c:v>
                </c:pt>
                <c:pt idx="19">
                  <c:v>2.63750894630633E-2</c:v>
                </c:pt>
                <c:pt idx="20">
                  <c:v>3.8196601125009305E-2</c:v>
                </c:pt>
                <c:pt idx="21">
                  <c:v>5.0262022567027831E-2</c:v>
                </c:pt>
                <c:pt idx="22">
                  <c:v>6.2523737082853859E-2</c:v>
                </c:pt>
                <c:pt idx="23">
                  <c:v>7.4933353287137947E-2</c:v>
                </c:pt>
                <c:pt idx="24">
                  <c:v>8.7441896094136135E-2</c:v>
                </c:pt>
                <c:pt idx="25">
                  <c:v>9.9999999999998729E-2</c:v>
                </c:pt>
                <c:pt idx="26">
                  <c:v>0.11255810390586143</c:v>
                </c:pt>
                <c:pt idx="27">
                  <c:v>0.12506664671285964</c:v>
                </c:pt>
                <c:pt idx="28">
                  <c:v>0.13747626291714374</c:v>
                </c:pt>
                <c:pt idx="29">
                  <c:v>0.14973797743296979</c:v>
                </c:pt>
                <c:pt idx="30">
                  <c:v>0.16180339887498829</c:v>
                </c:pt>
                <c:pt idx="31">
                  <c:v>0.17362491053693446</c:v>
                </c:pt>
                <c:pt idx="32">
                  <c:v>0.1851558583130134</c:v>
                </c:pt>
                <c:pt idx="33">
                  <c:v>0.19635073482034199</c:v>
                </c:pt>
                <c:pt idx="34">
                  <c:v>0.20716535899579827</c:v>
                </c:pt>
                <c:pt idx="35">
                  <c:v>0.21755705045849361</c:v>
                </c:pt>
                <c:pt idx="36">
                  <c:v>0.227484797949737</c:v>
                </c:pt>
                <c:pt idx="37">
                  <c:v>0.23690942118573685</c:v>
                </c:pt>
                <c:pt idx="38">
                  <c:v>0.24579372548428147</c:v>
                </c:pt>
                <c:pt idx="39">
                  <c:v>0.25410264855515707</c:v>
                </c:pt>
                <c:pt idx="40">
                  <c:v>0.26180339887498871</c:v>
                </c:pt>
                <c:pt idx="41">
                  <c:v>0.26886558510040237</c:v>
                </c:pt>
                <c:pt idx="42">
                  <c:v>0.27526133600877212</c:v>
                </c:pt>
                <c:pt idx="43">
                  <c:v>0.28096541049320284</c:v>
                </c:pt>
                <c:pt idx="44">
                  <c:v>0.28595529717764934</c:v>
                </c:pt>
                <c:pt idx="45">
                  <c:v>0.29021130325902994</c:v>
                </c:pt>
                <c:pt idx="46">
                  <c:v>0.29371663222572564</c:v>
                </c:pt>
                <c:pt idx="47">
                  <c:v>0.29645745014573727</c:v>
                </c:pt>
                <c:pt idx="48">
                  <c:v>0.29842294026289529</c:v>
                </c:pt>
                <c:pt idx="49">
                  <c:v>0.29960534568565417</c:v>
                </c:pt>
                <c:pt idx="50">
                  <c:v>0.30000000000000004</c:v>
                </c:pt>
                <c:pt idx="51">
                  <c:v>0.29960534568565445</c:v>
                </c:pt>
                <c:pt idx="52">
                  <c:v>0.2984229402628959</c:v>
                </c:pt>
                <c:pt idx="53">
                  <c:v>0.29645745014573821</c:v>
                </c:pt>
                <c:pt idx="54">
                  <c:v>0.29371663222572686</c:v>
                </c:pt>
                <c:pt idx="55">
                  <c:v>0.29021130325903149</c:v>
                </c:pt>
                <c:pt idx="56">
                  <c:v>0.28595529717765122</c:v>
                </c:pt>
                <c:pt idx="57">
                  <c:v>0.280965410493205</c:v>
                </c:pt>
                <c:pt idx="58">
                  <c:v>0.27526133600877395</c:v>
                </c:pt>
                <c:pt idx="59">
                  <c:v>0.26886558510040437</c:v>
                </c:pt>
                <c:pt idx="60">
                  <c:v>0.26180339887499093</c:v>
                </c:pt>
                <c:pt idx="61">
                  <c:v>0.2541026485551594</c:v>
                </c:pt>
                <c:pt idx="62">
                  <c:v>0.24579372548428405</c:v>
                </c:pt>
                <c:pt idx="63">
                  <c:v>0.23690942118573957</c:v>
                </c:pt>
                <c:pt idx="64">
                  <c:v>0.22748479794973991</c:v>
                </c:pt>
                <c:pt idx="65">
                  <c:v>0.21755705045849669</c:v>
                </c:pt>
                <c:pt idx="66">
                  <c:v>0.20716535899580146</c:v>
                </c:pt>
                <c:pt idx="67">
                  <c:v>0.19635073482034526</c:v>
                </c:pt>
                <c:pt idx="68">
                  <c:v>0.18515585831301684</c:v>
                </c:pt>
                <c:pt idx="69">
                  <c:v>0.17362491053693793</c:v>
                </c:pt>
                <c:pt idx="70">
                  <c:v>0.1618033988749919</c:v>
                </c:pt>
                <c:pt idx="71">
                  <c:v>0.14973797743297465</c:v>
                </c:pt>
                <c:pt idx="72">
                  <c:v>0.13747626291714865</c:v>
                </c:pt>
                <c:pt idx="73">
                  <c:v>0.1250666467128646</c:v>
                </c:pt>
                <c:pt idx="74">
                  <c:v>0.11255810390586643</c:v>
                </c:pt>
                <c:pt idx="75">
                  <c:v>0.10000000000000379</c:v>
                </c:pt>
                <c:pt idx="76">
                  <c:v>8.7441896094141131E-2</c:v>
                </c:pt>
                <c:pt idx="77">
                  <c:v>7.4933353287142929E-2</c:v>
                </c:pt>
                <c:pt idx="78">
                  <c:v>6.2523737082858799E-2</c:v>
                </c:pt>
                <c:pt idx="79">
                  <c:v>5.0262022567032688E-2</c:v>
                </c:pt>
                <c:pt idx="80">
                  <c:v>3.8196601125014121E-2</c:v>
                </c:pt>
                <c:pt idx="81">
                  <c:v>2.6375089463067963E-2</c:v>
                </c:pt>
                <c:pt idx="82">
                  <c:v>1.4844141686988915E-2</c:v>
                </c:pt>
                <c:pt idx="83">
                  <c:v>3.6492651796602577E-3</c:v>
                </c:pt>
                <c:pt idx="84">
                  <c:v>-7.1653589957961367E-3</c:v>
                </c:pt>
                <c:pt idx="85">
                  <c:v>-1.7557050458491513E-2</c:v>
                </c:pt>
                <c:pt idx="86">
                  <c:v>-2.748479794973499E-2</c:v>
                </c:pt>
                <c:pt idx="87">
                  <c:v>-3.6909421185734981E-2</c:v>
                </c:pt>
                <c:pt idx="88">
                  <c:v>-4.5793725484279707E-2</c:v>
                </c:pt>
                <c:pt idx="89">
                  <c:v>-5.4102648555155453E-2</c:v>
                </c:pt>
                <c:pt idx="90">
                  <c:v>-6.1803398874987231E-2</c:v>
                </c:pt>
                <c:pt idx="91">
                  <c:v>-6.8865585100401028E-2</c:v>
                </c:pt>
                <c:pt idx="92">
                  <c:v>-7.5261336008770885E-2</c:v>
                </c:pt>
                <c:pt idx="93">
                  <c:v>-8.0965410493202244E-2</c:v>
                </c:pt>
                <c:pt idx="94">
                  <c:v>-8.5955297177648909E-2</c:v>
                </c:pt>
                <c:pt idx="95">
                  <c:v>-9.0211303259029541E-2</c:v>
                </c:pt>
                <c:pt idx="96">
                  <c:v>-9.3716632225725321E-2</c:v>
                </c:pt>
                <c:pt idx="97">
                  <c:v>-9.6457450145737034E-2</c:v>
                </c:pt>
                <c:pt idx="98">
                  <c:v>-9.8422940262895081E-2</c:v>
                </c:pt>
                <c:pt idx="99">
                  <c:v>-9.9605345685654018E-2</c:v>
                </c:pt>
                <c:pt idx="100">
                  <c:v>-0.1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'Hilbert pair'!$E$53</c:f>
              <c:strCache>
                <c:ptCount val="1"/>
                <c:pt idx="0">
                  <c:v>Σ 2 (Lissage)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pair'!$E$54:$E$154</c:f>
              <c:numCache>
                <c:formatCode>0.00</c:formatCode>
                <c:ptCount val="101"/>
                <c:pt idx="0">
                  <c:v>0.1</c:v>
                </c:pt>
                <c:pt idx="1">
                  <c:v>9.8817594577241263E-2</c:v>
                </c:pt>
                <c:pt idx="2">
                  <c:v>9.5293691962830662E-2</c:v>
                </c:pt>
                <c:pt idx="3">
                  <c:v>8.9497847031912547E-2</c:v>
                </c:pt>
                <c:pt idx="4">
                  <c:v>8.1544703783046429E-2</c:v>
                </c:pt>
                <c:pt idx="5">
                  <c:v>7.1592095615958778E-2</c:v>
                </c:pt>
                <c:pt idx="6">
                  <c:v>5.983842830663208E-2</c:v>
                </c:pt>
                <c:pt idx="7">
                  <c:v>4.6519387456533973E-2</c:v>
                </c:pt>
                <c:pt idx="8">
                  <c:v>3.1904022987026645E-2</c:v>
                </c:pt>
                <c:pt idx="9">
                  <c:v>1.6290273212611395E-2</c:v>
                </c:pt>
                <c:pt idx="10">
                  <c:v>0</c:v>
                </c:pt>
                <c:pt idx="11">
                  <c:v>-1.6626385638012983E-2</c:v>
                </c:pt>
                <c:pt idx="12">
                  <c:v>-3.3235621578419694E-2</c:v>
                </c:pt>
                <c:pt idx="13">
                  <c:v>-4.9467525091600399E-2</c:v>
                </c:pt>
                <c:pt idx="14">
                  <c:v>-6.4961060866882886E-2</c:v>
                </c:pt>
                <c:pt idx="15">
                  <c:v>-7.9360449333482769E-2</c:v>
                </c:pt>
                <c:pt idx="16">
                  <c:v>-9.2321217308812611E-2</c:v>
                </c:pt>
                <c:pt idx="17">
                  <c:v>-0.10351609381614132</c:v>
                </c:pt>
                <c:pt idx="18">
                  <c:v>-0.11264065626275167</c:v>
                </c:pt>
                <c:pt idx="19">
                  <c:v>-0.11941863602121738</c:v>
                </c:pt>
                <c:pt idx="20">
                  <c:v>-0.12360679774997868</c:v>
                </c:pt>
                <c:pt idx="21">
                  <c:v>-0.1249993134417437</c:v>
                </c:pt>
                <c:pt idx="22">
                  <c:v>-0.1234315600947955</c:v>
                </c:pt>
                <c:pt idx="23">
                  <c:v>-0.11878327893858769</c:v>
                </c:pt>
                <c:pt idx="24">
                  <c:v>-0.11098104416875915</c:v>
                </c:pt>
                <c:pt idx="25">
                  <c:v>-0.10000000000000128</c:v>
                </c:pt>
                <c:pt idx="26">
                  <c:v>-8.5864836357034457E-2</c:v>
                </c:pt>
                <c:pt idx="27">
                  <c:v>-6.8649985512867218E-2</c:v>
                </c:pt>
                <c:pt idx="28">
                  <c:v>-4.8479034260507453E-2</c:v>
                </c:pt>
                <c:pt idx="29">
                  <c:v>-2.5523358575804095E-2</c:v>
                </c:pt>
                <c:pt idx="30">
                  <c:v>-2.6922908347160046E-15</c:v>
                </c:pt>
                <c:pt idx="31">
                  <c:v>2.7831185052650476E-2</c:v>
                </c:pt>
                <c:pt idx="32">
                  <c:v>5.7671060363273546E-2</c:v>
                </c:pt>
                <c:pt idx="33">
                  <c:v>8.9185375824540586E-2</c:v>
                </c:pt>
                <c:pt idx="34">
                  <c:v>0.12200950068278146</c:v>
                </c:pt>
                <c:pt idx="35">
                  <c:v>0.15575365158350174</c:v>
                </c:pt>
                <c:pt idx="36">
                  <c:v>0.19000853503258963</c:v>
                </c:pt>
                <c:pt idx="37">
                  <c:v>0.22435131727987168</c:v>
                </c:pt>
                <c:pt idx="38">
                  <c:v>0.25835182939014167</c:v>
                </c:pt>
                <c:pt idx="39">
                  <c:v>0.29157891147229953</c:v>
                </c:pt>
                <c:pt idx="40">
                  <c:v>0.32360679774997581</c:v>
                </c:pt>
                <c:pt idx="41">
                  <c:v>0.35402144341341468</c:v>
                </c:pt>
                <c:pt idx="42">
                  <c:v>0.38242669500456933</c:v>
                </c:pt>
                <c:pt idx="43">
                  <c:v>0.40845020844293689</c:v>
                </c:pt>
                <c:pt idx="44">
                  <c:v>0.43174902266192822</c:v>
                </c:pt>
                <c:pt idx="45">
                  <c:v>0.45201470213401651</c:v>
                </c:pt>
                <c:pt idx="46">
                  <c:v>0.46897796823449595</c:v>
                </c:pt>
                <c:pt idx="47">
                  <c:v>0.48241274732338568</c:v>
                </c:pt>
                <c:pt idx="48">
                  <c:v>0.49213957248862028</c:v>
                </c:pt>
                <c:pt idx="49">
                  <c:v>0.49802828594854909</c:v>
                </c:pt>
                <c:pt idx="50">
                  <c:v>0.5</c:v>
                </c:pt>
                <c:pt idx="51">
                  <c:v>0.49802828594855064</c:v>
                </c:pt>
                <c:pt idx="52">
                  <c:v>0.49213957248862339</c:v>
                </c:pt>
                <c:pt idx="53">
                  <c:v>0.48241274732339035</c:v>
                </c:pt>
                <c:pt idx="54">
                  <c:v>0.468977968234502</c:v>
                </c:pt>
                <c:pt idx="55">
                  <c:v>0.45201470213402395</c:v>
                </c:pt>
                <c:pt idx="56">
                  <c:v>0.43174902266193699</c:v>
                </c:pt>
                <c:pt idx="57">
                  <c:v>0.40845020844294688</c:v>
                </c:pt>
                <c:pt idx="58">
                  <c:v>0.38242669500457754</c:v>
                </c:pt>
                <c:pt idx="59">
                  <c:v>0.35402144341342345</c:v>
                </c:pt>
                <c:pt idx="60">
                  <c:v>0.32360679774998519</c:v>
                </c:pt>
                <c:pt idx="61">
                  <c:v>0.29157891147230924</c:v>
                </c:pt>
                <c:pt idx="62">
                  <c:v>0.25835182939015178</c:v>
                </c:pt>
                <c:pt idx="63">
                  <c:v>0.22435131727988189</c:v>
                </c:pt>
                <c:pt idx="64">
                  <c:v>0.19000853503259996</c:v>
                </c:pt>
                <c:pt idx="65">
                  <c:v>0.15575365158351198</c:v>
                </c:pt>
                <c:pt idx="66">
                  <c:v>0.12200950068279148</c:v>
                </c:pt>
                <c:pt idx="67">
                  <c:v>8.9185375824550162E-2</c:v>
                </c:pt>
                <c:pt idx="68">
                  <c:v>5.7671060363282789E-2</c:v>
                </c:pt>
                <c:pt idx="69">
                  <c:v>2.7831185052659052E-2</c:v>
                </c:pt>
                <c:pt idx="70">
                  <c:v>5.3845816694320092E-15</c:v>
                </c:pt>
                <c:pt idx="71">
                  <c:v>-2.5523358575794408E-2</c:v>
                </c:pt>
                <c:pt idx="72">
                  <c:v>-4.8479034260498849E-2</c:v>
                </c:pt>
                <c:pt idx="73">
                  <c:v>-6.8649985512859751E-2</c:v>
                </c:pt>
                <c:pt idx="74">
                  <c:v>-8.5864836357028212E-2</c:v>
                </c:pt>
                <c:pt idx="75">
                  <c:v>-9.9999999999996217E-2</c:v>
                </c:pt>
                <c:pt idx="76">
                  <c:v>-0.1109810441687554</c:v>
                </c:pt>
                <c:pt idx="77">
                  <c:v>-0.11878327893858517</c:v>
                </c:pt>
                <c:pt idx="78">
                  <c:v>-0.12343156009479428</c:v>
                </c:pt>
                <c:pt idx="79">
                  <c:v>-0.12499931344174367</c:v>
                </c:pt>
                <c:pt idx="80">
                  <c:v>-0.12360679774997983</c:v>
                </c:pt>
                <c:pt idx="81">
                  <c:v>-0.11941863602121958</c:v>
                </c:pt>
                <c:pt idx="82">
                  <c:v>-0.11264065626275488</c:v>
                </c:pt>
                <c:pt idx="83">
                  <c:v>-0.10351609381614545</c:v>
                </c:pt>
                <c:pt idx="84">
                  <c:v>-9.2321217308817483E-2</c:v>
                </c:pt>
                <c:pt idx="85">
                  <c:v>-7.9360449333488292E-2</c:v>
                </c:pt>
                <c:pt idx="86">
                  <c:v>-6.4961060866887424E-2</c:v>
                </c:pt>
                <c:pt idx="87">
                  <c:v>-4.9467525091605243E-2</c:v>
                </c:pt>
                <c:pt idx="88">
                  <c:v>-3.3235621578424586E-2</c:v>
                </c:pt>
                <c:pt idx="89">
                  <c:v>-1.6626385638017924E-2</c:v>
                </c:pt>
                <c:pt idx="90">
                  <c:v>-5.044575868140555E-15</c:v>
                </c:pt>
                <c:pt idx="91">
                  <c:v>1.6290273212606746E-2</c:v>
                </c:pt>
                <c:pt idx="92">
                  <c:v>3.190402298702201E-2</c:v>
                </c:pt>
                <c:pt idx="93">
                  <c:v>4.6519387456529726E-2</c:v>
                </c:pt>
                <c:pt idx="94">
                  <c:v>5.9838428306628222E-2</c:v>
                </c:pt>
                <c:pt idx="95">
                  <c:v>7.159209561595542E-2</c:v>
                </c:pt>
                <c:pt idx="96">
                  <c:v>8.154470378304382E-2</c:v>
                </c:pt>
                <c:pt idx="97">
                  <c:v>8.9497847031910438E-2</c:v>
                </c:pt>
                <c:pt idx="98">
                  <c:v>9.5293691962829247E-2</c:v>
                </c:pt>
                <c:pt idx="99">
                  <c:v>9.8817594577240292E-2</c:v>
                </c:pt>
                <c:pt idx="100">
                  <c:v>0.1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'Hilbert pair'!$F$53</c:f>
              <c:strCache>
                <c:ptCount val="1"/>
                <c:pt idx="0">
                  <c:v>Σ Σ 3 (Lissage)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pair'!$F$54:$F$154</c:f>
              <c:numCache>
                <c:formatCode>0.00</c:formatCode>
                <c:ptCount val="101"/>
                <c:pt idx="0">
                  <c:v>-0.1</c:v>
                </c:pt>
                <c:pt idx="1">
                  <c:v>-9.7639855568496525E-2</c:v>
                </c:pt>
                <c:pt idx="2">
                  <c:v>-9.0661605214819641E-2</c:v>
                </c:pt>
                <c:pt idx="3">
                  <c:v>-7.9367738068490401E-2</c:v>
                </c:pt>
                <c:pt idx="4">
                  <c:v>-6.4249021701235698E-2</c:v>
                </c:pt>
                <c:pt idx="5">
                  <c:v>-4.5964954842535807E-2</c:v>
                </c:pt>
                <c:pt idx="6">
                  <c:v>-2.5317430006382591E-2</c:v>
                </c:pt>
                <c:pt idx="7">
                  <c:v>-3.2185899764369946E-3</c:v>
                </c:pt>
                <c:pt idx="8">
                  <c:v>1.9345919081163926E-2</c:v>
                </c:pt>
                <c:pt idx="9">
                  <c:v>4.135691992547251E-2</c:v>
                </c:pt>
                <c:pt idx="10">
                  <c:v>6.1803398874989549E-2</c:v>
                </c:pt>
                <c:pt idx="11">
                  <c:v>7.9724349182330095E-2</c:v>
                </c:pt>
                <c:pt idx="12">
                  <c:v>9.4249176371318383E-2</c:v>
                </c:pt>
                <c:pt idx="13">
                  <c:v>0.10463512346355741</c:v>
                </c:pt>
                <c:pt idx="14">
                  <c:v>0.11030027514188989</c:v>
                </c:pt>
                <c:pt idx="15">
                  <c:v>0.11085085392554678</c:v>
                </c:pt>
                <c:pt idx="16">
                  <c:v>0.1061017229540825</c:v>
                </c:pt>
                <c:pt idx="17">
                  <c:v>9.6089251869513254E-2</c:v>
                </c:pt>
                <c:pt idx="18">
                  <c:v>8.1075975962975513E-2</c:v>
                </c:pt>
                <c:pt idx="19">
                  <c:v>6.1546774471988086E-2</c:v>
                </c:pt>
                <c:pt idx="20">
                  <c:v>3.819660112501308E-2</c:v>
                </c:pt>
                <c:pt idx="21">
                  <c:v>1.1910107743996756E-2</c:v>
                </c:pt>
                <c:pt idx="22">
                  <c:v>-1.6266201098992988E-2</c:v>
                </c:pt>
                <c:pt idx="23">
                  <c:v>-4.5158368401648552E-2</c:v>
                </c:pt>
                <c:pt idx="24">
                  <c:v>-7.3504781251610626E-2</c:v>
                </c:pt>
                <c:pt idx="25">
                  <c:v>-9.999999999999741E-2</c:v>
                </c:pt>
                <c:pt idx="26">
                  <c:v>-0.12334109927417572</c:v>
                </c:pt>
                <c:pt idx="27">
                  <c:v>-0.14227489604979932</c:v>
                </c:pt>
                <c:pt idx="28">
                  <c:v>-0.15564439325630358</c:v>
                </c:pt>
                <c:pt idx="29">
                  <c:v>-0.16243277976153916</c:v>
                </c:pt>
                <c:pt idx="30">
                  <c:v>-0.16180339887498996</c:v>
                </c:pt>
                <c:pt idx="31">
                  <c:v>-0.15313422544055186</c:v>
                </c:pt>
                <c:pt idx="32">
                  <c:v>-0.13604557186245175</c:v>
                </c:pt>
                <c:pt idx="33">
                  <c:v>-0.11041996986111349</c:v>
                </c:pt>
                <c:pt idx="34">
                  <c:v>-7.6413439580114595E-2</c:v>
                </c:pt>
                <c:pt idx="35">
                  <c:v>-3.4457651675530138E-2</c:v>
                </c:pt>
                <c:pt idx="36">
                  <c:v>1.4747199023815105E-2</c:v>
                </c:pt>
                <c:pt idx="37">
                  <c:v>7.0248668724711416E-2</c:v>
                </c:pt>
                <c:pt idx="38">
                  <c:v>0.13086703144040085</c:v>
                </c:pt>
                <c:pt idx="39">
                  <c:v>0.19522817665195319</c:v>
                </c:pt>
                <c:pt idx="40">
                  <c:v>0.26180339887498272</c:v>
                </c:pt>
                <c:pt idx="41">
                  <c:v>0.32895479670055011</c:v>
                </c:pt>
                <c:pt idx="42">
                  <c:v>0.3949847989104282</c:v>
                </c:pt>
                <c:pt idx="43">
                  <c:v>0.45818818587590054</c:v>
                </c:pt>
                <c:pt idx="44">
                  <c:v>0.51690488097493592</c:v>
                </c:pt>
                <c:pt idx="45">
                  <c:v>0.56957175259250503</c:v>
                </c:pt>
                <c:pt idx="46">
                  <c:v>0.61477169371877305</c:v>
                </c:pt>
                <c:pt idx="47">
                  <c:v>0.65127833242378463</c:v>
                </c:pt>
                <c:pt idx="48">
                  <c:v>0.67809486966626786</c:v>
                </c:pt>
                <c:pt idx="49">
                  <c:v>0.69448573609428543</c:v>
                </c:pt>
                <c:pt idx="50">
                  <c:v>0.7</c:v>
                </c:pt>
                <c:pt idx="51">
                  <c:v>0.69448573609428976</c:v>
                </c:pt>
                <c:pt idx="52">
                  <c:v>0.67809486966627652</c:v>
                </c:pt>
                <c:pt idx="53">
                  <c:v>0.6512783324237974</c:v>
                </c:pt>
                <c:pt idx="54">
                  <c:v>0.61477169371878948</c:v>
                </c:pt>
                <c:pt idx="55">
                  <c:v>0.56957175259252468</c:v>
                </c:pt>
                <c:pt idx="56">
                  <c:v>0.51690488097495835</c:v>
                </c:pt>
                <c:pt idx="57">
                  <c:v>0.45818818587592514</c:v>
                </c:pt>
                <c:pt idx="58">
                  <c:v>0.3949847989104478</c:v>
                </c:pt>
                <c:pt idx="59">
                  <c:v>0.3289547967005701</c:v>
                </c:pt>
                <c:pt idx="60">
                  <c:v>0.26180339887500287</c:v>
                </c:pt>
                <c:pt idx="61">
                  <c:v>0.19522817665197278</c:v>
                </c:pt>
                <c:pt idx="62">
                  <c:v>0.13086703144041964</c:v>
                </c:pt>
                <c:pt idx="63">
                  <c:v>7.0248668724728791E-2</c:v>
                </c:pt>
                <c:pt idx="64">
                  <c:v>1.4747199023830898E-2</c:v>
                </c:pt>
                <c:pt idx="65">
                  <c:v>-3.4457651675516399E-2</c:v>
                </c:pt>
                <c:pt idx="66">
                  <c:v>-7.641343958010316E-2</c:v>
                </c:pt>
                <c:pt idx="67">
                  <c:v>-0.11041996986110464</c:v>
                </c:pt>
                <c:pt idx="68">
                  <c:v>-0.13604557186244531</c:v>
                </c:pt>
                <c:pt idx="69">
                  <c:v>-0.15313422544054811</c:v>
                </c:pt>
                <c:pt idx="70">
                  <c:v>-0.16180339887498857</c:v>
                </c:pt>
                <c:pt idx="71">
                  <c:v>-0.16243277976154041</c:v>
                </c:pt>
                <c:pt idx="72">
                  <c:v>-0.15564439325630772</c:v>
                </c:pt>
                <c:pt idx="73">
                  <c:v>-0.14227489604980587</c:v>
                </c:pt>
                <c:pt idx="74">
                  <c:v>-0.12334109927418431</c:v>
                </c:pt>
                <c:pt idx="75">
                  <c:v>-0.10000000000000762</c:v>
                </c:pt>
                <c:pt idx="76">
                  <c:v>-7.3504781251621715E-2</c:v>
                </c:pt>
                <c:pt idx="77">
                  <c:v>-4.5158368401660084E-2</c:v>
                </c:pt>
                <c:pt idx="78">
                  <c:v>-1.6266201099004535E-2</c:v>
                </c:pt>
                <c:pt idx="79">
                  <c:v>1.1910107743985765E-2</c:v>
                </c:pt>
                <c:pt idx="80">
                  <c:v>3.8196601125002963E-2</c:v>
                </c:pt>
                <c:pt idx="81">
                  <c:v>6.1546774471979454E-2</c:v>
                </c:pt>
                <c:pt idx="82">
                  <c:v>8.1075975962968561E-2</c:v>
                </c:pt>
                <c:pt idx="83">
                  <c:v>9.608925186950816E-2</c:v>
                </c:pt>
                <c:pt idx="84">
                  <c:v>0.10610172295407952</c:v>
                </c:pt>
                <c:pt idx="85">
                  <c:v>0.11085085392554594</c:v>
                </c:pt>
                <c:pt idx="86">
                  <c:v>0.11030027514189082</c:v>
                </c:pt>
                <c:pt idx="87">
                  <c:v>0.10463512346355985</c:v>
                </c:pt>
                <c:pt idx="88">
                  <c:v>9.424917637132213E-2</c:v>
                </c:pt>
                <c:pt idx="89">
                  <c:v>7.9724349182335119E-2</c:v>
                </c:pt>
                <c:pt idx="90">
                  <c:v>6.1803398874995308E-2</c:v>
                </c:pt>
                <c:pt idx="91">
                  <c:v>4.1356919925478797E-2</c:v>
                </c:pt>
                <c:pt idx="92">
                  <c:v>1.9345919081170636E-2</c:v>
                </c:pt>
                <c:pt idx="93">
                  <c:v>-3.2185899764302292E-3</c:v>
                </c:pt>
                <c:pt idx="94">
                  <c:v>-2.5317430006376151E-2</c:v>
                </c:pt>
                <c:pt idx="95">
                  <c:v>-4.5964954842529951E-2</c:v>
                </c:pt>
                <c:pt idx="96">
                  <c:v>-6.4249021701230757E-2</c:v>
                </c:pt>
                <c:pt idx="97">
                  <c:v>-7.9367738068486404E-2</c:v>
                </c:pt>
                <c:pt idx="98">
                  <c:v>-9.0661605214816865E-2</c:v>
                </c:pt>
                <c:pt idx="99">
                  <c:v>-9.763985556849461E-2</c:v>
                </c:pt>
                <c:pt idx="100">
                  <c:v>-0.1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'Hilbert pair'!$G$53</c:f>
              <c:strCache>
                <c:ptCount val="1"/>
                <c:pt idx="0">
                  <c:v>Σ Σ 4 (Lissage)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pair'!$G$54:$G$154</c:f>
              <c:numCache>
                <c:formatCode>0.00</c:formatCode>
                <c:ptCount val="101"/>
                <c:pt idx="0">
                  <c:v>0.1</c:v>
                </c:pt>
                <c:pt idx="1">
                  <c:v>9.6076776657229745E-2</c:v>
                </c:pt>
                <c:pt idx="2">
                  <c:v>8.4599730793952971E-2</c:v>
                </c:pt>
                <c:pt idx="3">
                  <c:v>6.6425987415791948E-2</c:v>
                </c:pt>
                <c:pt idx="4">
                  <c:v>4.2916337294563303E-2</c:v>
                </c:pt>
                <c:pt idx="5">
                  <c:v>1.5838444032453596E-2</c:v>
                </c:pt>
                <c:pt idx="6">
                  <c:v>-1.2759326100519719E-2</c:v>
                </c:pt>
                <c:pt idx="7">
                  <c:v>-4.0694852893582142E-2</c:v>
                </c:pt>
                <c:pt idx="8">
                  <c:v>-6.5809939231850551E-2</c:v>
                </c:pt>
                <c:pt idx="9">
                  <c:v>-8.6127878024265705E-2</c:v>
                </c:pt>
                <c:pt idx="10">
                  <c:v>-9.9999999999999992E-2</c:v>
                </c:pt>
                <c:pt idx="11">
                  <c:v>-0.10623094799532026</c:v>
                </c:pt>
                <c:pt idx="12">
                  <c:v>-0.10417376389157723</c:v>
                </c:pt>
                <c:pt idx="13">
                  <c:v>-9.3787816799338175E-2</c:v>
                </c:pt>
                <c:pt idx="14">
                  <c:v>-7.5655022035760411E-2</c:v>
                </c:pt>
                <c:pt idx="15">
                  <c:v>-5.0952544949445622E-2</c:v>
                </c:pt>
                <c:pt idx="16">
                  <c:v>-2.138307499565946E-2</c:v>
                </c:pt>
                <c:pt idx="17">
                  <c:v>1.0933393556494087E-2</c:v>
                </c:pt>
                <c:pt idx="18">
                  <c:v>4.3599713045825619E-2</c:v>
                </c:pt>
                <c:pt idx="19">
                  <c:v>7.4104878377845962E-2</c:v>
                </c:pt>
                <c:pt idx="20">
                  <c:v>9.999999999999773E-2</c:v>
                </c:pt>
                <c:pt idx="21">
                  <c:v>0.11907546673979186</c:v>
                </c:pt>
                <c:pt idx="22">
                  <c:v>0.12952752438528592</c:v>
                </c:pt>
                <c:pt idx="23">
                  <c:v>0.13010296760712181</c:v>
                </c:pt>
                <c:pt idx="24">
                  <c:v>0.1202118509741144</c:v>
                </c:pt>
                <c:pt idx="25">
                  <c:v>0.1000000000000026</c:v>
                </c:pt>
                <c:pt idx="26">
                  <c:v>7.0375532951551772E-2</c:v>
                </c:pt>
                <c:pt idx="27">
                  <c:v>3.2986439958975822E-2</c:v>
                </c:pt>
                <c:pt idx="28">
                  <c:v>-9.8506677720179014E-3</c:v>
                </c:pt>
                <c:pt idx="29">
                  <c:v>-5.5267420765735764E-2</c:v>
                </c:pt>
                <c:pt idx="30">
                  <c:v>-9.999999999999562E-2</c:v>
                </c:pt>
                <c:pt idx="31">
                  <c:v>-0.14057612153468432</c:v>
                </c:pt>
                <c:pt idx="32">
                  <c:v>-0.17352183477959179</c:v>
                </c:pt>
                <c:pt idx="33">
                  <c:v>-0.19557582817412358</c:v>
                </c:pt>
                <c:pt idx="34">
                  <c:v>-0.20389823752984867</c:v>
                </c:pt>
                <c:pt idx="35">
                  <c:v>-0.19626105055051668</c:v>
                </c:pt>
                <c:pt idx="36">
                  <c:v>-0.17120809815383337</c:v>
                </c:pt>
                <c:pt idx="37">
                  <c:v>-0.12817427153818353</c:v>
                </c:pt>
                <c:pt idx="38">
                  <c:v>-6.7555908822495347E-2</c:v>
                </c:pt>
                <c:pt idx="39">
                  <c:v>9.2728794743010545E-3</c:v>
                </c:pt>
                <c:pt idx="40">
                  <c:v>9.9999999999990263E-2</c:v>
                </c:pt>
                <c:pt idx="41">
                  <c:v>0.20146999875080834</c:v>
                </c:pt>
                <c:pt idx="42">
                  <c:v>0.30982894059740917</c:v>
                </c:pt>
                <c:pt idx="43">
                  <c:v>0.42071192295874571</c:v>
                </c:pt>
                <c:pt idx="44">
                  <c:v>0.52946298488078858</c:v>
                </c:pt>
                <c:pt idx="45">
                  <c:v>0.63137515146748502</c:v>
                </c:pt>
                <c:pt idx="46">
                  <c:v>0.72193705271456388</c:v>
                </c:pt>
                <c:pt idx="47">
                  <c:v>0.79707205790806013</c:v>
                </c:pt>
                <c:pt idx="48">
                  <c:v>0.85335620567503578</c:v>
                </c:pt>
                <c:pt idx="49">
                  <c:v>0.88820236832000921</c:v>
                </c:pt>
                <c:pt idx="50">
                  <c:v>0.89999999999999991</c:v>
                </c:pt>
                <c:pt idx="51">
                  <c:v>0.88820236832001842</c:v>
                </c:pt>
                <c:pt idx="52">
                  <c:v>0.8533562056750541</c:v>
                </c:pt>
                <c:pt idx="53">
                  <c:v>0.79707205790808655</c:v>
                </c:pt>
                <c:pt idx="54">
                  <c:v>0.72193705271459729</c:v>
                </c:pt>
                <c:pt idx="55">
                  <c:v>0.63137515146752377</c:v>
                </c:pt>
                <c:pt idx="56">
                  <c:v>0.5294629848808311</c:v>
                </c:pt>
                <c:pt idx="57">
                  <c:v>0.42071192295879012</c:v>
                </c:pt>
                <c:pt idx="58">
                  <c:v>0.30982894059744243</c:v>
                </c:pt>
                <c:pt idx="59">
                  <c:v>0.2014699987508399</c:v>
                </c:pt>
                <c:pt idx="60">
                  <c:v>0.10000000000001927</c:v>
                </c:pt>
                <c:pt idx="61">
                  <c:v>9.2728794743261733E-3</c:v>
                </c:pt>
                <c:pt idx="62">
                  <c:v>-6.755590882247467E-2</c:v>
                </c:pt>
                <c:pt idx="63">
                  <c:v>-0.12817427153816804</c:v>
                </c:pt>
                <c:pt idx="64">
                  <c:v>-0.17120809815382312</c:v>
                </c:pt>
                <c:pt idx="65">
                  <c:v>-0.1962610505505118</c:v>
                </c:pt>
                <c:pt idx="66">
                  <c:v>-0.2038982375298489</c:v>
                </c:pt>
                <c:pt idx="67">
                  <c:v>-0.19557582817412822</c:v>
                </c:pt>
                <c:pt idx="68">
                  <c:v>-0.1735218347796002</c:v>
                </c:pt>
                <c:pt idx="69">
                  <c:v>-0.14057612153469548</c:v>
                </c:pt>
                <c:pt idx="70">
                  <c:v>-0.10000000000000875</c:v>
                </c:pt>
                <c:pt idx="71">
                  <c:v>-5.5267420765753958E-2</c:v>
                </c:pt>
                <c:pt idx="72">
                  <c:v>-9.8506677720358038E-3</c:v>
                </c:pt>
                <c:pt idx="73">
                  <c:v>3.2986439958959585E-2</c:v>
                </c:pt>
                <c:pt idx="74">
                  <c:v>7.0375532951538186E-2</c:v>
                </c:pt>
                <c:pt idx="75">
                  <c:v>9.9999999999992387E-2</c:v>
                </c:pt>
                <c:pt idx="76">
                  <c:v>0.1202118509741083</c:v>
                </c:pt>
                <c:pt idx="77">
                  <c:v>0.13010296760711998</c:v>
                </c:pt>
                <c:pt idx="78">
                  <c:v>0.12952752438528814</c:v>
                </c:pt>
                <c:pt idx="79">
                  <c:v>0.1190754667397978</c:v>
                </c:pt>
                <c:pt idx="80">
                  <c:v>0.10000000000000686</c:v>
                </c:pt>
                <c:pt idx="81">
                  <c:v>7.4104878377857369E-2</c:v>
                </c:pt>
                <c:pt idx="82">
                  <c:v>4.359971304583856E-2</c:v>
                </c:pt>
                <c:pt idx="83">
                  <c:v>1.0933393556507312E-2</c:v>
                </c:pt>
                <c:pt idx="84">
                  <c:v>-2.1383074995646817E-2</c:v>
                </c:pt>
                <c:pt idx="85">
                  <c:v>-5.0952544949434547E-2</c:v>
                </c:pt>
                <c:pt idx="86">
                  <c:v>-7.5655022035753847E-2</c:v>
                </c:pt>
                <c:pt idx="87">
                  <c:v>-9.3787816799333817E-2</c:v>
                </c:pt>
                <c:pt idx="88">
                  <c:v>-0.10417376389157534</c:v>
                </c:pt>
                <c:pt idx="89">
                  <c:v>-0.10623094799532071</c:v>
                </c:pt>
                <c:pt idx="90">
                  <c:v>-0.1000000000000032</c:v>
                </c:pt>
                <c:pt idx="91">
                  <c:v>-8.612787802427066E-2</c:v>
                </c:pt>
                <c:pt idx="92">
                  <c:v>-6.5809939231857656E-2</c:v>
                </c:pt>
                <c:pt idx="93">
                  <c:v>-4.0694852893590386E-2</c:v>
                </c:pt>
                <c:pt idx="94">
                  <c:v>-1.2759326100528524E-2</c:v>
                </c:pt>
                <c:pt idx="95">
                  <c:v>1.5838444032444922E-2</c:v>
                </c:pt>
                <c:pt idx="96">
                  <c:v>4.2916337294555962E-2</c:v>
                </c:pt>
                <c:pt idx="97">
                  <c:v>6.6425987415785481E-2</c:v>
                </c:pt>
                <c:pt idx="98">
                  <c:v>8.4599730793948391E-2</c:v>
                </c:pt>
                <c:pt idx="99">
                  <c:v>9.6076776657226637E-2</c:v>
                </c:pt>
                <c:pt idx="100">
                  <c:v>0.1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'Hilbert pair'!$H$53</c:f>
              <c:strCache>
                <c:ptCount val="1"/>
                <c:pt idx="0">
                  <c:v>Σ Σ 5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pair'!$H$54:$H$154</c:f>
              <c:numCache>
                <c:formatCode>0.00</c:formatCode>
                <c:ptCount val="101"/>
                <c:pt idx="0">
                  <c:v>0</c:v>
                </c:pt>
                <c:pt idx="1">
                  <c:v>9.7112502771434794E-4</c:v>
                </c:pt>
                <c:pt idx="2">
                  <c:v>3.6980313564582562E-3</c:v>
                </c:pt>
                <c:pt idx="3">
                  <c:v>7.6474621865446762E-3</c:v>
                </c:pt>
                <c:pt idx="4">
                  <c:v>1.2014637857068786E-2</c:v>
                </c:pt>
                <c:pt idx="5">
                  <c:v>1.5838444032453651E-2</c:v>
                </c:pt>
                <c:pt idx="6">
                  <c:v>1.8142373336974906E-2</c:v>
                </c:pt>
                <c:pt idx="7">
                  <c:v>1.808367233566522E-2</c:v>
                </c:pt>
                <c:pt idx="8">
                  <c:v>1.509176020564422E-2</c:v>
                </c:pt>
                <c:pt idx="9">
                  <c:v>8.9777736052497337E-3</c:v>
                </c:pt>
                <c:pt idx="10">
                  <c:v>0</c:v>
                </c:pt>
                <c:pt idx="11">
                  <c:v>-1.1125296365804921E-2</c:v>
                </c:pt>
                <c:pt idx="12">
                  <c:v>-2.3272064454082517E-2</c:v>
                </c:pt>
                <c:pt idx="13">
                  <c:v>-3.5009291570090889E-2</c:v>
                </c:pt>
                <c:pt idx="14">
                  <c:v>-4.4753322598265713E-2</c:v>
                </c:pt>
                <c:pt idx="15">
                  <c:v>-5.0952544949442465E-2</c:v>
                </c:pt>
                <c:pt idx="16">
                  <c:v>-5.2284774433151202E-2</c:v>
                </c:pt>
                <c:pt idx="17">
                  <c:v>-4.7845131672750674E-2</c:v>
                </c:pt>
                <c:pt idx="18">
                  <c:v>-3.7301986391667277E-2</c:v>
                </c:pt>
                <c:pt idx="19">
                  <c:v>-2.1000773251668478E-2</c:v>
                </c:pt>
                <c:pt idx="20">
                  <c:v>-2.2759572004815709E-15</c:v>
                </c:pt>
                <c:pt idx="21">
                  <c:v>2.3969815110275516E-2</c:v>
                </c:pt>
                <c:pt idx="22">
                  <c:v>4.8625824947789317E-2</c:v>
                </c:pt>
                <c:pt idx="23">
                  <c:v>7.132444237787193E-2</c:v>
                </c:pt>
                <c:pt idx="24">
                  <c:v>8.9310151536616811E-2</c:v>
                </c:pt>
                <c:pt idx="25">
                  <c:v>9.9999999999999437E-2</c:v>
                </c:pt>
                <c:pt idx="26">
                  <c:v>0.1012772323890435</c:v>
                </c:pt>
                <c:pt idx="27">
                  <c:v>9.1764965188220582E-2</c:v>
                </c:pt>
                <c:pt idx="28">
                  <c:v>7.1051031665475037E-2</c:v>
                </c:pt>
                <c:pt idx="29">
                  <c:v>3.9838230863778648E-2</c:v>
                </c:pt>
                <c:pt idx="30">
                  <c:v>4.3853809472693683E-15</c:v>
                </c:pt>
                <c:pt idx="31">
                  <c:v>-4.5470469905168009E-2</c:v>
                </c:pt>
                <c:pt idx="32">
                  <c:v>-9.2620135342095178E-2</c:v>
                </c:pt>
                <c:pt idx="33">
                  <c:v>-0.13679730294487377</c:v>
                </c:pt>
                <c:pt idx="34">
                  <c:v>-0.17299653809235091</c:v>
                </c:pt>
                <c:pt idx="35">
                  <c:v>-0.1962610505505136</c:v>
                </c:pt>
                <c:pt idx="36">
                  <c:v>-0.20210979759132516</c:v>
                </c:pt>
                <c:pt idx="37">
                  <c:v>-0.18695279676742826</c:v>
                </c:pt>
                <c:pt idx="38">
                  <c:v>-0.14845760825998827</c:v>
                </c:pt>
                <c:pt idx="39">
                  <c:v>-8.5832772155213344E-2</c:v>
                </c:pt>
                <c:pt idx="40">
                  <c:v>-9.7422070410857486E-15</c:v>
                </c:pt>
                <c:pt idx="41">
                  <c:v>0.106364347121292</c:v>
                </c:pt>
                <c:pt idx="42">
                  <c:v>0.22892724115991259</c:v>
                </c:pt>
                <c:pt idx="43">
                  <c:v>0.36193339772949329</c:v>
                </c:pt>
                <c:pt idx="44">
                  <c:v>0.49856128544328787</c:v>
                </c:pt>
                <c:pt idx="45">
                  <c:v>0.63137515146747869</c:v>
                </c:pt>
                <c:pt idx="46">
                  <c:v>0.75283875215205265</c:v>
                </c:pt>
                <c:pt idx="47">
                  <c:v>0.85585058313730233</c:v>
                </c:pt>
                <c:pt idx="48">
                  <c:v>0.93425790511252682</c:v>
                </c:pt>
                <c:pt idx="49">
                  <c:v>0.98330801994952266</c:v>
                </c:pt>
                <c:pt idx="50">
                  <c:v>0.99999999999999989</c:v>
                </c:pt>
                <c:pt idx="51">
                  <c:v>0.98330801994953565</c:v>
                </c:pt>
                <c:pt idx="52">
                  <c:v>0.93425790511255258</c:v>
                </c:pt>
                <c:pt idx="53">
                  <c:v>0.85585058313733897</c:v>
                </c:pt>
                <c:pt idx="54">
                  <c:v>0.75283875215209806</c:v>
                </c:pt>
                <c:pt idx="55">
                  <c:v>0.63137515146753009</c:v>
                </c:pt>
                <c:pt idx="56">
                  <c:v>0.49856128544334233</c:v>
                </c:pt>
                <c:pt idx="57">
                  <c:v>0.36193339772954791</c:v>
                </c:pt>
                <c:pt idx="58">
                  <c:v>0.22892724115995139</c:v>
                </c:pt>
                <c:pt idx="59">
                  <c:v>0.10636434712132647</c:v>
                </c:pt>
                <c:pt idx="60">
                  <c:v>1.9262369477246466E-14</c:v>
                </c:pt>
                <c:pt idx="61">
                  <c:v>-8.5832772155191125E-2</c:v>
                </c:pt>
                <c:pt idx="62">
                  <c:v>-0.14845760825997312</c:v>
                </c:pt>
                <c:pt idx="63">
                  <c:v>-0.18695279676742049</c:v>
                </c:pt>
                <c:pt idx="64">
                  <c:v>-0.20210979759132389</c:v>
                </c:pt>
                <c:pt idx="65">
                  <c:v>-0.19626105055051812</c:v>
                </c:pt>
                <c:pt idx="66">
                  <c:v>-0.1729965380923601</c:v>
                </c:pt>
                <c:pt idx="67">
                  <c:v>-0.13679730294488601</c:v>
                </c:pt>
                <c:pt idx="68">
                  <c:v>-9.2620135342109167E-2</c:v>
                </c:pt>
                <c:pt idx="69">
                  <c:v>-4.5470469905182082E-2</c:v>
                </c:pt>
                <c:pt idx="70">
                  <c:v>-8.7430063189231078E-15</c:v>
                </c:pt>
                <c:pt idx="71">
                  <c:v>3.9838230863764326E-2</c:v>
                </c:pt>
                <c:pt idx="72">
                  <c:v>7.1051031665464504E-2</c:v>
                </c:pt>
                <c:pt idx="73">
                  <c:v>9.1764965188214531E-2</c:v>
                </c:pt>
                <c:pt idx="74">
                  <c:v>0.10127723238904192</c:v>
                </c:pt>
                <c:pt idx="75">
                  <c:v>0.10000000000000192</c:v>
                </c:pt>
                <c:pt idx="76">
                  <c:v>8.9310151536622542E-2</c:v>
                </c:pt>
                <c:pt idx="77">
                  <c:v>7.1324442377880312E-2</c:v>
                </c:pt>
                <c:pt idx="78">
                  <c:v>4.8625824947798948E-2</c:v>
                </c:pt>
                <c:pt idx="79">
                  <c:v>2.3969815110285356E-2</c:v>
                </c:pt>
                <c:pt idx="80">
                  <c:v>6.8556271770603416E-15</c:v>
                </c:pt>
                <c:pt idx="81">
                  <c:v>-2.1000773251660915E-2</c:v>
                </c:pt>
                <c:pt idx="82">
                  <c:v>-3.7301986391661747E-2</c:v>
                </c:pt>
                <c:pt idx="83">
                  <c:v>-4.7845131672747655E-2</c:v>
                </c:pt>
                <c:pt idx="84">
                  <c:v>-5.2284774433150556E-2</c:v>
                </c:pt>
                <c:pt idx="85">
                  <c:v>-5.0952544949444005E-2</c:v>
                </c:pt>
                <c:pt idx="86">
                  <c:v>-4.47533225982681E-2</c:v>
                </c:pt>
                <c:pt idx="87">
                  <c:v>-3.500929157009415E-2</c:v>
                </c:pt>
                <c:pt idx="88">
                  <c:v>-2.3272064454086153E-2</c:v>
                </c:pt>
                <c:pt idx="89">
                  <c:v>-1.1125296365808265E-2</c:v>
                </c:pt>
                <c:pt idx="90">
                  <c:v>-3.1918911957973251E-15</c:v>
                </c:pt>
                <c:pt idx="91">
                  <c:v>8.9777736052475687E-3</c:v>
                </c:pt>
                <c:pt idx="92">
                  <c:v>1.5091760205642651E-2</c:v>
                </c:pt>
                <c:pt idx="93">
                  <c:v>1.8083672335664734E-2</c:v>
                </c:pt>
                <c:pt idx="94">
                  <c:v>1.8142373336975225E-2</c:v>
                </c:pt>
                <c:pt idx="95">
                  <c:v>1.583844403245439E-2</c:v>
                </c:pt>
                <c:pt idx="96">
                  <c:v>1.2014637857070059E-2</c:v>
                </c:pt>
                <c:pt idx="97">
                  <c:v>7.6474621865458281E-3</c:v>
                </c:pt>
                <c:pt idx="98">
                  <c:v>3.6980313564593109E-3</c:v>
                </c:pt>
                <c:pt idx="99">
                  <c:v>9.711250277151251E-4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3936"/>
        <c:axId val="440124992"/>
      </c:scatterChart>
      <c:valAx>
        <c:axId val="15709393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4992"/>
        <c:crossesAt val="-0.4"/>
        <c:crossBetween val="midCat"/>
        <c:majorUnit val="1"/>
        <c:minorUnit val="0.5"/>
      </c:valAx>
      <c:valAx>
        <c:axId val="440124992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93936"/>
        <c:crossesAt val="-18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Séries</a:t>
            </a:r>
            <a:r>
              <a:rPr lang="fr-FR" baseline="0"/>
              <a:t> de Fourier impulsion après Hilbert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pair'!$C$158</c:f>
              <c:strCache>
                <c:ptCount val="1"/>
                <c:pt idx="0">
                  <c:v>Σ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pair'!$C$161:$C$171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'Hilbert pair'!$D$158</c:f>
              <c:strCache>
                <c:ptCount val="1"/>
                <c:pt idx="0">
                  <c:v>Σ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pair'!$D$161:$D$171</c:f>
              <c:numCache>
                <c:formatCode>0.00</c:formatCode>
                <c:ptCount val="11"/>
                <c:pt idx="0">
                  <c:v>-2.45029690981724E-17</c:v>
                </c:pt>
                <c:pt idx="1">
                  <c:v>-0.11755705045849466</c:v>
                </c:pt>
                <c:pt idx="2">
                  <c:v>-0.19021130325903074</c:v>
                </c:pt>
                <c:pt idx="3">
                  <c:v>-0.19021130325903071</c:v>
                </c:pt>
                <c:pt idx="4">
                  <c:v>-0.11755705045849463</c:v>
                </c:pt>
                <c:pt idx="5">
                  <c:v>0</c:v>
                </c:pt>
                <c:pt idx="6">
                  <c:v>0.11755705045849463</c:v>
                </c:pt>
                <c:pt idx="7">
                  <c:v>0.19021130325903071</c:v>
                </c:pt>
                <c:pt idx="8">
                  <c:v>0.19021130325903074</c:v>
                </c:pt>
                <c:pt idx="9">
                  <c:v>0.11755705045849466</c:v>
                </c:pt>
                <c:pt idx="10">
                  <c:v>2.45029690981724E-17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'Hilbert pair'!$E$158</c:f>
              <c:strCache>
                <c:ptCount val="1"/>
                <c:pt idx="0">
                  <c:v>Σ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pair'!$E$161:$E$171</c:f>
              <c:numCache>
                <c:formatCode>0.00</c:formatCode>
                <c:ptCount val="11"/>
                <c:pt idx="0">
                  <c:v>2.45029690981724E-17</c:v>
                </c:pt>
                <c:pt idx="1">
                  <c:v>7.2654252800536084E-2</c:v>
                </c:pt>
                <c:pt idx="2">
                  <c:v>-7.2654252800536126E-2</c:v>
                </c:pt>
                <c:pt idx="3">
                  <c:v>-0.30776835371752537</c:v>
                </c:pt>
                <c:pt idx="4">
                  <c:v>-0.30776835371752531</c:v>
                </c:pt>
                <c:pt idx="5">
                  <c:v>0</c:v>
                </c:pt>
                <c:pt idx="6">
                  <c:v>0.30776835371752531</c:v>
                </c:pt>
                <c:pt idx="7">
                  <c:v>0.30776835371752537</c:v>
                </c:pt>
                <c:pt idx="8">
                  <c:v>7.2654252800536126E-2</c:v>
                </c:pt>
                <c:pt idx="9">
                  <c:v>-7.2654252800536084E-2</c:v>
                </c:pt>
                <c:pt idx="10">
                  <c:v>-2.45029690981724E-17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'Hilbert pair'!$F$158</c:f>
              <c:strCache>
                <c:ptCount val="1"/>
                <c:pt idx="0">
                  <c:v>Σ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pair'!$F$161:$F$171</c:f>
              <c:numCache>
                <c:formatCode>0.00</c:formatCode>
                <c:ptCount val="11"/>
                <c:pt idx="0">
                  <c:v>-4.90059381963448E-17</c:v>
                </c:pt>
                <c:pt idx="1">
                  <c:v>-0.11755705045849463</c:v>
                </c:pt>
                <c:pt idx="2">
                  <c:v>4.4902797657958557E-2</c:v>
                </c:pt>
                <c:pt idx="3">
                  <c:v>-0.19021130325903074</c:v>
                </c:pt>
                <c:pt idx="4">
                  <c:v>-0.49797965697655605</c:v>
                </c:pt>
                <c:pt idx="5">
                  <c:v>0</c:v>
                </c:pt>
                <c:pt idx="6">
                  <c:v>0.49797965697655605</c:v>
                </c:pt>
                <c:pt idx="7">
                  <c:v>0.19021130325903074</c:v>
                </c:pt>
                <c:pt idx="8">
                  <c:v>-4.4902797657958557E-2</c:v>
                </c:pt>
                <c:pt idx="9">
                  <c:v>0.11755705045849463</c:v>
                </c:pt>
                <c:pt idx="10">
                  <c:v>4.90059381963448E-17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'Hilbert pair'!$G$158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pair'!$G$161:$G$171</c:f>
              <c:numCache>
                <c:formatCode>0.00</c:formatCode>
                <c:ptCount val="11"/>
                <c:pt idx="0">
                  <c:v>4.90059381963448E-17</c:v>
                </c:pt>
                <c:pt idx="1">
                  <c:v>0</c:v>
                </c:pt>
                <c:pt idx="2">
                  <c:v>-0.14530850560107217</c:v>
                </c:pt>
                <c:pt idx="3">
                  <c:v>0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0</c:v>
                </c:pt>
                <c:pt idx="8">
                  <c:v>0.14530850560107217</c:v>
                </c:pt>
                <c:pt idx="9">
                  <c:v>0</c:v>
                </c:pt>
                <c:pt idx="10">
                  <c:v>-4.90059381963448E-17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'Hilbert pair'!$H$158</c:f>
              <c:strCache>
                <c:ptCount val="1"/>
                <c:pt idx="0">
                  <c:v>Σ 5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pair'!$B$161:$B$171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pair'!$H$161:$H$171</c:f>
              <c:numCache>
                <c:formatCode>0.00</c:formatCode>
                <c:ptCount val="11"/>
                <c:pt idx="0">
                  <c:v>-1.22514845490862E-17</c:v>
                </c:pt>
                <c:pt idx="1">
                  <c:v>4.90059381963448E-17</c:v>
                </c:pt>
                <c:pt idx="2">
                  <c:v>-0.1453085056010722</c:v>
                </c:pt>
                <c:pt idx="3">
                  <c:v>2.45029690981724E-17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-2.45029690981724E-17</c:v>
                </c:pt>
                <c:pt idx="8">
                  <c:v>0.1453085056010722</c:v>
                </c:pt>
                <c:pt idx="9">
                  <c:v>-4.90059381963448E-17</c:v>
                </c:pt>
                <c:pt idx="10">
                  <c:v>1.22514845490862E-17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5776"/>
        <c:axId val="440124600"/>
      </c:scatterChart>
      <c:scatterChart>
        <c:scatterStyle val="smoothMarker"/>
        <c:varyColors val="0"/>
        <c:ser>
          <c:idx val="8"/>
          <c:order val="6"/>
          <c:tx>
            <c:strRef>
              <c:f>'Hilbert pair'!$C$175</c:f>
              <c:strCache>
                <c:ptCount val="1"/>
                <c:pt idx="0">
                  <c:v>Σ 0 (Lissage)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pair'!$C$176:$C$276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9"/>
          <c:order val="7"/>
          <c:tx>
            <c:strRef>
              <c:f>'Hilbert pair'!$D$175</c:f>
              <c:strCache>
                <c:ptCount val="1"/>
                <c:pt idx="0">
                  <c:v>Σ 1 (Lissage)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pair'!$D$176:$D$276</c:f>
              <c:numCache>
                <c:formatCode>0.00</c:formatCode>
                <c:ptCount val="101"/>
                <c:pt idx="0">
                  <c:v>-2.45029690981724E-17</c:v>
                </c:pt>
                <c:pt idx="1">
                  <c:v>-1.2558103905862629E-2</c:v>
                </c:pt>
                <c:pt idx="2">
                  <c:v>-2.5066646712860907E-2</c:v>
                </c:pt>
                <c:pt idx="3">
                  <c:v>-3.7476262917144919E-2</c:v>
                </c:pt>
                <c:pt idx="4">
                  <c:v>-4.9737977432971051E-2</c:v>
                </c:pt>
                <c:pt idx="5">
                  <c:v>-6.1803398874989507E-2</c:v>
                </c:pt>
                <c:pt idx="6">
                  <c:v>-7.3624910536935553E-2</c:v>
                </c:pt>
                <c:pt idx="7">
                  <c:v>-8.5155858313014587E-2</c:v>
                </c:pt>
                <c:pt idx="8">
                  <c:v>-9.6350734820343051E-2</c:v>
                </c:pt>
                <c:pt idx="9">
                  <c:v>-0.1071653589957994</c:v>
                </c:pt>
                <c:pt idx="10">
                  <c:v>-0.11755705045849466</c:v>
                </c:pt>
                <c:pt idx="11">
                  <c:v>-0.12748479794973797</c:v>
                </c:pt>
                <c:pt idx="12">
                  <c:v>-0.13690942118573776</c:v>
                </c:pt>
                <c:pt idx="13">
                  <c:v>-0.14579372548428229</c:v>
                </c:pt>
                <c:pt idx="14">
                  <c:v>-0.15410264855515787</c:v>
                </c:pt>
                <c:pt idx="15">
                  <c:v>-0.16180339887498876</c:v>
                </c:pt>
                <c:pt idx="16">
                  <c:v>-0.16886558510040234</c:v>
                </c:pt>
                <c:pt idx="17">
                  <c:v>-0.17526133600877211</c:v>
                </c:pt>
                <c:pt idx="18">
                  <c:v>-0.18096541049320336</c:v>
                </c:pt>
                <c:pt idx="19">
                  <c:v>-0.18595529717764986</c:v>
                </c:pt>
                <c:pt idx="20">
                  <c:v>-0.19021130325903035</c:v>
                </c:pt>
                <c:pt idx="21">
                  <c:v>-0.19371663222572591</c:v>
                </c:pt>
                <c:pt idx="22">
                  <c:v>-0.19645745014573751</c:v>
                </c:pt>
                <c:pt idx="23">
                  <c:v>-0.19842294026289542</c:v>
                </c:pt>
                <c:pt idx="24">
                  <c:v>-0.19960534568565425</c:v>
                </c:pt>
                <c:pt idx="25">
                  <c:v>-0.2</c:v>
                </c:pt>
                <c:pt idx="26">
                  <c:v>-0.19960534568565441</c:v>
                </c:pt>
                <c:pt idx="27">
                  <c:v>-0.19842294026289575</c:v>
                </c:pt>
                <c:pt idx="28">
                  <c:v>-0.19645745014573798</c:v>
                </c:pt>
                <c:pt idx="29">
                  <c:v>-0.19371663222572655</c:v>
                </c:pt>
                <c:pt idx="30">
                  <c:v>-0.19021130325903113</c:v>
                </c:pt>
                <c:pt idx="31">
                  <c:v>-0.18595529717765075</c:v>
                </c:pt>
                <c:pt idx="32">
                  <c:v>-0.18096541049320444</c:v>
                </c:pt>
                <c:pt idx="33">
                  <c:v>-0.17526133600877333</c:v>
                </c:pt>
                <c:pt idx="34">
                  <c:v>-0.1688655851004037</c:v>
                </c:pt>
                <c:pt idx="35">
                  <c:v>-0.16180339887499023</c:v>
                </c:pt>
                <c:pt idx="36">
                  <c:v>-0.15410264855515865</c:v>
                </c:pt>
                <c:pt idx="37">
                  <c:v>-0.14579372548428315</c:v>
                </c:pt>
                <c:pt idx="38">
                  <c:v>-0.13690942118573865</c:v>
                </c:pt>
                <c:pt idx="39">
                  <c:v>-0.12748479794973891</c:v>
                </c:pt>
                <c:pt idx="40">
                  <c:v>-0.11755705045849565</c:v>
                </c:pt>
                <c:pt idx="41">
                  <c:v>-0.10716535899580037</c:v>
                </c:pt>
                <c:pt idx="42">
                  <c:v>-9.6350734820344161E-2</c:v>
                </c:pt>
                <c:pt idx="43">
                  <c:v>-8.5155858313016808E-2</c:v>
                </c:pt>
                <c:pt idx="44">
                  <c:v>-7.3624910536937913E-2</c:v>
                </c:pt>
                <c:pt idx="45">
                  <c:v>-6.1803398874991866E-2</c:v>
                </c:pt>
                <c:pt idx="46">
                  <c:v>-4.9737977432973396E-2</c:v>
                </c:pt>
                <c:pt idx="47">
                  <c:v>-3.7476262917147396E-2</c:v>
                </c:pt>
                <c:pt idx="48">
                  <c:v>-2.5066646712863339E-2</c:v>
                </c:pt>
                <c:pt idx="49">
                  <c:v>-1.2558103905865184E-2</c:v>
                </c:pt>
                <c:pt idx="50">
                  <c:v>-2.5670712145343558E-15</c:v>
                </c:pt>
                <c:pt idx="51">
                  <c:v>1.255810390586018E-2</c:v>
                </c:pt>
                <c:pt idx="52">
                  <c:v>2.5066646712858354E-2</c:v>
                </c:pt>
                <c:pt idx="53">
                  <c:v>3.7476262917142455E-2</c:v>
                </c:pt>
                <c:pt idx="54">
                  <c:v>4.9737977432968518E-2</c:v>
                </c:pt>
                <c:pt idx="55">
                  <c:v>6.1803398874987092E-2</c:v>
                </c:pt>
                <c:pt idx="56">
                  <c:v>7.362491053693325E-2</c:v>
                </c:pt>
                <c:pt idx="57">
                  <c:v>8.5155858313012256E-2</c:v>
                </c:pt>
                <c:pt idx="58">
                  <c:v>9.6350734820340844E-2</c:v>
                </c:pt>
                <c:pt idx="59">
                  <c:v>0.10716535899579721</c:v>
                </c:pt>
                <c:pt idx="60">
                  <c:v>0.11755705045849259</c:v>
                </c:pt>
                <c:pt idx="61">
                  <c:v>0.12748479794973602</c:v>
                </c:pt>
                <c:pt idx="62">
                  <c:v>0.1369094211857359</c:v>
                </c:pt>
                <c:pt idx="63">
                  <c:v>0.14579372548428057</c:v>
                </c:pt>
                <c:pt idx="64">
                  <c:v>0.15410264855515624</c:v>
                </c:pt>
                <c:pt idx="65">
                  <c:v>0.16180339887498801</c:v>
                </c:pt>
                <c:pt idx="66">
                  <c:v>0.16886558510040167</c:v>
                </c:pt>
                <c:pt idx="67">
                  <c:v>0.17526133600877153</c:v>
                </c:pt>
                <c:pt idx="68">
                  <c:v>0.18096541049320283</c:v>
                </c:pt>
                <c:pt idx="69">
                  <c:v>0.18595529717764936</c:v>
                </c:pt>
                <c:pt idx="70">
                  <c:v>0.19021130325902993</c:v>
                </c:pt>
                <c:pt idx="71">
                  <c:v>0.1937166322257253</c:v>
                </c:pt>
                <c:pt idx="72">
                  <c:v>0.19645745014573704</c:v>
                </c:pt>
                <c:pt idx="73">
                  <c:v>0.19842294026289509</c:v>
                </c:pt>
                <c:pt idx="74">
                  <c:v>0.19960534568565408</c:v>
                </c:pt>
                <c:pt idx="75">
                  <c:v>0.2</c:v>
                </c:pt>
                <c:pt idx="76">
                  <c:v>0.19960534568565458</c:v>
                </c:pt>
                <c:pt idx="77">
                  <c:v>0.19842294026289606</c:v>
                </c:pt>
                <c:pt idx="78">
                  <c:v>0.19645745014573845</c:v>
                </c:pt>
                <c:pt idx="79">
                  <c:v>0.19371663222572719</c:v>
                </c:pt>
                <c:pt idx="80">
                  <c:v>0.19021130325903191</c:v>
                </c:pt>
                <c:pt idx="81">
                  <c:v>0.18595529717765169</c:v>
                </c:pt>
                <c:pt idx="82">
                  <c:v>0.18096541049320553</c:v>
                </c:pt>
                <c:pt idx="83">
                  <c:v>0.17526133600877455</c:v>
                </c:pt>
                <c:pt idx="84">
                  <c:v>0.16886558510040506</c:v>
                </c:pt>
                <c:pt idx="85">
                  <c:v>0.16180339887499173</c:v>
                </c:pt>
                <c:pt idx="86">
                  <c:v>0.15410264855516029</c:v>
                </c:pt>
                <c:pt idx="87">
                  <c:v>0.1457937254842849</c:v>
                </c:pt>
                <c:pt idx="88">
                  <c:v>0.13690942118574051</c:v>
                </c:pt>
                <c:pt idx="89">
                  <c:v>0.12748479794974085</c:v>
                </c:pt>
                <c:pt idx="90">
                  <c:v>0.11755705045849774</c:v>
                </c:pt>
                <c:pt idx="91">
                  <c:v>0.10716535899580248</c:v>
                </c:pt>
                <c:pt idx="92">
                  <c:v>9.6350734820346395E-2</c:v>
                </c:pt>
                <c:pt idx="93">
                  <c:v>8.5155858313018043E-2</c:v>
                </c:pt>
                <c:pt idx="94">
                  <c:v>7.3624910536939092E-2</c:v>
                </c:pt>
                <c:pt idx="95">
                  <c:v>6.1803398874993143E-2</c:v>
                </c:pt>
                <c:pt idx="96">
                  <c:v>4.9737977432974576E-2</c:v>
                </c:pt>
                <c:pt idx="97">
                  <c:v>3.7476262917148673E-2</c:v>
                </c:pt>
                <c:pt idx="98">
                  <c:v>2.5066646712864699E-2</c:v>
                </c:pt>
                <c:pt idx="99">
                  <c:v>1.2558103905867682E-2</c:v>
                </c:pt>
                <c:pt idx="100">
                  <c:v>5.0871199613888864E-15</c:v>
                </c:pt>
              </c:numCache>
            </c:numRef>
          </c:yVal>
          <c:smooth val="1"/>
        </c:ser>
        <c:ser>
          <c:idx val="10"/>
          <c:order val="8"/>
          <c:tx>
            <c:strRef>
              <c:f>'Hilbert pair'!$E$175</c:f>
              <c:strCache>
                <c:ptCount val="1"/>
                <c:pt idx="0">
                  <c:v>Σ 2 (Lissage)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pair'!$E$176:$E$276</c:f>
              <c:numCache>
                <c:formatCode>0.00</c:formatCode>
                <c:ptCount val="101"/>
                <c:pt idx="0">
                  <c:v>2.45029690981724E-17</c:v>
                </c:pt>
                <c:pt idx="1">
                  <c:v>1.2508542806998129E-2</c:v>
                </c:pt>
                <c:pt idx="2">
                  <c:v>2.4671330720110164E-2</c:v>
                </c:pt>
                <c:pt idx="3">
                  <c:v>3.6148647619790662E-2</c:v>
                </c:pt>
                <c:pt idx="4">
                  <c:v>4.6612757387372181E-2</c:v>
                </c:pt>
                <c:pt idx="5">
                  <c:v>5.5753651583505176E-2</c:v>
                </c:pt>
                <c:pt idx="6">
                  <c:v>6.3284510648802098E-2</c:v>
                </c:pt>
                <c:pt idx="7">
                  <c:v>6.8946790242143341E-2</c:v>
                </c:pt>
                <c:pt idx="8">
                  <c:v>7.2514850280059953E-2</c:v>
                </c:pt>
                <c:pt idx="9">
                  <c:v>7.3800051497404595E-2</c:v>
                </c:pt>
                <c:pt idx="10">
                  <c:v>7.2654252800536084E-2</c:v>
                </c:pt>
                <c:pt idx="11">
                  <c:v>6.8972652195999795E-2</c:v>
                </c:pt>
                <c:pt idx="12">
                  <c:v>6.2695924499916567E-2</c:v>
                </c:pt>
                <c:pt idx="13">
                  <c:v>5.3811620201372035E-2</c:v>
                </c:pt>
                <c:pt idx="14">
                  <c:v>4.2354801590579888E-2</c:v>
                </c:pt>
                <c:pt idx="15">
                  <c:v>2.8407904384042726E-2</c:v>
                </c:pt>
                <c:pt idx="16">
                  <c:v>1.2099825392802688E-2</c:v>
                </c:pt>
                <c:pt idx="17">
                  <c:v>-6.39575090836772E-3</c:v>
                </c:pt>
                <c:pt idx="18">
                  <c:v>-2.6862761938043905E-2</c:v>
                </c:pt>
                <c:pt idx="19">
                  <c:v>-4.9045875991910376E-2</c:v>
                </c:pt>
                <c:pt idx="20">
                  <c:v>-7.2654252800533656E-2</c:v>
                </c:pt>
                <c:pt idx="21">
                  <c:v>-9.7365897405380653E-2</c:v>
                </c:pt>
                <c:pt idx="22">
                  <c:v>-0.12283253960879961</c:v>
                </c:pt>
                <c:pt idx="23">
                  <c:v>-0.14868496282992211</c:v>
                </c:pt>
                <c:pt idx="24">
                  <c:v>-0.17453869897279101</c:v>
                </c:pt>
                <c:pt idx="25">
                  <c:v>-0.19999999999999746</c:v>
                </c:pt>
                <c:pt idx="26">
                  <c:v>-0.22467199239851277</c:v>
                </c:pt>
                <c:pt idx="27">
                  <c:v>-0.24816091769586432</c:v>
                </c:pt>
                <c:pt idx="28">
                  <c:v>-0.27008236068267133</c:v>
                </c:pt>
                <c:pt idx="29">
                  <c:v>-0.2900673670460675</c:v>
                </c:pt>
                <c:pt idx="30">
                  <c:v>-0.3077683537175237</c:v>
                </c:pt>
                <c:pt idx="31">
                  <c:v>-0.3228647183633867</c:v>
                </c:pt>
                <c:pt idx="32">
                  <c:v>-0.33506805904836068</c:v>
                </c:pt>
                <c:pt idx="33">
                  <c:v>-0.34412692110917509</c:v>
                </c:pt>
                <c:pt idx="34">
                  <c:v>-0.34983099559360653</c:v>
                </c:pt>
                <c:pt idx="35">
                  <c:v>-0.3520147021340202</c:v>
                </c:pt>
                <c:pt idx="36">
                  <c:v>-0.35056009870089594</c:v>
                </c:pt>
                <c:pt idx="37">
                  <c:v>-0.34539907116993729</c:v>
                </c:pt>
                <c:pt idx="38">
                  <c:v>-0.33651476687139315</c:v>
                </c:pt>
                <c:pt idx="39">
                  <c:v>-0.32394224809547711</c:v>
                </c:pt>
                <c:pt idx="40">
                  <c:v>-0.30776835371752714</c:v>
                </c:pt>
                <c:pt idx="41">
                  <c:v>-0.28813076948900535</c:v>
                </c:pt>
                <c:pt idx="42">
                  <c:v>-0.26521631992074851</c:v>
                </c:pt>
                <c:pt idx="43">
                  <c:v>-0.23925850686817787</c:v>
                </c:pt>
                <c:pt idx="44">
                  <c:v>-0.21053433172267932</c:v>
                </c:pt>
                <c:pt idx="45">
                  <c:v>-0.17936044933349055</c:v>
                </c:pt>
                <c:pt idx="46">
                  <c:v>-0.14608871225332087</c:v>
                </c:pt>
                <c:pt idx="47">
                  <c:v>-0.11110117345408765</c:v>
                </c:pt>
                <c:pt idx="48">
                  <c:v>-7.480462414583916E-2</c:v>
                </c:pt>
                <c:pt idx="49">
                  <c:v>-3.7624750618731023E-2</c:v>
                </c:pt>
                <c:pt idx="50">
                  <c:v>-7.7012136436030675E-15</c:v>
                </c:pt>
                <c:pt idx="51">
                  <c:v>3.762475061871607E-2</c:v>
                </c:pt>
                <c:pt idx="52">
                  <c:v>7.480462414582445E-2</c:v>
                </c:pt>
                <c:pt idx="53">
                  <c:v>0.11110117345407337</c:v>
                </c:pt>
                <c:pt idx="54">
                  <c:v>0.14608871225330716</c:v>
                </c:pt>
                <c:pt idx="55">
                  <c:v>0.17936044933347767</c:v>
                </c:pt>
                <c:pt idx="56">
                  <c:v>0.21053433172266733</c:v>
                </c:pt>
                <c:pt idx="57">
                  <c:v>0.23925850686816691</c:v>
                </c:pt>
                <c:pt idx="58">
                  <c:v>0.26521631992074113</c:v>
                </c:pt>
                <c:pt idx="59">
                  <c:v>0.28813076948899896</c:v>
                </c:pt>
                <c:pt idx="60">
                  <c:v>0.30776835371752176</c:v>
                </c:pt>
                <c:pt idx="61">
                  <c:v>0.32394224809547278</c:v>
                </c:pt>
                <c:pt idx="62">
                  <c:v>0.33651476687138993</c:v>
                </c:pt>
                <c:pt idx="63">
                  <c:v>0.34539907116993518</c:v>
                </c:pt>
                <c:pt idx="64">
                  <c:v>0.35056009870089488</c:v>
                </c:pt>
                <c:pt idx="65">
                  <c:v>0.35201470213402031</c:v>
                </c:pt>
                <c:pt idx="66">
                  <c:v>0.34983099559360775</c:v>
                </c:pt>
                <c:pt idx="67">
                  <c:v>0.34412692110917725</c:v>
                </c:pt>
                <c:pt idx="68">
                  <c:v>0.3350680590483639</c:v>
                </c:pt>
                <c:pt idx="69">
                  <c:v>0.32286471836339081</c:v>
                </c:pt>
                <c:pt idx="70">
                  <c:v>0.30776835371752864</c:v>
                </c:pt>
                <c:pt idx="71">
                  <c:v>0.29006736704607505</c:v>
                </c:pt>
                <c:pt idx="72">
                  <c:v>0.27008236068267966</c:v>
                </c:pt>
                <c:pt idx="73">
                  <c:v>0.24816091769587337</c:v>
                </c:pt>
                <c:pt idx="74">
                  <c:v>0.2246719923985224</c:v>
                </c:pt>
                <c:pt idx="75">
                  <c:v>0.20000000000000759</c:v>
                </c:pt>
                <c:pt idx="76">
                  <c:v>0.1745386989728013</c:v>
                </c:pt>
                <c:pt idx="77">
                  <c:v>0.14868496282993246</c:v>
                </c:pt>
                <c:pt idx="78">
                  <c:v>0.12283253960880988</c:v>
                </c:pt>
                <c:pt idx="79">
                  <c:v>9.7365897405390728E-2</c:v>
                </c:pt>
                <c:pt idx="80">
                  <c:v>7.2654252800543398E-2</c:v>
                </c:pt>
                <c:pt idx="81">
                  <c:v>4.9045875991919508E-2</c:v>
                </c:pt>
                <c:pt idx="82">
                  <c:v>2.686276193805251E-2</c:v>
                </c:pt>
                <c:pt idx="83">
                  <c:v>6.3957509083756026E-3</c:v>
                </c:pt>
                <c:pt idx="84">
                  <c:v>-1.2099825392795638E-2</c:v>
                </c:pt>
                <c:pt idx="85">
                  <c:v>-2.840790438403662E-2</c:v>
                </c:pt>
                <c:pt idx="86">
                  <c:v>-4.235480159057603E-2</c:v>
                </c:pt>
                <c:pt idx="87">
                  <c:v>-5.3811620201368954E-2</c:v>
                </c:pt>
                <c:pt idx="88">
                  <c:v>-6.2695924499914291E-2</c:v>
                </c:pt>
                <c:pt idx="89">
                  <c:v>-6.8972652195998296E-2</c:v>
                </c:pt>
                <c:pt idx="90">
                  <c:v>-7.2654252800535363E-2</c:v>
                </c:pt>
                <c:pt idx="91">
                  <c:v>-7.3800051497404623E-2</c:v>
                </c:pt>
                <c:pt idx="92">
                  <c:v>-7.2514850280060716E-2</c:v>
                </c:pt>
                <c:pt idx="93">
                  <c:v>-6.8946790242144743E-2</c:v>
                </c:pt>
                <c:pt idx="94">
                  <c:v>-6.3284510648804138E-2</c:v>
                </c:pt>
                <c:pt idx="95">
                  <c:v>-5.5753651583507702E-2</c:v>
                </c:pt>
                <c:pt idx="96">
                  <c:v>-4.6612757387375039E-2</c:v>
                </c:pt>
                <c:pt idx="97">
                  <c:v>-3.6148647619794E-2</c:v>
                </c:pt>
                <c:pt idx="98">
                  <c:v>-2.4671330720113776E-2</c:v>
                </c:pt>
                <c:pt idx="99">
                  <c:v>-1.250854280700312E-2</c:v>
                </c:pt>
                <c:pt idx="100">
                  <c:v>-5.0871199613888864E-15</c:v>
                </c:pt>
              </c:numCache>
            </c:numRef>
          </c:yVal>
          <c:smooth val="1"/>
        </c:ser>
        <c:ser>
          <c:idx val="11"/>
          <c:order val="9"/>
          <c:tx>
            <c:strRef>
              <c:f>'Hilbert pair'!$F$175</c:f>
              <c:strCache>
                <c:ptCount val="1"/>
                <c:pt idx="0">
                  <c:v>Σ 3 (Lissage)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pair'!$F$176:$F$276</c:f>
              <c:numCache>
                <c:formatCode>0.00</c:formatCode>
                <c:ptCount val="101"/>
                <c:pt idx="0">
                  <c:v>-4.90059381963448E-17</c:v>
                </c:pt>
                <c:pt idx="1">
                  <c:v>-2.4967720110146658E-2</c:v>
                </c:pt>
                <c:pt idx="2">
                  <c:v>-4.8953579816825431E-2</c:v>
                </c:pt>
                <c:pt idx="3">
                  <c:v>-7.101671137600879E-2</c:v>
                </c:pt>
                <c:pt idx="4">
                  <c:v>-9.0296663798365775E-2</c:v>
                </c:pt>
                <c:pt idx="5">
                  <c:v>-0.10604974729148436</c:v>
                </c:pt>
                <c:pt idx="6">
                  <c:v>-0.11768089984440176</c:v>
                </c:pt>
                <c:pt idx="7">
                  <c:v>-0.12476984198358287</c:v>
                </c:pt>
                <c:pt idx="8">
                  <c:v>-0.12709049540559436</c:v>
                </c:pt>
                <c:pt idx="9">
                  <c:v>-0.12462288876549094</c:v>
                </c:pt>
                <c:pt idx="10">
                  <c:v>-0.11755705045849463</c:v>
                </c:pt>
                <c:pt idx="11">
                  <c:v>-0.10628868381277293</c:v>
                </c:pt>
                <c:pt idx="12">
                  <c:v>-9.1406724055241195E-2</c:v>
                </c:pt>
                <c:pt idx="13">
                  <c:v>-7.3673177748365931E-2</c:v>
                </c:pt>
                <c:pt idx="14">
                  <c:v>-5.3995933229763093E-2</c:v>
                </c:pt>
                <c:pt idx="15">
                  <c:v>-3.3395494490950431E-2</c:v>
                </c:pt>
                <c:pt idx="16">
                  <c:v>-1.2966821320061852E-2</c:v>
                </c:pt>
                <c:pt idx="17">
                  <c:v>6.1623529974912106E-3</c:v>
                </c:pt>
                <c:pt idx="18">
                  <c:v>2.2875215494923384E-2</c:v>
                </c:pt>
                <c:pt idx="19">
                  <c:v>3.6109982321100853E-2</c:v>
                </c:pt>
                <c:pt idx="20">
                  <c:v>4.4902797657957849E-2</c:v>
                </c:pt>
                <c:pt idx="21">
                  <c:v>4.8427828078899116E-2</c:v>
                </c:pt>
                <c:pt idx="22">
                  <c:v>4.6033045491601393E-2</c:v>
                </c:pt>
                <c:pt idx="23">
                  <c:v>3.7270334347726808E-2</c:v>
                </c:pt>
                <c:pt idx="24">
                  <c:v>2.191875117294606E-2</c:v>
                </c:pt>
                <c:pt idx="25">
                  <c:v>2.55351295663786E-15</c:v>
                </c:pt>
                <c:pt idx="26">
                  <c:v>-2.8214542252774311E-2</c:v>
                </c:pt>
                <c:pt idx="27">
                  <c:v>-6.2205620518212629E-2</c:v>
                </c:pt>
                <c:pt idx="28">
                  <c:v>-0.10121677558226627</c:v>
                </c:pt>
                <c:pt idx="29">
                  <c:v>-0.14427364156178268</c:v>
                </c:pt>
                <c:pt idx="30">
                  <c:v>-0.19021130325902602</c:v>
                </c:pt>
                <c:pt idx="31">
                  <c:v>-0.23770886005036879</c:v>
                </c:pt>
                <c:pt idx="32">
                  <c:v>-0.28533008161538609</c:v>
                </c:pt>
                <c:pt idx="33">
                  <c:v>-0.33156881720330872</c:v>
                </c:pt>
                <c:pt idx="34">
                  <c:v>-0.37489764230646366</c:v>
                </c:pt>
                <c:pt idx="35">
                  <c:v>-0.41381810100900618</c:v>
                </c:pt>
                <c:pt idx="36">
                  <c:v>-0.44691083352123573</c:v>
                </c:pt>
                <c:pt idx="37">
                  <c:v>-0.47288386911967228</c:v>
                </c:pt>
                <c:pt idx="38">
                  <c:v>-0.49061741542654863</c:v>
                </c:pt>
                <c:pt idx="39">
                  <c:v>-0.49920358410424803</c:v>
                </c:pt>
                <c:pt idx="40">
                  <c:v>-0.49797965697655672</c:v>
                </c:pt>
                <c:pt idx="41">
                  <c:v>-0.48655370975190043</c:v>
                </c:pt>
                <c:pt idx="42">
                  <c:v>-0.46482166560640309</c:v>
                </c:pt>
                <c:pt idx="43">
                  <c:v>-0.43297513909390595</c:v>
                </c:pt>
                <c:pt idx="44">
                  <c:v>-0.39149974221588646</c:v>
                </c:pt>
                <c:pt idx="45">
                  <c:v>-0.34116384820848444</c:v>
                </c:pt>
                <c:pt idx="46">
                  <c:v>-0.2829981334390641</c:v>
                </c:pt>
                <c:pt idx="47">
                  <c:v>-0.21826653244989336</c:v>
                </c:pt>
                <c:pt idx="48">
                  <c:v>-0.14842953468278175</c:v>
                </c:pt>
                <c:pt idx="49">
                  <c:v>-7.510101353588336E-2</c:v>
                </c:pt>
                <c:pt idx="50">
                  <c:v>-1.5402427287206132E-14</c:v>
                </c:pt>
                <c:pt idx="51">
                  <c:v>7.5101013535853633E-2</c:v>
                </c:pt>
                <c:pt idx="52">
                  <c:v>0.14842953468275305</c:v>
                </c:pt>
                <c:pt idx="53">
                  <c:v>0.21826653244986632</c:v>
                </c:pt>
                <c:pt idx="54">
                  <c:v>0.2829981334390394</c:v>
                </c:pt>
                <c:pt idx="55">
                  <c:v>0.34116384820846274</c:v>
                </c:pt>
                <c:pt idx="56">
                  <c:v>0.39149974221586803</c:v>
                </c:pt>
                <c:pt idx="57">
                  <c:v>0.43297513909389129</c:v>
                </c:pt>
                <c:pt idx="58">
                  <c:v>0.46482166560639498</c:v>
                </c:pt>
                <c:pt idx="59">
                  <c:v>0.48655370975189549</c:v>
                </c:pt>
                <c:pt idx="60">
                  <c:v>0.49797965697655483</c:v>
                </c:pt>
                <c:pt idx="61">
                  <c:v>0.49920358410424914</c:v>
                </c:pt>
                <c:pt idx="62">
                  <c:v>0.49061741542655257</c:v>
                </c:pt>
                <c:pt idx="63">
                  <c:v>0.47288386911967895</c:v>
                </c:pt>
                <c:pt idx="64">
                  <c:v>0.44691083352124461</c:v>
                </c:pt>
                <c:pt idx="65">
                  <c:v>0.413818101009017</c:v>
                </c:pt>
                <c:pt idx="66">
                  <c:v>0.37489764230647604</c:v>
                </c:pt>
                <c:pt idx="67">
                  <c:v>0.3315688172033221</c:v>
                </c:pt>
                <c:pt idx="68">
                  <c:v>0.28533008161540019</c:v>
                </c:pt>
                <c:pt idx="69">
                  <c:v>0.23770886005038316</c:v>
                </c:pt>
                <c:pt idx="70">
                  <c:v>0.19021130325904012</c:v>
                </c:pt>
                <c:pt idx="71">
                  <c:v>0.1442736415618005</c:v>
                </c:pt>
                <c:pt idx="72">
                  <c:v>0.1012167755822827</c:v>
                </c:pt>
                <c:pt idx="73">
                  <c:v>6.2205620518227228E-2</c:v>
                </c:pt>
                <c:pt idx="74">
                  <c:v>2.8214542252786773E-2</c:v>
                </c:pt>
                <c:pt idx="75">
                  <c:v>7.5772721430666934E-15</c:v>
                </c:pt>
                <c:pt idx="76">
                  <c:v>-2.1918751172938594E-2</c:v>
                </c:pt>
                <c:pt idx="77">
                  <c:v>-3.7270334347722006E-2</c:v>
                </c:pt>
                <c:pt idx="78">
                  <c:v>-4.6033045491599228E-2</c:v>
                </c:pt>
                <c:pt idx="79">
                  <c:v>-4.8427828078899365E-2</c:v>
                </c:pt>
                <c:pt idx="80">
                  <c:v>-4.4902797657960472E-2</c:v>
                </c:pt>
                <c:pt idx="81">
                  <c:v>-3.6109982321105391E-2</c:v>
                </c:pt>
                <c:pt idx="82">
                  <c:v>-2.2875215494929407E-2</c:v>
                </c:pt>
                <c:pt idx="83">
                  <c:v>-6.1623529974983975E-3</c:v>
                </c:pt>
                <c:pt idx="84">
                  <c:v>1.2966821320053917E-2</c:v>
                </c:pt>
                <c:pt idx="85">
                  <c:v>3.3395494490942007E-2</c:v>
                </c:pt>
                <c:pt idx="86">
                  <c:v>5.3995933229756987E-2</c:v>
                </c:pt>
                <c:pt idx="87">
                  <c:v>7.3673177748360269E-2</c:v>
                </c:pt>
                <c:pt idx="88">
                  <c:v>9.1406724055236338E-2</c:v>
                </c:pt>
                <c:pt idx="89">
                  <c:v>0.10628868381276896</c:v>
                </c:pt>
                <c:pt idx="90">
                  <c:v>0.11755705045849182</c:v>
                </c:pt>
                <c:pt idx="91">
                  <c:v>0.12462288876548955</c:v>
                </c:pt>
                <c:pt idx="92">
                  <c:v>0.12709049540559431</c:v>
                </c:pt>
                <c:pt idx="93">
                  <c:v>0.12476984198358433</c:v>
                </c:pt>
                <c:pt idx="94">
                  <c:v>0.11768089984440455</c:v>
                </c:pt>
                <c:pt idx="95">
                  <c:v>0.1060497472914885</c:v>
                </c:pt>
                <c:pt idx="96">
                  <c:v>9.0296663798370938E-2</c:v>
                </c:pt>
                <c:pt idx="97">
                  <c:v>7.1016711376015035E-2</c:v>
                </c:pt>
                <c:pt idx="98">
                  <c:v>4.895357981683239E-2</c:v>
                </c:pt>
                <c:pt idx="99">
                  <c:v>2.4967720110156674E-2</c:v>
                </c:pt>
                <c:pt idx="100">
                  <c:v>9.9077863968677361E-15</c:v>
                </c:pt>
              </c:numCache>
            </c:numRef>
          </c:yVal>
          <c:smooth val="1"/>
        </c:ser>
        <c:ser>
          <c:idx val="7"/>
          <c:order val="10"/>
          <c:tx>
            <c:strRef>
              <c:f>'Hilbert pair'!$G$175</c:f>
              <c:strCache>
                <c:ptCount val="1"/>
                <c:pt idx="0">
                  <c:v>Σ 4 (Lissage)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pair'!$G$176:$G$276</c:f>
              <c:numCache>
                <c:formatCode>0.00</c:formatCode>
                <c:ptCount val="101"/>
                <c:pt idx="0">
                  <c:v>4.90059381963448E-17</c:v>
                </c:pt>
                <c:pt idx="1">
                  <c:v>2.4770257322824122E-2</c:v>
                </c:pt>
                <c:pt idx="2">
                  <c:v>4.7397155003517842E-2</c:v>
                </c:pt>
                <c:pt idx="3">
                  <c:v>6.5892709809728917E-2</c:v>
                </c:pt>
                <c:pt idx="4">
                  <c:v>7.8568921302037451E-2</c:v>
                </c:pt>
                <c:pt idx="5">
                  <c:v>8.4161555967546403E-2</c:v>
                </c:pt>
                <c:pt idx="6">
                  <c:v>8.1924445841252538E-2</c:v>
                </c:pt>
                <c:pt idx="7">
                  <c:v>7.1687608162154831E-2</c:v>
                </c:pt>
                <c:pt idx="8">
                  <c:v>5.3874915087609582E-2</c:v>
                </c:pt>
                <c:pt idx="9">
                  <c:v>2.9479759789666687E-2</c:v>
                </c:pt>
                <c:pt idx="10">
                  <c:v>0</c:v>
                </c:pt>
                <c:pt idx="11">
                  <c:v>-3.2663773275837471E-2</c:v>
                </c:pt>
                <c:pt idx="12">
                  <c:v>-6.6340077342380566E-2</c:v>
                </c:pt>
                <c:pt idx="13">
                  <c:v>-9.8739824461226713E-2</c:v>
                </c:pt>
                <c:pt idx="14">
                  <c:v>-0.12762084376669869</c:v>
                </c:pt>
                <c:pt idx="15">
                  <c:v>-0.1509525449494411</c:v>
                </c:pt>
                <c:pt idx="16">
                  <c:v>-0.1670694698752164</c:v>
                </c:pt>
                <c:pt idx="17">
                  <c:v>-0.17480305749571051</c:v>
                </c:pt>
                <c:pt idx="18">
                  <c:v>-0.17358223465081341</c:v>
                </c:pt>
                <c:pt idx="19">
                  <c:v>-0.16349536336455378</c:v>
                </c:pt>
                <c:pt idx="20">
                  <c:v>-0.14530850560107444</c:v>
                </c:pt>
                <c:pt idx="21">
                  <c:v>-0.12043775702150661</c:v>
                </c:pt>
                <c:pt idx="22">
                  <c:v>-9.0876375694139949E-2</c:v>
                </c:pt>
                <c:pt idx="23">
                  <c:v>-5.9080400472620531E-2</c:v>
                </c:pt>
                <c:pt idx="24">
                  <c:v>-2.7819226260029563E-2</c:v>
                </c:pt>
                <c:pt idx="25">
                  <c:v>-2.5489159394265221E-15</c:v>
                </c:pt>
                <c:pt idx="26">
                  <c:v>2.1523435180191779E-2</c:v>
                </c:pt>
                <c:pt idx="27">
                  <c:v>3.4145114302126078E-2</c:v>
                </c:pt>
                <c:pt idx="28">
                  <c:v>3.569264560346791E-2</c:v>
                </c:pt>
                <c:pt idx="29">
                  <c:v>2.4591943538617766E-2</c:v>
                </c:pt>
                <c:pt idx="30">
                  <c:v>3.1086244689504383E-15</c:v>
                </c:pt>
                <c:pt idx="31">
                  <c:v>-3.8103514364714763E-2</c:v>
                </c:pt>
                <c:pt idx="32">
                  <c:v>-8.8872631469647412E-2</c:v>
                </c:pt>
                <c:pt idx="33">
                  <c:v>-0.15060340671010269</c:v>
                </c:pt>
                <c:pt idx="34">
                  <c:v>-0.2207949937513026</c:v>
                </c:pt>
                <c:pt idx="35">
                  <c:v>-0.2962610505505075</c:v>
                </c:pt>
                <c:pt idx="36">
                  <c:v>-0.37328592298429553</c:v>
                </c:pt>
                <c:pt idx="37">
                  <c:v>-0.44781722240680649</c:v>
                </c:pt>
                <c:pt idx="38">
                  <c:v>-0.51568406213940454</c:v>
                </c:pt>
                <c:pt idx="39">
                  <c:v>-0.57282849464117891</c:v>
                </c:pt>
                <c:pt idx="40">
                  <c:v>-0.61553670743504729</c:v>
                </c:pt>
                <c:pt idx="41">
                  <c:v>-0.64065635830705514</c:v>
                </c:pt>
                <c:pt idx="42">
                  <c:v>-0.64578707609960495</c:v>
                </c:pt>
                <c:pt idx="43">
                  <c:v>-0.62943258923964185</c:v>
                </c:pt>
                <c:pt idx="44">
                  <c:v>-0.59110508790154137</c:v>
                </c:pt>
                <c:pt idx="45">
                  <c:v>-0.53137515146751824</c:v>
                </c:pt>
                <c:pt idx="46">
                  <c:v>-0.45186371853947249</c:v>
                </c:pt>
                <c:pt idx="47">
                  <c:v>-0.35517595363563842</c:v>
                </c:pt>
                <c:pt idx="48">
                  <c:v>-0.24478026950313361</c:v>
                </c:pt>
                <c:pt idx="49">
                  <c:v>-0.12483899096886406</c:v>
                </c:pt>
                <c:pt idx="50">
                  <c:v>-2.5670712145343555E-14</c:v>
                </c:pt>
                <c:pt idx="51">
                  <c:v>0.1248389909688149</c:v>
                </c:pt>
                <c:pt idx="52">
                  <c:v>0.24478026950308729</c:v>
                </c:pt>
                <c:pt idx="53">
                  <c:v>0.35517595363559673</c:v>
                </c:pt>
                <c:pt idx="54">
                  <c:v>0.45186371853943702</c:v>
                </c:pt>
                <c:pt idx="55">
                  <c:v>0.53137515146749037</c:v>
                </c:pt>
                <c:pt idx="56">
                  <c:v>0.59110508790152172</c:v>
                </c:pt>
                <c:pt idx="57">
                  <c:v>0.62943258923963097</c:v>
                </c:pt>
                <c:pt idx="58">
                  <c:v>0.64578707609960317</c:v>
                </c:pt>
                <c:pt idx="59">
                  <c:v>0.64065635830705969</c:v>
                </c:pt>
                <c:pt idx="60">
                  <c:v>0.61553670743505762</c:v>
                </c:pt>
                <c:pt idx="61">
                  <c:v>0.57282849464119401</c:v>
                </c:pt>
                <c:pt idx="62">
                  <c:v>0.51568406213942342</c:v>
                </c:pt>
                <c:pt idx="63">
                  <c:v>0.44781722240682803</c:v>
                </c:pt>
                <c:pt idx="64">
                  <c:v>0.37328592298431845</c:v>
                </c:pt>
                <c:pt idx="65">
                  <c:v>0.29626105055053054</c:v>
                </c:pt>
                <c:pt idx="66">
                  <c:v>0.22079499375132461</c:v>
                </c:pt>
                <c:pt idx="67">
                  <c:v>0.15060340671012246</c:v>
                </c:pt>
                <c:pt idx="68">
                  <c:v>8.8872631469664343E-2</c:v>
                </c:pt>
                <c:pt idx="69">
                  <c:v>3.8103514364728225E-2</c:v>
                </c:pt>
                <c:pt idx="70">
                  <c:v>6.2450045135165055E-15</c:v>
                </c:pt>
                <c:pt idx="71">
                  <c:v>-2.4591943538610689E-2</c:v>
                </c:pt>
                <c:pt idx="72">
                  <c:v>-3.5692645603466105E-2</c:v>
                </c:pt>
                <c:pt idx="73">
                  <c:v>-3.4145114302129076E-2</c:v>
                </c:pt>
                <c:pt idx="74">
                  <c:v>-2.1523435180198752E-2</c:v>
                </c:pt>
                <c:pt idx="75">
                  <c:v>-7.5707669300317804E-15</c:v>
                </c:pt>
                <c:pt idx="76">
                  <c:v>2.7819226260017593E-2</c:v>
                </c:pt>
                <c:pt idx="77">
                  <c:v>5.9080400472607736E-2</c:v>
                </c:pt>
                <c:pt idx="78">
                  <c:v>9.0876375694127487E-2</c:v>
                </c:pt>
                <c:pt idx="79">
                  <c:v>0.12043775702149559</c:v>
                </c:pt>
                <c:pt idx="80">
                  <c:v>0.14530850560106556</c:v>
                </c:pt>
                <c:pt idx="81">
                  <c:v>0.16349536336454795</c:v>
                </c:pt>
                <c:pt idx="82">
                  <c:v>0.17358223465081118</c:v>
                </c:pt>
                <c:pt idx="83">
                  <c:v>0.17480305749571196</c:v>
                </c:pt>
                <c:pt idx="84">
                  <c:v>0.16706946987522137</c:v>
                </c:pt>
                <c:pt idx="85">
                  <c:v>0.15095254494944904</c:v>
                </c:pt>
                <c:pt idx="86">
                  <c:v>0.12762084376670679</c:v>
                </c:pt>
                <c:pt idx="87">
                  <c:v>9.8739824461236206E-2</c:v>
                </c:pt>
                <c:pt idx="88">
                  <c:v>6.6340077342390502E-2</c:v>
                </c:pt>
                <c:pt idx="89">
                  <c:v>3.2663773275847366E-2</c:v>
                </c:pt>
                <c:pt idx="90">
                  <c:v>9.631184738623233E-15</c:v>
                </c:pt>
                <c:pt idx="91">
                  <c:v>-2.9479759789658777E-2</c:v>
                </c:pt>
                <c:pt idx="92">
                  <c:v>-5.3874915087603142E-2</c:v>
                </c:pt>
                <c:pt idx="93">
                  <c:v>-7.1687608162150515E-2</c:v>
                </c:pt>
                <c:pt idx="94">
                  <c:v>-8.192444584125072E-2</c:v>
                </c:pt>
                <c:pt idx="95">
                  <c:v>-8.4161555967546958E-2</c:v>
                </c:pt>
                <c:pt idx="96">
                  <c:v>-7.8568921302040115E-2</c:v>
                </c:pt>
                <c:pt idx="97">
                  <c:v>-6.5892709809733802E-2</c:v>
                </c:pt>
                <c:pt idx="98">
                  <c:v>-4.7397155003524274E-2</c:v>
                </c:pt>
                <c:pt idx="99">
                  <c:v>-2.4770257322833715E-2</c:v>
                </c:pt>
                <c:pt idx="100">
                  <c:v>-1.0440693448687809E-14</c:v>
                </c:pt>
              </c:numCache>
            </c:numRef>
          </c:yVal>
          <c:smooth val="1"/>
        </c:ser>
        <c:ser>
          <c:idx val="6"/>
          <c:order val="11"/>
          <c:tx>
            <c:strRef>
              <c:f>'Hilbert pair'!$H$175</c:f>
              <c:strCache>
                <c:ptCount val="1"/>
                <c:pt idx="0">
                  <c:v>Σ 5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pair'!$B$176:$B$276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pair'!$H$176:$H$276</c:f>
              <c:numCache>
                <c:formatCode>0.00</c:formatCode>
                <c:ptCount val="101"/>
                <c:pt idx="0">
                  <c:v>-1.22514845490862E-17</c:v>
                </c:pt>
                <c:pt idx="1">
                  <c:v>-6.1314421146705066E-3</c:v>
                </c:pt>
                <c:pt idx="2">
                  <c:v>-1.138137022572952E-2</c:v>
                </c:pt>
                <c:pt idx="3">
                  <c:v>-1.5008989627765867E-2</c:v>
                </c:pt>
                <c:pt idx="4">
                  <c:v>-1.6536730327477989E-2</c:v>
                </c:pt>
                <c:pt idx="5">
                  <c:v>-1.5838444032453602E-2</c:v>
                </c:pt>
                <c:pt idx="6">
                  <c:v>-1.3181205788262859E-2</c:v>
                </c:pt>
                <c:pt idx="7">
                  <c:v>-9.2140912753398835E-3</c:v>
                </c:pt>
                <c:pt idx="8">
                  <c:v>-4.9036101416376904E-3</c:v>
                </c:pt>
                <c:pt idx="9">
                  <c:v>-1.421939647827837E-3</c:v>
                </c:pt>
                <c:pt idx="10">
                  <c:v>4.90059381963448E-17</c:v>
                </c:pt>
                <c:pt idx="11">
                  <c:v>-1.7620738383426794E-3</c:v>
                </c:pt>
                <c:pt idx="12">
                  <c:v>-7.5615521131332172E-3</c:v>
                </c:pt>
                <c:pt idx="13">
                  <c:v>-1.7838125023731943E-2</c:v>
                </c:pt>
                <c:pt idx="14">
                  <c:v>-3.2515192137183305E-2</c:v>
                </c:pt>
                <c:pt idx="15">
                  <c:v>-5.0952544949441098E-2</c:v>
                </c:pt>
                <c:pt idx="16">
                  <c:v>-7.1963818245700056E-2</c:v>
                </c:pt>
                <c:pt idx="17">
                  <c:v>-9.390135805821391E-2</c:v>
                </c:pt>
                <c:pt idx="18">
                  <c:v>-0.11480370942156354</c:v>
                </c:pt>
                <c:pt idx="19">
                  <c:v>-0.13259366392705621</c:v>
                </c:pt>
                <c:pt idx="20">
                  <c:v>-0.14530850560107128</c:v>
                </c:pt>
                <c:pt idx="21">
                  <c:v>-0.15133945645899835</c:v>
                </c:pt>
                <c:pt idx="22">
                  <c:v>-0.14965490092338471</c:v>
                </c:pt>
                <c:pt idx="23">
                  <c:v>-0.1399820999101134</c:v>
                </c:pt>
                <c:pt idx="24">
                  <c:v>-0.12292487788954401</c:v>
                </c:pt>
                <c:pt idx="25">
                  <c:v>-0.10000000000000256</c:v>
                </c:pt>
                <c:pt idx="26">
                  <c:v>-7.3582216449324556E-2</c:v>
                </c:pt>
                <c:pt idx="27">
                  <c:v>-4.6756585135370538E-2</c:v>
                </c:pt>
                <c:pt idx="28">
                  <c:v>-2.3085879625781895E-2</c:v>
                </c:pt>
                <c:pt idx="29">
                  <c:v>-6.3097558988799117E-3</c:v>
                </c:pt>
                <c:pt idx="30">
                  <c:v>-6.4314872871840202E-17</c:v>
                </c:pt>
                <c:pt idx="31">
                  <c:v>-7.201814927222952E-3</c:v>
                </c:pt>
                <c:pt idx="32">
                  <c:v>-3.0094106240402659E-2</c:v>
                </c:pt>
                <c:pt idx="33">
                  <c:v>-6.970170727260977E-2</c:v>
                </c:pt>
                <c:pt idx="34">
                  <c:v>-0.12568934212178823</c:v>
                </c:pt>
                <c:pt idx="35">
                  <c:v>-0.19626105055050749</c:v>
                </c:pt>
                <c:pt idx="36">
                  <c:v>-0.27818027135477918</c:v>
                </c:pt>
                <c:pt idx="37">
                  <c:v>-0.36691552296930985</c:v>
                </c:pt>
                <c:pt idx="38">
                  <c:v>-0.45690553691015473</c:v>
                </c:pt>
                <c:pt idx="39">
                  <c:v>-0.54192679520368114</c:v>
                </c:pt>
                <c:pt idx="40">
                  <c:v>-0.61553670743504418</c:v>
                </c:pt>
                <c:pt idx="41">
                  <c:v>-0.67155805774454691</c:v>
                </c:pt>
                <c:pt idx="42">
                  <c:v>-0.70456560132884971</c:v>
                </c:pt>
                <c:pt idx="43">
                  <c:v>-0.71033428867713289</c:v>
                </c:pt>
                <c:pt idx="44">
                  <c:v>-0.68621073953105483</c:v>
                </c:pt>
                <c:pt idx="45">
                  <c:v>-0.63137515146751821</c:v>
                </c:pt>
                <c:pt idx="46">
                  <c:v>-0.54696937016898983</c:v>
                </c:pt>
                <c:pt idx="47">
                  <c:v>-0.43607765307313684</c:v>
                </c:pt>
                <c:pt idx="48">
                  <c:v>-0.30355879473238601</c:v>
                </c:pt>
                <c:pt idx="49">
                  <c:v>-0.15574069040636479</c:v>
                </c:pt>
                <c:pt idx="50">
                  <c:v>-3.2088390181679442E-14</c:v>
                </c:pt>
                <c:pt idx="51">
                  <c:v>0.1557406904063037</c:v>
                </c:pt>
                <c:pt idx="52">
                  <c:v>0.3035587947323295</c:v>
                </c:pt>
                <c:pt idx="53">
                  <c:v>0.43607765307308777</c:v>
                </c:pt>
                <c:pt idx="54">
                  <c:v>0.54696937016895042</c:v>
                </c:pt>
                <c:pt idx="55">
                  <c:v>0.63137515146749035</c:v>
                </c:pt>
                <c:pt idx="56">
                  <c:v>0.68621073953103906</c:v>
                </c:pt>
                <c:pt idx="57">
                  <c:v>0.71033428867712944</c:v>
                </c:pt>
                <c:pt idx="58">
                  <c:v>0.7045656013288556</c:v>
                </c:pt>
                <c:pt idx="59">
                  <c:v>0.67155805774456034</c:v>
                </c:pt>
                <c:pt idx="60">
                  <c:v>0.61553670743506395</c:v>
                </c:pt>
                <c:pt idx="61">
                  <c:v>0.54192679520370524</c:v>
                </c:pt>
                <c:pt idx="62">
                  <c:v>0.45690553691018121</c:v>
                </c:pt>
                <c:pt idx="63">
                  <c:v>0.36691552296933699</c:v>
                </c:pt>
                <c:pt idx="64">
                  <c:v>0.27818027135480505</c:v>
                </c:pt>
                <c:pt idx="65">
                  <c:v>0.19626105055053053</c:v>
                </c:pt>
                <c:pt idx="66">
                  <c:v>0.12568934212180732</c:v>
                </c:pt>
                <c:pt idx="67">
                  <c:v>6.9701707272623981E-2</c:v>
                </c:pt>
                <c:pt idx="68">
                  <c:v>3.0094106240411908E-2</c:v>
                </c:pt>
                <c:pt idx="69">
                  <c:v>7.2018149272274623E-3</c:v>
                </c:pt>
                <c:pt idx="70">
                  <c:v>-8.5565235452556483E-17</c:v>
                </c:pt>
                <c:pt idx="71">
                  <c:v>6.3097558988750753E-3</c:v>
                </c:pt>
                <c:pt idx="72">
                  <c:v>2.3085879625773575E-2</c:v>
                </c:pt>
                <c:pt idx="73">
                  <c:v>4.6756585135360129E-2</c:v>
                </c:pt>
                <c:pt idx="74">
                  <c:v>7.3582216449313703E-2</c:v>
                </c:pt>
                <c:pt idx="75">
                  <c:v>9.9999999999992428E-2</c:v>
                </c:pt>
                <c:pt idx="76">
                  <c:v>0.12292487788953588</c:v>
                </c:pt>
                <c:pt idx="77">
                  <c:v>0.13998209991010804</c:v>
                </c:pt>
                <c:pt idx="78">
                  <c:v>0.14965490092338243</c:v>
                </c:pt>
                <c:pt idx="79">
                  <c:v>0.15133945645899932</c:v>
                </c:pt>
                <c:pt idx="80">
                  <c:v>0.14530850560107503</c:v>
                </c:pt>
                <c:pt idx="81">
                  <c:v>0.13259366392706221</c:v>
                </c:pt>
                <c:pt idx="82">
                  <c:v>0.11480370942157152</c:v>
                </c:pt>
                <c:pt idx="83">
                  <c:v>9.3901358058222764E-2</c:v>
                </c:pt>
                <c:pt idx="84">
                  <c:v>7.1963818245708924E-2</c:v>
                </c:pt>
                <c:pt idx="85">
                  <c:v>5.0952544949449036E-2</c:v>
                </c:pt>
                <c:pt idx="86">
                  <c:v>3.2515192137188509E-2</c:v>
                </c:pt>
                <c:pt idx="87">
                  <c:v>1.7838125023735898E-2</c:v>
                </c:pt>
                <c:pt idx="88">
                  <c:v>7.5615521131355348E-3</c:v>
                </c:pt>
                <c:pt idx="89">
                  <c:v>1.7620738383436196E-3</c:v>
                </c:pt>
                <c:pt idx="90">
                  <c:v>1.6748755160555946E-16</c:v>
                </c:pt>
                <c:pt idx="91">
                  <c:v>1.4219396478271328E-3</c:v>
                </c:pt>
                <c:pt idx="92">
                  <c:v>4.9036101416365108E-3</c:v>
                </c:pt>
                <c:pt idx="93">
                  <c:v>9.2140912753385651E-3</c:v>
                </c:pt>
                <c:pt idx="94">
                  <c:v>1.3181205788261721E-2</c:v>
                </c:pt>
                <c:pt idx="95">
                  <c:v>1.5838444032453047E-2</c:v>
                </c:pt>
                <c:pt idx="96">
                  <c:v>1.6536730327478114E-2</c:v>
                </c:pt>
                <c:pt idx="97">
                  <c:v>1.5008989627766506E-2</c:v>
                </c:pt>
                <c:pt idx="98">
                  <c:v>1.1381370225730846E-2</c:v>
                </c:pt>
                <c:pt idx="99">
                  <c:v>6.1314421146729109E-3</c:v>
                </c:pt>
                <c:pt idx="100">
                  <c:v>2.2326975337994009E-15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5776"/>
        <c:axId val="440124600"/>
      </c:scatterChart>
      <c:valAx>
        <c:axId val="44012577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4600"/>
        <c:crossesAt val="-0.8"/>
        <c:crossBetween val="midCat"/>
        <c:majorUnit val="1"/>
        <c:minorUnit val="0.5"/>
      </c:valAx>
      <c:valAx>
        <c:axId val="4401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57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Limites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'Hilbert limite'!$C$21</c:f>
              <c:strCache>
                <c:ptCount val="1"/>
                <c:pt idx="0">
                  <c:v>4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'Hilbert limite'!$B$22:$B$222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limite'!$C$22:$C$222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-4.597335078594564E-49</c:v>
                </c:pt>
                <c:pt idx="93">
                  <c:v>-1.4565020885908019E-2</c:v>
                </c:pt>
                <c:pt idx="94">
                  <c:v>-0.10355339059327379</c:v>
                </c:pt>
                <c:pt idx="95">
                  <c:v>-0.2851630709590065</c:v>
                </c:pt>
                <c:pt idx="96">
                  <c:v>-0.50000000000000011</c:v>
                </c:pt>
                <c:pt idx="97">
                  <c:v>-0.63871646155228023</c:v>
                </c:pt>
                <c:pt idx="98">
                  <c:v>-0.60355339059327362</c:v>
                </c:pt>
                <c:pt idx="99">
                  <c:v>-0.36811841147918178</c:v>
                </c:pt>
                <c:pt idx="100">
                  <c:v>0</c:v>
                </c:pt>
                <c:pt idx="101">
                  <c:v>0.36811841147918178</c:v>
                </c:pt>
                <c:pt idx="102">
                  <c:v>0.60355339059327362</c:v>
                </c:pt>
                <c:pt idx="103">
                  <c:v>0.63871646155228023</c:v>
                </c:pt>
                <c:pt idx="104">
                  <c:v>0.50000000000000011</c:v>
                </c:pt>
                <c:pt idx="105">
                  <c:v>0.2851630709590065</c:v>
                </c:pt>
                <c:pt idx="106">
                  <c:v>0.10355339059327379</c:v>
                </c:pt>
                <c:pt idx="107">
                  <c:v>1.4565020885908019E-2</c:v>
                </c:pt>
                <c:pt idx="108">
                  <c:v>4.597335078594564E-49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'Hilbert limite'!$D$21</c:f>
              <c:strCache>
                <c:ptCount val="1"/>
                <c:pt idx="0">
                  <c:v>8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limite'!$B$22:$B$222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limite'!$D$22:$D$222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-9.194670157189128E-49</c:v>
                </c:pt>
                <c:pt idx="85">
                  <c:v>-3.6059330193417578E-3</c:v>
                </c:pt>
                <c:pt idx="86">
                  <c:v>-2.4864045922457272E-2</c:v>
                </c:pt>
                <c:pt idx="87">
                  <c:v>-6.4730647579568007E-2</c:v>
                </c:pt>
                <c:pt idx="88">
                  <c:v>-0.10355339059327377</c:v>
                </c:pt>
                <c:pt idx="89">
                  <c:v>-0.11405844810016511</c:v>
                </c:pt>
                <c:pt idx="90">
                  <c:v>-8.3522329739912346E-2</c:v>
                </c:pt>
                <c:pt idx="91">
                  <c:v>-3.0046406582217283E-2</c:v>
                </c:pt>
                <c:pt idx="92">
                  <c:v>-3.752471841412448E-33</c:v>
                </c:pt>
                <c:pt idx="93">
                  <c:v>-4.4611427468125339E-2</c:v>
                </c:pt>
                <c:pt idx="94">
                  <c:v>-0.18707572033318617</c:v>
                </c:pt>
                <c:pt idx="95">
                  <c:v>-0.39922151905917164</c:v>
                </c:pt>
                <c:pt idx="96">
                  <c:v>-0.60355339059327373</c:v>
                </c:pt>
                <c:pt idx="97">
                  <c:v>-0.70344710913184827</c:v>
                </c:pt>
                <c:pt idx="98">
                  <c:v>-0.6284174365157309</c:v>
                </c:pt>
                <c:pt idx="99">
                  <c:v>-0.37172434449852354</c:v>
                </c:pt>
                <c:pt idx="100">
                  <c:v>0</c:v>
                </c:pt>
                <c:pt idx="101">
                  <c:v>0.37172434449852354</c:v>
                </c:pt>
                <c:pt idx="102">
                  <c:v>0.6284174365157309</c:v>
                </c:pt>
                <c:pt idx="103">
                  <c:v>0.70344710913184827</c:v>
                </c:pt>
                <c:pt idx="104">
                  <c:v>0.60355339059327373</c:v>
                </c:pt>
                <c:pt idx="105">
                  <c:v>0.39922151905917164</c:v>
                </c:pt>
                <c:pt idx="106">
                  <c:v>0.18707572033318617</c:v>
                </c:pt>
                <c:pt idx="107">
                  <c:v>4.4611427468125339E-2</c:v>
                </c:pt>
                <c:pt idx="108">
                  <c:v>3.752471841412448E-33</c:v>
                </c:pt>
                <c:pt idx="109">
                  <c:v>3.0046406582217283E-2</c:v>
                </c:pt>
                <c:pt idx="110">
                  <c:v>8.3522329739912346E-2</c:v>
                </c:pt>
                <c:pt idx="111">
                  <c:v>0.11405844810016511</c:v>
                </c:pt>
                <c:pt idx="112">
                  <c:v>0.10355339059327377</c:v>
                </c:pt>
                <c:pt idx="113">
                  <c:v>6.4730647579568007E-2</c:v>
                </c:pt>
                <c:pt idx="114">
                  <c:v>2.4864045922457272E-2</c:v>
                </c:pt>
                <c:pt idx="115">
                  <c:v>3.6059330193417578E-3</c:v>
                </c:pt>
                <c:pt idx="116">
                  <c:v>9.194670157189128E-49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'Hilbert limite'!$E$21</c:f>
              <c:strCache>
                <c:ptCount val="1"/>
                <c:pt idx="0">
                  <c:v>12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limite'!$B$22:$B$222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limite'!$E$22:$E$222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-1.3792005235783692E-48</c:v>
                </c:pt>
                <c:pt idx="77">
                  <c:v>-1.5997696496779239E-3</c:v>
                </c:pt>
                <c:pt idx="78">
                  <c:v>-1.0971041465616359E-2</c:v>
                </c:pt>
                <c:pt idx="79">
                  <c:v>-2.8297054267973673E-2</c:v>
                </c:pt>
                <c:pt idx="80">
                  <c:v>-4.4658198738520449E-2</c:v>
                </c:pt>
                <c:pt idx="81">
                  <c:v>-4.8290388934026873E-2</c:v>
                </c:pt>
                <c:pt idx="82">
                  <c:v>-3.451779686442457E-2</c:v>
                </c:pt>
                <c:pt idx="83">
                  <c:v>-1.2036579264453343E-2</c:v>
                </c:pt>
                <c:pt idx="84">
                  <c:v>-5.7773083407092467E-33</c:v>
                </c:pt>
                <c:pt idx="85">
                  <c:v>-1.6308749333547711E-2</c:v>
                </c:pt>
                <c:pt idx="86">
                  <c:v>-6.3943915664913392E-2</c:v>
                </c:pt>
                <c:pt idx="87">
                  <c:v>-0.12475770557632733</c:v>
                </c:pt>
                <c:pt idx="88">
                  <c:v>-0.16666666666666669</c:v>
                </c:pt>
                <c:pt idx="89">
                  <c:v>-0.16221518414159214</c:v>
                </c:pt>
                <c:pt idx="90">
                  <c:v>-0.10860211440343377</c:v>
                </c:pt>
                <c:pt idx="91">
                  <c:v>-3.6528806593488061E-2</c:v>
                </c:pt>
                <c:pt idx="92">
                  <c:v>-4.332981255531934E-33</c:v>
                </c:pt>
                <c:pt idx="93">
                  <c:v>-4.9494057829718205E-2</c:v>
                </c:pt>
                <c:pt idx="94">
                  <c:v>-0.20118446353109132</c:v>
                </c:pt>
                <c:pt idx="95">
                  <c:v>-0.41908120083262501</c:v>
                </c:pt>
                <c:pt idx="96">
                  <c:v>-0.62200846792814624</c:v>
                </c:pt>
                <c:pt idx="97">
                  <c:v>-0.71518377819458068</c:v>
                </c:pt>
                <c:pt idx="98">
                  <c:v>-0.63297950939376246</c:v>
                </c:pt>
                <c:pt idx="99">
                  <c:v>-0.37239058154827609</c:v>
                </c:pt>
                <c:pt idx="100">
                  <c:v>0</c:v>
                </c:pt>
                <c:pt idx="101">
                  <c:v>0.37239058154827609</c:v>
                </c:pt>
                <c:pt idx="102">
                  <c:v>0.63297950939376246</c:v>
                </c:pt>
                <c:pt idx="103">
                  <c:v>0.71518377819458068</c:v>
                </c:pt>
                <c:pt idx="104">
                  <c:v>0.62200846792814624</c:v>
                </c:pt>
                <c:pt idx="105">
                  <c:v>0.41908120083262501</c:v>
                </c:pt>
                <c:pt idx="106">
                  <c:v>0.20118446353109132</c:v>
                </c:pt>
                <c:pt idx="107">
                  <c:v>4.9494057829718205E-2</c:v>
                </c:pt>
                <c:pt idx="108">
                  <c:v>4.332981255531934E-33</c:v>
                </c:pt>
                <c:pt idx="109">
                  <c:v>3.6528806593488061E-2</c:v>
                </c:pt>
                <c:pt idx="110">
                  <c:v>0.10860211440343377</c:v>
                </c:pt>
                <c:pt idx="111">
                  <c:v>0.16221518414159214</c:v>
                </c:pt>
                <c:pt idx="112">
                  <c:v>0.16666666666666669</c:v>
                </c:pt>
                <c:pt idx="113">
                  <c:v>0.12475770557632733</c:v>
                </c:pt>
                <c:pt idx="114">
                  <c:v>6.3943915664913392E-2</c:v>
                </c:pt>
                <c:pt idx="115">
                  <c:v>1.6308749333547711E-2</c:v>
                </c:pt>
                <c:pt idx="116">
                  <c:v>5.7773083407092467E-33</c:v>
                </c:pt>
                <c:pt idx="117">
                  <c:v>1.2036579264453343E-2</c:v>
                </c:pt>
                <c:pt idx="118">
                  <c:v>3.451779686442457E-2</c:v>
                </c:pt>
                <c:pt idx="119">
                  <c:v>4.8290388934026873E-2</c:v>
                </c:pt>
                <c:pt idx="120">
                  <c:v>4.4658198738520449E-2</c:v>
                </c:pt>
                <c:pt idx="121">
                  <c:v>2.8297054267973673E-2</c:v>
                </c:pt>
                <c:pt idx="122">
                  <c:v>1.0971041465616359E-2</c:v>
                </c:pt>
                <c:pt idx="123">
                  <c:v>1.5997696496779239E-3</c:v>
                </c:pt>
                <c:pt idx="124">
                  <c:v>1.3792005235783692E-48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'Hilbert limite'!$F$21</c:f>
              <c:strCache>
                <c:ptCount val="1"/>
                <c:pt idx="0">
                  <c:v>16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limite'!$B$22:$B$222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limite'!$F$22:$F$222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-1.8389340314378256E-48</c:v>
                </c:pt>
                <c:pt idx="69">
                  <c:v>-8.9930757244651718E-4</c:v>
                </c:pt>
                <c:pt idx="70">
                  <c:v>-6.1557127098227932E-3</c:v>
                </c:pt>
                <c:pt idx="71">
                  <c:v>-1.5826585638794754E-2</c:v>
                </c:pt>
                <c:pt idx="72">
                  <c:v>-2.4864045922457261E-2</c:v>
                </c:pt>
                <c:pt idx="73">
                  <c:v>-2.6725499271336387E-2</c:v>
                </c:pt>
                <c:pt idx="74">
                  <c:v>-1.8959167725458918E-2</c:v>
                </c:pt>
                <c:pt idx="75">
                  <c:v>-6.5499293391050092E-3</c:v>
                </c:pt>
                <c:pt idx="76">
                  <c:v>-6.9944612811128E-33</c:v>
                </c:pt>
                <c:pt idx="77">
                  <c:v>-8.658010974762027E-3</c:v>
                </c:pt>
                <c:pt idx="78">
                  <c:v>-3.3406945996924571E-2</c:v>
                </c:pt>
                <c:pt idx="79">
                  <c:v>-6.3950026748450725E-2</c:v>
                </c:pt>
                <c:pt idx="80">
                  <c:v>-8.3522329739912374E-2</c:v>
                </c:pt>
                <c:pt idx="81">
                  <c:v>-7.9129792300731153E-2</c:v>
                </c:pt>
                <c:pt idx="82">
                  <c:v>-5.1292424426791244E-2</c:v>
                </c:pt>
                <c:pt idx="83">
                  <c:v>-1.6591433731029906E-2</c:v>
                </c:pt>
                <c:pt idx="84">
                  <c:v>-7.504943682824896E-33</c:v>
                </c:pt>
                <c:pt idx="85">
                  <c:v>-2.01973667503717E-2</c:v>
                </c:pt>
                <c:pt idx="86">
                  <c:v>-7.6156470349248565E-2</c:v>
                </c:pt>
                <c:pt idx="87">
                  <c:v>-0.14386043988029917</c:v>
                </c:pt>
                <c:pt idx="88">
                  <c:v>-0.18707572033318615</c:v>
                </c:pt>
                <c:pt idx="89">
                  <c:v>-0.17800847484861579</c:v>
                </c:pt>
                <c:pt idx="90">
                  <c:v>-0.11692927573683683</c:v>
                </c:pt>
                <c:pt idx="91">
                  <c:v>-3.8704417556979273E-2</c:v>
                </c:pt>
                <c:pt idx="92">
                  <c:v>-4.5296342059805362E-33</c:v>
                </c:pt>
                <c:pt idx="93">
                  <c:v>-5.1161356807230343E-2</c:v>
                </c:pt>
                <c:pt idx="94">
                  <c:v>-0.20603488805864506</c:v>
                </c:pt>
                <c:pt idx="95">
                  <c:v>-0.42594701833050802</c:v>
                </c:pt>
                <c:pt idx="96">
                  <c:v>-0.62841743651573101</c:v>
                </c:pt>
                <c:pt idx="97">
                  <c:v>-0.71927369477064307</c:v>
                </c:pt>
                <c:pt idx="98">
                  <c:v>-0.63457314922555363</c:v>
                </c:pt>
                <c:pt idx="99">
                  <c:v>-0.37262365207097004</c:v>
                </c:pt>
                <c:pt idx="100">
                  <c:v>0</c:v>
                </c:pt>
                <c:pt idx="101">
                  <c:v>0.37262365207097004</c:v>
                </c:pt>
                <c:pt idx="102">
                  <c:v>0.63457314922555363</c:v>
                </c:pt>
                <c:pt idx="103">
                  <c:v>0.71927369477064307</c:v>
                </c:pt>
                <c:pt idx="104">
                  <c:v>0.62841743651573101</c:v>
                </c:pt>
                <c:pt idx="105">
                  <c:v>0.42594701833050802</c:v>
                </c:pt>
                <c:pt idx="106">
                  <c:v>0.20603488805864506</c:v>
                </c:pt>
                <c:pt idx="107">
                  <c:v>5.1161356807230343E-2</c:v>
                </c:pt>
                <c:pt idx="108">
                  <c:v>4.5296342059805362E-33</c:v>
                </c:pt>
                <c:pt idx="109">
                  <c:v>3.8704417556979273E-2</c:v>
                </c:pt>
                <c:pt idx="110">
                  <c:v>0.11692927573683683</c:v>
                </c:pt>
                <c:pt idx="111">
                  <c:v>0.17800847484861579</c:v>
                </c:pt>
                <c:pt idx="112">
                  <c:v>0.18707572033318615</c:v>
                </c:pt>
                <c:pt idx="113">
                  <c:v>0.14386043988029917</c:v>
                </c:pt>
                <c:pt idx="114">
                  <c:v>7.6156470349248565E-2</c:v>
                </c:pt>
                <c:pt idx="115">
                  <c:v>2.01973667503717E-2</c:v>
                </c:pt>
                <c:pt idx="116">
                  <c:v>7.504943682824896E-33</c:v>
                </c:pt>
                <c:pt idx="117">
                  <c:v>1.6591433731029906E-2</c:v>
                </c:pt>
                <c:pt idx="118">
                  <c:v>5.1292424426791244E-2</c:v>
                </c:pt>
                <c:pt idx="119">
                  <c:v>7.9129792300731153E-2</c:v>
                </c:pt>
                <c:pt idx="120">
                  <c:v>8.3522329739912374E-2</c:v>
                </c:pt>
                <c:pt idx="121">
                  <c:v>6.3950026748450725E-2</c:v>
                </c:pt>
                <c:pt idx="122">
                  <c:v>3.3406945996924571E-2</c:v>
                </c:pt>
                <c:pt idx="123">
                  <c:v>8.658010974762027E-3</c:v>
                </c:pt>
                <c:pt idx="124">
                  <c:v>6.9944612811128E-33</c:v>
                </c:pt>
                <c:pt idx="125">
                  <c:v>6.5499293391050092E-3</c:v>
                </c:pt>
                <c:pt idx="126">
                  <c:v>1.8959167725458918E-2</c:v>
                </c:pt>
                <c:pt idx="127">
                  <c:v>2.6725499271336387E-2</c:v>
                </c:pt>
                <c:pt idx="128">
                  <c:v>2.4864045922457261E-2</c:v>
                </c:pt>
                <c:pt idx="129">
                  <c:v>1.5826585638794754E-2</c:v>
                </c:pt>
                <c:pt idx="130">
                  <c:v>6.1557127098227932E-3</c:v>
                </c:pt>
                <c:pt idx="131">
                  <c:v>8.9930757244651718E-4</c:v>
                </c:pt>
                <c:pt idx="132">
                  <c:v>1.8389340314378256E-48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'Hilbert limite'!$G$21</c:f>
              <c:strCache>
                <c:ptCount val="1"/>
                <c:pt idx="0">
                  <c:v>20</c:v>
                </c:pt>
              </c:strCache>
            </c:strRef>
          </c:tx>
          <c:spPr>
            <a:ln w="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'Hilbert limite'!$B$22:$B$222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limite'!$G$22:$G$222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-2.298667539297282E-48</c:v>
                </c:pt>
                <c:pt idx="61">
                  <c:v>-5.7539029545007104E-4</c:v>
                </c:pt>
                <c:pt idx="62">
                  <c:v>-3.9350853412309364E-3</c:v>
                </c:pt>
                <c:pt idx="63">
                  <c:v>-1.0102470118653681E-2</c:v>
                </c:pt>
                <c:pt idx="64">
                  <c:v>-1.5838444032453634E-2</c:v>
                </c:pt>
                <c:pt idx="65">
                  <c:v>-1.6978232560784193E-2</c:v>
                </c:pt>
                <c:pt idx="66">
                  <c:v>-1.2003937954005813E-2</c:v>
                </c:pt>
                <c:pt idx="67">
                  <c:v>-4.1302215451649279E-3</c:v>
                </c:pt>
                <c:pt idx="68">
                  <c:v>-7.803212869339311E-33</c:v>
                </c:pt>
                <c:pt idx="69">
                  <c:v>-5.4027006566836778E-3</c:v>
                </c:pt>
                <c:pt idx="70">
                  <c:v>-2.0710678118654811E-2</c:v>
                </c:pt>
                <c:pt idx="71">
                  <c:v>-3.9349350276434637E-2</c:v>
                </c:pt>
                <c:pt idx="72">
                  <c:v>-5.0952544949442895E-2</c:v>
                </c:pt>
                <c:pt idx="73">
                  <c:v>-4.7801286655151709E-2</c:v>
                </c:pt>
                <c:pt idx="74">
                  <c:v>-3.0640039406996639E-2</c:v>
                </c:pt>
                <c:pt idx="75">
                  <c:v>-9.7852496001285972E-3</c:v>
                </c:pt>
                <c:pt idx="76">
                  <c:v>-9.8147893605434337E-33</c:v>
                </c:pt>
                <c:pt idx="77">
                  <c:v>-1.1544919791677467E-2</c:v>
                </c:pt>
                <c:pt idx="78">
                  <c:v>-4.2704034273173451E-2</c:v>
                </c:pt>
                <c:pt idx="79">
                  <c:v>-7.8901663838704603E-2</c:v>
                </c:pt>
                <c:pt idx="80">
                  <c:v>-0.10000000000000003</c:v>
                </c:pt>
                <c:pt idx="81">
                  <c:v>-9.2336885579830733E-2</c:v>
                </c:pt>
                <c:pt idx="82">
                  <c:v>-5.8542478305626935E-2</c:v>
                </c:pt>
                <c:pt idx="83">
                  <c:v>-1.8576663843248898E-2</c:v>
                </c:pt>
                <c:pt idx="84">
                  <c:v>-8.2637350393556254E-33</c:v>
                </c:pt>
                <c:pt idx="85">
                  <c:v>-2.1917283956092923E-2</c:v>
                </c:pt>
                <c:pt idx="86">
                  <c:v>-8.1592584356439513E-2</c:v>
                </c:pt>
                <c:pt idx="87">
                  <c:v>-0.1524129247501656</c:v>
                </c:pt>
                <c:pt idx="88">
                  <c:v>-0.19626105055051507</c:v>
                </c:pt>
                <c:pt idx="89">
                  <c:v>-0.18515004325994844</c:v>
                </c:pt>
                <c:pt idx="90">
                  <c:v>-0.12071067811865473</c:v>
                </c:pt>
                <c:pt idx="91">
                  <c:v>-3.9696090473187215E-2</c:v>
                </c:pt>
                <c:pt idx="92">
                  <c:v>-4.6195683240115203E-33</c:v>
                </c:pt>
                <c:pt idx="93">
                  <c:v>-5.1926050872096376E-2</c:v>
                </c:pt>
                <c:pt idx="94">
                  <c:v>-0.20826498850452091</c:v>
                </c:pt>
                <c:pt idx="95">
                  <c:v>-0.42911026691674847</c:v>
                </c:pt>
                <c:pt idx="96">
                  <c:v>-0.63137515146750445</c:v>
                </c:pt>
                <c:pt idx="97">
                  <c:v>-0.7211636184382656</c:v>
                </c:pt>
                <c:pt idx="98">
                  <c:v>-0.63531023680873522</c:v>
                </c:pt>
                <c:pt idx="99">
                  <c:v>-0.37273151070354449</c:v>
                </c:pt>
                <c:pt idx="100">
                  <c:v>0</c:v>
                </c:pt>
                <c:pt idx="101">
                  <c:v>0.37273151070354449</c:v>
                </c:pt>
                <c:pt idx="102">
                  <c:v>0.63531023680873522</c:v>
                </c:pt>
                <c:pt idx="103">
                  <c:v>0.7211636184382656</c:v>
                </c:pt>
                <c:pt idx="104">
                  <c:v>0.63137515146750445</c:v>
                </c:pt>
                <c:pt idx="105">
                  <c:v>0.42911026691674847</c:v>
                </c:pt>
                <c:pt idx="106">
                  <c:v>0.20826498850452091</c:v>
                </c:pt>
                <c:pt idx="107">
                  <c:v>5.1926050872096376E-2</c:v>
                </c:pt>
                <c:pt idx="108">
                  <c:v>4.6195683240115203E-33</c:v>
                </c:pt>
                <c:pt idx="109">
                  <c:v>3.9696090473187215E-2</c:v>
                </c:pt>
                <c:pt idx="110">
                  <c:v>0.12071067811865473</c:v>
                </c:pt>
                <c:pt idx="111">
                  <c:v>0.18515004325994844</c:v>
                </c:pt>
                <c:pt idx="112">
                  <c:v>0.19626105055051507</c:v>
                </c:pt>
                <c:pt idx="113">
                  <c:v>0.1524129247501656</c:v>
                </c:pt>
                <c:pt idx="114">
                  <c:v>8.1592584356439513E-2</c:v>
                </c:pt>
                <c:pt idx="115">
                  <c:v>2.1917283956092923E-2</c:v>
                </c:pt>
                <c:pt idx="116">
                  <c:v>8.2637350393556254E-33</c:v>
                </c:pt>
                <c:pt idx="117">
                  <c:v>1.8576663843248898E-2</c:v>
                </c:pt>
                <c:pt idx="118">
                  <c:v>5.8542478305626935E-2</c:v>
                </c:pt>
                <c:pt idx="119">
                  <c:v>9.2336885579830733E-2</c:v>
                </c:pt>
                <c:pt idx="120">
                  <c:v>0.10000000000000003</c:v>
                </c:pt>
                <c:pt idx="121">
                  <c:v>7.8901663838704603E-2</c:v>
                </c:pt>
                <c:pt idx="122">
                  <c:v>4.2704034273173451E-2</c:v>
                </c:pt>
                <c:pt idx="123">
                  <c:v>1.1544919791677467E-2</c:v>
                </c:pt>
                <c:pt idx="124">
                  <c:v>9.8147893605434337E-33</c:v>
                </c:pt>
                <c:pt idx="125">
                  <c:v>9.7852496001285972E-3</c:v>
                </c:pt>
                <c:pt idx="126">
                  <c:v>3.0640039406996639E-2</c:v>
                </c:pt>
                <c:pt idx="127">
                  <c:v>4.7801286655151709E-2</c:v>
                </c:pt>
                <c:pt idx="128">
                  <c:v>5.0952544949442895E-2</c:v>
                </c:pt>
                <c:pt idx="129">
                  <c:v>3.9349350276434637E-2</c:v>
                </c:pt>
                <c:pt idx="130">
                  <c:v>2.0710678118654811E-2</c:v>
                </c:pt>
                <c:pt idx="131">
                  <c:v>5.4027006566836778E-3</c:v>
                </c:pt>
                <c:pt idx="132">
                  <c:v>7.803212869339311E-33</c:v>
                </c:pt>
                <c:pt idx="133">
                  <c:v>4.1302215451649279E-3</c:v>
                </c:pt>
                <c:pt idx="134">
                  <c:v>1.2003937954005813E-2</c:v>
                </c:pt>
                <c:pt idx="135">
                  <c:v>1.6978232560784193E-2</c:v>
                </c:pt>
                <c:pt idx="136">
                  <c:v>1.5838444032453634E-2</c:v>
                </c:pt>
                <c:pt idx="137">
                  <c:v>1.0102470118653681E-2</c:v>
                </c:pt>
                <c:pt idx="138">
                  <c:v>3.9350853412309364E-3</c:v>
                </c:pt>
                <c:pt idx="139">
                  <c:v>5.7539029545007104E-4</c:v>
                </c:pt>
                <c:pt idx="140">
                  <c:v>2.298667539297282E-48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'Hilbert limite'!$C$225</c:f>
              <c:strCache>
                <c:ptCount val="1"/>
                <c:pt idx="0">
                  <c:v>2/(π·n)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limite'!$B$226:$B$281</c:f>
              <c:numCache>
                <c:formatCode>0.0</c:formatCode>
                <c:ptCount val="56"/>
                <c:pt idx="0">
                  <c:v>-0.5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  <c:pt idx="6">
                  <c:v>-1.1000000000000001</c:v>
                </c:pt>
                <c:pt idx="7">
                  <c:v>-1.2</c:v>
                </c:pt>
                <c:pt idx="8">
                  <c:v>-1.3</c:v>
                </c:pt>
                <c:pt idx="9">
                  <c:v>-1.4</c:v>
                </c:pt>
                <c:pt idx="10">
                  <c:v>-1.5</c:v>
                </c:pt>
                <c:pt idx="11">
                  <c:v>-1.6</c:v>
                </c:pt>
                <c:pt idx="12">
                  <c:v>-1.7</c:v>
                </c:pt>
                <c:pt idx="13">
                  <c:v>-1.8</c:v>
                </c:pt>
                <c:pt idx="14">
                  <c:v>-1.9</c:v>
                </c:pt>
                <c:pt idx="15">
                  <c:v>-2</c:v>
                </c:pt>
                <c:pt idx="16">
                  <c:v>-2.1</c:v>
                </c:pt>
                <c:pt idx="17">
                  <c:v>-2.2000000000000002</c:v>
                </c:pt>
                <c:pt idx="18">
                  <c:v>-2.2999999999999998</c:v>
                </c:pt>
                <c:pt idx="19">
                  <c:v>-2.4</c:v>
                </c:pt>
                <c:pt idx="20">
                  <c:v>-2.5</c:v>
                </c:pt>
                <c:pt idx="21">
                  <c:v>-2.6</c:v>
                </c:pt>
                <c:pt idx="22">
                  <c:v>-2.7</c:v>
                </c:pt>
                <c:pt idx="23">
                  <c:v>-2.8</c:v>
                </c:pt>
                <c:pt idx="24">
                  <c:v>-2.9</c:v>
                </c:pt>
                <c:pt idx="25">
                  <c:v>-3</c:v>
                </c:pt>
                <c:pt idx="26">
                  <c:v>-3.1</c:v>
                </c:pt>
                <c:pt idx="27">
                  <c:v>-3.2</c:v>
                </c:pt>
                <c:pt idx="28">
                  <c:v>-3.3</c:v>
                </c:pt>
                <c:pt idx="29">
                  <c:v>-3.4</c:v>
                </c:pt>
                <c:pt idx="30">
                  <c:v>-3.5</c:v>
                </c:pt>
                <c:pt idx="31">
                  <c:v>-3.6</c:v>
                </c:pt>
                <c:pt idx="32">
                  <c:v>-3.7</c:v>
                </c:pt>
                <c:pt idx="33">
                  <c:v>-3.8</c:v>
                </c:pt>
                <c:pt idx="34">
                  <c:v>-3.9</c:v>
                </c:pt>
                <c:pt idx="35">
                  <c:v>-4</c:v>
                </c:pt>
                <c:pt idx="36">
                  <c:v>-4.0999999999999996</c:v>
                </c:pt>
                <c:pt idx="37">
                  <c:v>-4.2</c:v>
                </c:pt>
                <c:pt idx="38">
                  <c:v>-4.3</c:v>
                </c:pt>
                <c:pt idx="39">
                  <c:v>-4.4000000000000004</c:v>
                </c:pt>
                <c:pt idx="40">
                  <c:v>-4.5</c:v>
                </c:pt>
                <c:pt idx="41">
                  <c:v>-4.5999999999999996</c:v>
                </c:pt>
                <c:pt idx="42">
                  <c:v>-4.7</c:v>
                </c:pt>
                <c:pt idx="43">
                  <c:v>-4.8</c:v>
                </c:pt>
                <c:pt idx="44">
                  <c:v>-4.9000000000000004</c:v>
                </c:pt>
                <c:pt idx="45">
                  <c:v>-5</c:v>
                </c:pt>
                <c:pt idx="46">
                  <c:v>-5.0999999999999996</c:v>
                </c:pt>
                <c:pt idx="47">
                  <c:v>-5.2</c:v>
                </c:pt>
                <c:pt idx="48">
                  <c:v>-5.3</c:v>
                </c:pt>
                <c:pt idx="49">
                  <c:v>-5.4</c:v>
                </c:pt>
                <c:pt idx="50">
                  <c:v>-5.5</c:v>
                </c:pt>
                <c:pt idx="51">
                  <c:v>-5.6</c:v>
                </c:pt>
                <c:pt idx="52">
                  <c:v>-5.7</c:v>
                </c:pt>
                <c:pt idx="53">
                  <c:v>-5.8</c:v>
                </c:pt>
                <c:pt idx="54">
                  <c:v>-5.9</c:v>
                </c:pt>
                <c:pt idx="55">
                  <c:v>-6</c:v>
                </c:pt>
              </c:numCache>
            </c:numRef>
          </c:xVal>
          <c:yVal>
            <c:numRef>
              <c:f>'Hilbert limite'!$C$226:$C$281</c:f>
              <c:numCache>
                <c:formatCode>0.0E+00</c:formatCode>
                <c:ptCount val="56"/>
                <c:pt idx="0">
                  <c:v>-1.2732395447351628</c:v>
                </c:pt>
                <c:pt idx="1">
                  <c:v>-1.0610329539459689</c:v>
                </c:pt>
                <c:pt idx="2">
                  <c:v>-0.90945681766797337</c:v>
                </c:pt>
                <c:pt idx="3">
                  <c:v>-0.79577471545947676</c:v>
                </c:pt>
                <c:pt idx="4">
                  <c:v>-0.70735530263064594</c:v>
                </c:pt>
                <c:pt idx="5">
                  <c:v>-0.63661977236758138</c:v>
                </c:pt>
                <c:pt idx="6">
                  <c:v>-0.57874524760689205</c:v>
                </c:pt>
                <c:pt idx="7">
                  <c:v>-0.53051647697298443</c:v>
                </c:pt>
                <c:pt idx="8">
                  <c:v>-0.48970751720583183</c:v>
                </c:pt>
                <c:pt idx="9">
                  <c:v>-0.45472840883398669</c:v>
                </c:pt>
                <c:pt idx="10">
                  <c:v>-0.42441318157838759</c:v>
                </c:pt>
                <c:pt idx="11">
                  <c:v>-0.39788735772973838</c:v>
                </c:pt>
                <c:pt idx="12">
                  <c:v>-0.37448221903975376</c:v>
                </c:pt>
                <c:pt idx="13">
                  <c:v>-0.35367765131532297</c:v>
                </c:pt>
                <c:pt idx="14">
                  <c:v>-0.3350630380882007</c:v>
                </c:pt>
                <c:pt idx="15">
                  <c:v>-0.31830988618379069</c:v>
                </c:pt>
                <c:pt idx="16">
                  <c:v>-0.30315227255599114</c:v>
                </c:pt>
                <c:pt idx="17">
                  <c:v>-0.28937262380344603</c:v>
                </c:pt>
                <c:pt idx="18">
                  <c:v>-0.2767912053772093</c:v>
                </c:pt>
                <c:pt idx="19">
                  <c:v>-0.26525823848649221</c:v>
                </c:pt>
                <c:pt idx="20">
                  <c:v>-0.25464790894703254</c:v>
                </c:pt>
                <c:pt idx="21">
                  <c:v>-0.24485375860291592</c:v>
                </c:pt>
                <c:pt idx="22">
                  <c:v>-0.23578510087688198</c:v>
                </c:pt>
                <c:pt idx="23">
                  <c:v>-0.22736420441699334</c:v>
                </c:pt>
                <c:pt idx="24">
                  <c:v>-0.21952405943709702</c:v>
                </c:pt>
                <c:pt idx="25">
                  <c:v>-0.21220659078919379</c:v>
                </c:pt>
                <c:pt idx="26">
                  <c:v>-0.20536121689276818</c:v>
                </c:pt>
                <c:pt idx="27">
                  <c:v>-0.19894367886486919</c:v>
                </c:pt>
                <c:pt idx="28">
                  <c:v>-0.19291508253563072</c:v>
                </c:pt>
                <c:pt idx="29">
                  <c:v>-0.18724110951987688</c:v>
                </c:pt>
                <c:pt idx="30">
                  <c:v>-0.18189136353359467</c:v>
                </c:pt>
                <c:pt idx="31">
                  <c:v>-0.17683882565766149</c:v>
                </c:pt>
                <c:pt idx="32">
                  <c:v>-0.17205939793718417</c:v>
                </c:pt>
                <c:pt idx="33">
                  <c:v>-0.16753151904410035</c:v>
                </c:pt>
                <c:pt idx="34">
                  <c:v>-0.16323583906861061</c:v>
                </c:pt>
                <c:pt idx="35">
                  <c:v>-0.15915494309189535</c:v>
                </c:pt>
                <c:pt idx="36">
                  <c:v>-0.15527311521160522</c:v>
                </c:pt>
                <c:pt idx="37">
                  <c:v>-0.15157613627799557</c:v>
                </c:pt>
                <c:pt idx="38">
                  <c:v>-0.14805110985292591</c:v>
                </c:pt>
                <c:pt idx="39">
                  <c:v>-0.14468631190172301</c:v>
                </c:pt>
                <c:pt idx="40">
                  <c:v>-0.14147106052612921</c:v>
                </c:pt>
                <c:pt idx="41">
                  <c:v>-0.13839560268860465</c:v>
                </c:pt>
                <c:pt idx="42">
                  <c:v>-0.13545101539735774</c:v>
                </c:pt>
                <c:pt idx="43">
                  <c:v>-0.13262911924324611</c:v>
                </c:pt>
                <c:pt idx="44">
                  <c:v>-0.12992240252399617</c:v>
                </c:pt>
                <c:pt idx="45">
                  <c:v>-0.12732395447351627</c:v>
                </c:pt>
                <c:pt idx="46">
                  <c:v>-0.1248274063465846</c:v>
                </c:pt>
                <c:pt idx="47">
                  <c:v>-0.12242687930145796</c:v>
                </c:pt>
                <c:pt idx="48">
                  <c:v>-0.12011693818256254</c:v>
                </c:pt>
                <c:pt idx="49">
                  <c:v>-0.11789255043844099</c:v>
                </c:pt>
                <c:pt idx="50">
                  <c:v>-0.11574904952137845</c:v>
                </c:pt>
                <c:pt idx="51">
                  <c:v>-0.11368210220849667</c:v>
                </c:pt>
                <c:pt idx="52">
                  <c:v>-0.11168767936273356</c:v>
                </c:pt>
                <c:pt idx="53">
                  <c:v>-0.10976202971854851</c:v>
                </c:pt>
                <c:pt idx="54">
                  <c:v>-0.10790165633348836</c:v>
                </c:pt>
                <c:pt idx="55">
                  <c:v>-0.1061032953945969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'Hilbert limite'!$E$225</c:f>
              <c:strCache>
                <c:ptCount val="1"/>
                <c:pt idx="0">
                  <c:v>2/(π·n)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limite'!$D$226:$D$281</c:f>
              <c:numCache>
                <c:formatCode>0.0</c:formatCode>
                <c:ptCount val="5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</c:numCache>
            </c:numRef>
          </c:xVal>
          <c:yVal>
            <c:numRef>
              <c:f>'Hilbert limite'!$E$226:$E$281</c:f>
              <c:numCache>
                <c:formatCode>0.0E+00</c:formatCode>
                <c:ptCount val="56"/>
                <c:pt idx="0">
                  <c:v>1.2732395447351628</c:v>
                </c:pt>
                <c:pt idx="1">
                  <c:v>1.0610329539459689</c:v>
                </c:pt>
                <c:pt idx="2">
                  <c:v>0.90945681766797337</c:v>
                </c:pt>
                <c:pt idx="3">
                  <c:v>0.79577471545947676</c:v>
                </c:pt>
                <c:pt idx="4">
                  <c:v>0.70735530263064594</c:v>
                </c:pt>
                <c:pt idx="5">
                  <c:v>0.63661977236758138</c:v>
                </c:pt>
                <c:pt idx="6">
                  <c:v>0.57874524760689205</c:v>
                </c:pt>
                <c:pt idx="7">
                  <c:v>0.53051647697298443</c:v>
                </c:pt>
                <c:pt idx="8">
                  <c:v>0.48970751720583183</c:v>
                </c:pt>
                <c:pt idx="9">
                  <c:v>0.45472840883398669</c:v>
                </c:pt>
                <c:pt idx="10">
                  <c:v>0.42441318157838759</c:v>
                </c:pt>
                <c:pt idx="11">
                  <c:v>0.39788735772973838</c:v>
                </c:pt>
                <c:pt idx="12">
                  <c:v>0.37448221903975376</c:v>
                </c:pt>
                <c:pt idx="13">
                  <c:v>0.35367765131532297</c:v>
                </c:pt>
                <c:pt idx="14">
                  <c:v>0.3350630380882007</c:v>
                </c:pt>
                <c:pt idx="15">
                  <c:v>0.31830988618379069</c:v>
                </c:pt>
                <c:pt idx="16">
                  <c:v>0.30315227255599114</c:v>
                </c:pt>
                <c:pt idx="17">
                  <c:v>0.28937262380344603</c:v>
                </c:pt>
                <c:pt idx="18">
                  <c:v>0.2767912053772093</c:v>
                </c:pt>
                <c:pt idx="19">
                  <c:v>0.26525823848649221</c:v>
                </c:pt>
                <c:pt idx="20">
                  <c:v>0.25464790894703254</c:v>
                </c:pt>
                <c:pt idx="21">
                  <c:v>0.24485375860291592</c:v>
                </c:pt>
                <c:pt idx="22">
                  <c:v>0.23578510087688198</c:v>
                </c:pt>
                <c:pt idx="23">
                  <c:v>0.22736420441699334</c:v>
                </c:pt>
                <c:pt idx="24">
                  <c:v>0.21952405943709702</c:v>
                </c:pt>
                <c:pt idx="25">
                  <c:v>0.21220659078919379</c:v>
                </c:pt>
                <c:pt idx="26">
                  <c:v>0.20536121689276818</c:v>
                </c:pt>
                <c:pt idx="27">
                  <c:v>0.19894367886486919</c:v>
                </c:pt>
                <c:pt idx="28">
                  <c:v>0.19291508253563072</c:v>
                </c:pt>
                <c:pt idx="29">
                  <c:v>0.18724110951987688</c:v>
                </c:pt>
                <c:pt idx="30">
                  <c:v>0.18189136353359467</c:v>
                </c:pt>
                <c:pt idx="31">
                  <c:v>0.17683882565766149</c:v>
                </c:pt>
                <c:pt idx="32">
                  <c:v>0.17205939793718417</c:v>
                </c:pt>
                <c:pt idx="33">
                  <c:v>0.16753151904410035</c:v>
                </c:pt>
                <c:pt idx="34">
                  <c:v>0.16323583906861061</c:v>
                </c:pt>
                <c:pt idx="35">
                  <c:v>0.15915494309189535</c:v>
                </c:pt>
                <c:pt idx="36">
                  <c:v>0.15527311521160522</c:v>
                </c:pt>
                <c:pt idx="37">
                  <c:v>0.15157613627799557</c:v>
                </c:pt>
                <c:pt idx="38">
                  <c:v>0.14805110985292591</c:v>
                </c:pt>
                <c:pt idx="39">
                  <c:v>0.14468631190172301</c:v>
                </c:pt>
                <c:pt idx="40">
                  <c:v>0.14147106052612921</c:v>
                </c:pt>
                <c:pt idx="41">
                  <c:v>0.13839560268860465</c:v>
                </c:pt>
                <c:pt idx="42">
                  <c:v>0.13545101539735774</c:v>
                </c:pt>
                <c:pt idx="43">
                  <c:v>0.13262911924324611</c:v>
                </c:pt>
                <c:pt idx="44">
                  <c:v>0.12992240252399617</c:v>
                </c:pt>
                <c:pt idx="45">
                  <c:v>0.12732395447351627</c:v>
                </c:pt>
                <c:pt idx="46">
                  <c:v>0.1248274063465846</c:v>
                </c:pt>
                <c:pt idx="47">
                  <c:v>0.12242687930145796</c:v>
                </c:pt>
                <c:pt idx="48">
                  <c:v>0.12011693818256254</c:v>
                </c:pt>
                <c:pt idx="49">
                  <c:v>0.11789255043844099</c:v>
                </c:pt>
                <c:pt idx="50">
                  <c:v>0.11574904952137845</c:v>
                </c:pt>
                <c:pt idx="51">
                  <c:v>0.11368210220849667</c:v>
                </c:pt>
                <c:pt idx="52">
                  <c:v>0.11168767936273356</c:v>
                </c:pt>
                <c:pt idx="53">
                  <c:v>0.10976202971854851</c:v>
                </c:pt>
                <c:pt idx="54">
                  <c:v>0.10790165633348836</c:v>
                </c:pt>
                <c:pt idx="55">
                  <c:v>0.1061032953945969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1464"/>
        <c:axId val="440121072"/>
      </c:scatterChart>
      <c:valAx>
        <c:axId val="44012146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d'échantillon 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1072"/>
        <c:crossesAt val="-0.8"/>
        <c:crossBetween val="midCat"/>
        <c:majorUnit val="1"/>
      </c:valAx>
      <c:valAx>
        <c:axId val="44012107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1464"/>
        <c:crossesAt val="-6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668962340710201"/>
          <c:y val="0.67993972045360362"/>
          <c:w val="0.17788135593220339"/>
          <c:h val="7.8125546806649182E-2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 de Fourier impulsion avant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'Hilbert impair'!$G$51</c:f>
              <c:strCache>
                <c:ptCount val="1"/>
                <c:pt idx="0">
                  <c:v>Σ 4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impair'!$G$52:$G$152</c:f>
              <c:numCache>
                <c:formatCode>0.00</c:formatCode>
                <c:ptCount val="101"/>
                <c:pt idx="0">
                  <c:v>-1.8735013540549517E-16</c:v>
                </c:pt>
                <c:pt idx="1">
                  <c:v>3.4672653477405432E-2</c:v>
                </c:pt>
                <c:pt idx="2">
                  <c:v>6.5669215309490186E-2</c:v>
                </c:pt>
                <c:pt idx="3">
                  <c:v>9.0110281269016185E-2</c:v>
                </c:pt>
                <c:pt idx="4">
                  <c:v>0.10573735859694661</c:v>
                </c:pt>
                <c:pt idx="5">
                  <c:v>0.1111111111111111</c:v>
                </c:pt>
                <c:pt idx="6">
                  <c:v>0.10573735859694658</c:v>
                </c:pt>
                <c:pt idx="7">
                  <c:v>9.0110281269016268E-2</c:v>
                </c:pt>
                <c:pt idx="8">
                  <c:v>6.5669215309490325E-2</c:v>
                </c:pt>
                <c:pt idx="9">
                  <c:v>3.4672653477405599E-2</c:v>
                </c:pt>
                <c:pt idx="10">
                  <c:v>0</c:v>
                </c:pt>
                <c:pt idx="11">
                  <c:v>-3.5102290872521008E-2</c:v>
                </c:pt>
                <c:pt idx="12">
                  <c:v>-6.7308832460387963E-2</c:v>
                </c:pt>
                <c:pt idx="13">
                  <c:v>-9.3513324761189454E-2</c:v>
                </c:pt>
                <c:pt idx="14">
                  <c:v>-0.11111111111111108</c:v>
                </c:pt>
                <c:pt idx="15">
                  <c:v>-0.1182419747195456</c:v>
                </c:pt>
                <c:pt idx="16">
                  <c:v>-0.11397194389713788</c:v>
                </c:pt>
                <c:pt idx="17">
                  <c:v>-9.8397705774528665E-2</c:v>
                </c:pt>
                <c:pt idx="18">
                  <c:v>-7.2663445809258903E-2</c:v>
                </c:pt>
                <c:pt idx="19">
                  <c:v>-3.8887043664782364E-2</c:v>
                </c:pt>
                <c:pt idx="20">
                  <c:v>-3.9829251008427491E-15</c:v>
                </c:pt>
                <c:pt idx="21">
                  <c:v>4.0487351782085498E-2</c:v>
                </c:pt>
                <c:pt idx="22">
                  <c:v>7.8777457909005019E-2</c:v>
                </c:pt>
                <c:pt idx="23">
                  <c:v>0.11111111111110833</c:v>
                </c:pt>
                <c:pt idx="24">
                  <c:v>0.1341008936380006</c:v>
                </c:pt>
                <c:pt idx="25">
                  <c:v>0.14504525437025262</c:v>
                </c:pt>
                <c:pt idx="26">
                  <c:v>0.14219697511468737</c:v>
                </c:pt>
                <c:pt idx="27">
                  <c:v>0.12496288556597991</c:v>
                </c:pt>
                <c:pt idx="28">
                  <c:v>9.401667820369114E-2</c:v>
                </c:pt>
                <c:pt idx="29">
                  <c:v>5.131318351144934E-2</c:v>
                </c:pt>
                <c:pt idx="30">
                  <c:v>5.4123372450476381E-15</c:v>
                </c:pt>
                <c:pt idx="31">
                  <c:v>-5.5769644477187991E-2</c:v>
                </c:pt>
                <c:pt idx="32">
                  <c:v>-0.11111111111110587</c:v>
                </c:pt>
                <c:pt idx="33">
                  <c:v>-0.16075092619173756</c:v>
                </c:pt>
                <c:pt idx="34">
                  <c:v>-0.19941329441556449</c:v>
                </c:pt>
                <c:pt idx="35">
                  <c:v>-0.22222222222222085</c:v>
                </c:pt>
                <c:pt idx="36">
                  <c:v>-0.22508913133725011</c:v>
                </c:pt>
                <c:pt idx="37">
                  <c:v>-0.20505632683901145</c:v>
                </c:pt>
                <c:pt idx="38">
                  <c:v>-0.16056943378168304</c:v>
                </c:pt>
                <c:pt idx="39">
                  <c:v>-9.1656746572792575E-2</c:v>
                </c:pt>
                <c:pt idx="40">
                  <c:v>-1.0130785099704553E-14</c:v>
                </c:pt>
                <c:pt idx="41">
                  <c:v>0.11111111111109923</c:v>
                </c:pt>
                <c:pt idx="42">
                  <c:v>0.236939845411585</c:v>
                </c:pt>
                <c:pt idx="43">
                  <c:v>0.37156941470695382</c:v>
                </c:pt>
                <c:pt idx="44">
                  <c:v>0.50825879891302916</c:v>
                </c:pt>
                <c:pt idx="45">
                  <c:v>0.63986338701593404</c:v>
                </c:pt>
                <c:pt idx="46">
                  <c:v>0.75929145449835123</c:v>
                </c:pt>
                <c:pt idx="47">
                  <c:v>0.85996459091336264</c:v>
                </c:pt>
                <c:pt idx="48">
                  <c:v>0.93624962632863551</c:v>
                </c:pt>
                <c:pt idx="49">
                  <c:v>0.98383142570521998</c:v>
                </c:pt>
                <c:pt idx="50">
                  <c:v>1</c:v>
                </c:pt>
                <c:pt idx="51">
                  <c:v>0.98383142570523285</c:v>
                </c:pt>
                <c:pt idx="52">
                  <c:v>0.93624962632866049</c:v>
                </c:pt>
                <c:pt idx="53">
                  <c:v>0.85996459091339827</c:v>
                </c:pt>
                <c:pt idx="54">
                  <c:v>0.75929145449839563</c:v>
                </c:pt>
                <c:pt idx="55">
                  <c:v>0.63986338701598466</c:v>
                </c:pt>
                <c:pt idx="56">
                  <c:v>0.50825879891308323</c:v>
                </c:pt>
                <c:pt idx="57">
                  <c:v>0.37156941470700861</c:v>
                </c:pt>
                <c:pt idx="58">
                  <c:v>0.23693984541162452</c:v>
                </c:pt>
                <c:pt idx="59">
                  <c:v>0.11111111111113514</c:v>
                </c:pt>
                <c:pt idx="60">
                  <c:v>2.0483614804334138E-14</c:v>
                </c:pt>
                <c:pt idx="61">
                  <c:v>-9.1656746572768316E-2</c:v>
                </c:pt>
                <c:pt idx="62">
                  <c:v>-0.16056943378166599</c:v>
                </c:pt>
                <c:pt idx="63">
                  <c:v>-0.20505632683900182</c:v>
                </c:pt>
                <c:pt idx="64">
                  <c:v>-0.22508913133724762</c:v>
                </c:pt>
                <c:pt idx="65">
                  <c:v>-0.22222222222222493</c:v>
                </c:pt>
                <c:pt idx="66">
                  <c:v>-0.19941329441557393</c:v>
                </c:pt>
                <c:pt idx="67">
                  <c:v>-0.16075092619175113</c:v>
                </c:pt>
                <c:pt idx="68">
                  <c:v>-0.11111111111112189</c:v>
                </c:pt>
                <c:pt idx="69">
                  <c:v>-5.5769644477204894E-2</c:v>
                </c:pt>
                <c:pt idx="70">
                  <c:v>-1.0935696792557792E-14</c:v>
                </c:pt>
                <c:pt idx="71">
                  <c:v>5.1313183511430327E-2</c:v>
                </c:pt>
                <c:pt idx="72">
                  <c:v>9.4016678203676235E-2</c:v>
                </c:pt>
                <c:pt idx="73">
                  <c:v>0.12496288556596997</c:v>
                </c:pt>
                <c:pt idx="74">
                  <c:v>0.1421969751146834</c:v>
                </c:pt>
                <c:pt idx="75">
                  <c:v>0.14504525437025434</c:v>
                </c:pt>
                <c:pt idx="76">
                  <c:v>0.13410089363800745</c:v>
                </c:pt>
                <c:pt idx="77">
                  <c:v>0.11111111111111965</c:v>
                </c:pt>
                <c:pt idx="78">
                  <c:v>7.8777457909019466E-2</c:v>
                </c:pt>
                <c:pt idx="79">
                  <c:v>4.0487351782101194E-2</c:v>
                </c:pt>
                <c:pt idx="80">
                  <c:v>1.2184697695261093E-14</c:v>
                </c:pt>
                <c:pt idx="81">
                  <c:v>-3.8887043664767612E-2</c:v>
                </c:pt>
                <c:pt idx="82">
                  <c:v>-7.2663445809246885E-2</c:v>
                </c:pt>
                <c:pt idx="83">
                  <c:v>-9.8397705774520297E-2</c:v>
                </c:pt>
                <c:pt idx="84">
                  <c:v>-0.11397194389713394</c:v>
                </c:pt>
                <c:pt idx="85">
                  <c:v>-0.11824197471954614</c:v>
                </c:pt>
                <c:pt idx="86">
                  <c:v>-0.11111111111111462</c:v>
                </c:pt>
                <c:pt idx="87">
                  <c:v>-9.3513324761196406E-2</c:v>
                </c:pt>
                <c:pt idx="88">
                  <c:v>-6.7308832460396942E-2</c:v>
                </c:pt>
                <c:pt idx="89">
                  <c:v>-3.5102290872530972E-2</c:v>
                </c:pt>
                <c:pt idx="90">
                  <c:v>-1.0332013022917863E-14</c:v>
                </c:pt>
                <c:pt idx="91">
                  <c:v>3.4672653477395968E-2</c:v>
                </c:pt>
                <c:pt idx="92">
                  <c:v>6.5669215309481666E-2</c:v>
                </c:pt>
                <c:pt idx="93">
                  <c:v>9.0110281269010328E-2</c:v>
                </c:pt>
                <c:pt idx="94">
                  <c:v>0.1057373585969433</c:v>
                </c:pt>
                <c:pt idx="95">
                  <c:v>0.1111111111111111</c:v>
                </c:pt>
                <c:pt idx="96">
                  <c:v>0.10573735859694966</c:v>
                </c:pt>
                <c:pt idx="97">
                  <c:v>9.0110281269022541E-2</c:v>
                </c:pt>
                <c:pt idx="98">
                  <c:v>6.5669215309498985E-2</c:v>
                </c:pt>
                <c:pt idx="99">
                  <c:v>3.467265347741888E-2</c:v>
                </c:pt>
                <c:pt idx="100">
                  <c:v>1.4079015731027766E-14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9112"/>
        <c:axId val="440122248"/>
      </c:scatterChart>
      <c:scatterChart>
        <c:scatterStyle val="lineMarker"/>
        <c:varyColors val="0"/>
        <c:ser>
          <c:idx val="0"/>
          <c:order val="0"/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impair'!$G$40:$G$48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9112"/>
        <c:axId val="440122248"/>
      </c:scatterChart>
      <c:valAx>
        <c:axId val="4401191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d'échantillon 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2248"/>
        <c:crossesAt val="-0.4"/>
        <c:crossBetween val="midCat"/>
        <c:majorUnit val="1"/>
        <c:minorUnit val="0.5"/>
      </c:valAx>
      <c:valAx>
        <c:axId val="44012224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19112"/>
        <c:crossesAt val="-160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 de Fourier </a:t>
            </a:r>
            <a:r>
              <a:rPr lang="fr-FR" sz="1400" b="0" i="0" u="none" strike="noStrike" baseline="0">
                <a:effectLst/>
              </a:rPr>
              <a:t>impulsion </a:t>
            </a:r>
            <a:r>
              <a:rPr lang="fr-FR"/>
              <a:t>après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'Hilbert impair'!$G$171</c:f>
              <c:strCache>
                <c:ptCount val="1"/>
                <c:pt idx="0">
                  <c:v>Σ 4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impair'!$G$172:$G$272</c:f>
              <c:numCache>
                <c:formatCode>0.00</c:formatCode>
                <c:ptCount val="101"/>
                <c:pt idx="0">
                  <c:v>-9.3233292353031266E-2</c:v>
                </c:pt>
                <c:pt idx="1">
                  <c:v>-9.109580649732886E-2</c:v>
                </c:pt>
                <c:pt idx="2">
                  <c:v>-7.8707672320658395E-2</c:v>
                </c:pt>
                <c:pt idx="3">
                  <c:v>-5.7699305780964508E-2</c:v>
                </c:pt>
                <c:pt idx="4">
                  <c:v>-3.0476064936706373E-2</c:v>
                </c:pt>
                <c:pt idx="5">
                  <c:v>5.4451042440383106E-17</c:v>
                </c:pt>
                <c:pt idx="6">
                  <c:v>3.047606493670647E-2</c:v>
                </c:pt>
                <c:pt idx="7">
                  <c:v>5.7699305780964202E-2</c:v>
                </c:pt>
                <c:pt idx="8">
                  <c:v>7.8707672320658145E-2</c:v>
                </c:pt>
                <c:pt idx="9">
                  <c:v>9.1095806497328624E-2</c:v>
                </c:pt>
                <c:pt idx="10">
                  <c:v>9.3233292353031016E-2</c:v>
                </c:pt>
                <c:pt idx="11">
                  <c:v>8.4416346994380803E-2</c:v>
                </c:pt>
                <c:pt idx="12">
                  <c:v>6.4939548659480928E-2</c:v>
                </c:pt>
                <c:pt idx="13">
                  <c:v>3.6080808956535704E-2</c:v>
                </c:pt>
                <c:pt idx="14">
                  <c:v>0</c:v>
                </c:pt>
                <c:pt idx="15">
                  <c:v>-4.0441137140685049E-2</c:v>
                </c:pt>
                <c:pt idx="16">
                  <c:v>-8.1923532260700579E-2</c:v>
                </c:pt>
                <c:pt idx="17">
                  <c:v>-0.12095997182651942</c:v>
                </c:pt>
                <c:pt idx="18">
                  <c:v>-0.1542051629316453</c:v>
                </c:pt>
                <c:pt idx="19">
                  <c:v>-0.17876083983666682</c:v>
                </c:pt>
                <c:pt idx="20">
                  <c:v>-0.1924500897298746</c:v>
                </c:pt>
                <c:pt idx="21">
                  <c:v>-0.19403718403348547</c:v>
                </c:pt>
                <c:pt idx="22">
                  <c:v>-0.18337325956690947</c:v>
                </c:pt>
                <c:pt idx="23">
                  <c:v>-0.16145389511230498</c:v>
                </c:pt>
                <c:pt idx="24">
                  <c:v>-0.1303815356817262</c:v>
                </c:pt>
                <c:pt idx="25">
                  <c:v>-9.3233292353034986E-2</c:v>
                </c:pt>
                <c:pt idx="26">
                  <c:v>-5.3842295851372915E-2</c:v>
                </c:pt>
                <c:pt idx="27">
                  <c:v>-1.6507901970395145E-2</c:v>
                </c:pt>
                <c:pt idx="28">
                  <c:v>1.4343932347801402E-2</c:v>
                </c:pt>
                <c:pt idx="29">
                  <c:v>3.4524349596647783E-2</c:v>
                </c:pt>
                <c:pt idx="30">
                  <c:v>4.0441137140689393E-2</c:v>
                </c:pt>
                <c:pt idx="31">
                  <c:v>2.9425579771234944E-2</c:v>
                </c:pt>
                <c:pt idx="32">
                  <c:v>3.8302694349567901E-15</c:v>
                </c:pt>
                <c:pt idx="33">
                  <c:v>-4.7936612206858575E-2</c:v>
                </c:pt>
                <c:pt idx="34">
                  <c:v>-0.11302164062491132</c:v>
                </c:pt>
                <c:pt idx="35">
                  <c:v>-0.19245008972986674</c:v>
                </c:pt>
                <c:pt idx="36">
                  <c:v>-0.2821054994401222</c:v>
                </c:pt>
                <c:pt idx="37">
                  <c:v>-0.37679368003835229</c:v>
                </c:pt>
                <c:pt idx="38">
                  <c:v>-0.47056450718229792</c:v>
                </c:pt>
                <c:pt idx="39">
                  <c:v>-0.55710011037768359</c:v>
                </c:pt>
                <c:pt idx="40">
                  <c:v>-0.63014242440196133</c:v>
                </c:pt>
                <c:pt idx="41">
                  <c:v>-0.68392967492782986</c:v>
                </c:pt>
                <c:pt idx="42">
                  <c:v>-0.71361021322385776</c:v>
                </c:pt>
                <c:pt idx="43">
                  <c:v>-0.71560330783911208</c:v>
                </c:pt>
                <c:pt idx="44">
                  <c:v>-0.68787997338147988</c:v>
                </c:pt>
                <c:pt idx="45">
                  <c:v>-0.63014242440198209</c:v>
                </c:pt>
                <c:pt idx="46">
                  <c:v>-0.54388788707263436</c:v>
                </c:pt>
                <c:pt idx="47">
                  <c:v>-0.43235075814745272</c:v>
                </c:pt>
                <c:pt idx="48">
                  <c:v>-0.30032585868582135</c:v>
                </c:pt>
                <c:pt idx="49">
                  <c:v>-0.15388413807535231</c:v>
                </c:pt>
                <c:pt idx="50">
                  <c:v>-3.169223721647352E-14</c:v>
                </c:pt>
                <c:pt idx="51">
                  <c:v>0.15388413807529192</c:v>
                </c:pt>
                <c:pt idx="52">
                  <c:v>0.30032585868576522</c:v>
                </c:pt>
                <c:pt idx="53">
                  <c:v>0.43235075814740359</c:v>
                </c:pt>
                <c:pt idx="54">
                  <c:v>0.54388788707259461</c:v>
                </c:pt>
                <c:pt idx="55">
                  <c:v>0.63014242440195323</c:v>
                </c:pt>
                <c:pt idx="56">
                  <c:v>0.68787997338146278</c:v>
                </c:pt>
                <c:pt idx="57">
                  <c:v>0.71560330783910697</c:v>
                </c:pt>
                <c:pt idx="58">
                  <c:v>0.71361021322386264</c:v>
                </c:pt>
                <c:pt idx="59">
                  <c:v>0.68392967492784251</c:v>
                </c:pt>
                <c:pt idx="60">
                  <c:v>0.63014242440198054</c:v>
                </c:pt>
                <c:pt idx="61">
                  <c:v>0.5571001103777079</c:v>
                </c:pt>
                <c:pt idx="62">
                  <c:v>0.47056450718232529</c:v>
                </c:pt>
                <c:pt idx="63">
                  <c:v>0.37679368003838087</c:v>
                </c:pt>
                <c:pt idx="64">
                  <c:v>0.28210549944015012</c:v>
                </c:pt>
                <c:pt idx="65">
                  <c:v>0.1924500897298925</c:v>
                </c:pt>
                <c:pt idx="66">
                  <c:v>0.11302164062493306</c:v>
                </c:pt>
                <c:pt idx="67">
                  <c:v>4.7936612206875617E-2</c:v>
                </c:pt>
                <c:pt idx="68">
                  <c:v>7.8548278992229825E-15</c:v>
                </c:pt>
                <c:pt idx="69">
                  <c:v>-2.9425579771228977E-2</c:v>
                </c:pt>
                <c:pt idx="70">
                  <c:v>-4.0441137140688671E-2</c:v>
                </c:pt>
                <c:pt idx="71">
                  <c:v>-3.4524349596653195E-2</c:v>
                </c:pt>
                <c:pt idx="72">
                  <c:v>-1.4343932347811825E-2</c:v>
                </c:pt>
                <c:pt idx="73">
                  <c:v>1.650790197038126E-2</c:v>
                </c:pt>
                <c:pt idx="74">
                  <c:v>5.3842295851357261E-2</c:v>
                </c:pt>
                <c:pt idx="75">
                  <c:v>9.3233292353019248E-2</c:v>
                </c:pt>
                <c:pt idx="76">
                  <c:v>0.1303815356817124</c:v>
                </c:pt>
                <c:pt idx="77">
                  <c:v>0.16145389511229427</c:v>
                </c:pt>
                <c:pt idx="78">
                  <c:v>0.18337325956690295</c:v>
                </c:pt>
                <c:pt idx="79">
                  <c:v>0.19403718403348327</c:v>
                </c:pt>
                <c:pt idx="80">
                  <c:v>0.1924500897298774</c:v>
                </c:pt>
                <c:pt idx="81">
                  <c:v>0.17876083983667473</c:v>
                </c:pt>
                <c:pt idx="82">
                  <c:v>0.1542051629316567</c:v>
                </c:pt>
                <c:pt idx="83">
                  <c:v>0.12095997182653376</c:v>
                </c:pt>
                <c:pt idx="84">
                  <c:v>8.1923532260717011E-2</c:v>
                </c:pt>
                <c:pt idx="85">
                  <c:v>4.0441137140701647E-2</c:v>
                </c:pt>
                <c:pt idx="86">
                  <c:v>1.1574075031717257E-14</c:v>
                </c:pt>
                <c:pt idx="87">
                  <c:v>-3.6080808956525684E-2</c:v>
                </c:pt>
                <c:pt idx="88">
                  <c:v>-6.4939548659473684E-2</c:v>
                </c:pt>
                <c:pt idx="89">
                  <c:v>-8.4416346994376473E-2</c:v>
                </c:pt>
                <c:pt idx="90">
                  <c:v>-9.3233292353029934E-2</c:v>
                </c:pt>
                <c:pt idx="91">
                  <c:v>-9.1095806497330623E-2</c:v>
                </c:pt>
                <c:pt idx="92">
                  <c:v>-7.8707672320663336E-2</c:v>
                </c:pt>
                <c:pt idx="93">
                  <c:v>-5.7699305780971294E-2</c:v>
                </c:pt>
                <c:pt idx="94">
                  <c:v>-3.0476064936715438E-2</c:v>
                </c:pt>
                <c:pt idx="95">
                  <c:v>-9.5283541859083863E-15</c:v>
                </c:pt>
                <c:pt idx="96">
                  <c:v>3.0476064936697966E-2</c:v>
                </c:pt>
                <c:pt idx="97">
                  <c:v>5.7699305780956632E-2</c:v>
                </c:pt>
                <c:pt idx="98">
                  <c:v>7.8707672320652858E-2</c:v>
                </c:pt>
                <c:pt idx="99">
                  <c:v>9.1095806497325807E-2</c:v>
                </c:pt>
                <c:pt idx="100">
                  <c:v>9.3233292353032515E-2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9896"/>
        <c:axId val="440123816"/>
      </c:scatterChart>
      <c:scatterChart>
        <c:scatterStyle val="lineMarker"/>
        <c:varyColors val="0"/>
        <c:ser>
          <c:idx val="0"/>
          <c:order val="0"/>
          <c:tx>
            <c:v>Hilbert impulsion</c:v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impair'!$H$159:$H$167</c:f>
              <c:numCache>
                <c:formatCode>0.00</c:formatCode>
                <c:ptCount val="9"/>
                <c:pt idx="0">
                  <c:v>9.3233292353031016E-2</c:v>
                </c:pt>
                <c:pt idx="1">
                  <c:v>-0.19245008972987529</c:v>
                </c:pt>
                <c:pt idx="2">
                  <c:v>4.0441137140689115E-2</c:v>
                </c:pt>
                <c:pt idx="3">
                  <c:v>-0.63014242440196777</c:v>
                </c:pt>
                <c:pt idx="4">
                  <c:v>0</c:v>
                </c:pt>
                <c:pt idx="5">
                  <c:v>0.63014242440196777</c:v>
                </c:pt>
                <c:pt idx="6">
                  <c:v>-4.0441137140689115E-2</c:v>
                </c:pt>
                <c:pt idx="7">
                  <c:v>0.19245008972987529</c:v>
                </c:pt>
                <c:pt idx="8">
                  <c:v>-9.3233292353031016E-2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'Hilbert impair'!$C$275</c:f>
              <c:strCache>
                <c:ptCount val="1"/>
                <c:pt idx="0">
                  <c:v>1/[N·tan[π/2*n/N]]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impair'!$B$276:$B$320</c:f>
              <c:numCache>
                <c:formatCode>0.0</c:formatCode>
                <c:ptCount val="45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  <c:pt idx="15">
                  <c:v>-1.6</c:v>
                </c:pt>
                <c:pt idx="16">
                  <c:v>-1.7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-2.2000000000000002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</c:numCache>
            </c:numRef>
          </c:xVal>
          <c:yVal>
            <c:numRef>
              <c:f>'Hilbert impair'!$C$276:$C$320</c:f>
              <c:numCache>
                <c:formatCode>0.0E+00</c:formatCode>
                <c:ptCount val="45"/>
                <c:pt idx="0">
                  <c:v>-6.3655512923066029</c:v>
                </c:pt>
                <c:pt idx="1">
                  <c:v>-3.1818059203239559</c:v>
                </c:pt>
                <c:pt idx="2">
                  <c:v>-2.1201262986364684</c:v>
                </c:pt>
                <c:pt idx="3">
                  <c:v>-1.5889629174124367</c:v>
                </c:pt>
                <c:pt idx="4">
                  <c:v>-1.2700058114179269</c:v>
                </c:pt>
                <c:pt idx="5">
                  <c:v>-1.0571516060247317</c:v>
                </c:pt>
                <c:pt idx="6">
                  <c:v>-0.90492738088606595</c:v>
                </c:pt>
                <c:pt idx="7">
                  <c:v>-0.79059663582046757</c:v>
                </c:pt>
                <c:pt idx="8">
                  <c:v>-0.7015279460750049</c:v>
                </c:pt>
                <c:pt idx="9">
                  <c:v>-0.63014242440196766</c:v>
                </c:pt>
                <c:pt idx="10">
                  <c:v>-0.57161711288558992</c:v>
                </c:pt>
                <c:pt idx="11">
                  <c:v>-0.52273667883093944</c:v>
                </c:pt>
                <c:pt idx="12">
                  <c:v>-0.48127509714268396</c:v>
                </c:pt>
                <c:pt idx="13">
                  <c:v>-0.44564232594842723</c:v>
                </c:pt>
                <c:pt idx="14">
                  <c:v>-0.41467231195209747</c:v>
                </c:pt>
                <c:pt idx="15">
                  <c:v>-0.38749049376010097</c:v>
                </c:pt>
                <c:pt idx="16">
                  <c:v>-0.36342806872046013</c:v>
                </c:pt>
                <c:pt idx="17">
                  <c:v>-0.34196483746391709</c:v>
                </c:pt>
                <c:pt idx="18">
                  <c:v>-0.32269009751953592</c:v>
                </c:pt>
                <c:pt idx="19">
                  <c:v>-0.30527526882829142</c:v>
                </c:pt>
                <c:pt idx="20">
                  <c:v>-0.28945434052153352</c:v>
                </c:pt>
                <c:pt idx="21">
                  <c:v>-0.27500965037958841</c:v>
                </c:pt>
                <c:pt idx="22">
                  <c:v>-0.26176137398041699</c:v>
                </c:pt>
                <c:pt idx="23">
                  <c:v>-0.24955964154491292</c:v>
                </c:pt>
                <c:pt idx="24">
                  <c:v>-0.23827854672328427</c:v>
                </c:pt>
                <c:pt idx="25">
                  <c:v>-0.22781153795325515</c:v>
                </c:pt>
                <c:pt idx="26">
                  <c:v>-0.21806783394501672</c:v>
                </c:pt>
                <c:pt idx="27">
                  <c:v>-0.2089696072607036</c:v>
                </c:pt>
                <c:pt idx="28">
                  <c:v>-0.20044975058571382</c:v>
                </c:pt>
                <c:pt idx="29">
                  <c:v>-0.19245008972987526</c:v>
                </c:pt>
                <c:pt idx="30">
                  <c:v>-0.18491994248339089</c:v>
                </c:pt>
                <c:pt idx="31">
                  <c:v>-0.17781494767122782</c:v>
                </c:pt>
                <c:pt idx="32">
                  <c:v>-0.17109610709050924</c:v>
                </c:pt>
                <c:pt idx="33">
                  <c:v>-0.16472899650141562</c:v>
                </c:pt>
                <c:pt idx="34">
                  <c:v>-0.15868311186023495</c:v>
                </c:pt>
                <c:pt idx="35">
                  <c:v>-0.15293132449679706</c:v>
                </c:pt>
                <c:pt idx="36">
                  <c:v>-0.14744942462449001</c:v>
                </c:pt>
                <c:pt idx="37">
                  <c:v>-0.14221573691034212</c:v>
                </c:pt>
                <c:pt idx="38">
                  <c:v>-0.13721079517056128</c:v>
                </c:pt>
                <c:pt idx="39">
                  <c:v>-0.13241706584380111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'Hilbert impair'!$E$275</c:f>
              <c:strCache>
                <c:ptCount val="1"/>
                <c:pt idx="0">
                  <c:v>1/[N·tan[π/2*n/N]]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impair'!$D$276:$D$320</c:f>
              <c:numCache>
                <c:formatCode>0.0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'Hilbert impair'!$E$276:$E$320</c:f>
              <c:numCache>
                <c:formatCode>0.0E+00</c:formatCode>
                <c:ptCount val="45"/>
                <c:pt idx="0">
                  <c:v>6.3655512923066029</c:v>
                </c:pt>
                <c:pt idx="1">
                  <c:v>3.1818059203239559</c:v>
                </c:pt>
                <c:pt idx="2">
                  <c:v>2.1201262986364684</c:v>
                </c:pt>
                <c:pt idx="3">
                  <c:v>1.5889629174124367</c:v>
                </c:pt>
                <c:pt idx="4">
                  <c:v>1.2700058114179269</c:v>
                </c:pt>
                <c:pt idx="5">
                  <c:v>1.0571516060247317</c:v>
                </c:pt>
                <c:pt idx="6">
                  <c:v>0.90492738088606595</c:v>
                </c:pt>
                <c:pt idx="7">
                  <c:v>0.79059663582046757</c:v>
                </c:pt>
                <c:pt idx="8">
                  <c:v>0.7015279460750049</c:v>
                </c:pt>
                <c:pt idx="9">
                  <c:v>0.63014242440196766</c:v>
                </c:pt>
                <c:pt idx="10">
                  <c:v>0.57161711288558992</c:v>
                </c:pt>
                <c:pt idx="11">
                  <c:v>0.52273667883093944</c:v>
                </c:pt>
                <c:pt idx="12">
                  <c:v>0.48127509714268396</c:v>
                </c:pt>
                <c:pt idx="13">
                  <c:v>0.44564232594842723</c:v>
                </c:pt>
                <c:pt idx="14">
                  <c:v>0.41467231195209747</c:v>
                </c:pt>
                <c:pt idx="15">
                  <c:v>0.38749049376010097</c:v>
                </c:pt>
                <c:pt idx="16">
                  <c:v>0.36342806872046013</c:v>
                </c:pt>
                <c:pt idx="17">
                  <c:v>0.34196483746391709</c:v>
                </c:pt>
                <c:pt idx="18">
                  <c:v>0.32269009751953592</c:v>
                </c:pt>
                <c:pt idx="19">
                  <c:v>0.30527526882829142</c:v>
                </c:pt>
                <c:pt idx="20">
                  <c:v>0.28945434052153352</c:v>
                </c:pt>
                <c:pt idx="21">
                  <c:v>0.27500965037958841</c:v>
                </c:pt>
                <c:pt idx="22">
                  <c:v>0.26176137398041699</c:v>
                </c:pt>
                <c:pt idx="23">
                  <c:v>0.24955964154491292</c:v>
                </c:pt>
                <c:pt idx="24">
                  <c:v>0.23827854672328427</c:v>
                </c:pt>
                <c:pt idx="25">
                  <c:v>0.22781153795325515</c:v>
                </c:pt>
                <c:pt idx="26">
                  <c:v>0.21806783394501672</c:v>
                </c:pt>
                <c:pt idx="27">
                  <c:v>0.2089696072607036</c:v>
                </c:pt>
                <c:pt idx="28">
                  <c:v>0.20044975058571382</c:v>
                </c:pt>
                <c:pt idx="29">
                  <c:v>0.19245008972987526</c:v>
                </c:pt>
                <c:pt idx="30">
                  <c:v>0.18491994248339089</c:v>
                </c:pt>
                <c:pt idx="31">
                  <c:v>0.17781494767122782</c:v>
                </c:pt>
                <c:pt idx="32">
                  <c:v>0.17109610709050924</c:v>
                </c:pt>
                <c:pt idx="33">
                  <c:v>0.16472899650141562</c:v>
                </c:pt>
                <c:pt idx="34">
                  <c:v>0.15868311186023495</c:v>
                </c:pt>
                <c:pt idx="35">
                  <c:v>0.15293132449679706</c:v>
                </c:pt>
                <c:pt idx="36">
                  <c:v>0.14744942462449001</c:v>
                </c:pt>
                <c:pt idx="37">
                  <c:v>0.14221573691034212</c:v>
                </c:pt>
                <c:pt idx="38">
                  <c:v>0.13721079517056128</c:v>
                </c:pt>
                <c:pt idx="39">
                  <c:v>0.13241706584380111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'Hilbert impair'!$H$275</c:f>
              <c:strCache>
                <c:ptCount val="1"/>
                <c:pt idx="0">
                  <c:v>-1/N·tan[π/2*n/N]</c:v>
                </c:pt>
              </c:strCache>
            </c:strRef>
          </c:tx>
          <c:spPr>
            <a:ln w="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impair'!$G$276:$G$356</c:f>
              <c:numCache>
                <c:formatCode>General</c:formatCode>
                <c:ptCount val="81"/>
                <c:pt idx="0" formatCode="0.0">
                  <c:v>-4</c:v>
                </c:pt>
                <c:pt idx="1">
                  <c:v>-3.9</c:v>
                </c:pt>
                <c:pt idx="2" formatCode="0.0">
                  <c:v>-3.8</c:v>
                </c:pt>
                <c:pt idx="3">
                  <c:v>-3.7</c:v>
                </c:pt>
                <c:pt idx="4" formatCode="0.0">
                  <c:v>-3.6</c:v>
                </c:pt>
                <c:pt idx="5">
                  <c:v>-3.5</c:v>
                </c:pt>
                <c:pt idx="6" formatCode="0.0">
                  <c:v>-3.4</c:v>
                </c:pt>
                <c:pt idx="7">
                  <c:v>-3.3</c:v>
                </c:pt>
                <c:pt idx="8" formatCode="0.0">
                  <c:v>-3.2</c:v>
                </c:pt>
                <c:pt idx="9">
                  <c:v>-3.1</c:v>
                </c:pt>
                <c:pt idx="10" formatCode="0.0">
                  <c:v>-3</c:v>
                </c:pt>
                <c:pt idx="11">
                  <c:v>-2.9</c:v>
                </c:pt>
                <c:pt idx="12" formatCode="0.0">
                  <c:v>-2.8</c:v>
                </c:pt>
                <c:pt idx="13">
                  <c:v>-2.7</c:v>
                </c:pt>
                <c:pt idx="14" formatCode="0.0">
                  <c:v>-2.6</c:v>
                </c:pt>
                <c:pt idx="15">
                  <c:v>-2.5</c:v>
                </c:pt>
                <c:pt idx="16" formatCode="0.0">
                  <c:v>-2.4</c:v>
                </c:pt>
                <c:pt idx="17">
                  <c:v>-2.2999999999999998</c:v>
                </c:pt>
                <c:pt idx="18" formatCode="0.0">
                  <c:v>-2.2000000000000002</c:v>
                </c:pt>
                <c:pt idx="19">
                  <c:v>-2.1</c:v>
                </c:pt>
                <c:pt idx="20" formatCode="0.0">
                  <c:v>-2</c:v>
                </c:pt>
                <c:pt idx="21">
                  <c:v>-1.9</c:v>
                </c:pt>
                <c:pt idx="22" formatCode="0.0">
                  <c:v>-1.8</c:v>
                </c:pt>
                <c:pt idx="23">
                  <c:v>-1.7</c:v>
                </c:pt>
                <c:pt idx="24" formatCode="0.0">
                  <c:v>-1.6</c:v>
                </c:pt>
                <c:pt idx="25">
                  <c:v>-1.5</c:v>
                </c:pt>
                <c:pt idx="26" formatCode="0.0">
                  <c:v>-1.4</c:v>
                </c:pt>
                <c:pt idx="27">
                  <c:v>-1.3</c:v>
                </c:pt>
                <c:pt idx="28" formatCode="0.0">
                  <c:v>-1.2</c:v>
                </c:pt>
                <c:pt idx="29">
                  <c:v>-1.1000000000000001</c:v>
                </c:pt>
                <c:pt idx="30" formatCode="0.0">
                  <c:v>-1</c:v>
                </c:pt>
                <c:pt idx="31">
                  <c:v>-0.9</c:v>
                </c:pt>
                <c:pt idx="32" formatCode="0.0">
                  <c:v>-0.8</c:v>
                </c:pt>
                <c:pt idx="33">
                  <c:v>-0.7</c:v>
                </c:pt>
                <c:pt idx="34" formatCode="0.0">
                  <c:v>-0.6</c:v>
                </c:pt>
                <c:pt idx="35">
                  <c:v>-0.5</c:v>
                </c:pt>
                <c:pt idx="36" formatCode="0.0">
                  <c:v>-0.4</c:v>
                </c:pt>
                <c:pt idx="37">
                  <c:v>-0.3</c:v>
                </c:pt>
                <c:pt idx="38" formatCode="0.0">
                  <c:v>-0.2</c:v>
                </c:pt>
                <c:pt idx="39">
                  <c:v>-0.1</c:v>
                </c:pt>
                <c:pt idx="40" formatCode="0.0">
                  <c:v>0</c:v>
                </c:pt>
                <c:pt idx="41">
                  <c:v>9.9999999999999603E-2</c:v>
                </c:pt>
                <c:pt idx="42" formatCode="0.0">
                  <c:v>0.2</c:v>
                </c:pt>
                <c:pt idx="43">
                  <c:v>0.3</c:v>
                </c:pt>
                <c:pt idx="44" formatCode="0.0">
                  <c:v>0.4</c:v>
                </c:pt>
                <c:pt idx="45">
                  <c:v>0.5</c:v>
                </c:pt>
                <c:pt idx="46" formatCode="0.0">
                  <c:v>0.6</c:v>
                </c:pt>
                <c:pt idx="47">
                  <c:v>0.7</c:v>
                </c:pt>
                <c:pt idx="48" formatCode="0.0">
                  <c:v>0.8</c:v>
                </c:pt>
                <c:pt idx="49">
                  <c:v>0.9</c:v>
                </c:pt>
                <c:pt idx="50" formatCode="0.0">
                  <c:v>1</c:v>
                </c:pt>
                <c:pt idx="51">
                  <c:v>1.1000000000000001</c:v>
                </c:pt>
                <c:pt idx="52" formatCode="0.0">
                  <c:v>1.2</c:v>
                </c:pt>
                <c:pt idx="53">
                  <c:v>1.3</c:v>
                </c:pt>
                <c:pt idx="54" formatCode="0.0">
                  <c:v>1.4</c:v>
                </c:pt>
                <c:pt idx="55">
                  <c:v>1.50000000000001</c:v>
                </c:pt>
                <c:pt idx="56" formatCode="0.0">
                  <c:v>1.6</c:v>
                </c:pt>
                <c:pt idx="57">
                  <c:v>1.7</c:v>
                </c:pt>
                <c:pt idx="58" formatCode="0.0">
                  <c:v>1.80000000000001</c:v>
                </c:pt>
                <c:pt idx="59">
                  <c:v>1.9000000000000099</c:v>
                </c:pt>
                <c:pt idx="60" formatCode="0.0">
                  <c:v>2.0000000000000102</c:v>
                </c:pt>
                <c:pt idx="61">
                  <c:v>2.1</c:v>
                </c:pt>
                <c:pt idx="62" formatCode="0.0">
                  <c:v>2.2000000000000099</c:v>
                </c:pt>
                <c:pt idx="63">
                  <c:v>2.30000000000001</c:v>
                </c:pt>
                <c:pt idx="64" formatCode="0.0">
                  <c:v>2.4000000000000101</c:v>
                </c:pt>
                <c:pt idx="65">
                  <c:v>2.5000000000000102</c:v>
                </c:pt>
                <c:pt idx="66" formatCode="0.0">
                  <c:v>2.6000000000000099</c:v>
                </c:pt>
                <c:pt idx="67">
                  <c:v>2.7000000000000099</c:v>
                </c:pt>
                <c:pt idx="68" formatCode="0.0">
                  <c:v>2.80000000000001</c:v>
                </c:pt>
                <c:pt idx="69">
                  <c:v>2.9000000000000101</c:v>
                </c:pt>
                <c:pt idx="70" formatCode="0.0">
                  <c:v>3.0000000000000102</c:v>
                </c:pt>
                <c:pt idx="71">
                  <c:v>3.1000000000000099</c:v>
                </c:pt>
                <c:pt idx="72" formatCode="0.0">
                  <c:v>3.2000000000000099</c:v>
                </c:pt>
                <c:pt idx="73">
                  <c:v>3.30000000000001</c:v>
                </c:pt>
                <c:pt idx="74" formatCode="0.0">
                  <c:v>3.4000000000000101</c:v>
                </c:pt>
                <c:pt idx="75">
                  <c:v>3.5000000000000102</c:v>
                </c:pt>
                <c:pt idx="76" formatCode="0.0">
                  <c:v>3.6000000000000099</c:v>
                </c:pt>
                <c:pt idx="77">
                  <c:v>3.7000000000000099</c:v>
                </c:pt>
                <c:pt idx="78" formatCode="0.0">
                  <c:v>3.80000000000001</c:v>
                </c:pt>
                <c:pt idx="79">
                  <c:v>3.9000000000000101</c:v>
                </c:pt>
                <c:pt idx="80" formatCode="0.0">
                  <c:v>4.0000000000000098</c:v>
                </c:pt>
              </c:numCache>
            </c:numRef>
          </c:xVal>
          <c:yVal>
            <c:numRef>
              <c:f>'Hilbert impair'!$H$276:$H$356</c:f>
              <c:numCache>
                <c:formatCode>0.0E+00</c:formatCode>
                <c:ptCount val="81"/>
                <c:pt idx="0">
                  <c:v>9.32332923530311E-2</c:v>
                </c:pt>
                <c:pt idx="1">
                  <c:v>8.9976003688334111E-2</c:v>
                </c:pt>
                <c:pt idx="2">
                  <c:v>8.6809514056301912E-2</c:v>
                </c:pt>
                <c:pt idx="3">
                  <c:v>8.3728227789199347E-2</c:v>
                </c:pt>
                <c:pt idx="4">
                  <c:v>8.0726947556151202E-2</c:v>
                </c:pt>
                <c:pt idx="5">
                  <c:v>7.7800837578856627E-2</c:v>
                </c:pt>
                <c:pt idx="6">
                  <c:v>7.4945390760269612E-2</c:v>
                </c:pt>
                <c:pt idx="7">
                  <c:v>7.2156399244167821E-2</c:v>
                </c:pt>
                <c:pt idx="8">
                  <c:v>6.9429927989925269E-2</c:v>
                </c:pt>
                <c:pt idx="9">
                  <c:v>6.676229100306226E-2</c:v>
                </c:pt>
                <c:pt idx="10">
                  <c:v>6.4150029909958411E-2</c:v>
                </c:pt>
                <c:pt idx="11">
                  <c:v>6.1589894605863192E-2</c:v>
                </c:pt>
                <c:pt idx="12">
                  <c:v>5.9078825740164292E-2</c:v>
                </c:pt>
                <c:pt idx="13">
                  <c:v>5.661393883271431E-2</c:v>
                </c:pt>
                <c:pt idx="14">
                  <c:v>5.4192509840651271E-2</c:v>
                </c:pt>
                <c:pt idx="15">
                  <c:v>5.181196201722206E-2</c:v>
                </c:pt>
                <c:pt idx="16">
                  <c:v>4.9469853923170673E-2</c:v>
                </c:pt>
                <c:pt idx="17">
                  <c:v>4.7163868467733856E-2</c:v>
                </c:pt>
                <c:pt idx="18">
                  <c:v>4.4891802870572983E-2</c:v>
                </c:pt>
                <c:pt idx="19">
                  <c:v>4.2651559448379527E-2</c:v>
                </c:pt>
                <c:pt idx="20">
                  <c:v>4.044113714068915E-2</c:v>
                </c:pt>
                <c:pt idx="21">
                  <c:v>3.825862369885169E-2</c:v>
                </c:pt>
                <c:pt idx="22">
                  <c:v>3.610218847032292E-2</c:v>
                </c:pt>
                <c:pt idx="23">
                  <c:v>3.3970075717628924E-2</c:v>
                </c:pt>
                <c:pt idx="24">
                  <c:v>3.1860598417645325E-2</c:v>
                </c:pt>
                <c:pt idx="25">
                  <c:v>2.9772132492346965E-2</c:v>
                </c:pt>
                <c:pt idx="26">
                  <c:v>2.7703111427020071E-2</c:v>
                </c:pt>
                <c:pt idx="27">
                  <c:v>2.5652021236173678E-2</c:v>
                </c:pt>
                <c:pt idx="28">
                  <c:v>2.3617395741113566E-2</c:v>
                </c:pt>
                <c:pt idx="29">
                  <c:v>2.1597812126413166E-2</c:v>
                </c:pt>
                <c:pt idx="30">
                  <c:v>1.9591886745384996E-2</c:v>
                </c:pt>
                <c:pt idx="31">
                  <c:v>1.7598271147170694E-2</c:v>
                </c:pt>
                <c:pt idx="32">
                  <c:v>1.5615648300265716E-2</c:v>
                </c:pt>
                <c:pt idx="33">
                  <c:v>1.364272898921162E-2</c:v>
                </c:pt>
                <c:pt idx="34">
                  <c:v>1.1678248362852939E-2</c:v>
                </c:pt>
                <c:pt idx="35">
                  <c:v>9.7209626139915552E-3</c:v>
                </c:pt>
                <c:pt idx="36">
                  <c:v>7.7696457715011567E-3</c:v>
                </c:pt>
                <c:pt idx="37">
                  <c:v>5.8230865870045768E-3</c:v>
                </c:pt>
                <c:pt idx="38">
                  <c:v>3.880085499083081E-3</c:v>
                </c:pt>
                <c:pt idx="39">
                  <c:v>1.9394516586908428E-3</c:v>
                </c:pt>
                <c:pt idx="40">
                  <c:v>0</c:v>
                </c:pt>
                <c:pt idx="41">
                  <c:v>-1.939451658690835E-3</c:v>
                </c:pt>
                <c:pt idx="42">
                  <c:v>-3.880085499083081E-3</c:v>
                </c:pt>
                <c:pt idx="43">
                  <c:v>-5.8230865870045768E-3</c:v>
                </c:pt>
                <c:pt idx="44">
                  <c:v>-7.7696457715011567E-3</c:v>
                </c:pt>
                <c:pt idx="45">
                  <c:v>-9.7209626139915552E-3</c:v>
                </c:pt>
                <c:pt idx="46">
                  <c:v>-1.1678248362852939E-2</c:v>
                </c:pt>
                <c:pt idx="47">
                  <c:v>-1.364272898921162E-2</c:v>
                </c:pt>
                <c:pt idx="48">
                  <c:v>-1.5615648300265716E-2</c:v>
                </c:pt>
                <c:pt idx="49">
                  <c:v>-1.7598271147170694E-2</c:v>
                </c:pt>
                <c:pt idx="50">
                  <c:v>-1.9591886745384996E-2</c:v>
                </c:pt>
                <c:pt idx="51">
                  <c:v>-2.1597812126413166E-2</c:v>
                </c:pt>
                <c:pt idx="52">
                  <c:v>-2.3617395741113566E-2</c:v>
                </c:pt>
                <c:pt idx="53">
                  <c:v>-2.5652021236173678E-2</c:v>
                </c:pt>
                <c:pt idx="54">
                  <c:v>-2.7703111427020071E-2</c:v>
                </c:pt>
                <c:pt idx="55">
                  <c:v>-2.9772132492347173E-2</c:v>
                </c:pt>
                <c:pt idx="56">
                  <c:v>-3.1860598417645325E-2</c:v>
                </c:pt>
                <c:pt idx="57">
                  <c:v>-3.3970075717628924E-2</c:v>
                </c:pt>
                <c:pt idx="58">
                  <c:v>-3.6102188470323135E-2</c:v>
                </c:pt>
                <c:pt idx="59">
                  <c:v>-3.8258623698851905E-2</c:v>
                </c:pt>
                <c:pt idx="60">
                  <c:v>-4.0441137140689372E-2</c:v>
                </c:pt>
                <c:pt idx="61">
                  <c:v>-4.2651559448379527E-2</c:v>
                </c:pt>
                <c:pt idx="62">
                  <c:v>-4.4891802870573198E-2</c:v>
                </c:pt>
                <c:pt idx="63">
                  <c:v>-4.7163868467734078E-2</c:v>
                </c:pt>
                <c:pt idx="64">
                  <c:v>-4.9469853923170916E-2</c:v>
                </c:pt>
                <c:pt idx="65">
                  <c:v>-5.1811962017222303E-2</c:v>
                </c:pt>
                <c:pt idx="66">
                  <c:v>-5.4192509840651493E-2</c:v>
                </c:pt>
                <c:pt idx="67">
                  <c:v>-5.6613938832714539E-2</c:v>
                </c:pt>
                <c:pt idx="68">
                  <c:v>-5.9078825740164549E-2</c:v>
                </c:pt>
                <c:pt idx="69">
                  <c:v>-6.1589894605863449E-2</c:v>
                </c:pt>
                <c:pt idx="70">
                  <c:v>-6.4150029909958675E-2</c:v>
                </c:pt>
                <c:pt idx="71">
                  <c:v>-6.6762291003062538E-2</c:v>
                </c:pt>
                <c:pt idx="72">
                  <c:v>-6.9429927989925533E-2</c:v>
                </c:pt>
                <c:pt idx="73">
                  <c:v>-7.2156399244168098E-2</c:v>
                </c:pt>
                <c:pt idx="74">
                  <c:v>-7.4945390760269889E-2</c:v>
                </c:pt>
                <c:pt idx="75">
                  <c:v>-7.7800837578856932E-2</c:v>
                </c:pt>
                <c:pt idx="76">
                  <c:v>-8.0726947556151479E-2</c:v>
                </c:pt>
                <c:pt idx="77">
                  <c:v>-8.3728227789199638E-2</c:v>
                </c:pt>
                <c:pt idx="78">
                  <c:v>-8.6809514056302231E-2</c:v>
                </c:pt>
                <c:pt idx="79">
                  <c:v>-8.9976003688334444E-2</c:v>
                </c:pt>
                <c:pt idx="80">
                  <c:v>-9.3233292353031419E-2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9896"/>
        <c:axId val="440123816"/>
      </c:scatterChart>
      <c:valAx>
        <c:axId val="44011989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3816"/>
        <c:crossesAt val="-0.8"/>
        <c:crossBetween val="midCat"/>
        <c:majorUnit val="1"/>
        <c:minorUnit val="0.5"/>
      </c:valAx>
      <c:valAx>
        <c:axId val="44012381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19896"/>
        <c:crossesAt val="-16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4066644794400696"/>
          <c:y val="0.53968759113444154"/>
          <c:w val="0.30100021872265964"/>
          <c:h val="0.21770560976528652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Séries de Fourier impulsion avant Hilbert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impair'!$C$37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impair'!$C$40:$C$48</c:f>
              <c:numCache>
                <c:formatCode>0.00</c:formatCode>
                <c:ptCount val="9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'Hilbert impair'!$D$37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impair'!$D$40:$D$48</c:f>
              <c:numCache>
                <c:formatCode>0.00</c:formatCode>
                <c:ptCount val="9"/>
                <c:pt idx="0">
                  <c:v>-9.770947128575741E-2</c:v>
                </c:pt>
                <c:pt idx="1">
                  <c:v>0</c:v>
                </c:pt>
                <c:pt idx="2">
                  <c:v>0.14969959503709562</c:v>
                </c:pt>
                <c:pt idx="3">
                  <c:v>0.2813432095819951</c:v>
                </c:pt>
                <c:pt idx="4">
                  <c:v>0.33333333333333331</c:v>
                </c:pt>
                <c:pt idx="5">
                  <c:v>0.2813432095819951</c:v>
                </c:pt>
                <c:pt idx="6">
                  <c:v>0.14969959503709562</c:v>
                </c:pt>
                <c:pt idx="7">
                  <c:v>0</c:v>
                </c:pt>
                <c:pt idx="8">
                  <c:v>-9.770947128575741E-2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'Hilbert impair'!$E$37</c:f>
              <c:strCache>
                <c:ptCount val="1"/>
                <c:pt idx="0">
                  <c:v>Σ 2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impair'!$E$40:$E$48</c:f>
              <c:numCache>
                <c:formatCode>0.00</c:formatCode>
                <c:ptCount val="9"/>
                <c:pt idx="0">
                  <c:v>7.2522627185126531E-2</c:v>
                </c:pt>
                <c:pt idx="1">
                  <c:v>-0.1111111111111112</c:v>
                </c:pt>
                <c:pt idx="2">
                  <c:v>-5.9120987359772892E-2</c:v>
                </c:pt>
                <c:pt idx="3">
                  <c:v>0.31993169350797962</c:v>
                </c:pt>
                <c:pt idx="4">
                  <c:v>0.55555555555555558</c:v>
                </c:pt>
                <c:pt idx="5">
                  <c:v>0.31993169350797962</c:v>
                </c:pt>
                <c:pt idx="6">
                  <c:v>-5.9120987359772892E-2</c:v>
                </c:pt>
                <c:pt idx="7">
                  <c:v>-0.1111111111111112</c:v>
                </c:pt>
                <c:pt idx="8">
                  <c:v>7.2522627185126531E-2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'Hilbert impair'!$F$37</c:f>
              <c:strCache>
                <c:ptCount val="1"/>
                <c:pt idx="0">
                  <c:v>Σ 3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impair'!$F$40:$F$48</c:f>
              <c:numCache>
                <c:formatCode>0.00</c:formatCode>
                <c:ptCount val="9"/>
                <c:pt idx="0">
                  <c:v>-3.8588483925984407E-2</c:v>
                </c:pt>
                <c:pt idx="1">
                  <c:v>0.11111111111111101</c:v>
                </c:pt>
                <c:pt idx="2">
                  <c:v>-0.17023209847088411</c:v>
                </c:pt>
                <c:pt idx="3">
                  <c:v>0.20882058239686857</c:v>
                </c:pt>
                <c:pt idx="4">
                  <c:v>0.77777777777777779</c:v>
                </c:pt>
                <c:pt idx="5">
                  <c:v>0.20882058239686857</c:v>
                </c:pt>
                <c:pt idx="6">
                  <c:v>-0.17023209847088411</c:v>
                </c:pt>
                <c:pt idx="7">
                  <c:v>0.11111111111111101</c:v>
                </c:pt>
                <c:pt idx="8">
                  <c:v>-3.8588483925984407E-2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'Hilbert impair'!$G$37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impair'!$B$40:$B$48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impair'!$G$40:$G$48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0288"/>
        <c:axId val="440121856"/>
      </c:scatterChart>
      <c:scatterChart>
        <c:scatterStyle val="smoothMarker"/>
        <c:varyColors val="0"/>
        <c:ser>
          <c:idx val="5"/>
          <c:order val="5"/>
          <c:tx>
            <c:strRef>
              <c:f>'Hilbert impair'!$C$37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impair'!$C$52:$C$152</c:f>
              <c:numCache>
                <c:formatCode>0.00</c:formatCode>
                <c:ptCount val="101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0.1111111111111111</c:v>
                </c:pt>
                <c:pt idx="26">
                  <c:v>0.1111111111111111</c:v>
                </c:pt>
                <c:pt idx="27">
                  <c:v>0.1111111111111111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0.1111111111111111</c:v>
                </c:pt>
                <c:pt idx="33">
                  <c:v>0.1111111111111111</c:v>
                </c:pt>
                <c:pt idx="34">
                  <c:v>0.1111111111111111</c:v>
                </c:pt>
                <c:pt idx="35">
                  <c:v>0.1111111111111111</c:v>
                </c:pt>
                <c:pt idx="36">
                  <c:v>0.1111111111111111</c:v>
                </c:pt>
                <c:pt idx="37">
                  <c:v>0.1111111111111111</c:v>
                </c:pt>
                <c:pt idx="38">
                  <c:v>0.1111111111111111</c:v>
                </c:pt>
                <c:pt idx="39">
                  <c:v>0.1111111111111111</c:v>
                </c:pt>
                <c:pt idx="40">
                  <c:v>0.1111111111111111</c:v>
                </c:pt>
                <c:pt idx="41">
                  <c:v>0.1111111111111111</c:v>
                </c:pt>
                <c:pt idx="42">
                  <c:v>0.1111111111111111</c:v>
                </c:pt>
                <c:pt idx="43">
                  <c:v>0.1111111111111111</c:v>
                </c:pt>
                <c:pt idx="44">
                  <c:v>0.1111111111111111</c:v>
                </c:pt>
                <c:pt idx="45">
                  <c:v>0.1111111111111111</c:v>
                </c:pt>
                <c:pt idx="46">
                  <c:v>0.1111111111111111</c:v>
                </c:pt>
                <c:pt idx="47">
                  <c:v>0.1111111111111111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0.1111111111111111</c:v>
                </c:pt>
                <c:pt idx="72">
                  <c:v>0.1111111111111111</c:v>
                </c:pt>
                <c:pt idx="73">
                  <c:v>0.1111111111111111</c:v>
                </c:pt>
                <c:pt idx="74">
                  <c:v>0.1111111111111111</c:v>
                </c:pt>
                <c:pt idx="75">
                  <c:v>0.1111111111111111</c:v>
                </c:pt>
                <c:pt idx="76">
                  <c:v>0.1111111111111111</c:v>
                </c:pt>
                <c:pt idx="77">
                  <c:v>0.1111111111111111</c:v>
                </c:pt>
                <c:pt idx="78">
                  <c:v>0.1111111111111111</c:v>
                </c:pt>
                <c:pt idx="79">
                  <c:v>0.1111111111111111</c:v>
                </c:pt>
                <c:pt idx="80">
                  <c:v>0.1111111111111111</c:v>
                </c:pt>
                <c:pt idx="81">
                  <c:v>0.1111111111111111</c:v>
                </c:pt>
                <c:pt idx="82">
                  <c:v>0.1111111111111111</c:v>
                </c:pt>
                <c:pt idx="83">
                  <c:v>0.1111111111111111</c:v>
                </c:pt>
                <c:pt idx="84">
                  <c:v>0.1111111111111111</c:v>
                </c:pt>
                <c:pt idx="85">
                  <c:v>0.1111111111111111</c:v>
                </c:pt>
                <c:pt idx="86">
                  <c:v>0.1111111111111111</c:v>
                </c:pt>
                <c:pt idx="87">
                  <c:v>0.1111111111111111</c:v>
                </c:pt>
                <c:pt idx="88">
                  <c:v>0.1111111111111111</c:v>
                </c:pt>
                <c:pt idx="89">
                  <c:v>0.1111111111111111</c:v>
                </c:pt>
                <c:pt idx="90">
                  <c:v>0.1111111111111111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0.1111111111111111</c:v>
                </c:pt>
                <c:pt idx="94">
                  <c:v>0.1111111111111111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0.1111111111111111</c:v>
                </c:pt>
                <c:pt idx="98">
                  <c:v>0.1111111111111111</c:v>
                </c:pt>
                <c:pt idx="99">
                  <c:v>0.1111111111111111</c:v>
                </c:pt>
                <c:pt idx="100">
                  <c:v>0.1111111111111111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'Hilbert impair'!$D$51</c:f>
              <c:strCache>
                <c:ptCount val="1"/>
                <c:pt idx="0">
                  <c:v>Σ 1 (Lissage)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impair'!$D$52:$D$152</c:f>
              <c:numCache>
                <c:formatCode>0.00</c:formatCode>
                <c:ptCount val="101"/>
                <c:pt idx="0">
                  <c:v>-9.770947128575741E-2</c:v>
                </c:pt>
                <c:pt idx="1">
                  <c:v>-0.10250259909740417</c:v>
                </c:pt>
                <c:pt idx="2">
                  <c:v>-0.10625502238529014</c:v>
                </c:pt>
                <c:pt idx="3">
                  <c:v>-0.10894845972034894</c:v>
                </c:pt>
                <c:pt idx="4">
                  <c:v>-0.11056978894662761</c:v>
                </c:pt>
                <c:pt idx="5">
                  <c:v>-0.1111111111111111</c:v>
                </c:pt>
                <c:pt idx="6">
                  <c:v>-0.11056978894662761</c:v>
                </c:pt>
                <c:pt idx="7">
                  <c:v>-0.10894845972034894</c:v>
                </c:pt>
                <c:pt idx="8">
                  <c:v>-0.10625502238529014</c:v>
                </c:pt>
                <c:pt idx="9">
                  <c:v>-0.10250259909740414</c:v>
                </c:pt>
                <c:pt idx="10">
                  <c:v>-9.770947128575741E-2</c:v>
                </c:pt>
                <c:pt idx="11">
                  <c:v>-9.18989905872446E-2</c:v>
                </c:pt>
                <c:pt idx="12">
                  <c:v>-8.5099465079761488E-2</c:v>
                </c:pt>
                <c:pt idx="13">
                  <c:v>-7.7344021368094651E-2</c:v>
                </c:pt>
                <c:pt idx="14">
                  <c:v>-6.8670443194432745E-2</c:v>
                </c:pt>
                <c:pt idx="15">
                  <c:v>-5.9120987359773863E-2</c:v>
                </c:pt>
                <c:pt idx="16">
                  <c:v>-4.8742177853034641E-2</c:v>
                </c:pt>
                <c:pt idx="17">
                  <c:v>-3.7584579190858503E-2</c:v>
                </c:pt>
                <c:pt idx="18">
                  <c:v>-2.5702550072369656E-2</c:v>
                </c:pt>
                <c:pt idx="19">
                  <c:v>-1.3153978549056131E-2</c:v>
                </c:pt>
                <c:pt idx="20">
                  <c:v>-1.3322676295501878E-15</c:v>
                </c:pt>
                <c:pt idx="21">
                  <c:v>1.3695300713537001E-2</c:v>
                </c:pt>
                <c:pt idx="22">
                  <c:v>2.7865201463129236E-2</c:v>
                </c:pt>
                <c:pt idx="23">
                  <c:v>4.2440667916676916E-2</c:v>
                </c:pt>
                <c:pt idx="24">
                  <c:v>5.7350689866739059E-2</c:v>
                </c:pt>
                <c:pt idx="25">
                  <c:v>7.2522627185125033E-2</c:v>
                </c:pt>
                <c:pt idx="26">
                  <c:v>8.7882563718297682E-2</c:v>
                </c:pt>
                <c:pt idx="27">
                  <c:v>0.1033556673994427</c:v>
                </c:pt>
                <c:pt idx="28">
                  <c:v>0.11886655482277649</c:v>
                </c:pt>
                <c:pt idx="29">
                  <c:v>0.13433965850392146</c:v>
                </c:pt>
                <c:pt idx="30">
                  <c:v>0.14969959503709407</c:v>
                </c:pt>
                <c:pt idx="31">
                  <c:v>0.16487153235548022</c:v>
                </c:pt>
                <c:pt idx="32">
                  <c:v>0.17978155430554241</c:v>
                </c:pt>
                <c:pt idx="33">
                  <c:v>0.19435702075909012</c:v>
                </c:pt>
                <c:pt idx="34">
                  <c:v>0.20852692150868249</c:v>
                </c:pt>
                <c:pt idx="35">
                  <c:v>0.22222222222222088</c:v>
                </c:pt>
                <c:pt idx="36">
                  <c:v>0.2353762007712758</c:v>
                </c:pt>
                <c:pt idx="37">
                  <c:v>0.24792477229458951</c:v>
                </c:pt>
                <c:pt idx="38">
                  <c:v>0.25980680141307844</c:v>
                </c:pt>
                <c:pt idx="39">
                  <c:v>0.27096440007525469</c:v>
                </c:pt>
                <c:pt idx="40">
                  <c:v>0.2813432095819941</c:v>
                </c:pt>
                <c:pt idx="41">
                  <c:v>0.29089266541665404</c:v>
                </c:pt>
                <c:pt idx="42">
                  <c:v>0.29956624359031603</c:v>
                </c:pt>
                <c:pt idx="43">
                  <c:v>0.30732168730198228</c:v>
                </c:pt>
                <c:pt idx="44">
                  <c:v>0.31412121280946559</c:v>
                </c:pt>
                <c:pt idx="45">
                  <c:v>0.31993169350797857</c:v>
                </c:pt>
                <c:pt idx="46">
                  <c:v>0.32472482131962555</c:v>
                </c:pt>
                <c:pt idx="47">
                  <c:v>0.32847724460751171</c:v>
                </c:pt>
                <c:pt idx="48">
                  <c:v>0.33117068194257071</c:v>
                </c:pt>
                <c:pt idx="49">
                  <c:v>0.3327920111688496</c:v>
                </c:pt>
                <c:pt idx="50">
                  <c:v>0.33333333333333331</c:v>
                </c:pt>
                <c:pt idx="51">
                  <c:v>0.33279201116885004</c:v>
                </c:pt>
                <c:pt idx="52">
                  <c:v>0.3311706819425716</c:v>
                </c:pt>
                <c:pt idx="53">
                  <c:v>0.32847724460751299</c:v>
                </c:pt>
                <c:pt idx="54">
                  <c:v>0.32472482131962721</c:v>
                </c:pt>
                <c:pt idx="55">
                  <c:v>0.31993169350798067</c:v>
                </c:pt>
                <c:pt idx="56">
                  <c:v>0.31412121280946809</c:v>
                </c:pt>
                <c:pt idx="57">
                  <c:v>0.30732168730198522</c:v>
                </c:pt>
                <c:pt idx="58">
                  <c:v>0.29956624359031853</c:v>
                </c:pt>
                <c:pt idx="59">
                  <c:v>0.29089266541665681</c:v>
                </c:pt>
                <c:pt idx="60">
                  <c:v>0.2813432095819971</c:v>
                </c:pt>
                <c:pt idx="61">
                  <c:v>0.27096440007525796</c:v>
                </c:pt>
                <c:pt idx="62">
                  <c:v>0.25980680141308188</c:v>
                </c:pt>
                <c:pt idx="63">
                  <c:v>0.24792477229459317</c:v>
                </c:pt>
                <c:pt idx="64">
                  <c:v>0.23537620077127969</c:v>
                </c:pt>
                <c:pt idx="65">
                  <c:v>0.22222222222222493</c:v>
                </c:pt>
                <c:pt idx="66">
                  <c:v>0.20852692150868665</c:v>
                </c:pt>
                <c:pt idx="67">
                  <c:v>0.19435702075909445</c:v>
                </c:pt>
                <c:pt idx="68">
                  <c:v>0.17978155430554682</c:v>
                </c:pt>
                <c:pt idx="69">
                  <c:v>0.16487153235548477</c:v>
                </c:pt>
                <c:pt idx="70">
                  <c:v>0.1496995950370987</c:v>
                </c:pt>
                <c:pt idx="71">
                  <c:v>0.13433965850392765</c:v>
                </c:pt>
                <c:pt idx="72">
                  <c:v>0.11886655482278265</c:v>
                </c:pt>
                <c:pt idx="73">
                  <c:v>0.10335566739944886</c:v>
                </c:pt>
                <c:pt idx="74">
                  <c:v>8.7882563718303872E-2</c:v>
                </c:pt>
                <c:pt idx="75">
                  <c:v>7.2522627185131208E-2</c:v>
                </c:pt>
                <c:pt idx="76">
                  <c:v>5.735068986674504E-2</c:v>
                </c:pt>
                <c:pt idx="77">
                  <c:v>4.2440667916682814E-2</c:v>
                </c:pt>
                <c:pt idx="78">
                  <c:v>2.7865201463135009E-2</c:v>
                </c:pt>
                <c:pt idx="79">
                  <c:v>1.3695300713542496E-2</c:v>
                </c:pt>
                <c:pt idx="80">
                  <c:v>4.0523140398818214E-15</c:v>
                </c:pt>
                <c:pt idx="81">
                  <c:v>-1.3153978549050968E-2</c:v>
                </c:pt>
                <c:pt idx="82">
                  <c:v>-2.5702550072364827E-2</c:v>
                </c:pt>
                <c:pt idx="83">
                  <c:v>-3.7584579190853923E-2</c:v>
                </c:pt>
                <c:pt idx="84">
                  <c:v>-4.8742177853030311E-2</c:v>
                </c:pt>
                <c:pt idx="85">
                  <c:v>-5.9120987359769867E-2</c:v>
                </c:pt>
                <c:pt idx="86">
                  <c:v>-6.8670443194430025E-2</c:v>
                </c:pt>
                <c:pt idx="87">
                  <c:v>-7.7344021368092125E-2</c:v>
                </c:pt>
                <c:pt idx="88">
                  <c:v>-8.5099465079759323E-2</c:v>
                </c:pt>
                <c:pt idx="89">
                  <c:v>-9.189899058724274E-2</c:v>
                </c:pt>
                <c:pt idx="90">
                  <c:v>-9.7709471285755828E-2</c:v>
                </c:pt>
                <c:pt idx="91">
                  <c:v>-0.10250259909740292</c:v>
                </c:pt>
                <c:pt idx="92">
                  <c:v>-0.10625502238528917</c:v>
                </c:pt>
                <c:pt idx="93">
                  <c:v>-0.10894845972034831</c:v>
                </c:pt>
                <c:pt idx="94">
                  <c:v>-0.11056978894662728</c:v>
                </c:pt>
                <c:pt idx="95">
                  <c:v>-0.1111111111111111</c:v>
                </c:pt>
                <c:pt idx="96">
                  <c:v>-0.11056978894662794</c:v>
                </c:pt>
                <c:pt idx="97">
                  <c:v>-0.10894845972034961</c:v>
                </c:pt>
                <c:pt idx="98">
                  <c:v>-0.10625502238529114</c:v>
                </c:pt>
                <c:pt idx="99">
                  <c:v>-0.10250259909740589</c:v>
                </c:pt>
                <c:pt idx="100">
                  <c:v>-9.7709471285759547E-2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'Hilbert impair'!$E$51</c:f>
              <c:strCache>
                <c:ptCount val="1"/>
                <c:pt idx="0">
                  <c:v>Σ 2 (Lissage)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impair'!$E$52:$E$152</c:f>
              <c:numCache>
                <c:formatCode>0.00</c:formatCode>
                <c:ptCount val="101"/>
                <c:pt idx="0">
                  <c:v>7.2522627185126615E-2</c:v>
                </c:pt>
                <c:pt idx="1">
                  <c:v>8.5952533381801532E-2</c:v>
                </c:pt>
                <c:pt idx="2">
                  <c:v>9.6755079313065651E-2</c:v>
                </c:pt>
                <c:pt idx="3">
                  <c:v>0.10466525048816633</c:v>
                </c:pt>
                <c:pt idx="4">
                  <c:v>0.10948978188483249</c:v>
                </c:pt>
                <c:pt idx="5">
                  <c:v>0.1111111111111111</c:v>
                </c:pt>
                <c:pt idx="6">
                  <c:v>0.10948978188483247</c:v>
                </c:pt>
                <c:pt idx="7">
                  <c:v>0.1046652504881663</c:v>
                </c:pt>
                <c:pt idx="8">
                  <c:v>9.6755079313065623E-2</c:v>
                </c:pt>
                <c:pt idx="9">
                  <c:v>8.5952533381801505E-2</c:v>
                </c:pt>
                <c:pt idx="10">
                  <c:v>7.2522627185126531E-2</c:v>
                </c:pt>
                <c:pt idx="11">
                  <c:v>5.6796699714723786E-2</c:v>
                </c:pt>
                <c:pt idx="12">
                  <c:v>3.9165624580404332E-2</c:v>
                </c:pt>
                <c:pt idx="13">
                  <c:v>2.0071789029478093E-2</c:v>
                </c:pt>
                <c:pt idx="14">
                  <c:v>0</c:v>
                </c:pt>
                <c:pt idx="15">
                  <c:v>-2.053250343378632E-2</c:v>
                </c:pt>
                <c:pt idx="16">
                  <c:v>-4.0986734141364729E-2</c:v>
                </c:pt>
                <c:pt idx="17">
                  <c:v>-6.0813126583667415E-2</c:v>
                </c:pt>
                <c:pt idx="18">
                  <c:v>-7.9462971316737407E-2</c:v>
                </c:pt>
                <c:pt idx="19">
                  <c:v>-9.6399888197033698E-2</c:v>
                </c:pt>
                <c:pt idx="20">
                  <c:v>-0.11111111111110979</c:v>
                </c:pt>
                <c:pt idx="21">
                  <c:v>-0.12311836046994024</c:v>
                </c:pt>
                <c:pt idx="22">
                  <c:v>-0.13198808750101332</c:v>
                </c:pt>
                <c:pt idx="23">
                  <c:v>-0.13734088638886519</c:v>
                </c:pt>
                <c:pt idx="24">
                  <c:v>-0.13885988632413218</c:v>
                </c:pt>
                <c:pt idx="25">
                  <c:v>-0.1362979552117424</c:v>
                </c:pt>
                <c:pt idx="26">
                  <c:v>-0.12948356977810288</c:v>
                </c:pt>
                <c:pt idx="27">
                  <c:v>-0.1183252326582958</c:v>
                </c:pt>
                <c:pt idx="28">
                  <c:v>-0.10281434523496243</c:v>
                </c:pt>
                <c:pt idx="29">
                  <c:v>-8.302647499248042E-2</c:v>
                </c:pt>
                <c:pt idx="30">
                  <c:v>-5.9120987359775529E-2</c:v>
                </c:pt>
                <c:pt idx="31">
                  <c:v>-3.1339043835393876E-2</c:v>
                </c:pt>
                <c:pt idx="32">
                  <c:v>-3.2474023470285829E-15</c:v>
                </c:pt>
                <c:pt idx="33">
                  <c:v>3.450373179494326E-2</c:v>
                </c:pt>
                <c:pt idx="34">
                  <c:v>7.1713260325200479E-2</c:v>
                </c:pt>
                <c:pt idx="35">
                  <c:v>0.11111111111110708</c:v>
                </c:pt>
                <c:pt idx="36">
                  <c:v>0.15213029112329252</c:v>
                </c:pt>
                <c:pt idx="37">
                  <c:v>0.19416435105021593</c:v>
                </c:pt>
                <c:pt idx="38">
                  <c:v>0.2365782540202635</c:v>
                </c:pt>
                <c:pt idx="39">
                  <c:v>0.2787198437869185</c:v>
                </c:pt>
                <c:pt idx="40">
                  <c:v>0.31993169350797557</c:v>
                </c:pt>
                <c:pt idx="41">
                  <c:v>0.35956310861108387</c:v>
                </c:pt>
                <c:pt idx="42">
                  <c:v>0.396982053987886</c:v>
                </c:pt>
                <c:pt idx="43">
                  <c:v>0.43158677696214309</c:v>
                </c:pt>
                <c:pt idx="44">
                  <c:v>0.46281690311142948</c:v>
                </c:pt>
                <c:pt idx="45">
                  <c:v>0.49016379197885862</c:v>
                </c:pt>
                <c:pt idx="46">
                  <c:v>0.51317995379882797</c:v>
                </c:pt>
                <c:pt idx="47">
                  <c:v>0.53148734630586492</c:v>
                </c:pt>
                <c:pt idx="48">
                  <c:v>0.54478439215108432</c:v>
                </c:pt>
                <c:pt idx="49">
                  <c:v>0.55285158200030882</c:v>
                </c:pt>
                <c:pt idx="50">
                  <c:v>0.55555555555555558</c:v>
                </c:pt>
                <c:pt idx="51">
                  <c:v>0.55285158200031093</c:v>
                </c:pt>
                <c:pt idx="52">
                  <c:v>0.54478439215108865</c:v>
                </c:pt>
                <c:pt idx="53">
                  <c:v>0.53148734630587124</c:v>
                </c:pt>
                <c:pt idx="54">
                  <c:v>0.5131799537988363</c:v>
                </c:pt>
                <c:pt idx="55">
                  <c:v>0.49016379197886867</c:v>
                </c:pt>
                <c:pt idx="56">
                  <c:v>0.46281690311144119</c:v>
                </c:pt>
                <c:pt idx="57">
                  <c:v>0.4315867769621563</c:v>
                </c:pt>
                <c:pt idx="58">
                  <c:v>0.39698205398789688</c:v>
                </c:pt>
                <c:pt idx="59">
                  <c:v>0.35956310861109553</c:v>
                </c:pt>
                <c:pt idx="60">
                  <c:v>0.31993169350798778</c:v>
                </c:pt>
                <c:pt idx="61">
                  <c:v>0.27871984378693104</c:v>
                </c:pt>
                <c:pt idx="62">
                  <c:v>0.23657825402027621</c:v>
                </c:pt>
                <c:pt idx="63">
                  <c:v>0.19416435105022858</c:v>
                </c:pt>
                <c:pt idx="64">
                  <c:v>0.15213029112330506</c:v>
                </c:pt>
                <c:pt idx="65">
                  <c:v>0.11111111111111925</c:v>
                </c:pt>
                <c:pt idx="66">
                  <c:v>7.1713260325211942E-2</c:v>
                </c:pt>
                <c:pt idx="67">
                  <c:v>3.4503731794954112E-2</c:v>
                </c:pt>
                <c:pt idx="68">
                  <c:v>6.6335825721353103E-15</c:v>
                </c:pt>
                <c:pt idx="69">
                  <c:v>-3.1339043835384911E-2</c:v>
                </c:pt>
                <c:pt idx="70">
                  <c:v>-5.9120987359767674E-2</c:v>
                </c:pt>
                <c:pt idx="71">
                  <c:v>-8.3026474992471649E-2</c:v>
                </c:pt>
                <c:pt idx="72">
                  <c:v>-0.1028143452349554</c:v>
                </c:pt>
                <c:pt idx="73">
                  <c:v>-0.11832523265829049</c:v>
                </c:pt>
                <c:pt idx="74">
                  <c:v>-0.12948356977809933</c:v>
                </c:pt>
                <c:pt idx="75">
                  <c:v>-0.13629795521174054</c:v>
                </c:pt>
                <c:pt idx="76">
                  <c:v>-0.13885988632413199</c:v>
                </c:pt>
                <c:pt idx="77">
                  <c:v>-0.1373408863888666</c:v>
                </c:pt>
                <c:pt idx="78">
                  <c:v>-0.13198808750101618</c:v>
                </c:pt>
                <c:pt idx="79">
                  <c:v>-0.1231183604699444</c:v>
                </c:pt>
                <c:pt idx="80">
                  <c:v>-0.11111111111111517</c:v>
                </c:pt>
                <c:pt idx="81">
                  <c:v>-9.6399888197040068E-2</c:v>
                </c:pt>
                <c:pt idx="82">
                  <c:v>-7.9462971316744457E-2</c:v>
                </c:pt>
                <c:pt idx="83">
                  <c:v>-6.0813126583675006E-2</c:v>
                </c:pt>
                <c:pt idx="84">
                  <c:v>-4.0986734141372827E-2</c:v>
                </c:pt>
                <c:pt idx="85">
                  <c:v>-2.0532503433794563E-2</c:v>
                </c:pt>
                <c:pt idx="86">
                  <c:v>-6.1339822110539899E-15</c:v>
                </c:pt>
                <c:pt idx="87">
                  <c:v>2.0071789029472112E-2</c:v>
                </c:pt>
                <c:pt idx="88">
                  <c:v>3.9165624580398808E-2</c:v>
                </c:pt>
                <c:pt idx="89">
                  <c:v>5.6796699714718762E-2</c:v>
                </c:pt>
                <c:pt idx="90">
                  <c:v>7.2522627185122174E-2</c:v>
                </c:pt>
                <c:pt idx="91">
                  <c:v>8.5952533381797896E-2</c:v>
                </c:pt>
                <c:pt idx="92">
                  <c:v>9.6755079313062708E-2</c:v>
                </c:pt>
                <c:pt idx="93">
                  <c:v>0.10466525048816441</c:v>
                </c:pt>
                <c:pt idx="94">
                  <c:v>0.10948978188483149</c:v>
                </c:pt>
                <c:pt idx="95">
                  <c:v>0.1111111111111111</c:v>
                </c:pt>
                <c:pt idx="96">
                  <c:v>0.10948978188483341</c:v>
                </c:pt>
                <c:pt idx="97">
                  <c:v>0.10466525048816827</c:v>
                </c:pt>
                <c:pt idx="98">
                  <c:v>9.6755079313068509E-2</c:v>
                </c:pt>
                <c:pt idx="99">
                  <c:v>8.5952533381806417E-2</c:v>
                </c:pt>
                <c:pt idx="100">
                  <c:v>7.2522627185132471E-2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'Hilbert impair'!$F$51</c:f>
              <c:strCache>
                <c:ptCount val="1"/>
                <c:pt idx="0">
                  <c:v>Σ 3 (Lissage)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impair'!$F$52:$F$152</c:f>
              <c:numCache>
                <c:formatCode>0.00</c:formatCode>
                <c:ptCount val="101"/>
                <c:pt idx="0">
                  <c:v>-3.8588483925984782E-2</c:v>
                </c:pt>
                <c:pt idx="1">
                  <c:v>-6.2743156920167104E-2</c:v>
                </c:pt>
                <c:pt idx="2">
                  <c:v>-8.3026474992478477E-2</c:v>
                </c:pt>
                <c:pt idx="3">
                  <c:v>-9.8344851210189543E-2</c:v>
                </c:pt>
                <c:pt idx="4">
                  <c:v>-0.10787635161156878</c:v>
                </c:pt>
                <c:pt idx="5">
                  <c:v>-0.1111111111111111</c:v>
                </c:pt>
                <c:pt idx="6">
                  <c:v>-0.10787635161156878</c:v>
                </c:pt>
                <c:pt idx="7">
                  <c:v>-9.8344851210189349E-2</c:v>
                </c:pt>
                <c:pt idx="8">
                  <c:v>-8.30264749924782E-2</c:v>
                </c:pt>
                <c:pt idx="9">
                  <c:v>-6.2743156920166743E-2</c:v>
                </c:pt>
                <c:pt idx="10">
                  <c:v>-3.8588483925984407E-2</c:v>
                </c:pt>
                <c:pt idx="11">
                  <c:v>-1.1873743479708904E-2</c:v>
                </c:pt>
                <c:pt idx="12">
                  <c:v>1.5937077187592779E-2</c:v>
                </c:pt>
                <c:pt idx="13">
                  <c:v>4.330033642229017E-2</c:v>
                </c:pt>
                <c:pt idx="14">
                  <c:v>6.8670443194432829E-2</c:v>
                </c:pt>
                <c:pt idx="15">
                  <c:v>9.0578607677320802E-2</c:v>
                </c:pt>
                <c:pt idx="16">
                  <c:v>0.10770895616060039</c:v>
                </c:pt>
                <c:pt idx="17">
                  <c:v>0.11896842772187383</c:v>
                </c:pt>
                <c:pt idx="18">
                  <c:v>0.12354713038161652</c:v>
                </c:pt>
                <c:pt idx="19">
                  <c:v>0.12096624529936663</c:v>
                </c:pt>
                <c:pt idx="20">
                  <c:v>0.11111111111111242</c:v>
                </c:pt>
                <c:pt idx="21">
                  <c:v>9.4247773026461951E-2</c:v>
                </c:pt>
                <c:pt idx="22">
                  <c:v>7.1022014197344274E-2</c:v>
                </c:pt>
                <c:pt idx="23">
                  <c:v>4.2440667916681329E-2</c:v>
                </c:pt>
                <c:pt idx="24">
                  <c:v>9.8358039778395912E-3</c:v>
                </c:pt>
                <c:pt idx="25">
                  <c:v>-2.5186844100627354E-2</c:v>
                </c:pt>
                <c:pt idx="26">
                  <c:v>-6.0813126583665847E-2</c:v>
                </c:pt>
                <c:pt idx="27">
                  <c:v>-9.5096685265479305E-2</c:v>
                </c:pt>
                <c:pt idx="28">
                  <c:v>-0.12604289262776977</c:v>
                </c:pt>
                <c:pt idx="29">
                  <c:v>-0.15169691818690889</c:v>
                </c:pt>
                <c:pt idx="30">
                  <c:v>-0.17023209847088261</c:v>
                </c:pt>
                <c:pt idx="31">
                  <c:v>-0.18003473413735904</c:v>
                </c:pt>
                <c:pt idx="32">
                  <c:v>-0.17978155430554441</c:v>
                </c:pt>
                <c:pt idx="33">
                  <c:v>-0.16850636990341061</c:v>
                </c:pt>
                <c:pt idx="34">
                  <c:v>-0.14565287317119982</c:v>
                </c:pt>
                <c:pt idx="35">
                  <c:v>-0.11111111111111513</c:v>
                </c:pt>
                <c:pt idx="36">
                  <c:v>-6.523584237310967E-2</c:v>
                </c:pt>
                <c:pt idx="37">
                  <c:v>-8.8457506481416925E-3</c:v>
                </c:pt>
                <c:pt idx="38">
                  <c:v>5.6796699714716931E-2</c:v>
                </c:pt>
                <c:pt idx="39">
                  <c:v>0.13002415348494656</c:v>
                </c:pt>
                <c:pt idx="40">
                  <c:v>0.20882058239686049</c:v>
                </c:pt>
                <c:pt idx="41">
                  <c:v>0.29089266541664671</c:v>
                </c:pt>
                <c:pt idx="42">
                  <c:v>0.37375350659506951</c:v>
                </c:pt>
                <c:pt idx="43">
                  <c:v>0.45481532435494576</c:v>
                </c:pt>
                <c:pt idx="44">
                  <c:v>0.53148734630585337</c:v>
                </c:pt>
                <c:pt idx="45">
                  <c:v>0.60127490308996168</c:v>
                </c:pt>
                <c:pt idx="46">
                  <c:v>0.66187564410078958</c:v>
                </c:pt>
                <c:pt idx="47">
                  <c:v>0.71126890061140335</c:v>
                </c:pt>
                <c:pt idx="48">
                  <c:v>0.7477944938494363</c:v>
                </c:pt>
                <c:pt idx="49">
                  <c:v>0.77021771549670814</c:v>
                </c:pt>
                <c:pt idx="50">
                  <c:v>0.77777777777777779</c:v>
                </c:pt>
                <c:pt idx="51">
                  <c:v>0.77021771549671414</c:v>
                </c:pt>
                <c:pt idx="52">
                  <c:v>0.74779449384944818</c:v>
                </c:pt>
                <c:pt idx="53">
                  <c:v>0.71126890061142056</c:v>
                </c:pt>
                <c:pt idx="54">
                  <c:v>0.66187564410081168</c:v>
                </c:pt>
                <c:pt idx="55">
                  <c:v>0.60127490308998788</c:v>
                </c:pt>
                <c:pt idx="56">
                  <c:v>0.53148734630588279</c:v>
                </c:pt>
                <c:pt idx="57">
                  <c:v>0.45481532435497751</c:v>
                </c:pt>
                <c:pt idx="58">
                  <c:v>0.37375350659509432</c:v>
                </c:pt>
                <c:pt idx="59">
                  <c:v>0.29089266541667169</c:v>
                </c:pt>
                <c:pt idx="60">
                  <c:v>0.20882058239688475</c:v>
                </c:pt>
                <c:pt idx="61">
                  <c:v>0.13002415348496951</c:v>
                </c:pt>
                <c:pt idx="62">
                  <c:v>5.6796699714737858E-2</c:v>
                </c:pt>
                <c:pt idx="63">
                  <c:v>-8.8457506481233461E-3</c:v>
                </c:pt>
                <c:pt idx="64">
                  <c:v>-6.5235842373094238E-2</c:v>
                </c:pt>
                <c:pt idx="65">
                  <c:v>-0.11111111111110296</c:v>
                </c:pt>
                <c:pt idx="66">
                  <c:v>-0.14565287317119124</c:v>
                </c:pt>
                <c:pt idx="67">
                  <c:v>-0.16850636990340545</c:v>
                </c:pt>
                <c:pt idx="68">
                  <c:v>-0.17978155430554277</c:v>
                </c:pt>
                <c:pt idx="69">
                  <c:v>-0.1800347341373604</c:v>
                </c:pt>
                <c:pt idx="70">
                  <c:v>-0.17023209847088688</c:v>
                </c:pt>
                <c:pt idx="71">
                  <c:v>-0.15169691818691777</c:v>
                </c:pt>
                <c:pt idx="72">
                  <c:v>-0.12604289262778121</c:v>
                </c:pt>
                <c:pt idx="73">
                  <c:v>-9.5096685265492656E-2</c:v>
                </c:pt>
                <c:pt idx="74">
                  <c:v>-6.0813126583679933E-2</c:v>
                </c:pt>
                <c:pt idx="75">
                  <c:v>-2.5186844100641717E-2</c:v>
                </c:pt>
                <c:pt idx="76">
                  <c:v>9.8358039778259909E-3</c:v>
                </c:pt>
                <c:pt idx="77">
                  <c:v>4.2440667916669006E-2</c:v>
                </c:pt>
                <c:pt idx="78">
                  <c:v>7.1022014197333866E-2</c:v>
                </c:pt>
                <c:pt idx="79">
                  <c:v>9.4247773026453902E-2</c:v>
                </c:pt>
                <c:pt idx="80">
                  <c:v>0.11111111111110704</c:v>
                </c:pt>
                <c:pt idx="81">
                  <c:v>0.12096624529936412</c:v>
                </c:pt>
                <c:pt idx="82">
                  <c:v>0.12354713038161702</c:v>
                </c:pt>
                <c:pt idx="83">
                  <c:v>0.11896842772187712</c:v>
                </c:pt>
                <c:pt idx="84">
                  <c:v>0.10770895616060608</c:v>
                </c:pt>
                <c:pt idx="85">
                  <c:v>9.0578607677328782E-2</c:v>
                </c:pt>
                <c:pt idx="86">
                  <c:v>6.8670443194440198E-2</c:v>
                </c:pt>
                <c:pt idx="87">
                  <c:v>4.3300336422298122E-2</c:v>
                </c:pt>
                <c:pt idx="88">
                  <c:v>1.5937077187600998E-2</c:v>
                </c:pt>
                <c:pt idx="89">
                  <c:v>-1.187374347970041E-2</c:v>
                </c:pt>
                <c:pt idx="90">
                  <c:v>-3.8588483925976441E-2</c:v>
                </c:pt>
                <c:pt idx="91">
                  <c:v>-6.2743156920160054E-2</c:v>
                </c:pt>
                <c:pt idx="92">
                  <c:v>-8.302647499247276E-2</c:v>
                </c:pt>
                <c:pt idx="93">
                  <c:v>-9.8344851210185463E-2</c:v>
                </c:pt>
                <c:pt idx="94">
                  <c:v>-0.10787635161156681</c:v>
                </c:pt>
                <c:pt idx="95">
                  <c:v>-0.1111111111111111</c:v>
                </c:pt>
                <c:pt idx="96">
                  <c:v>-0.10787635161157075</c:v>
                </c:pt>
                <c:pt idx="97">
                  <c:v>-9.8344851210193235E-2</c:v>
                </c:pt>
                <c:pt idx="98">
                  <c:v>-8.3026474992483751E-2</c:v>
                </c:pt>
                <c:pt idx="99">
                  <c:v>-6.2743156920176013E-2</c:v>
                </c:pt>
                <c:pt idx="100">
                  <c:v>-3.858848392599501E-2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'Hilbert impair'!$G$51</c:f>
              <c:strCache>
                <c:ptCount val="1"/>
                <c:pt idx="0">
                  <c:v>Σ 4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impair'!$G$52:$G$152</c:f>
              <c:numCache>
                <c:formatCode>0.00</c:formatCode>
                <c:ptCount val="101"/>
                <c:pt idx="0">
                  <c:v>-1.8735013540549517E-16</c:v>
                </c:pt>
                <c:pt idx="1">
                  <c:v>3.4672653477405432E-2</c:v>
                </c:pt>
                <c:pt idx="2">
                  <c:v>6.5669215309490186E-2</c:v>
                </c:pt>
                <c:pt idx="3">
                  <c:v>9.0110281269016185E-2</c:v>
                </c:pt>
                <c:pt idx="4">
                  <c:v>0.10573735859694661</c:v>
                </c:pt>
                <c:pt idx="5">
                  <c:v>0.1111111111111111</c:v>
                </c:pt>
                <c:pt idx="6">
                  <c:v>0.10573735859694658</c:v>
                </c:pt>
                <c:pt idx="7">
                  <c:v>9.0110281269016268E-2</c:v>
                </c:pt>
                <c:pt idx="8">
                  <c:v>6.5669215309490325E-2</c:v>
                </c:pt>
                <c:pt idx="9">
                  <c:v>3.4672653477405599E-2</c:v>
                </c:pt>
                <c:pt idx="10">
                  <c:v>0</c:v>
                </c:pt>
                <c:pt idx="11">
                  <c:v>-3.5102290872521008E-2</c:v>
                </c:pt>
                <c:pt idx="12">
                  <c:v>-6.7308832460387963E-2</c:v>
                </c:pt>
                <c:pt idx="13">
                  <c:v>-9.3513324761189454E-2</c:v>
                </c:pt>
                <c:pt idx="14">
                  <c:v>-0.11111111111111108</c:v>
                </c:pt>
                <c:pt idx="15">
                  <c:v>-0.1182419747195456</c:v>
                </c:pt>
                <c:pt idx="16">
                  <c:v>-0.11397194389713788</c:v>
                </c:pt>
                <c:pt idx="17">
                  <c:v>-9.8397705774528665E-2</c:v>
                </c:pt>
                <c:pt idx="18">
                  <c:v>-7.2663445809258903E-2</c:v>
                </c:pt>
                <c:pt idx="19">
                  <c:v>-3.8887043664782364E-2</c:v>
                </c:pt>
                <c:pt idx="20">
                  <c:v>-3.9829251008427491E-15</c:v>
                </c:pt>
                <c:pt idx="21">
                  <c:v>4.0487351782085498E-2</c:v>
                </c:pt>
                <c:pt idx="22">
                  <c:v>7.8777457909005019E-2</c:v>
                </c:pt>
                <c:pt idx="23">
                  <c:v>0.11111111111110833</c:v>
                </c:pt>
                <c:pt idx="24">
                  <c:v>0.1341008936380006</c:v>
                </c:pt>
                <c:pt idx="25">
                  <c:v>0.14504525437025262</c:v>
                </c:pt>
                <c:pt idx="26">
                  <c:v>0.14219697511468737</c:v>
                </c:pt>
                <c:pt idx="27">
                  <c:v>0.12496288556597991</c:v>
                </c:pt>
                <c:pt idx="28">
                  <c:v>9.401667820369114E-2</c:v>
                </c:pt>
                <c:pt idx="29">
                  <c:v>5.131318351144934E-2</c:v>
                </c:pt>
                <c:pt idx="30">
                  <c:v>5.4123372450476381E-15</c:v>
                </c:pt>
                <c:pt idx="31">
                  <c:v>-5.5769644477187991E-2</c:v>
                </c:pt>
                <c:pt idx="32">
                  <c:v>-0.11111111111110587</c:v>
                </c:pt>
                <c:pt idx="33">
                  <c:v>-0.16075092619173756</c:v>
                </c:pt>
                <c:pt idx="34">
                  <c:v>-0.19941329441556449</c:v>
                </c:pt>
                <c:pt idx="35">
                  <c:v>-0.22222222222222085</c:v>
                </c:pt>
                <c:pt idx="36">
                  <c:v>-0.22508913133725011</c:v>
                </c:pt>
                <c:pt idx="37">
                  <c:v>-0.20505632683901145</c:v>
                </c:pt>
                <c:pt idx="38">
                  <c:v>-0.16056943378168304</c:v>
                </c:pt>
                <c:pt idx="39">
                  <c:v>-9.1656746572792575E-2</c:v>
                </c:pt>
                <c:pt idx="40">
                  <c:v>-1.0130785099704553E-14</c:v>
                </c:pt>
                <c:pt idx="41">
                  <c:v>0.11111111111109923</c:v>
                </c:pt>
                <c:pt idx="42">
                  <c:v>0.236939845411585</c:v>
                </c:pt>
                <c:pt idx="43">
                  <c:v>0.37156941470695382</c:v>
                </c:pt>
                <c:pt idx="44">
                  <c:v>0.50825879891302916</c:v>
                </c:pt>
                <c:pt idx="45">
                  <c:v>0.63986338701593404</c:v>
                </c:pt>
                <c:pt idx="46">
                  <c:v>0.75929145449835123</c:v>
                </c:pt>
                <c:pt idx="47">
                  <c:v>0.85996459091336264</c:v>
                </c:pt>
                <c:pt idx="48">
                  <c:v>0.93624962632863551</c:v>
                </c:pt>
                <c:pt idx="49">
                  <c:v>0.98383142570521998</c:v>
                </c:pt>
                <c:pt idx="50">
                  <c:v>1</c:v>
                </c:pt>
                <c:pt idx="51">
                  <c:v>0.98383142570523285</c:v>
                </c:pt>
                <c:pt idx="52">
                  <c:v>0.93624962632866049</c:v>
                </c:pt>
                <c:pt idx="53">
                  <c:v>0.85996459091339827</c:v>
                </c:pt>
                <c:pt idx="54">
                  <c:v>0.75929145449839563</c:v>
                </c:pt>
                <c:pt idx="55">
                  <c:v>0.63986338701598466</c:v>
                </c:pt>
                <c:pt idx="56">
                  <c:v>0.50825879891308323</c:v>
                </c:pt>
                <c:pt idx="57">
                  <c:v>0.37156941470700861</c:v>
                </c:pt>
                <c:pt idx="58">
                  <c:v>0.23693984541162452</c:v>
                </c:pt>
                <c:pt idx="59">
                  <c:v>0.11111111111113514</c:v>
                </c:pt>
                <c:pt idx="60">
                  <c:v>2.0483614804334138E-14</c:v>
                </c:pt>
                <c:pt idx="61">
                  <c:v>-9.1656746572768316E-2</c:v>
                </c:pt>
                <c:pt idx="62">
                  <c:v>-0.16056943378166599</c:v>
                </c:pt>
                <c:pt idx="63">
                  <c:v>-0.20505632683900182</c:v>
                </c:pt>
                <c:pt idx="64">
                  <c:v>-0.22508913133724762</c:v>
                </c:pt>
                <c:pt idx="65">
                  <c:v>-0.22222222222222493</c:v>
                </c:pt>
                <c:pt idx="66">
                  <c:v>-0.19941329441557393</c:v>
                </c:pt>
                <c:pt idx="67">
                  <c:v>-0.16075092619175113</c:v>
                </c:pt>
                <c:pt idx="68">
                  <c:v>-0.11111111111112189</c:v>
                </c:pt>
                <c:pt idx="69">
                  <c:v>-5.5769644477204894E-2</c:v>
                </c:pt>
                <c:pt idx="70">
                  <c:v>-1.0935696792557792E-14</c:v>
                </c:pt>
                <c:pt idx="71">
                  <c:v>5.1313183511430327E-2</c:v>
                </c:pt>
                <c:pt idx="72">
                  <c:v>9.4016678203676235E-2</c:v>
                </c:pt>
                <c:pt idx="73">
                  <c:v>0.12496288556596997</c:v>
                </c:pt>
                <c:pt idx="74">
                  <c:v>0.1421969751146834</c:v>
                </c:pt>
                <c:pt idx="75">
                  <c:v>0.14504525437025434</c:v>
                </c:pt>
                <c:pt idx="76">
                  <c:v>0.13410089363800745</c:v>
                </c:pt>
                <c:pt idx="77">
                  <c:v>0.11111111111111965</c:v>
                </c:pt>
                <c:pt idx="78">
                  <c:v>7.8777457909019466E-2</c:v>
                </c:pt>
                <c:pt idx="79">
                  <c:v>4.0487351782101194E-2</c:v>
                </c:pt>
                <c:pt idx="80">
                  <c:v>1.2184697695261093E-14</c:v>
                </c:pt>
                <c:pt idx="81">
                  <c:v>-3.8887043664767612E-2</c:v>
                </c:pt>
                <c:pt idx="82">
                  <c:v>-7.2663445809246885E-2</c:v>
                </c:pt>
                <c:pt idx="83">
                  <c:v>-9.8397705774520297E-2</c:v>
                </c:pt>
                <c:pt idx="84">
                  <c:v>-0.11397194389713394</c:v>
                </c:pt>
                <c:pt idx="85">
                  <c:v>-0.11824197471954614</c:v>
                </c:pt>
                <c:pt idx="86">
                  <c:v>-0.11111111111111462</c:v>
                </c:pt>
                <c:pt idx="87">
                  <c:v>-9.3513324761196406E-2</c:v>
                </c:pt>
                <c:pt idx="88">
                  <c:v>-6.7308832460396942E-2</c:v>
                </c:pt>
                <c:pt idx="89">
                  <c:v>-3.5102290872530972E-2</c:v>
                </c:pt>
                <c:pt idx="90">
                  <c:v>-1.0332013022917863E-14</c:v>
                </c:pt>
                <c:pt idx="91">
                  <c:v>3.4672653477395968E-2</c:v>
                </c:pt>
                <c:pt idx="92">
                  <c:v>6.5669215309481666E-2</c:v>
                </c:pt>
                <c:pt idx="93">
                  <c:v>9.0110281269010328E-2</c:v>
                </c:pt>
                <c:pt idx="94">
                  <c:v>0.1057373585969433</c:v>
                </c:pt>
                <c:pt idx="95">
                  <c:v>0.1111111111111111</c:v>
                </c:pt>
                <c:pt idx="96">
                  <c:v>0.10573735859694966</c:v>
                </c:pt>
                <c:pt idx="97">
                  <c:v>9.0110281269022541E-2</c:v>
                </c:pt>
                <c:pt idx="98">
                  <c:v>6.5669215309498985E-2</c:v>
                </c:pt>
                <c:pt idx="99">
                  <c:v>3.467265347741888E-2</c:v>
                </c:pt>
                <c:pt idx="100">
                  <c:v>1.4079015731027766E-14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0288"/>
        <c:axId val="440121856"/>
      </c:scatterChart>
      <c:valAx>
        <c:axId val="44012028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d'échantillon 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1856"/>
        <c:crossesAt val="-2"/>
        <c:crossBetween val="midCat"/>
        <c:majorUnit val="1"/>
        <c:minorUnit val="0.5"/>
      </c:valAx>
      <c:valAx>
        <c:axId val="44012185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0288"/>
        <c:crossesAt val="-16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Séries</a:t>
            </a:r>
            <a:r>
              <a:rPr lang="fr-FR" baseline="0"/>
              <a:t> de Fourier impulsion après Hilbert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'Hilbert impair'!$C$171</c:f>
              <c:strCache>
                <c:ptCount val="1"/>
                <c:pt idx="0">
                  <c:v>Σ 0 (Lissage)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impair'!$C$172:$C$272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'Hilbert impair'!$D$171</c:f>
              <c:strCache>
                <c:ptCount val="1"/>
                <c:pt idx="0">
                  <c:v>Σ 1 (Lissage)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impair'!$D$172:$D$272</c:f>
              <c:numCache>
                <c:formatCode>0.00</c:formatCode>
                <c:ptCount val="101"/>
                <c:pt idx="0">
                  <c:v>7.6004476294593032E-2</c:v>
                </c:pt>
                <c:pt idx="1">
                  <c:v>6.1252745737110981E-2</c:v>
                </c:pt>
                <c:pt idx="2">
                  <c:v>4.6202597959502011E-2</c:v>
                </c:pt>
                <c:pt idx="3">
                  <c:v>3.0927355768903448E-2</c:v>
                </c:pt>
                <c:pt idx="4">
                  <c:v>1.5501438609805518E-2</c:v>
                </c:pt>
                <c:pt idx="5">
                  <c:v>-2.7225521220191553E-17</c:v>
                </c:pt>
                <c:pt idx="6">
                  <c:v>-1.5501438609805573E-2</c:v>
                </c:pt>
                <c:pt idx="7">
                  <c:v>-3.0927355768903497E-2</c:v>
                </c:pt>
                <c:pt idx="8">
                  <c:v>-4.6202597959502066E-2</c:v>
                </c:pt>
                <c:pt idx="9">
                  <c:v>-6.1252745737111036E-2</c:v>
                </c:pt>
                <c:pt idx="10">
                  <c:v>-7.6004476294593074E-2</c:v>
                </c:pt>
                <c:pt idx="11">
                  <c:v>-9.0385920683511201E-2</c:v>
                </c:pt>
                <c:pt idx="12">
                  <c:v>-0.10432701395242024</c:v>
                </c:pt>
                <c:pt idx="13">
                  <c:v>-0.11775983649626776</c:v>
                </c:pt>
                <c:pt idx="14">
                  <c:v>-0.13061894495388293</c:v>
                </c:pt>
                <c:pt idx="15">
                  <c:v>-0.142841691041452</c:v>
                </c:pt>
                <c:pt idx="16">
                  <c:v>-0.15436852676866497</c:v>
                </c:pt>
                <c:pt idx="17">
                  <c:v>-0.16514329455053103</c:v>
                </c:pt>
                <c:pt idx="18">
                  <c:v>-0.17511350080149285</c:v>
                </c:pt>
                <c:pt idx="19">
                  <c:v>-0.18423057167889725</c:v>
                </c:pt>
                <c:pt idx="20">
                  <c:v>-0.19245008972987446</c:v>
                </c:pt>
                <c:pt idx="21">
                  <c:v>-0.1997320102887031</c:v>
                </c:pt>
                <c:pt idx="22">
                  <c:v>-0.20604085657039661</c:v>
                </c:pt>
                <c:pt idx="23">
                  <c:v>-0.21134589251003363</c:v>
                </c:pt>
                <c:pt idx="24">
                  <c:v>-0.21562127250577662</c:v>
                </c:pt>
                <c:pt idx="25">
                  <c:v>-0.21884616733604595</c:v>
                </c:pt>
                <c:pt idx="26">
                  <c:v>-0.22100486563739391</c:v>
                </c:pt>
                <c:pt idx="27">
                  <c:v>-0.22208685044868789</c:v>
                </c:pt>
                <c:pt idx="28">
                  <c:v>-0.22208685044868798</c:v>
                </c:pt>
                <c:pt idx="29">
                  <c:v>-0.22100486563739422</c:v>
                </c:pt>
                <c:pt idx="30">
                  <c:v>-0.21884616733604648</c:v>
                </c:pt>
                <c:pt idx="31">
                  <c:v>-0.21562127250577734</c:v>
                </c:pt>
                <c:pt idx="32">
                  <c:v>-0.21134589251003458</c:v>
                </c:pt>
                <c:pt idx="33">
                  <c:v>-0.20604085657039775</c:v>
                </c:pt>
                <c:pt idx="34">
                  <c:v>-0.19973201028870444</c:v>
                </c:pt>
                <c:pt idx="35">
                  <c:v>-0.19245008972987601</c:v>
                </c:pt>
                <c:pt idx="36">
                  <c:v>-0.184230571678899</c:v>
                </c:pt>
                <c:pt idx="37">
                  <c:v>-0.17511350080149471</c:v>
                </c:pt>
                <c:pt idx="38">
                  <c:v>-0.16514329455053309</c:v>
                </c:pt>
                <c:pt idx="39">
                  <c:v>-0.15436852676866716</c:v>
                </c:pt>
                <c:pt idx="40">
                  <c:v>-0.14284169104145436</c:v>
                </c:pt>
                <c:pt idx="41">
                  <c:v>-0.13061894495388418</c:v>
                </c:pt>
                <c:pt idx="42">
                  <c:v>-0.11775983649626909</c:v>
                </c:pt>
                <c:pt idx="43">
                  <c:v>-0.10432701395242291</c:v>
                </c:pt>
                <c:pt idx="44">
                  <c:v>-9.0385920683513976E-2</c:v>
                </c:pt>
                <c:pt idx="45">
                  <c:v>-7.600447629459596E-2</c:v>
                </c:pt>
                <c:pt idx="46">
                  <c:v>-6.1252745737113909E-2</c:v>
                </c:pt>
                <c:pt idx="47">
                  <c:v>-4.6202597959505105E-2</c:v>
                </c:pt>
                <c:pt idx="48">
                  <c:v>-3.0927355768906501E-2</c:v>
                </c:pt>
                <c:pt idx="49">
                  <c:v>-1.5501438609808715E-2</c:v>
                </c:pt>
                <c:pt idx="50">
                  <c:v>-3.1692237216473518E-15</c:v>
                </c:pt>
                <c:pt idx="51">
                  <c:v>1.5501438609802541E-2</c:v>
                </c:pt>
                <c:pt idx="52">
                  <c:v>3.0927355768900357E-2</c:v>
                </c:pt>
                <c:pt idx="53">
                  <c:v>4.6202597959499034E-2</c:v>
                </c:pt>
                <c:pt idx="54">
                  <c:v>6.1252745737107935E-2</c:v>
                </c:pt>
                <c:pt idx="55">
                  <c:v>7.6004476294590131E-2</c:v>
                </c:pt>
                <c:pt idx="56">
                  <c:v>9.0385920683508314E-2</c:v>
                </c:pt>
                <c:pt idx="57">
                  <c:v>0.10432701395241742</c:v>
                </c:pt>
                <c:pt idx="58">
                  <c:v>0.11775983649626513</c:v>
                </c:pt>
                <c:pt idx="59">
                  <c:v>0.13061894495388041</c:v>
                </c:pt>
                <c:pt idx="60">
                  <c:v>0.14284169104145078</c:v>
                </c:pt>
                <c:pt idx="61">
                  <c:v>0.15436852676866383</c:v>
                </c:pt>
                <c:pt idx="62">
                  <c:v>0.16514329455052995</c:v>
                </c:pt>
                <c:pt idx="63">
                  <c:v>0.17511350080149185</c:v>
                </c:pt>
                <c:pt idx="64">
                  <c:v>0.18423057167889639</c:v>
                </c:pt>
                <c:pt idx="65">
                  <c:v>0.19245008972987368</c:v>
                </c:pt>
                <c:pt idx="66">
                  <c:v>0.19973201028870238</c:v>
                </c:pt>
                <c:pt idx="67">
                  <c:v>0.206040856570396</c:v>
                </c:pt>
                <c:pt idx="68">
                  <c:v>0.21134589251003313</c:v>
                </c:pt>
                <c:pt idx="69">
                  <c:v>0.21562127250577623</c:v>
                </c:pt>
                <c:pt idx="70">
                  <c:v>0.21884616733604567</c:v>
                </c:pt>
                <c:pt idx="71">
                  <c:v>0.22100486563739358</c:v>
                </c:pt>
                <c:pt idx="72">
                  <c:v>0.22208685044868776</c:v>
                </c:pt>
                <c:pt idx="73">
                  <c:v>0.22208685044868809</c:v>
                </c:pt>
                <c:pt idx="74">
                  <c:v>0.22100486563739455</c:v>
                </c:pt>
                <c:pt idx="75">
                  <c:v>0.21884616733604703</c:v>
                </c:pt>
                <c:pt idx="76">
                  <c:v>0.21562127250577812</c:v>
                </c:pt>
                <c:pt idx="77">
                  <c:v>0.21134589251003555</c:v>
                </c:pt>
                <c:pt idx="78">
                  <c:v>0.20604085657039894</c:v>
                </c:pt>
                <c:pt idx="79">
                  <c:v>0.1997320102887058</c:v>
                </c:pt>
                <c:pt idx="80">
                  <c:v>0.19245008972987757</c:v>
                </c:pt>
                <c:pt idx="81">
                  <c:v>0.18423057167890075</c:v>
                </c:pt>
                <c:pt idx="82">
                  <c:v>0.1751135008014966</c:v>
                </c:pt>
                <c:pt idx="83">
                  <c:v>0.16514329455053514</c:v>
                </c:pt>
                <c:pt idx="84">
                  <c:v>0.15436852676866944</c:v>
                </c:pt>
                <c:pt idx="85">
                  <c:v>0.14284169104145675</c:v>
                </c:pt>
                <c:pt idx="86">
                  <c:v>0.13061894495388668</c:v>
                </c:pt>
                <c:pt idx="87">
                  <c:v>0.11775983649627177</c:v>
                </c:pt>
                <c:pt idx="88">
                  <c:v>0.10432701395242433</c:v>
                </c:pt>
                <c:pt idx="89">
                  <c:v>9.0385920683515447E-2</c:v>
                </c:pt>
                <c:pt idx="90">
                  <c:v>7.6004476294597431E-2</c:v>
                </c:pt>
                <c:pt idx="91">
                  <c:v>6.1252745737115401E-2</c:v>
                </c:pt>
                <c:pt idx="92">
                  <c:v>4.6202597959506701E-2</c:v>
                </c:pt>
                <c:pt idx="93">
                  <c:v>3.0927355768908094E-2</c:v>
                </c:pt>
                <c:pt idx="94">
                  <c:v>1.5501438609810297E-2</c:v>
                </c:pt>
                <c:pt idx="95">
                  <c:v>4.7641770929541924E-15</c:v>
                </c:pt>
                <c:pt idx="96">
                  <c:v>-1.550143860980099E-2</c:v>
                </c:pt>
                <c:pt idx="97">
                  <c:v>-3.0927355768898754E-2</c:v>
                </c:pt>
                <c:pt idx="98">
                  <c:v>-4.6202597959497382E-2</c:v>
                </c:pt>
                <c:pt idx="99">
                  <c:v>-6.1252745737104999E-2</c:v>
                </c:pt>
                <c:pt idx="100">
                  <c:v>-7.6004476294587189E-2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'Hilbert impair'!$E$171</c:f>
              <c:strCache>
                <c:ptCount val="1"/>
                <c:pt idx="0">
                  <c:v>Σ 2 (Lissage)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impair'!$E$172:$E$272</c:f>
              <c:numCache>
                <c:formatCode>0.00</c:formatCode>
                <c:ptCount val="101"/>
                <c:pt idx="0">
                  <c:v>-6.6837214746860107E-2</c:v>
                </c:pt>
                <c:pt idx="1">
                  <c:v>-5.6507090759156872E-2</c:v>
                </c:pt>
                <c:pt idx="2">
                  <c:v>-4.4183322724009037E-2</c:v>
                </c:pt>
                <c:pt idx="3">
                  <c:v>-3.0325389968207512E-2</c:v>
                </c:pt>
                <c:pt idx="4">
                  <c:v>-1.5425917159097708E-2</c:v>
                </c:pt>
                <c:pt idx="5">
                  <c:v>2.7225521220191553E-17</c:v>
                </c:pt>
                <c:pt idx="6">
                  <c:v>1.5425917159097757E-2</c:v>
                </c:pt>
                <c:pt idx="7">
                  <c:v>3.032538996820756E-2</c:v>
                </c:pt>
                <c:pt idx="8">
                  <c:v>4.4183322724009079E-2</c:v>
                </c:pt>
                <c:pt idx="9">
                  <c:v>5.6507090759156914E-2</c:v>
                </c:pt>
                <c:pt idx="10">
                  <c:v>6.6837214746860149E-2</c:v>
                </c:pt>
                <c:pt idx="11">
                  <c:v>7.4757373867020915E-2</c:v>
                </c:pt>
                <c:pt idx="12">
                  <c:v>7.9903557726477989E-2</c:v>
                </c:pt>
                <c:pt idx="13">
                  <c:v>8.1972173792436015E-2</c:v>
                </c:pt>
                <c:pt idx="14">
                  <c:v>8.0726947556151202E-2</c:v>
                </c:pt>
                <c:pt idx="15">
                  <c:v>7.6004476294593698E-2</c:v>
                </c:pt>
                <c:pt idx="16">
                  <c:v>6.7718323680022841E-2</c:v>
                </c:pt>
                <c:pt idx="17">
                  <c:v>5.5861571086863349E-2</c:v>
                </c:pt>
                <c:pt idx="18">
                  <c:v>4.0507771704284851E-2</c:v>
                </c:pt>
                <c:pt idx="19">
                  <c:v>2.1810284891501108E-2</c:v>
                </c:pt>
                <c:pt idx="20">
                  <c:v>2.3037127760971998E-15</c:v>
                </c:pt>
                <c:pt idx="21">
                  <c:v>-2.4618509487207479E-2</c:v>
                </c:pt>
                <c:pt idx="22">
                  <c:v>-5.1672329801728339E-2</c:v>
                </c:pt>
                <c:pt idx="23">
                  <c:v>-8.0726947556148287E-2</c:v>
                </c:pt>
                <c:pt idx="24">
                  <c:v>-0.11129425855335381</c:v>
                </c:pt>
                <c:pt idx="25">
                  <c:v>-0.14284169104144995</c:v>
                </c:pt>
                <c:pt idx="26">
                  <c:v>-0.17480226767788881</c:v>
                </c:pt>
                <c:pt idx="27">
                  <c:v>-0.20658541183887924</c:v>
                </c:pt>
                <c:pt idx="28">
                  <c:v>-0.23758828905849061</c:v>
                </c:pt>
                <c:pt idx="29">
                  <c:v>-0.26720746359689329</c:v>
                </c:pt>
                <c:pt idx="30">
                  <c:v>-0.29485064363063657</c:v>
                </c:pt>
                <c:pt idx="31">
                  <c:v>-0.31994828645819479</c:v>
                </c:pt>
                <c:pt idx="32">
                  <c:v>-0.34196483746391504</c:v>
                </c:pt>
                <c:pt idx="33">
                  <c:v>-0.36040938333906158</c:v>
                </c:pt>
                <c:pt idx="34">
                  <c:v>-0.37484551109019631</c:v>
                </c:pt>
                <c:pt idx="35">
                  <c:v>-0.38490017945974969</c:v>
                </c:pt>
                <c:pt idx="36">
                  <c:v>-0.39027142824929506</c:v>
                </c:pt>
                <c:pt idx="37">
                  <c:v>-0.39073477330727091</c:v>
                </c:pt>
                <c:pt idx="38">
                  <c:v>-0.38614816018792686</c:v>
                </c:pt>
                <c:pt idx="39">
                  <c:v>-0.37645537721735522</c:v>
                </c:pt>
                <c:pt idx="40">
                  <c:v>-0.36168785837750111</c:v>
                </c:pt>
                <c:pt idx="41">
                  <c:v>-0.34196483746391926</c:v>
                </c:pt>
                <c:pt idx="42">
                  <c:v>-0.31749184678497422</c:v>
                </c:pt>
                <c:pt idx="43">
                  <c:v>-0.28855758563132455</c:v>
                </c:pt>
                <c:pt idx="44">
                  <c:v>-0.25552921523405014</c:v>
                </c:pt>
                <c:pt idx="45">
                  <c:v>-0.21884616733605389</c:v>
                </c:pt>
                <c:pt idx="46">
                  <c:v>-0.1790125822333869</c:v>
                </c:pt>
                <c:pt idx="47">
                  <c:v>-0.13658851864302193</c:v>
                </c:pt>
                <c:pt idx="48">
                  <c:v>-9.218010150602339E-2</c:v>
                </c:pt>
                <c:pt idx="49">
                  <c:v>-4.6428794378718288E-2</c:v>
                </c:pt>
                <c:pt idx="50">
                  <c:v>-9.5076711649420557E-15</c:v>
                </c:pt>
                <c:pt idx="51">
                  <c:v>4.6428794378699859E-2</c:v>
                </c:pt>
                <c:pt idx="52">
                  <c:v>9.2180101506005321E-2</c:v>
                </c:pt>
                <c:pt idx="53">
                  <c:v>0.13658851864300453</c:v>
                </c:pt>
                <c:pt idx="54">
                  <c:v>0.17901258223337044</c:v>
                </c:pt>
                <c:pt idx="55">
                  <c:v>0.21884616733603857</c:v>
                </c:pt>
                <c:pt idx="56">
                  <c:v>0.25552921523403621</c:v>
                </c:pt>
                <c:pt idx="57">
                  <c:v>0.28855758563131206</c:v>
                </c:pt>
                <c:pt idx="58">
                  <c:v>0.31749184678496617</c:v>
                </c:pt>
                <c:pt idx="59">
                  <c:v>0.3419648374639126</c:v>
                </c:pt>
                <c:pt idx="60">
                  <c:v>0.3616878583774959</c:v>
                </c:pt>
                <c:pt idx="61">
                  <c:v>0.37645537721735156</c:v>
                </c:pt>
                <c:pt idx="62">
                  <c:v>0.38614816018792464</c:v>
                </c:pt>
                <c:pt idx="63">
                  <c:v>0.39073477330727036</c:v>
                </c:pt>
                <c:pt idx="64">
                  <c:v>0.39027142824929595</c:v>
                </c:pt>
                <c:pt idx="65">
                  <c:v>0.38490017945975208</c:v>
                </c:pt>
                <c:pt idx="66">
                  <c:v>0.37484551109019998</c:v>
                </c:pt>
                <c:pt idx="67">
                  <c:v>0.36040938333906658</c:v>
                </c:pt>
                <c:pt idx="68">
                  <c:v>0.34196483746392115</c:v>
                </c:pt>
                <c:pt idx="69">
                  <c:v>0.31994828645820195</c:v>
                </c:pt>
                <c:pt idx="70">
                  <c:v>0.29485064363064462</c:v>
                </c:pt>
                <c:pt idx="71">
                  <c:v>0.26720746359690484</c:v>
                </c:pt>
                <c:pt idx="72">
                  <c:v>0.23758828905850268</c:v>
                </c:pt>
                <c:pt idx="73">
                  <c:v>0.20658541183889173</c:v>
                </c:pt>
                <c:pt idx="74">
                  <c:v>0.17480226767790161</c:v>
                </c:pt>
                <c:pt idx="75">
                  <c:v>0.14284169104146283</c:v>
                </c:pt>
                <c:pt idx="76">
                  <c:v>0.11129425855336621</c:v>
                </c:pt>
                <c:pt idx="77">
                  <c:v>8.072694755616025E-2</c:v>
                </c:pt>
                <c:pt idx="78">
                  <c:v>5.1672329801739636E-2</c:v>
                </c:pt>
                <c:pt idx="79">
                  <c:v>2.4618509487217721E-2</c:v>
                </c:pt>
                <c:pt idx="80">
                  <c:v>7.0221606307541151E-15</c:v>
                </c:pt>
                <c:pt idx="81">
                  <c:v>-2.1810284891492948E-2</c:v>
                </c:pt>
                <c:pt idx="82">
                  <c:v>-4.0507771704278134E-2</c:v>
                </c:pt>
                <c:pt idx="83">
                  <c:v>-5.5861571086857936E-2</c:v>
                </c:pt>
                <c:pt idx="84">
                  <c:v>-6.7718323680018816E-2</c:v>
                </c:pt>
                <c:pt idx="85">
                  <c:v>-7.6004476294591089E-2</c:v>
                </c:pt>
                <c:pt idx="86">
                  <c:v>-8.0726947556150314E-2</c:v>
                </c:pt>
                <c:pt idx="87">
                  <c:v>-8.197217379243614E-2</c:v>
                </c:pt>
                <c:pt idx="88">
                  <c:v>-7.9903557726479085E-2</c:v>
                </c:pt>
                <c:pt idx="89">
                  <c:v>-7.4757373867022886E-2</c:v>
                </c:pt>
                <c:pt idx="90">
                  <c:v>-6.6837214746862897E-2</c:v>
                </c:pt>
                <c:pt idx="91">
                  <c:v>-5.6507090759160238E-2</c:v>
                </c:pt>
                <c:pt idx="92">
                  <c:v>-4.418332272401309E-2</c:v>
                </c:pt>
                <c:pt idx="93">
                  <c:v>-3.032538996821188E-2</c:v>
                </c:pt>
                <c:pt idx="94">
                  <c:v>-1.5425917159102414E-2</c:v>
                </c:pt>
                <c:pt idx="95">
                  <c:v>-4.7641770929541924E-15</c:v>
                </c:pt>
                <c:pt idx="96">
                  <c:v>1.5425917159093243E-2</c:v>
                </c:pt>
                <c:pt idx="97">
                  <c:v>3.0325389968203102E-2</c:v>
                </c:pt>
                <c:pt idx="98">
                  <c:v>4.4183322724005006E-2</c:v>
                </c:pt>
                <c:pt idx="99">
                  <c:v>5.650709075915232E-2</c:v>
                </c:pt>
                <c:pt idx="100">
                  <c:v>6.683721474685643E-2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'Hilbert impair'!$F$171</c:f>
              <c:strCache>
                <c:ptCount val="1"/>
                <c:pt idx="0">
                  <c:v>Σ 3 (Lissage)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impair'!$F$172:$F$272</c:f>
              <c:numCache>
                <c:formatCode>0.00</c:formatCode>
                <c:ptCount val="101"/>
                <c:pt idx="0">
                  <c:v>0.12561287498301496</c:v>
                </c:pt>
                <c:pt idx="1">
                  <c:v>0.10863620379137502</c:v>
                </c:pt>
                <c:pt idx="2">
                  <c:v>8.6435622229873471E-2</c:v>
                </c:pt>
                <c:pt idx="3">
                  <c:v>6.0060530715303317E-2</c:v>
                </c:pt>
                <c:pt idx="4">
                  <c:v>3.0776680800404157E-2</c:v>
                </c:pt>
                <c:pt idx="5">
                  <c:v>-5.4451042440383106E-17</c:v>
                </c:pt>
                <c:pt idx="6">
                  <c:v>-3.0776680800404268E-2</c:v>
                </c:pt>
                <c:pt idx="7">
                  <c:v>-6.0060530715303789E-2</c:v>
                </c:pt>
                <c:pt idx="8">
                  <c:v>-8.6435622229873887E-2</c:v>
                </c:pt>
                <c:pt idx="9">
                  <c:v>-0.10863620379137534</c:v>
                </c:pt>
                <c:pt idx="10">
                  <c:v>-0.12561287498301521</c:v>
                </c:pt>
                <c:pt idx="11">
                  <c:v>-0.13658851864301322</c:v>
                </c:pt>
                <c:pt idx="12">
                  <c:v>-0.14110130791091613</c:v>
                </c:pt>
                <c:pt idx="13">
                  <c:v>-0.13903269184495803</c:v>
                </c:pt>
                <c:pt idx="14">
                  <c:v>-0.1306189449538829</c:v>
                </c:pt>
                <c:pt idx="15">
                  <c:v>-0.11644561343528387</c:v>
                </c:pt>
                <c:pt idx="16">
                  <c:v>-9.7424970870512245E-2</c:v>
                </c:pt>
                <c:pt idx="17">
                  <c:v>-7.4757373867023191E-2</c:v>
                </c:pt>
                <c:pt idx="18">
                  <c:v>-4.9878148979230333E-2</c:v>
                </c:pt>
                <c:pt idx="19">
                  <c:v>-2.4392313068005218E-2</c:v>
                </c:pt>
                <c:pt idx="20">
                  <c:v>-2.3787877531964184E-15</c:v>
                </c:pt>
                <c:pt idx="21">
                  <c:v>2.1584088472290076E-2</c:v>
                </c:pt>
                <c:pt idx="22">
                  <c:v>3.8713590881778656E-2</c:v>
                </c:pt>
                <c:pt idx="23">
                  <c:v>4.9891997397731008E-2</c:v>
                </c:pt>
                <c:pt idx="24">
                  <c:v>5.3849035997175276E-2</c:v>
                </c:pt>
                <c:pt idx="25">
                  <c:v>4.9608398688423011E-2</c:v>
                </c:pt>
                <c:pt idx="26">
                  <c:v>3.6543624832143906E-2</c:v>
                </c:pt>
                <c:pt idx="27">
                  <c:v>1.4419453798514337E-2</c:v>
                </c:pt>
                <c:pt idx="28">
                  <c:v>-1.6583423421096061E-2</c:v>
                </c:pt>
                <c:pt idx="29">
                  <c:v>-5.586157108685777E-2</c:v>
                </c:pt>
                <c:pt idx="30">
                  <c:v>-0.102400553900759</c:v>
                </c:pt>
                <c:pt idx="31">
                  <c:v>-0.15480499190765976</c:v>
                </c:pt>
                <c:pt idx="32">
                  <c:v>-0.21134589251002839</c:v>
                </c:pt>
                <c:pt idx="33">
                  <c:v>-0.27002346265554628</c:v>
                </c:pt>
                <c:pt idx="34">
                  <c:v>-0.32864291313068977</c:v>
                </c:pt>
                <c:pt idx="35">
                  <c:v>-0.38490017945974508</c:v>
                </c:pt>
                <c:pt idx="36">
                  <c:v>-0.43647402620879266</c:v>
                </c:pt>
                <c:pt idx="37">
                  <c:v>-0.48112069399077789</c:v>
                </c:pt>
                <c:pt idx="38">
                  <c:v>-0.51676710514180602</c:v>
                </c:pt>
                <c:pt idx="39">
                  <c:v>-0.54159867176788412</c:v>
                </c:pt>
                <c:pt idx="40">
                  <c:v>-0.55413794810737405</c:v>
                </c:pt>
                <c:pt idx="41">
                  <c:v>-0.55331072997395192</c:v>
                </c:pt>
                <c:pt idx="42">
                  <c:v>-0.53849671242236785</c:v>
                </c:pt>
                <c:pt idx="43">
                  <c:v>-0.50956245126871957</c:v>
                </c:pt>
                <c:pt idx="44">
                  <c:v>-0.46687510774408714</c:v>
                </c:pt>
                <c:pt idx="45">
                  <c:v>-0.41129625706593376</c:v>
                </c:pt>
                <c:pt idx="46">
                  <c:v>-0.34415587678392512</c:v>
                </c:pt>
                <c:pt idx="47">
                  <c:v>-0.26720746359691239</c:v>
                </c:pt>
                <c:pt idx="48">
                  <c:v>-0.18256602218954304</c:v>
                </c:pt>
                <c:pt idx="49">
                  <c:v>-9.2631392338229451E-2</c:v>
                </c:pt>
                <c:pt idx="50">
                  <c:v>-1.9015342329884111E-14</c:v>
                </c:pt>
                <c:pt idx="51">
                  <c:v>9.2631392338192869E-2</c:v>
                </c:pt>
                <c:pt idx="52">
                  <c:v>0.18256602218950796</c:v>
                </c:pt>
                <c:pt idx="53">
                  <c:v>0.26720746359687986</c:v>
                </c:pt>
                <c:pt idx="54">
                  <c:v>0.34415587678389625</c:v>
                </c:pt>
                <c:pt idx="55">
                  <c:v>0.41129625706590917</c:v>
                </c:pt>
                <c:pt idx="56">
                  <c:v>0.46687510774406743</c:v>
                </c:pt>
                <c:pt idx="57">
                  <c:v>0.50956245126870514</c:v>
                </c:pt>
                <c:pt idx="58">
                  <c:v>0.53849671242236119</c:v>
                </c:pt>
                <c:pt idx="59">
                  <c:v>0.55331072997394959</c:v>
                </c:pt>
                <c:pt idx="60">
                  <c:v>0.55413794810737582</c:v>
                </c:pt>
                <c:pt idx="61">
                  <c:v>0.54159867176788989</c:v>
                </c:pt>
                <c:pt idx="62">
                  <c:v>0.51676710514181512</c:v>
                </c:pt>
                <c:pt idx="63">
                  <c:v>0.48112069399079005</c:v>
                </c:pt>
                <c:pt idx="64">
                  <c:v>0.43647402620880715</c:v>
                </c:pt>
                <c:pt idx="65">
                  <c:v>0.38490017945976146</c:v>
                </c:pt>
                <c:pt idx="66">
                  <c:v>0.32864291313070704</c:v>
                </c:pt>
                <c:pt idx="67">
                  <c:v>0.27002346265556398</c:v>
                </c:pt>
                <c:pt idx="68">
                  <c:v>0.21134589251004585</c:v>
                </c:pt>
                <c:pt idx="69">
                  <c:v>0.15480499190767621</c:v>
                </c:pt>
                <c:pt idx="70">
                  <c:v>0.10240055390077407</c:v>
                </c:pt>
                <c:pt idx="71">
                  <c:v>5.5861571086875061E-2</c:v>
                </c:pt>
                <c:pt idx="72">
                  <c:v>1.6583423421110077E-2</c:v>
                </c:pt>
                <c:pt idx="73">
                  <c:v>-1.441945379850379E-2</c:v>
                </c:pt>
                <c:pt idx="74">
                  <c:v>-3.6543624832136828E-2</c:v>
                </c:pt>
                <c:pt idx="75">
                  <c:v>-4.9608398688419514E-2</c:v>
                </c:pt>
                <c:pt idx="76">
                  <c:v>-5.384903599717529E-2</c:v>
                </c:pt>
                <c:pt idx="77">
                  <c:v>-4.9891997397734034E-2</c:v>
                </c:pt>
                <c:pt idx="78">
                  <c:v>-3.8713590881784304E-2</c:v>
                </c:pt>
                <c:pt idx="79">
                  <c:v>-2.1584088472298174E-2</c:v>
                </c:pt>
                <c:pt idx="80">
                  <c:v>-7.2431451268882714E-15</c:v>
                </c:pt>
                <c:pt idx="81">
                  <c:v>2.4392313067995233E-2</c:v>
                </c:pt>
                <c:pt idx="82">
                  <c:v>4.9878148979220105E-2</c:v>
                </c:pt>
                <c:pt idx="83">
                  <c:v>7.4757373867013588E-2</c:v>
                </c:pt>
                <c:pt idx="84">
                  <c:v>9.7424970870503863E-2</c:v>
                </c:pt>
                <c:pt idx="85">
                  <c:v>0.1164456134352771</c:v>
                </c:pt>
                <c:pt idx="86">
                  <c:v>0.13061894495387941</c:v>
                </c:pt>
                <c:pt idx="87">
                  <c:v>0.13903269184495642</c:v>
                </c:pt>
                <c:pt idx="88">
                  <c:v>0.14110130791091643</c:v>
                </c:pt>
                <c:pt idx="89">
                  <c:v>0.13658851864301563</c:v>
                </c:pt>
                <c:pt idx="90">
                  <c:v>0.12561287498301954</c:v>
                </c:pt>
                <c:pt idx="91">
                  <c:v>0.10863620379138128</c:v>
                </c:pt>
                <c:pt idx="92">
                  <c:v>8.6435622229881354E-2</c:v>
                </c:pt>
                <c:pt idx="93">
                  <c:v>6.0060530715312449E-2</c:v>
                </c:pt>
                <c:pt idx="94">
                  <c:v>3.0776680800413507E-2</c:v>
                </c:pt>
                <c:pt idx="95">
                  <c:v>9.5283541859083831E-15</c:v>
                </c:pt>
                <c:pt idx="96">
                  <c:v>-3.0776680800395105E-2</c:v>
                </c:pt>
                <c:pt idx="97">
                  <c:v>-6.0060530715295109E-2</c:v>
                </c:pt>
                <c:pt idx="98">
                  <c:v>-8.6435622229866324E-2</c:v>
                </c:pt>
                <c:pt idx="99">
                  <c:v>-0.10863620379136717</c:v>
                </c:pt>
                <c:pt idx="100">
                  <c:v>-0.12561287498300938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'Hilbert impair'!$G$171</c:f>
              <c:strCache>
                <c:ptCount val="1"/>
                <c:pt idx="0">
                  <c:v>Σ 4 (Lissage)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impair'!$B$172:$B$272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impair'!$G$172:$G$272</c:f>
              <c:numCache>
                <c:formatCode>0.00</c:formatCode>
                <c:ptCount val="101"/>
                <c:pt idx="0">
                  <c:v>-9.3233292353031266E-2</c:v>
                </c:pt>
                <c:pt idx="1">
                  <c:v>-9.109580649732886E-2</c:v>
                </c:pt>
                <c:pt idx="2">
                  <c:v>-7.8707672320658395E-2</c:v>
                </c:pt>
                <c:pt idx="3">
                  <c:v>-5.7699305780964508E-2</c:v>
                </c:pt>
                <c:pt idx="4">
                  <c:v>-3.0476064936706373E-2</c:v>
                </c:pt>
                <c:pt idx="5">
                  <c:v>5.4451042440383106E-17</c:v>
                </c:pt>
                <c:pt idx="6">
                  <c:v>3.047606493670647E-2</c:v>
                </c:pt>
                <c:pt idx="7">
                  <c:v>5.7699305780964202E-2</c:v>
                </c:pt>
                <c:pt idx="8">
                  <c:v>7.8707672320658145E-2</c:v>
                </c:pt>
                <c:pt idx="9">
                  <c:v>9.1095806497328624E-2</c:v>
                </c:pt>
                <c:pt idx="10">
                  <c:v>9.3233292353031016E-2</c:v>
                </c:pt>
                <c:pt idx="11">
                  <c:v>8.4416346994380803E-2</c:v>
                </c:pt>
                <c:pt idx="12">
                  <c:v>6.4939548659480928E-2</c:v>
                </c:pt>
                <c:pt idx="13">
                  <c:v>3.6080808956535704E-2</c:v>
                </c:pt>
                <c:pt idx="14">
                  <c:v>0</c:v>
                </c:pt>
                <c:pt idx="15">
                  <c:v>-4.0441137140685049E-2</c:v>
                </c:pt>
                <c:pt idx="16">
                  <c:v>-8.1923532260700579E-2</c:v>
                </c:pt>
                <c:pt idx="17">
                  <c:v>-0.12095997182651942</c:v>
                </c:pt>
                <c:pt idx="18">
                  <c:v>-0.1542051629316453</c:v>
                </c:pt>
                <c:pt idx="19">
                  <c:v>-0.17876083983666682</c:v>
                </c:pt>
                <c:pt idx="20">
                  <c:v>-0.1924500897298746</c:v>
                </c:pt>
                <c:pt idx="21">
                  <c:v>-0.19403718403348547</c:v>
                </c:pt>
                <c:pt idx="22">
                  <c:v>-0.18337325956690947</c:v>
                </c:pt>
                <c:pt idx="23">
                  <c:v>-0.16145389511230498</c:v>
                </c:pt>
                <c:pt idx="24">
                  <c:v>-0.1303815356817262</c:v>
                </c:pt>
                <c:pt idx="25">
                  <c:v>-9.3233292353034986E-2</c:v>
                </c:pt>
                <c:pt idx="26">
                  <c:v>-5.3842295851372915E-2</c:v>
                </c:pt>
                <c:pt idx="27">
                  <c:v>-1.6507901970395145E-2</c:v>
                </c:pt>
                <c:pt idx="28">
                  <c:v>1.4343932347801402E-2</c:v>
                </c:pt>
                <c:pt idx="29">
                  <c:v>3.4524349596647783E-2</c:v>
                </c:pt>
                <c:pt idx="30">
                  <c:v>4.0441137140689393E-2</c:v>
                </c:pt>
                <c:pt idx="31">
                  <c:v>2.9425579771234944E-2</c:v>
                </c:pt>
                <c:pt idx="32">
                  <c:v>3.8302694349567901E-15</c:v>
                </c:pt>
                <c:pt idx="33">
                  <c:v>-4.7936612206858575E-2</c:v>
                </c:pt>
                <c:pt idx="34">
                  <c:v>-0.11302164062491132</c:v>
                </c:pt>
                <c:pt idx="35">
                  <c:v>-0.19245008972986674</c:v>
                </c:pt>
                <c:pt idx="36">
                  <c:v>-0.2821054994401222</c:v>
                </c:pt>
                <c:pt idx="37">
                  <c:v>-0.37679368003835229</c:v>
                </c:pt>
                <c:pt idx="38">
                  <c:v>-0.47056450718229792</c:v>
                </c:pt>
                <c:pt idx="39">
                  <c:v>-0.55710011037768359</c:v>
                </c:pt>
                <c:pt idx="40">
                  <c:v>-0.63014242440196133</c:v>
                </c:pt>
                <c:pt idx="41">
                  <c:v>-0.68392967492782986</c:v>
                </c:pt>
                <c:pt idx="42">
                  <c:v>-0.71361021322385776</c:v>
                </c:pt>
                <c:pt idx="43">
                  <c:v>-0.71560330783911208</c:v>
                </c:pt>
                <c:pt idx="44">
                  <c:v>-0.68787997338147988</c:v>
                </c:pt>
                <c:pt idx="45">
                  <c:v>-0.63014242440198209</c:v>
                </c:pt>
                <c:pt idx="46">
                  <c:v>-0.54388788707263436</c:v>
                </c:pt>
                <c:pt idx="47">
                  <c:v>-0.43235075814745272</c:v>
                </c:pt>
                <c:pt idx="48">
                  <c:v>-0.30032585868582135</c:v>
                </c:pt>
                <c:pt idx="49">
                  <c:v>-0.15388413807535231</c:v>
                </c:pt>
                <c:pt idx="50">
                  <c:v>-3.169223721647352E-14</c:v>
                </c:pt>
                <c:pt idx="51">
                  <c:v>0.15388413807529192</c:v>
                </c:pt>
                <c:pt idx="52">
                  <c:v>0.30032585868576522</c:v>
                </c:pt>
                <c:pt idx="53">
                  <c:v>0.43235075814740359</c:v>
                </c:pt>
                <c:pt idx="54">
                  <c:v>0.54388788707259461</c:v>
                </c:pt>
                <c:pt idx="55">
                  <c:v>0.63014242440195323</c:v>
                </c:pt>
                <c:pt idx="56">
                  <c:v>0.68787997338146278</c:v>
                </c:pt>
                <c:pt idx="57">
                  <c:v>0.71560330783910697</c:v>
                </c:pt>
                <c:pt idx="58">
                  <c:v>0.71361021322386264</c:v>
                </c:pt>
                <c:pt idx="59">
                  <c:v>0.68392967492784251</c:v>
                </c:pt>
                <c:pt idx="60">
                  <c:v>0.63014242440198054</c:v>
                </c:pt>
                <c:pt idx="61">
                  <c:v>0.5571001103777079</c:v>
                </c:pt>
                <c:pt idx="62">
                  <c:v>0.47056450718232529</c:v>
                </c:pt>
                <c:pt idx="63">
                  <c:v>0.37679368003838087</c:v>
                </c:pt>
                <c:pt idx="64">
                  <c:v>0.28210549944015012</c:v>
                </c:pt>
                <c:pt idx="65">
                  <c:v>0.1924500897298925</c:v>
                </c:pt>
                <c:pt idx="66">
                  <c:v>0.11302164062493306</c:v>
                </c:pt>
                <c:pt idx="67">
                  <c:v>4.7936612206875617E-2</c:v>
                </c:pt>
                <c:pt idx="68">
                  <c:v>7.8548278992229825E-15</c:v>
                </c:pt>
                <c:pt idx="69">
                  <c:v>-2.9425579771228977E-2</c:v>
                </c:pt>
                <c:pt idx="70">
                  <c:v>-4.0441137140688671E-2</c:v>
                </c:pt>
                <c:pt idx="71">
                  <c:v>-3.4524349596653195E-2</c:v>
                </c:pt>
                <c:pt idx="72">
                  <c:v>-1.4343932347811825E-2</c:v>
                </c:pt>
                <c:pt idx="73">
                  <c:v>1.650790197038126E-2</c:v>
                </c:pt>
                <c:pt idx="74">
                  <c:v>5.3842295851357261E-2</c:v>
                </c:pt>
                <c:pt idx="75">
                  <c:v>9.3233292353019248E-2</c:v>
                </c:pt>
                <c:pt idx="76">
                  <c:v>0.1303815356817124</c:v>
                </c:pt>
                <c:pt idx="77">
                  <c:v>0.16145389511229427</c:v>
                </c:pt>
                <c:pt idx="78">
                  <c:v>0.18337325956690295</c:v>
                </c:pt>
                <c:pt idx="79">
                  <c:v>0.19403718403348327</c:v>
                </c:pt>
                <c:pt idx="80">
                  <c:v>0.1924500897298774</c:v>
                </c:pt>
                <c:pt idx="81">
                  <c:v>0.17876083983667473</c:v>
                </c:pt>
                <c:pt idx="82">
                  <c:v>0.1542051629316567</c:v>
                </c:pt>
                <c:pt idx="83">
                  <c:v>0.12095997182653376</c:v>
                </c:pt>
                <c:pt idx="84">
                  <c:v>8.1923532260717011E-2</c:v>
                </c:pt>
                <c:pt idx="85">
                  <c:v>4.0441137140701647E-2</c:v>
                </c:pt>
                <c:pt idx="86">
                  <c:v>1.1574075031717257E-14</c:v>
                </c:pt>
                <c:pt idx="87">
                  <c:v>-3.6080808956525684E-2</c:v>
                </c:pt>
                <c:pt idx="88">
                  <c:v>-6.4939548659473684E-2</c:v>
                </c:pt>
                <c:pt idx="89">
                  <c:v>-8.4416346994376473E-2</c:v>
                </c:pt>
                <c:pt idx="90">
                  <c:v>-9.3233292353029934E-2</c:v>
                </c:pt>
                <c:pt idx="91">
                  <c:v>-9.1095806497330623E-2</c:v>
                </c:pt>
                <c:pt idx="92">
                  <c:v>-7.8707672320663336E-2</c:v>
                </c:pt>
                <c:pt idx="93">
                  <c:v>-5.7699305780971294E-2</c:v>
                </c:pt>
                <c:pt idx="94">
                  <c:v>-3.0476064936715438E-2</c:v>
                </c:pt>
                <c:pt idx="95">
                  <c:v>-9.5283541859083863E-15</c:v>
                </c:pt>
                <c:pt idx="96">
                  <c:v>3.0476064936697966E-2</c:v>
                </c:pt>
                <c:pt idx="97">
                  <c:v>5.7699305780956632E-2</c:v>
                </c:pt>
                <c:pt idx="98">
                  <c:v>7.8707672320652858E-2</c:v>
                </c:pt>
                <c:pt idx="99">
                  <c:v>9.1095806497325807E-2</c:v>
                </c:pt>
                <c:pt idx="100">
                  <c:v>9.3233292353032515E-2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4208"/>
        <c:axId val="440806384"/>
      </c:scatterChart>
      <c:scatterChart>
        <c:scatterStyle val="lineMarker"/>
        <c:varyColors val="0"/>
        <c:ser>
          <c:idx val="0"/>
          <c:order val="0"/>
          <c:tx>
            <c:strRef>
              <c:f>'Hilbert impair'!$D$156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impair'!$D$159:$D$167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'Hilbert impair'!$E$156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impair'!$E$159:$E$167</c:f>
              <c:numCache>
                <c:formatCode>0.00</c:formatCode>
                <c:ptCount val="9"/>
                <c:pt idx="0">
                  <c:v>-7.6004476294593074E-2</c:v>
                </c:pt>
                <c:pt idx="1">
                  <c:v>-0.19245008972987526</c:v>
                </c:pt>
                <c:pt idx="2">
                  <c:v>-0.21884616733604623</c:v>
                </c:pt>
                <c:pt idx="3">
                  <c:v>-0.14284169104145317</c:v>
                </c:pt>
                <c:pt idx="4">
                  <c:v>0</c:v>
                </c:pt>
                <c:pt idx="5">
                  <c:v>0.14284169104145317</c:v>
                </c:pt>
                <c:pt idx="6">
                  <c:v>0.21884616733604623</c:v>
                </c:pt>
                <c:pt idx="7">
                  <c:v>0.19245008972987526</c:v>
                </c:pt>
                <c:pt idx="8">
                  <c:v>7.6004476294593074E-2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'Hilbert impair'!$F$156</c:f>
              <c:strCache>
                <c:ptCount val="1"/>
                <c:pt idx="0">
                  <c:v>Σ 2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impair'!$F$159:$F$167</c:f>
              <c:numCache>
                <c:formatCode>0.00</c:formatCode>
                <c:ptCount val="9"/>
                <c:pt idx="0">
                  <c:v>6.6837214746860149E-2</c:v>
                </c:pt>
                <c:pt idx="1">
                  <c:v>0</c:v>
                </c:pt>
                <c:pt idx="2">
                  <c:v>-0.29485064363063929</c:v>
                </c:pt>
                <c:pt idx="3">
                  <c:v>-0.36168785837749939</c:v>
                </c:pt>
                <c:pt idx="4">
                  <c:v>0</c:v>
                </c:pt>
                <c:pt idx="5">
                  <c:v>0.36168785837749939</c:v>
                </c:pt>
                <c:pt idx="6">
                  <c:v>0.29485064363063929</c:v>
                </c:pt>
                <c:pt idx="7">
                  <c:v>0</c:v>
                </c:pt>
                <c:pt idx="8">
                  <c:v>-6.6837214746860149E-2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'Hilbert impair'!$G$156</c:f>
              <c:strCache>
                <c:ptCount val="1"/>
                <c:pt idx="0">
                  <c:v>Σ 3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impair'!$G$159:$G$167</c:f>
              <c:numCache>
                <c:formatCode>0.00</c:formatCode>
                <c:ptCount val="9"/>
                <c:pt idx="0">
                  <c:v>-0.12561287498301521</c:v>
                </c:pt>
                <c:pt idx="1">
                  <c:v>5.4451042440383106E-17</c:v>
                </c:pt>
                <c:pt idx="2">
                  <c:v>-0.10240055390076411</c:v>
                </c:pt>
                <c:pt idx="3">
                  <c:v>-0.55413794810737471</c:v>
                </c:pt>
                <c:pt idx="4">
                  <c:v>0</c:v>
                </c:pt>
                <c:pt idx="5">
                  <c:v>0.55413794810737471</c:v>
                </c:pt>
                <c:pt idx="6">
                  <c:v>0.10240055390076411</c:v>
                </c:pt>
                <c:pt idx="7">
                  <c:v>-5.4451042440383106E-17</c:v>
                </c:pt>
                <c:pt idx="8">
                  <c:v>0.12561287498301521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'Hilbert impair'!$H$156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impair'!$B$159:$B$167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impair'!$H$159:$H$167</c:f>
              <c:numCache>
                <c:formatCode>0.00</c:formatCode>
                <c:ptCount val="9"/>
                <c:pt idx="0">
                  <c:v>9.3233292353031016E-2</c:v>
                </c:pt>
                <c:pt idx="1">
                  <c:v>-0.19245008972987529</c:v>
                </c:pt>
                <c:pt idx="2">
                  <c:v>4.0441137140689115E-2</c:v>
                </c:pt>
                <c:pt idx="3">
                  <c:v>-0.63014242440196777</c:v>
                </c:pt>
                <c:pt idx="4">
                  <c:v>0</c:v>
                </c:pt>
                <c:pt idx="5">
                  <c:v>0.63014242440196777</c:v>
                </c:pt>
                <c:pt idx="6">
                  <c:v>-4.0441137140689115E-2</c:v>
                </c:pt>
                <c:pt idx="7">
                  <c:v>0.19245008972987529</c:v>
                </c:pt>
                <c:pt idx="8">
                  <c:v>-9.3233292353031016E-2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4208"/>
        <c:axId val="440806384"/>
      </c:scatterChart>
      <c:valAx>
        <c:axId val="44012420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d'échantillon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806384"/>
        <c:crossesAt val="-0.8"/>
        <c:crossBetween val="midCat"/>
        <c:majorUnit val="1"/>
        <c:minorUnit val="0.5"/>
      </c:valAx>
      <c:valAx>
        <c:axId val="4408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124208"/>
        <c:crossesAt val="-16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76200</xdr:colOff>
      <xdr:row>30</xdr:row>
      <xdr:rowOff>76200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76200</xdr:colOff>
      <xdr:row>15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9</xdr:col>
          <xdr:colOff>9525</xdr:colOff>
          <xdr:row>27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9</xdr:col>
          <xdr:colOff>9525</xdr:colOff>
          <xdr:row>64</xdr:row>
          <xdr:rowOff>123825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9</xdr:col>
          <xdr:colOff>171450</xdr:colOff>
          <xdr:row>85</xdr:row>
          <xdr:rowOff>57150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9</xdr:col>
          <xdr:colOff>9525</xdr:colOff>
          <xdr:row>107</xdr:row>
          <xdr:rowOff>57150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9</xdr:col>
          <xdr:colOff>9525</xdr:colOff>
          <xdr:row>96</xdr:row>
          <xdr:rowOff>38100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619125</xdr:colOff>
      <xdr:row>30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5</xdr:col>
      <xdr:colOff>619125</xdr:colOff>
      <xdr:row>15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9</xdr:col>
          <xdr:colOff>9525</xdr:colOff>
          <xdr:row>23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9</xdr:col>
          <xdr:colOff>9525</xdr:colOff>
          <xdr:row>59</xdr:row>
          <xdr:rowOff>47625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9</xdr:col>
          <xdr:colOff>9525</xdr:colOff>
          <xdr:row>78</xdr:row>
          <xdr:rowOff>66675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5.docx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8.docx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package" Target="../embeddings/Microsoft_Word_Document7.docx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6.docx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O329"/>
  <sheetViews>
    <sheetView tabSelected="1" zoomScaleNormal="100" workbookViewId="0"/>
  </sheetViews>
  <sheetFormatPr baseColWidth="10" defaultRowHeight="15" outlineLevelRow="1" x14ac:dyDescent="0.25"/>
  <cols>
    <col min="3" max="3" width="15.7109375" bestFit="1" customWidth="1"/>
    <col min="4" max="4" width="11.5703125" bestFit="1" customWidth="1"/>
    <col min="5" max="5" width="15.7109375" bestFit="1" customWidth="1"/>
    <col min="6" max="8" width="13" bestFit="1" customWidth="1"/>
  </cols>
  <sheetData>
    <row r="33" spans="2:13" x14ac:dyDescent="0.25">
      <c r="B33" t="s">
        <v>15</v>
      </c>
      <c r="C33">
        <v>10</v>
      </c>
    </row>
    <row r="35" spans="2:13" x14ac:dyDescent="0.25">
      <c r="B35" s="40" t="s">
        <v>0</v>
      </c>
      <c r="C35" s="40"/>
      <c r="D35" s="40"/>
      <c r="E35" s="40"/>
      <c r="F35" s="40"/>
      <c r="G35" s="40"/>
      <c r="H35" s="40"/>
    </row>
    <row r="36" spans="2:13" x14ac:dyDescent="0.25">
      <c r="B36" s="3" t="s">
        <v>6</v>
      </c>
    </row>
    <row r="37" spans="2:13" s="15" customFormat="1" x14ac:dyDescent="0.25">
      <c r="B37" s="2" t="s">
        <v>27</v>
      </c>
      <c r="C37" s="4" t="str">
        <f>"Σ " &amp; C38</f>
        <v>Σ 0</v>
      </c>
      <c r="D37" s="4" t="str">
        <f t="shared" ref="D37:H37" si="0">"Σ " &amp; D38</f>
        <v>Σ 1</v>
      </c>
      <c r="E37" s="4" t="str">
        <f t="shared" si="0"/>
        <v>Σ 2</v>
      </c>
      <c r="F37" s="4" t="str">
        <f t="shared" si="0"/>
        <v>Σ 3</v>
      </c>
      <c r="G37" s="4" t="str">
        <f t="shared" si="0"/>
        <v>Σ 4</v>
      </c>
      <c r="H37" s="4" t="str">
        <f t="shared" si="0"/>
        <v>Σ 5</v>
      </c>
    </row>
    <row r="38" spans="2:13" x14ac:dyDescent="0.25">
      <c r="B38" s="2" t="s">
        <v>7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</row>
    <row r="39" spans="2:13" x14ac:dyDescent="0.25">
      <c r="B39" s="2" t="s">
        <v>25</v>
      </c>
      <c r="C39">
        <v>1</v>
      </c>
      <c r="D39">
        <v>2</v>
      </c>
      <c r="E39">
        <v>2</v>
      </c>
      <c r="F39">
        <v>2</v>
      </c>
      <c r="G39">
        <v>2</v>
      </c>
      <c r="H39">
        <v>1</v>
      </c>
    </row>
    <row r="40" spans="2:13" x14ac:dyDescent="0.25">
      <c r="B40">
        <v>-5</v>
      </c>
      <c r="C40" s="1">
        <f t="shared" ref="C40:C50" si="1">C$39/$C$33*COS(C$38*2*PI()/$C$33*$B40)</f>
        <v>0.1</v>
      </c>
      <c r="D40" s="1">
        <f t="shared" ref="D40:H50" si="2">C40+D$39/$C$33*COS(D$38*2*PI()/$C$33*$B40)</f>
        <v>-0.1</v>
      </c>
      <c r="E40" s="1">
        <f t="shared" si="2"/>
        <v>0.1</v>
      </c>
      <c r="F40" s="1">
        <f t="shared" si="2"/>
        <v>-0.1</v>
      </c>
      <c r="G40" s="1">
        <f t="shared" si="2"/>
        <v>0.1</v>
      </c>
      <c r="H40" s="1">
        <f t="shared" si="2"/>
        <v>0</v>
      </c>
      <c r="K40" s="1"/>
      <c r="M40" s="1"/>
    </row>
    <row r="41" spans="2:13" x14ac:dyDescent="0.25">
      <c r="B41">
        <v>-4</v>
      </c>
      <c r="C41" s="1">
        <f t="shared" si="1"/>
        <v>0.1</v>
      </c>
      <c r="D41" s="1">
        <f t="shared" si="2"/>
        <v>-6.1803398874989479E-2</v>
      </c>
      <c r="E41" s="1">
        <f t="shared" si="2"/>
        <v>0</v>
      </c>
      <c r="F41" s="1">
        <f t="shared" si="2"/>
        <v>6.1803398874989549E-2</v>
      </c>
      <c r="G41" s="1">
        <f t="shared" si="2"/>
        <v>-9.9999999999999992E-2</v>
      </c>
      <c r="H41" s="1">
        <f t="shared" si="2"/>
        <v>0</v>
      </c>
      <c r="K41" s="1"/>
      <c r="M41" s="1"/>
    </row>
    <row r="42" spans="2:13" hidden="1" outlineLevel="1" x14ac:dyDescent="0.25">
      <c r="B42">
        <v>-3</v>
      </c>
      <c r="C42" s="1">
        <f t="shared" si="1"/>
        <v>0.1</v>
      </c>
      <c r="D42" s="1">
        <f t="shared" si="2"/>
        <v>3.8196601125010533E-2</v>
      </c>
      <c r="E42" s="1">
        <f t="shared" si="2"/>
        <v>-0.12360679774997899</v>
      </c>
      <c r="F42" s="1">
        <f t="shared" si="2"/>
        <v>3.8196601125010499E-2</v>
      </c>
      <c r="G42" s="1">
        <f t="shared" si="2"/>
        <v>0.10000000000000005</v>
      </c>
      <c r="H42" s="1">
        <f t="shared" si="2"/>
        <v>0</v>
      </c>
      <c r="K42" s="1"/>
      <c r="M42" s="1"/>
    </row>
    <row r="43" spans="2:13" hidden="1" outlineLevel="1" x14ac:dyDescent="0.25">
      <c r="B43">
        <v>-2</v>
      </c>
      <c r="C43" s="1">
        <f t="shared" si="1"/>
        <v>0.1</v>
      </c>
      <c r="D43" s="1">
        <f t="shared" si="2"/>
        <v>0.16180339887498951</v>
      </c>
      <c r="E43" s="1">
        <f t="shared" si="2"/>
        <v>0</v>
      </c>
      <c r="F43" s="1">
        <f t="shared" si="2"/>
        <v>-0.16180339887498951</v>
      </c>
      <c r="G43" s="1">
        <f t="shared" si="2"/>
        <v>-0.10000000000000006</v>
      </c>
      <c r="H43" s="1">
        <f t="shared" si="2"/>
        <v>0</v>
      </c>
      <c r="K43" s="1"/>
      <c r="M43" s="1"/>
    </row>
    <row r="44" spans="2:13" hidden="1" outlineLevel="1" x14ac:dyDescent="0.25">
      <c r="B44">
        <v>-1</v>
      </c>
      <c r="C44" s="1">
        <f t="shared" si="1"/>
        <v>0.1</v>
      </c>
      <c r="D44" s="1">
        <f t="shared" si="2"/>
        <v>0.26180339887498949</v>
      </c>
      <c r="E44" s="1">
        <f t="shared" si="2"/>
        <v>0.32360679774997897</v>
      </c>
      <c r="F44" s="1">
        <f t="shared" si="2"/>
        <v>0.26180339887498949</v>
      </c>
      <c r="G44" s="1">
        <f t="shared" si="2"/>
        <v>0.1</v>
      </c>
      <c r="H44" s="1">
        <f t="shared" si="2"/>
        <v>0</v>
      </c>
      <c r="K44" s="1"/>
      <c r="M44" s="1"/>
    </row>
    <row r="45" spans="2:13" hidden="1" outlineLevel="1" x14ac:dyDescent="0.25">
      <c r="B45">
        <v>0</v>
      </c>
      <c r="C45" s="1">
        <f t="shared" si="1"/>
        <v>0.1</v>
      </c>
      <c r="D45" s="1">
        <f t="shared" si="2"/>
        <v>0.30000000000000004</v>
      </c>
      <c r="E45" s="1">
        <f t="shared" si="2"/>
        <v>0.5</v>
      </c>
      <c r="F45" s="1">
        <f t="shared" si="2"/>
        <v>0.7</v>
      </c>
      <c r="G45" s="1">
        <f t="shared" si="2"/>
        <v>0.89999999999999991</v>
      </c>
      <c r="H45" s="1">
        <f t="shared" si="2"/>
        <v>0.99999999999999989</v>
      </c>
      <c r="K45" s="1"/>
      <c r="M45" s="1"/>
    </row>
    <row r="46" spans="2:13" hidden="1" outlineLevel="1" x14ac:dyDescent="0.25">
      <c r="B46">
        <v>1</v>
      </c>
      <c r="C46" s="1">
        <f t="shared" si="1"/>
        <v>0.1</v>
      </c>
      <c r="D46" s="1">
        <f t="shared" si="2"/>
        <v>0.26180339887498949</v>
      </c>
      <c r="E46" s="1">
        <f t="shared" si="2"/>
        <v>0.32360679774997897</v>
      </c>
      <c r="F46" s="1">
        <f t="shared" si="2"/>
        <v>0.26180339887498949</v>
      </c>
      <c r="G46" s="1">
        <f t="shared" si="2"/>
        <v>0.1</v>
      </c>
      <c r="H46" s="1">
        <f t="shared" si="2"/>
        <v>0</v>
      </c>
      <c r="K46" s="1"/>
      <c r="M46" s="1"/>
    </row>
    <row r="47" spans="2:13" hidden="1" outlineLevel="1" x14ac:dyDescent="0.25">
      <c r="B47">
        <v>2</v>
      </c>
      <c r="C47" s="1">
        <f t="shared" si="1"/>
        <v>0.1</v>
      </c>
      <c r="D47" s="1">
        <f t="shared" si="2"/>
        <v>0.16180339887498951</v>
      </c>
      <c r="E47" s="1">
        <f t="shared" si="2"/>
        <v>0</v>
      </c>
      <c r="F47" s="1">
        <f t="shared" si="2"/>
        <v>-0.16180339887498951</v>
      </c>
      <c r="G47" s="1">
        <f t="shared" si="2"/>
        <v>-0.10000000000000006</v>
      </c>
      <c r="H47" s="1">
        <f t="shared" si="2"/>
        <v>0</v>
      </c>
      <c r="K47" s="1"/>
      <c r="M47" s="1"/>
    </row>
    <row r="48" spans="2:13" hidden="1" outlineLevel="1" x14ac:dyDescent="0.25">
      <c r="B48">
        <v>3</v>
      </c>
      <c r="C48" s="1">
        <f t="shared" si="1"/>
        <v>0.1</v>
      </c>
      <c r="D48" s="1">
        <f t="shared" si="2"/>
        <v>3.8196601125010533E-2</v>
      </c>
      <c r="E48" s="1">
        <f t="shared" si="2"/>
        <v>-0.12360679774997899</v>
      </c>
      <c r="F48" s="1">
        <f t="shared" si="2"/>
        <v>3.8196601125010499E-2</v>
      </c>
      <c r="G48" s="1">
        <f t="shared" si="2"/>
        <v>0.10000000000000005</v>
      </c>
      <c r="H48" s="1">
        <f t="shared" si="2"/>
        <v>0</v>
      </c>
      <c r="K48" s="1"/>
      <c r="M48" s="1"/>
    </row>
    <row r="49" spans="2:13" collapsed="1" x14ac:dyDescent="0.25">
      <c r="B49">
        <v>4</v>
      </c>
      <c r="C49" s="1">
        <f t="shared" si="1"/>
        <v>0.1</v>
      </c>
      <c r="D49" s="1">
        <f t="shared" si="2"/>
        <v>-6.1803398874989479E-2</v>
      </c>
      <c r="E49" s="1">
        <f t="shared" si="2"/>
        <v>0</v>
      </c>
      <c r="F49" s="1">
        <f t="shared" si="2"/>
        <v>6.1803398874989549E-2</v>
      </c>
      <c r="G49" s="1">
        <f t="shared" si="2"/>
        <v>-9.9999999999999992E-2</v>
      </c>
      <c r="H49" s="1">
        <f t="shared" si="2"/>
        <v>0</v>
      </c>
      <c r="K49" s="1"/>
      <c r="M49" s="1"/>
    </row>
    <row r="50" spans="2:13" x14ac:dyDescent="0.25">
      <c r="B50">
        <v>5</v>
      </c>
      <c r="C50" s="1">
        <f t="shared" si="1"/>
        <v>0.1</v>
      </c>
      <c r="D50" s="1">
        <f t="shared" si="2"/>
        <v>-0.1</v>
      </c>
      <c r="E50" s="1">
        <f t="shared" si="2"/>
        <v>0.1</v>
      </c>
      <c r="F50" s="1">
        <f t="shared" si="2"/>
        <v>-0.1</v>
      </c>
      <c r="G50" s="1">
        <f t="shared" si="2"/>
        <v>0.1</v>
      </c>
      <c r="H50" s="1">
        <f t="shared" si="2"/>
        <v>0</v>
      </c>
      <c r="K50" s="1"/>
      <c r="M50" s="1"/>
    </row>
    <row r="52" spans="2:13" s="13" customFormat="1" x14ac:dyDescent="0.25">
      <c r="B52" s="41" t="s">
        <v>26</v>
      </c>
      <c r="C52" s="41"/>
      <c r="D52" s="41"/>
      <c r="E52" s="41"/>
      <c r="F52" s="41"/>
      <c r="G52" s="41"/>
      <c r="H52" s="41"/>
    </row>
    <row r="53" spans="2:13" s="13" customFormat="1" x14ac:dyDescent="0.25">
      <c r="B53" s="16" t="s">
        <v>8</v>
      </c>
      <c r="C53" s="16" t="str">
        <f>"Σ " &amp; C38 &amp; " (Lissage)"</f>
        <v>Σ 0 (Lissage)</v>
      </c>
      <c r="D53" s="16" t="str">
        <f>"Σ " &amp; D38 &amp; " (Lissage)"</f>
        <v>Σ 1 (Lissage)</v>
      </c>
      <c r="E53" s="16" t="str">
        <f>"Σ " &amp; E38 &amp; " (Lissage)"</f>
        <v>Σ 2 (Lissage)</v>
      </c>
      <c r="F53" s="16" t="str">
        <f>"Σ " &amp; F37 &amp; " (Lissage)"</f>
        <v>Σ Σ 3 (Lissage)</v>
      </c>
      <c r="G53" s="16" t="str">
        <f>"Σ " &amp; G37 &amp; " (Lissage)"</f>
        <v>Σ Σ 4 (Lissage)</v>
      </c>
      <c r="H53" s="16" t="str">
        <f>"Σ " &amp; H37 &amp; " (Lissage)"</f>
        <v>Σ Σ 5 (Lissage)</v>
      </c>
      <c r="J53" s="22" t="s">
        <v>14</v>
      </c>
      <c r="K53" s="23"/>
      <c r="L53" s="24"/>
    </row>
    <row r="54" spans="2:13" s="12" customFormat="1" x14ac:dyDescent="0.25">
      <c r="B54" s="9">
        <v>-5</v>
      </c>
      <c r="C54" s="1">
        <f t="shared" ref="C54:C85" si="3">C$39/$C$33*COS(C$38*2*PI()/$C$33*$B54)</f>
        <v>0.1</v>
      </c>
      <c r="D54" s="1">
        <f t="shared" ref="D54:H63" si="4">C54+D$39/$C$33*COS(D$38*2*PI()/$C$33*$B54)</f>
        <v>-0.1</v>
      </c>
      <c r="E54" s="1">
        <f t="shared" si="4"/>
        <v>0.1</v>
      </c>
      <c r="F54" s="1">
        <f t="shared" si="4"/>
        <v>-0.1</v>
      </c>
      <c r="G54" s="1">
        <f t="shared" si="4"/>
        <v>0.1</v>
      </c>
      <c r="H54" s="1">
        <f t="shared" si="4"/>
        <v>0</v>
      </c>
      <c r="J54" s="25"/>
      <c r="K54" s="26"/>
      <c r="L54" s="27"/>
      <c r="M54" s="1"/>
    </row>
    <row r="55" spans="2:13" s="12" customFormat="1" x14ac:dyDescent="0.25">
      <c r="B55" s="12">
        <v>-4.9000000000000004</v>
      </c>
      <c r="C55" s="1">
        <f t="shared" si="3"/>
        <v>0.1</v>
      </c>
      <c r="D55" s="1">
        <f t="shared" si="4"/>
        <v>-9.9605345685654323E-2</v>
      </c>
      <c r="E55" s="1">
        <f t="shared" si="4"/>
        <v>9.8817594577241263E-2</v>
      </c>
      <c r="F55" s="1">
        <f t="shared" si="4"/>
        <v>-9.7639855568496525E-2</v>
      </c>
      <c r="G55" s="1">
        <f t="shared" si="4"/>
        <v>9.6076776657229745E-2</v>
      </c>
      <c r="H55" s="1">
        <f t="shared" si="4"/>
        <v>9.7112502771434794E-4</v>
      </c>
      <c r="J55" s="25"/>
      <c r="K55" s="26"/>
      <c r="L55" s="27"/>
      <c r="M55" s="1"/>
    </row>
    <row r="56" spans="2:13" s="12" customFormat="1" ht="14.45" hidden="1" customHeight="1" outlineLevel="1" x14ac:dyDescent="0.25">
      <c r="B56" s="9">
        <v>-4.8</v>
      </c>
      <c r="C56" s="1">
        <f t="shared" si="3"/>
        <v>0.1</v>
      </c>
      <c r="D56" s="1">
        <f t="shared" si="4"/>
        <v>-9.8422940262895553E-2</v>
      </c>
      <c r="E56" s="1">
        <f t="shared" si="4"/>
        <v>9.5293691962830662E-2</v>
      </c>
      <c r="F56" s="1">
        <f t="shared" si="4"/>
        <v>-9.0661605214819641E-2</v>
      </c>
      <c r="G56" s="1">
        <f t="shared" si="4"/>
        <v>8.4599730793952971E-2</v>
      </c>
      <c r="H56" s="1">
        <f t="shared" si="4"/>
        <v>3.6980313564582562E-3</v>
      </c>
      <c r="J56" s="25"/>
      <c r="K56" s="26"/>
      <c r="L56" s="27"/>
      <c r="M56" s="1"/>
    </row>
    <row r="57" spans="2:13" s="12" customFormat="1" ht="14.45" hidden="1" customHeight="1" outlineLevel="1" x14ac:dyDescent="0.25">
      <c r="B57" s="12">
        <v>-4.7</v>
      </c>
      <c r="C57" s="1">
        <f t="shared" si="3"/>
        <v>0.1</v>
      </c>
      <c r="D57" s="1">
        <f t="shared" si="4"/>
        <v>-9.6457450145737755E-2</v>
      </c>
      <c r="E57" s="1">
        <f t="shared" si="4"/>
        <v>8.9497847031912547E-2</v>
      </c>
      <c r="F57" s="1">
        <f t="shared" si="4"/>
        <v>-7.9367738068490401E-2</v>
      </c>
      <c r="G57" s="1">
        <f t="shared" si="4"/>
        <v>6.6425987415791948E-2</v>
      </c>
      <c r="H57" s="1">
        <f t="shared" si="4"/>
        <v>7.6474621865446762E-3</v>
      </c>
      <c r="J57" s="25"/>
      <c r="K57" s="26"/>
      <c r="L57" s="27"/>
      <c r="M57" s="1"/>
    </row>
    <row r="58" spans="2:13" s="12" customFormat="1" ht="14.45" hidden="1" customHeight="1" outlineLevel="1" x14ac:dyDescent="0.25">
      <c r="B58" s="9">
        <v>-4.5999999999999996</v>
      </c>
      <c r="C58" s="1">
        <f t="shared" si="3"/>
        <v>0.1</v>
      </c>
      <c r="D58" s="1">
        <f t="shared" si="4"/>
        <v>-9.371663222572621E-2</v>
      </c>
      <c r="E58" s="1">
        <f t="shared" si="4"/>
        <v>8.1544703783046429E-2</v>
      </c>
      <c r="F58" s="1">
        <f t="shared" si="4"/>
        <v>-6.4249021701235698E-2</v>
      </c>
      <c r="G58" s="1">
        <f t="shared" si="4"/>
        <v>4.2916337294563303E-2</v>
      </c>
      <c r="H58" s="1">
        <f t="shared" si="4"/>
        <v>1.2014637857068786E-2</v>
      </c>
      <c r="J58" s="25"/>
      <c r="K58" s="26"/>
      <c r="L58" s="27"/>
      <c r="M58" s="1"/>
    </row>
    <row r="59" spans="2:13" s="12" customFormat="1" ht="14.45" hidden="1" customHeight="1" outlineLevel="1" x14ac:dyDescent="0.25">
      <c r="B59" s="12">
        <v>-4.5</v>
      </c>
      <c r="C59" s="1">
        <f t="shared" si="3"/>
        <v>0.1</v>
      </c>
      <c r="D59" s="1">
        <f t="shared" si="4"/>
        <v>-9.0211303259030706E-2</v>
      </c>
      <c r="E59" s="1">
        <f t="shared" si="4"/>
        <v>7.1592095615958778E-2</v>
      </c>
      <c r="F59" s="1">
        <f t="shared" si="4"/>
        <v>-4.5964954842535807E-2</v>
      </c>
      <c r="G59" s="1">
        <f t="shared" si="4"/>
        <v>1.5838444032453596E-2</v>
      </c>
      <c r="H59" s="1">
        <f t="shared" si="4"/>
        <v>1.5838444032453651E-2</v>
      </c>
      <c r="J59" s="25"/>
      <c r="K59" s="26"/>
      <c r="L59" s="27"/>
      <c r="M59" s="1"/>
    </row>
    <row r="60" spans="2:13" s="12" customFormat="1" ht="14.45" hidden="1" customHeight="1" outlineLevel="1" x14ac:dyDescent="0.25">
      <c r="B60" s="9">
        <v>-4.4000000000000004</v>
      </c>
      <c r="C60" s="1">
        <f t="shared" si="3"/>
        <v>0.1</v>
      </c>
      <c r="D60" s="1">
        <f t="shared" si="4"/>
        <v>-8.5955297177650297E-2</v>
      </c>
      <c r="E60" s="1">
        <f t="shared" si="4"/>
        <v>5.983842830663208E-2</v>
      </c>
      <c r="F60" s="1">
        <f t="shared" si="4"/>
        <v>-2.5317430006382591E-2</v>
      </c>
      <c r="G60" s="1">
        <f t="shared" si="4"/>
        <v>-1.2759326100519719E-2</v>
      </c>
      <c r="H60" s="1">
        <f t="shared" si="4"/>
        <v>1.8142373336974906E-2</v>
      </c>
      <c r="J60" s="25"/>
      <c r="K60" s="26"/>
      <c r="L60" s="27"/>
      <c r="M60" s="1"/>
    </row>
    <row r="61" spans="2:13" s="12" customFormat="1" ht="14.45" hidden="1" customHeight="1" outlineLevel="1" x14ac:dyDescent="0.25">
      <c r="B61" s="12">
        <v>-4.3</v>
      </c>
      <c r="C61" s="1">
        <f t="shared" si="3"/>
        <v>0.1</v>
      </c>
      <c r="D61" s="1">
        <f t="shared" si="4"/>
        <v>-8.0965410493203882E-2</v>
      </c>
      <c r="E61" s="1">
        <f t="shared" si="4"/>
        <v>4.6519387456533973E-2</v>
      </c>
      <c r="F61" s="1">
        <f t="shared" si="4"/>
        <v>-3.2185899764369946E-3</v>
      </c>
      <c r="G61" s="1">
        <f t="shared" si="4"/>
        <v>-4.0694852893582142E-2</v>
      </c>
      <c r="H61" s="1">
        <f t="shared" si="4"/>
        <v>1.808367233566522E-2</v>
      </c>
      <c r="J61" s="25"/>
      <c r="K61" s="26"/>
      <c r="L61" s="27"/>
      <c r="M61" s="1"/>
    </row>
    <row r="62" spans="2:13" s="12" customFormat="1" ht="14.45" hidden="1" customHeight="1" outlineLevel="1" x14ac:dyDescent="0.25">
      <c r="B62" s="9">
        <v>-4.2</v>
      </c>
      <c r="C62" s="1">
        <f t="shared" si="3"/>
        <v>0.1</v>
      </c>
      <c r="D62" s="1">
        <f t="shared" si="4"/>
        <v>-7.5261336008772717E-2</v>
      </c>
      <c r="E62" s="1">
        <f t="shared" si="4"/>
        <v>3.1904022987026645E-2</v>
      </c>
      <c r="F62" s="1">
        <f t="shared" si="4"/>
        <v>1.9345919081163926E-2</v>
      </c>
      <c r="G62" s="1">
        <f t="shared" si="4"/>
        <v>-6.5809939231850551E-2</v>
      </c>
      <c r="H62" s="1">
        <f t="shared" si="4"/>
        <v>1.509176020564422E-2</v>
      </c>
      <c r="J62" s="25"/>
      <c r="K62" s="26"/>
      <c r="L62" s="27"/>
      <c r="M62" s="1"/>
    </row>
    <row r="63" spans="2:13" s="12" customFormat="1" ht="14.45" hidden="1" customHeight="1" outlineLevel="1" x14ac:dyDescent="0.25">
      <c r="B63" s="12">
        <v>-4.0999999999999996</v>
      </c>
      <c r="C63" s="1">
        <f t="shared" si="3"/>
        <v>0.1</v>
      </c>
      <c r="D63" s="1">
        <f t="shared" si="4"/>
        <v>-6.8865585100402971E-2</v>
      </c>
      <c r="E63" s="1">
        <f t="shared" si="4"/>
        <v>1.6290273212611395E-2</v>
      </c>
      <c r="F63" s="1">
        <f t="shared" si="4"/>
        <v>4.135691992547251E-2</v>
      </c>
      <c r="G63" s="1">
        <f t="shared" si="4"/>
        <v>-8.6127878024265705E-2</v>
      </c>
      <c r="H63" s="1">
        <f t="shared" si="4"/>
        <v>8.9777736052497337E-3</v>
      </c>
      <c r="J63" s="25"/>
      <c r="K63" s="26"/>
      <c r="L63" s="27"/>
      <c r="M63" s="1"/>
    </row>
    <row r="64" spans="2:13" s="12" customFormat="1" ht="14.45" hidden="1" customHeight="1" outlineLevel="1" x14ac:dyDescent="0.25">
      <c r="B64" s="9">
        <v>-4</v>
      </c>
      <c r="C64" s="1">
        <f t="shared" si="3"/>
        <v>0.1</v>
      </c>
      <c r="D64" s="1">
        <f t="shared" ref="D64:H73" si="5">C64+D$39/$C$33*COS(D$38*2*PI()/$C$33*$B64)</f>
        <v>-6.1803398874989479E-2</v>
      </c>
      <c r="E64" s="1">
        <f t="shared" si="5"/>
        <v>0</v>
      </c>
      <c r="F64" s="1">
        <f t="shared" si="5"/>
        <v>6.1803398874989549E-2</v>
      </c>
      <c r="G64" s="1">
        <f t="shared" si="5"/>
        <v>-9.9999999999999992E-2</v>
      </c>
      <c r="H64" s="1">
        <f t="shared" si="5"/>
        <v>0</v>
      </c>
      <c r="J64" s="25"/>
      <c r="K64" s="26"/>
      <c r="L64" s="27"/>
      <c r="M64" s="1"/>
    </row>
    <row r="65" spans="2:12" ht="14.45" hidden="1" customHeight="1" outlineLevel="1" x14ac:dyDescent="0.25">
      <c r="B65" s="12">
        <v>-3.9</v>
      </c>
      <c r="C65" s="1">
        <f t="shared" si="3"/>
        <v>0.1</v>
      </c>
      <c r="D65" s="1">
        <f t="shared" si="5"/>
        <v>-5.410264855515784E-2</v>
      </c>
      <c r="E65" s="1">
        <f t="shared" si="5"/>
        <v>-1.6626385638012983E-2</v>
      </c>
      <c r="F65" s="1">
        <f t="shared" si="5"/>
        <v>7.9724349182330095E-2</v>
      </c>
      <c r="G65" s="1">
        <f t="shared" si="5"/>
        <v>-0.10623094799532026</v>
      </c>
      <c r="H65" s="1">
        <f t="shared" si="5"/>
        <v>-1.1125296365804921E-2</v>
      </c>
      <c r="J65" s="25"/>
      <c r="K65" s="26"/>
      <c r="L65" s="27"/>
    </row>
    <row r="66" spans="2:12" ht="14.45" hidden="1" customHeight="1" outlineLevel="1" x14ac:dyDescent="0.25">
      <c r="B66" s="9">
        <v>-3.8</v>
      </c>
      <c r="C66" s="1">
        <f t="shared" si="3"/>
        <v>0.1</v>
      </c>
      <c r="D66" s="1">
        <f t="shared" si="5"/>
        <v>-4.5793725484282261E-2</v>
      </c>
      <c r="E66" s="1">
        <f t="shared" si="5"/>
        <v>-3.3235621578419694E-2</v>
      </c>
      <c r="F66" s="1">
        <f t="shared" si="5"/>
        <v>9.4249176371318383E-2</v>
      </c>
      <c r="G66" s="1">
        <f t="shared" si="5"/>
        <v>-0.10417376389157723</v>
      </c>
      <c r="H66" s="1">
        <f t="shared" si="5"/>
        <v>-2.3272064454082517E-2</v>
      </c>
      <c r="J66" s="25"/>
      <c r="K66" s="26"/>
      <c r="L66" s="27"/>
    </row>
    <row r="67" spans="2:12" ht="14.45" hidden="1" customHeight="1" outlineLevel="1" x14ac:dyDescent="0.25">
      <c r="B67" s="12">
        <v>-3.7</v>
      </c>
      <c r="C67" s="1">
        <f t="shared" si="3"/>
        <v>0.1</v>
      </c>
      <c r="D67" s="1">
        <f t="shared" si="5"/>
        <v>-3.6909421185737756E-2</v>
      </c>
      <c r="E67" s="1">
        <f t="shared" si="5"/>
        <v>-4.9467525091600399E-2</v>
      </c>
      <c r="F67" s="1">
        <f t="shared" si="5"/>
        <v>0.10463512346355741</v>
      </c>
      <c r="G67" s="1">
        <f t="shared" si="5"/>
        <v>-9.3787816799338175E-2</v>
      </c>
      <c r="H67" s="1">
        <f t="shared" si="5"/>
        <v>-3.5009291570090889E-2</v>
      </c>
      <c r="J67" s="25"/>
      <c r="K67" s="26"/>
      <c r="L67" s="27"/>
    </row>
    <row r="68" spans="2:12" ht="14.45" hidden="1" customHeight="1" outlineLevel="1" x14ac:dyDescent="0.25">
      <c r="B68" s="9">
        <v>-3.6</v>
      </c>
      <c r="C68" s="1">
        <f t="shared" si="3"/>
        <v>0.1</v>
      </c>
      <c r="D68" s="1">
        <f t="shared" si="5"/>
        <v>-2.748479794973796E-2</v>
      </c>
      <c r="E68" s="1">
        <f t="shared" si="5"/>
        <v>-6.4961060866882886E-2</v>
      </c>
      <c r="F68" s="1">
        <f t="shared" si="5"/>
        <v>0.11030027514188989</v>
      </c>
      <c r="G68" s="1">
        <f t="shared" si="5"/>
        <v>-7.5655022035760411E-2</v>
      </c>
      <c r="H68" s="1">
        <f t="shared" si="5"/>
        <v>-4.4753322598265713E-2</v>
      </c>
      <c r="J68" s="25"/>
      <c r="K68" s="26"/>
      <c r="L68" s="27"/>
    </row>
    <row r="69" spans="2:12" ht="14.45" hidden="1" customHeight="1" outlineLevel="1" x14ac:dyDescent="0.25">
      <c r="B69" s="12">
        <v>-3.5000000000000102</v>
      </c>
      <c r="C69" s="1">
        <f t="shared" si="3"/>
        <v>0.1</v>
      </c>
      <c r="D69" s="1">
        <f t="shared" si="5"/>
        <v>-1.7557050458495621E-2</v>
      </c>
      <c r="E69" s="1">
        <f t="shared" si="5"/>
        <v>-7.9360449333482769E-2</v>
      </c>
      <c r="F69" s="1">
        <f t="shared" si="5"/>
        <v>0.11085085392554678</v>
      </c>
      <c r="G69" s="1">
        <f t="shared" si="5"/>
        <v>-5.0952544949445622E-2</v>
      </c>
      <c r="H69" s="1">
        <f t="shared" si="5"/>
        <v>-5.0952544949442465E-2</v>
      </c>
      <c r="J69" s="25"/>
      <c r="K69" s="26"/>
      <c r="L69" s="27"/>
    </row>
    <row r="70" spans="2:12" ht="14.45" hidden="1" customHeight="1" outlineLevel="1" x14ac:dyDescent="0.25">
      <c r="B70" s="9">
        <v>-3.4000000000000101</v>
      </c>
      <c r="C70" s="1">
        <f t="shared" si="3"/>
        <v>0.1</v>
      </c>
      <c r="D70" s="1">
        <f t="shared" si="5"/>
        <v>-7.1653589958004249E-3</v>
      </c>
      <c r="E70" s="1">
        <f t="shared" si="5"/>
        <v>-9.2321217308812611E-2</v>
      </c>
      <c r="F70" s="1">
        <f t="shared" si="5"/>
        <v>0.1061017229540825</v>
      </c>
      <c r="G70" s="1">
        <f t="shared" si="5"/>
        <v>-2.138307499565946E-2</v>
      </c>
      <c r="H70" s="1">
        <f t="shared" si="5"/>
        <v>-5.2284774433151202E-2</v>
      </c>
      <c r="J70" s="25"/>
      <c r="K70" s="26"/>
      <c r="L70" s="27"/>
    </row>
    <row r="71" spans="2:12" ht="14.45" hidden="1" customHeight="1" outlineLevel="1" x14ac:dyDescent="0.25">
      <c r="B71" s="12">
        <v>-3.30000000000001</v>
      </c>
      <c r="C71" s="1">
        <f t="shared" si="3"/>
        <v>0.1</v>
      </c>
      <c r="D71" s="1">
        <f t="shared" si="5"/>
        <v>3.6492651796558306E-3</v>
      </c>
      <c r="E71" s="1">
        <f t="shared" si="5"/>
        <v>-0.10351609381614132</v>
      </c>
      <c r="F71" s="1">
        <f t="shared" si="5"/>
        <v>9.6089251869513254E-2</v>
      </c>
      <c r="G71" s="1">
        <f t="shared" si="5"/>
        <v>1.0933393556494087E-2</v>
      </c>
      <c r="H71" s="1">
        <f t="shared" si="5"/>
        <v>-4.7845131672750674E-2</v>
      </c>
      <c r="J71" s="25"/>
      <c r="K71" s="26"/>
      <c r="L71" s="27"/>
    </row>
    <row r="72" spans="2:12" ht="14.45" hidden="1" customHeight="1" outlineLevel="1" x14ac:dyDescent="0.25">
      <c r="B72" s="9">
        <v>-3.2000000000000099</v>
      </c>
      <c r="C72" s="1">
        <f t="shared" si="3"/>
        <v>0.1</v>
      </c>
      <c r="D72" s="1">
        <f t="shared" si="5"/>
        <v>1.4844141686984322E-2</v>
      </c>
      <c r="E72" s="1">
        <f t="shared" si="5"/>
        <v>-0.11264065626275167</v>
      </c>
      <c r="F72" s="1">
        <f t="shared" si="5"/>
        <v>8.1075975962975513E-2</v>
      </c>
      <c r="G72" s="1">
        <f t="shared" si="5"/>
        <v>4.3599713045825619E-2</v>
      </c>
      <c r="H72" s="1">
        <f t="shared" si="5"/>
        <v>-3.7301986391667277E-2</v>
      </c>
      <c r="J72" s="25"/>
      <c r="K72" s="26"/>
      <c r="L72" s="27"/>
    </row>
    <row r="73" spans="2:12" ht="14.45" hidden="1" customHeight="1" outlineLevel="1" x14ac:dyDescent="0.25">
      <c r="B73" s="12">
        <v>-3.1000000000000099</v>
      </c>
      <c r="C73" s="1">
        <f t="shared" si="3"/>
        <v>0.1</v>
      </c>
      <c r="D73" s="1">
        <f t="shared" si="5"/>
        <v>2.63750894630633E-2</v>
      </c>
      <c r="E73" s="1">
        <f t="shared" si="5"/>
        <v>-0.11941863602121738</v>
      </c>
      <c r="F73" s="1">
        <f t="shared" si="5"/>
        <v>6.1546774471988086E-2</v>
      </c>
      <c r="G73" s="1">
        <f t="shared" si="5"/>
        <v>7.4104878377845962E-2</v>
      </c>
      <c r="H73" s="1">
        <f t="shared" si="5"/>
        <v>-2.1000773251668478E-2</v>
      </c>
      <c r="J73" s="25"/>
      <c r="K73" s="26"/>
      <c r="L73" s="27"/>
    </row>
    <row r="74" spans="2:12" ht="14.45" hidden="1" customHeight="1" outlineLevel="1" x14ac:dyDescent="0.25">
      <c r="B74" s="9">
        <v>-3.0000000000000102</v>
      </c>
      <c r="C74" s="1">
        <f t="shared" si="3"/>
        <v>0.1</v>
      </c>
      <c r="D74" s="1">
        <f t="shared" ref="D74:H83" si="6">C74+D$39/$C$33*COS(D$38*2*PI()/$C$33*$B74)</f>
        <v>3.8196601125009305E-2</v>
      </c>
      <c r="E74" s="1">
        <f t="shared" si="6"/>
        <v>-0.12360679774997868</v>
      </c>
      <c r="F74" s="1">
        <f t="shared" si="6"/>
        <v>3.819660112501308E-2</v>
      </c>
      <c r="G74" s="1">
        <f t="shared" si="6"/>
        <v>9.999999999999773E-2</v>
      </c>
      <c r="H74" s="1">
        <f t="shared" si="6"/>
        <v>-2.2759572004815709E-15</v>
      </c>
      <c r="J74" s="25"/>
      <c r="K74" s="26"/>
      <c r="L74" s="27"/>
    </row>
    <row r="75" spans="2:12" ht="14.45" hidden="1" customHeight="1" outlineLevel="1" x14ac:dyDescent="0.25">
      <c r="B75" s="12">
        <v>-2.9000000000000101</v>
      </c>
      <c r="C75" s="1">
        <f t="shared" si="3"/>
        <v>0.1</v>
      </c>
      <c r="D75" s="1">
        <f t="shared" si="6"/>
        <v>5.0262022567027831E-2</v>
      </c>
      <c r="E75" s="1">
        <f t="shared" si="6"/>
        <v>-0.1249993134417437</v>
      </c>
      <c r="F75" s="1">
        <f t="shared" si="6"/>
        <v>1.1910107743996756E-2</v>
      </c>
      <c r="G75" s="1">
        <f t="shared" si="6"/>
        <v>0.11907546673979186</v>
      </c>
      <c r="H75" s="1">
        <f t="shared" si="6"/>
        <v>2.3969815110275516E-2</v>
      </c>
      <c r="J75" s="25"/>
      <c r="K75" s="26"/>
      <c r="L75" s="27"/>
    </row>
    <row r="76" spans="2:12" ht="14.45" hidden="1" customHeight="1" outlineLevel="1" x14ac:dyDescent="0.25">
      <c r="B76" s="9">
        <v>-2.80000000000001</v>
      </c>
      <c r="C76" s="1">
        <f t="shared" si="3"/>
        <v>0.1</v>
      </c>
      <c r="D76" s="1">
        <f t="shared" si="6"/>
        <v>6.2523737082853859E-2</v>
      </c>
      <c r="E76" s="1">
        <f t="shared" si="6"/>
        <v>-0.1234315600947955</v>
      </c>
      <c r="F76" s="1">
        <f t="shared" si="6"/>
        <v>-1.6266201098992988E-2</v>
      </c>
      <c r="G76" s="1">
        <f t="shared" si="6"/>
        <v>0.12952752438528592</v>
      </c>
      <c r="H76" s="1">
        <f t="shared" si="6"/>
        <v>4.8625824947789317E-2</v>
      </c>
      <c r="J76" s="25"/>
      <c r="K76" s="26"/>
      <c r="L76" s="27"/>
    </row>
    <row r="77" spans="2:12" ht="14.45" hidden="1" customHeight="1" outlineLevel="1" x14ac:dyDescent="0.25">
      <c r="B77" s="12">
        <v>-2.7000000000000099</v>
      </c>
      <c r="C77" s="1">
        <f t="shared" si="3"/>
        <v>0.1</v>
      </c>
      <c r="D77" s="1">
        <f t="shared" si="6"/>
        <v>7.4933353287137947E-2</v>
      </c>
      <c r="E77" s="1">
        <f t="shared" si="6"/>
        <v>-0.11878327893858769</v>
      </c>
      <c r="F77" s="1">
        <f t="shared" si="6"/>
        <v>-4.5158368401648552E-2</v>
      </c>
      <c r="G77" s="1">
        <f t="shared" si="6"/>
        <v>0.13010296760712181</v>
      </c>
      <c r="H77" s="1">
        <f t="shared" si="6"/>
        <v>7.132444237787193E-2</v>
      </c>
      <c r="J77" s="25"/>
      <c r="K77" s="26"/>
      <c r="L77" s="27"/>
    </row>
    <row r="78" spans="2:12" ht="14.45" hidden="1" customHeight="1" outlineLevel="1" x14ac:dyDescent="0.25">
      <c r="B78" s="9">
        <v>-2.6000000000000099</v>
      </c>
      <c r="C78" s="1">
        <f t="shared" si="3"/>
        <v>0.1</v>
      </c>
      <c r="D78" s="1">
        <f t="shared" si="6"/>
        <v>8.7441896094136135E-2</v>
      </c>
      <c r="E78" s="1">
        <f t="shared" si="6"/>
        <v>-0.11098104416875915</v>
      </c>
      <c r="F78" s="1">
        <f t="shared" si="6"/>
        <v>-7.3504781251610626E-2</v>
      </c>
      <c r="G78" s="1">
        <f t="shared" si="6"/>
        <v>0.1202118509741144</v>
      </c>
      <c r="H78" s="1">
        <f t="shared" si="6"/>
        <v>8.9310151536616811E-2</v>
      </c>
      <c r="J78" s="25"/>
      <c r="K78" s="26"/>
      <c r="L78" s="27"/>
    </row>
    <row r="79" spans="2:12" ht="14.45" hidden="1" customHeight="1" outlineLevel="1" x14ac:dyDescent="0.25">
      <c r="B79" s="12">
        <v>-2.5000000000000102</v>
      </c>
      <c r="C79" s="1">
        <f t="shared" si="3"/>
        <v>0.1</v>
      </c>
      <c r="D79" s="1">
        <f t="shared" si="6"/>
        <v>9.9999999999998729E-2</v>
      </c>
      <c r="E79" s="1">
        <f t="shared" si="6"/>
        <v>-0.10000000000000128</v>
      </c>
      <c r="F79" s="1">
        <f t="shared" si="6"/>
        <v>-9.999999999999741E-2</v>
      </c>
      <c r="G79" s="1">
        <f t="shared" si="6"/>
        <v>0.1000000000000026</v>
      </c>
      <c r="H79" s="1">
        <f t="shared" si="6"/>
        <v>9.9999999999999437E-2</v>
      </c>
      <c r="J79" s="25"/>
      <c r="K79" s="26"/>
      <c r="L79" s="27"/>
    </row>
    <row r="80" spans="2:12" ht="14.45" hidden="1" customHeight="1" outlineLevel="1" x14ac:dyDescent="0.25">
      <c r="B80" s="9">
        <v>-2.4000000000000101</v>
      </c>
      <c r="C80" s="1">
        <f t="shared" si="3"/>
        <v>0.1</v>
      </c>
      <c r="D80" s="1">
        <f t="shared" si="6"/>
        <v>0.11255810390586143</v>
      </c>
      <c r="E80" s="1">
        <f t="shared" si="6"/>
        <v>-8.5864836357034457E-2</v>
      </c>
      <c r="F80" s="1">
        <f t="shared" si="6"/>
        <v>-0.12334109927417572</v>
      </c>
      <c r="G80" s="1">
        <f t="shared" si="6"/>
        <v>7.0375532951551772E-2</v>
      </c>
      <c r="H80" s="1">
        <f t="shared" si="6"/>
        <v>0.1012772323890435</v>
      </c>
      <c r="J80" s="25"/>
      <c r="K80" s="26"/>
      <c r="L80" s="27"/>
    </row>
    <row r="81" spans="2:12" ht="14.45" hidden="1" customHeight="1" outlineLevel="1" x14ac:dyDescent="0.25">
      <c r="B81" s="12">
        <v>-2.30000000000001</v>
      </c>
      <c r="C81" s="1">
        <f t="shared" si="3"/>
        <v>0.1</v>
      </c>
      <c r="D81" s="1">
        <f t="shared" si="6"/>
        <v>0.12506664671285964</v>
      </c>
      <c r="E81" s="1">
        <f t="shared" si="6"/>
        <v>-6.8649985512867218E-2</v>
      </c>
      <c r="F81" s="1">
        <f t="shared" si="6"/>
        <v>-0.14227489604979932</v>
      </c>
      <c r="G81" s="1">
        <f t="shared" si="6"/>
        <v>3.2986439958975822E-2</v>
      </c>
      <c r="H81" s="1">
        <f t="shared" si="6"/>
        <v>9.1764965188220582E-2</v>
      </c>
      <c r="J81" s="25"/>
      <c r="K81" s="26"/>
      <c r="L81" s="27"/>
    </row>
    <row r="82" spans="2:12" ht="14.45" hidden="1" customHeight="1" outlineLevel="1" x14ac:dyDescent="0.25">
      <c r="B82" s="9">
        <v>-2.2000000000000099</v>
      </c>
      <c r="C82" s="1">
        <f t="shared" si="3"/>
        <v>0.1</v>
      </c>
      <c r="D82" s="1">
        <f t="shared" si="6"/>
        <v>0.13747626291714374</v>
      </c>
      <c r="E82" s="1">
        <f t="shared" si="6"/>
        <v>-4.8479034260507453E-2</v>
      </c>
      <c r="F82" s="1">
        <f t="shared" si="6"/>
        <v>-0.15564439325630358</v>
      </c>
      <c r="G82" s="1">
        <f t="shared" si="6"/>
        <v>-9.8506677720179014E-3</v>
      </c>
      <c r="H82" s="1">
        <f t="shared" si="6"/>
        <v>7.1051031665475037E-2</v>
      </c>
      <c r="J82" s="25"/>
      <c r="K82" s="26"/>
      <c r="L82" s="27"/>
    </row>
    <row r="83" spans="2:12" ht="14.45" hidden="1" customHeight="1" outlineLevel="1" x14ac:dyDescent="0.25">
      <c r="B83" s="12">
        <v>-2.1000000000000099</v>
      </c>
      <c r="C83" s="1">
        <f t="shared" si="3"/>
        <v>0.1</v>
      </c>
      <c r="D83" s="1">
        <f t="shared" si="6"/>
        <v>0.14973797743296979</v>
      </c>
      <c r="E83" s="1">
        <f t="shared" si="6"/>
        <v>-2.5523358575804095E-2</v>
      </c>
      <c r="F83" s="1">
        <f t="shared" si="6"/>
        <v>-0.16243277976153916</v>
      </c>
      <c r="G83" s="1">
        <f t="shared" si="6"/>
        <v>-5.5267420765735764E-2</v>
      </c>
      <c r="H83" s="1">
        <f t="shared" si="6"/>
        <v>3.9838230863778648E-2</v>
      </c>
      <c r="J83" s="25"/>
      <c r="K83" s="26"/>
      <c r="L83" s="27"/>
    </row>
    <row r="84" spans="2:12" ht="14.45" hidden="1" customHeight="1" outlineLevel="1" x14ac:dyDescent="0.25">
      <c r="B84" s="9">
        <v>-2.0000000000000102</v>
      </c>
      <c r="C84" s="1">
        <f t="shared" si="3"/>
        <v>0.1</v>
      </c>
      <c r="D84" s="1">
        <f t="shared" ref="D84:H93" si="7">C84+D$39/$C$33*COS(D$38*2*PI()/$C$33*$B84)</f>
        <v>0.16180339887498829</v>
      </c>
      <c r="E84" s="1">
        <f t="shared" si="7"/>
        <v>-2.6922908347160046E-15</v>
      </c>
      <c r="F84" s="1">
        <f t="shared" si="7"/>
        <v>-0.16180339887498996</v>
      </c>
      <c r="G84" s="1">
        <f t="shared" si="7"/>
        <v>-9.999999999999562E-2</v>
      </c>
      <c r="H84" s="1">
        <f t="shared" si="7"/>
        <v>4.3853809472693683E-15</v>
      </c>
      <c r="J84" s="25"/>
      <c r="K84" s="26"/>
      <c r="L84" s="27"/>
    </row>
    <row r="85" spans="2:12" ht="14.45" hidden="1" customHeight="1" outlineLevel="1" x14ac:dyDescent="0.25">
      <c r="B85" s="12">
        <v>-1.9000000000000099</v>
      </c>
      <c r="C85" s="1">
        <f t="shared" si="3"/>
        <v>0.1</v>
      </c>
      <c r="D85" s="1">
        <f t="shared" si="7"/>
        <v>0.17362491053693446</v>
      </c>
      <c r="E85" s="1">
        <f t="shared" si="7"/>
        <v>2.7831185052650476E-2</v>
      </c>
      <c r="F85" s="1">
        <f t="shared" si="7"/>
        <v>-0.15313422544055186</v>
      </c>
      <c r="G85" s="1">
        <f t="shared" si="7"/>
        <v>-0.14057612153468432</v>
      </c>
      <c r="H85" s="1">
        <f t="shared" si="7"/>
        <v>-4.5470469905168009E-2</v>
      </c>
      <c r="J85" s="25"/>
      <c r="K85" s="26"/>
      <c r="L85" s="27"/>
    </row>
    <row r="86" spans="2:12" ht="14.45" hidden="1" customHeight="1" outlineLevel="1" x14ac:dyDescent="0.25">
      <c r="B86" s="9">
        <v>-1.80000000000001</v>
      </c>
      <c r="C86" s="1">
        <f t="shared" ref="C86:C117" si="8">C$39/$C$33*COS(C$38*2*PI()/$C$33*$B86)</f>
        <v>0.1</v>
      </c>
      <c r="D86" s="1">
        <f t="shared" si="7"/>
        <v>0.1851558583130134</v>
      </c>
      <c r="E86" s="1">
        <f t="shared" si="7"/>
        <v>5.7671060363273546E-2</v>
      </c>
      <c r="F86" s="1">
        <f t="shared" si="7"/>
        <v>-0.13604557186245175</v>
      </c>
      <c r="G86" s="1">
        <f t="shared" si="7"/>
        <v>-0.17352183477959179</v>
      </c>
      <c r="H86" s="1">
        <f t="shared" si="7"/>
        <v>-9.2620135342095178E-2</v>
      </c>
      <c r="J86" s="25"/>
      <c r="K86" s="26"/>
      <c r="L86" s="27"/>
    </row>
    <row r="87" spans="2:12" ht="14.45" hidden="1" customHeight="1" outlineLevel="1" x14ac:dyDescent="0.25">
      <c r="B87" s="12">
        <v>-1.7000000000000099</v>
      </c>
      <c r="C87" s="1">
        <f t="shared" si="8"/>
        <v>0.1</v>
      </c>
      <c r="D87" s="1">
        <f t="shared" si="7"/>
        <v>0.19635073482034199</v>
      </c>
      <c r="E87" s="1">
        <f t="shared" si="7"/>
        <v>8.9185375824540586E-2</v>
      </c>
      <c r="F87" s="1">
        <f t="shared" si="7"/>
        <v>-0.11041996986111349</v>
      </c>
      <c r="G87" s="1">
        <f t="shared" si="7"/>
        <v>-0.19557582817412358</v>
      </c>
      <c r="H87" s="1">
        <f t="shared" si="7"/>
        <v>-0.13679730294487377</v>
      </c>
      <c r="J87" s="25"/>
      <c r="K87" s="26"/>
      <c r="L87" s="27"/>
    </row>
    <row r="88" spans="2:12" ht="14.45" hidden="1" customHeight="1" outlineLevel="1" x14ac:dyDescent="0.25">
      <c r="B88" s="9">
        <v>-1.6000000000000101</v>
      </c>
      <c r="C88" s="1">
        <f t="shared" si="8"/>
        <v>0.1</v>
      </c>
      <c r="D88" s="1">
        <f t="shared" si="7"/>
        <v>0.20716535899579827</v>
      </c>
      <c r="E88" s="1">
        <f t="shared" si="7"/>
        <v>0.12200950068278146</v>
      </c>
      <c r="F88" s="1">
        <f t="shared" si="7"/>
        <v>-7.6413439580114595E-2</v>
      </c>
      <c r="G88" s="1">
        <f t="shared" si="7"/>
        <v>-0.20389823752984867</v>
      </c>
      <c r="H88" s="1">
        <f t="shared" si="7"/>
        <v>-0.17299653809235091</v>
      </c>
      <c r="J88" s="25"/>
      <c r="K88" s="26"/>
      <c r="L88" s="27"/>
    </row>
    <row r="89" spans="2:12" ht="14.45" hidden="1" customHeight="1" outlineLevel="1" x14ac:dyDescent="0.25">
      <c r="B89" s="12">
        <v>-1.50000000000001</v>
      </c>
      <c r="C89" s="1">
        <f t="shared" si="8"/>
        <v>0.1</v>
      </c>
      <c r="D89" s="1">
        <f t="shared" si="7"/>
        <v>0.21755705045849361</v>
      </c>
      <c r="E89" s="1">
        <f t="shared" si="7"/>
        <v>0.15575365158350174</v>
      </c>
      <c r="F89" s="1">
        <f t="shared" si="7"/>
        <v>-3.4457651675530138E-2</v>
      </c>
      <c r="G89" s="1">
        <f t="shared" si="7"/>
        <v>-0.19626105055051668</v>
      </c>
      <c r="H89" s="1">
        <f t="shared" si="7"/>
        <v>-0.1962610505505136</v>
      </c>
      <c r="J89" s="25"/>
      <c r="K89" s="26"/>
      <c r="L89" s="27"/>
    </row>
    <row r="90" spans="2:12" ht="14.45" hidden="1" customHeight="1" outlineLevel="1" x14ac:dyDescent="0.25">
      <c r="B90" s="9">
        <v>-1.4000000000000099</v>
      </c>
      <c r="C90" s="1">
        <f t="shared" si="8"/>
        <v>0.1</v>
      </c>
      <c r="D90" s="1">
        <f t="shared" si="7"/>
        <v>0.227484797949737</v>
      </c>
      <c r="E90" s="1">
        <f t="shared" si="7"/>
        <v>0.19000853503258963</v>
      </c>
      <c r="F90" s="1">
        <f t="shared" si="7"/>
        <v>1.4747199023815105E-2</v>
      </c>
      <c r="G90" s="1">
        <f t="shared" si="7"/>
        <v>-0.17120809815383337</v>
      </c>
      <c r="H90" s="1">
        <f t="shared" si="7"/>
        <v>-0.20210979759132516</v>
      </c>
      <c r="J90" s="25"/>
      <c r="K90" s="26"/>
      <c r="L90" s="27"/>
    </row>
    <row r="91" spans="2:12" ht="14.45" hidden="1" customHeight="1" outlineLevel="1" x14ac:dyDescent="0.25">
      <c r="B91" s="12">
        <v>-1.30000000000001</v>
      </c>
      <c r="C91" s="1">
        <f t="shared" si="8"/>
        <v>0.1</v>
      </c>
      <c r="D91" s="1">
        <f t="shared" si="7"/>
        <v>0.23690942118573685</v>
      </c>
      <c r="E91" s="1">
        <f t="shared" si="7"/>
        <v>0.22435131727987168</v>
      </c>
      <c r="F91" s="1">
        <f t="shared" si="7"/>
        <v>7.0248668724711416E-2</v>
      </c>
      <c r="G91" s="1">
        <f t="shared" si="7"/>
        <v>-0.12817427153818353</v>
      </c>
      <c r="H91" s="1">
        <f t="shared" si="7"/>
        <v>-0.18695279676742826</v>
      </c>
      <c r="J91" s="25"/>
      <c r="K91" s="26"/>
      <c r="L91" s="27"/>
    </row>
    <row r="92" spans="2:12" ht="14.45" hidden="1" customHeight="1" outlineLevel="1" x14ac:dyDescent="0.25">
      <c r="B92" s="9">
        <v>-1.2000000000000099</v>
      </c>
      <c r="C92" s="1">
        <f t="shared" si="8"/>
        <v>0.1</v>
      </c>
      <c r="D92" s="1">
        <f t="shared" si="7"/>
        <v>0.24579372548428147</v>
      </c>
      <c r="E92" s="1">
        <f t="shared" si="7"/>
        <v>0.25835182939014167</v>
      </c>
      <c r="F92" s="1">
        <f t="shared" si="7"/>
        <v>0.13086703144040085</v>
      </c>
      <c r="G92" s="1">
        <f t="shared" si="7"/>
        <v>-6.7555908822495347E-2</v>
      </c>
      <c r="H92" s="1">
        <f t="shared" si="7"/>
        <v>-0.14845760825998827</v>
      </c>
      <c r="J92" s="25"/>
      <c r="K92" s="26"/>
      <c r="L92" s="27"/>
    </row>
    <row r="93" spans="2:12" ht="14.45" hidden="1" customHeight="1" outlineLevel="1" x14ac:dyDescent="0.25">
      <c r="B93" s="12">
        <v>-1.1000000000000101</v>
      </c>
      <c r="C93" s="1">
        <f t="shared" si="8"/>
        <v>0.1</v>
      </c>
      <c r="D93" s="1">
        <f t="shared" si="7"/>
        <v>0.25410264855515707</v>
      </c>
      <c r="E93" s="1">
        <f t="shared" si="7"/>
        <v>0.29157891147229953</v>
      </c>
      <c r="F93" s="1">
        <f t="shared" si="7"/>
        <v>0.19522817665195319</v>
      </c>
      <c r="G93" s="1">
        <f t="shared" si="7"/>
        <v>9.2728794743010545E-3</v>
      </c>
      <c r="H93" s="1">
        <f t="shared" si="7"/>
        <v>-8.5832772155213344E-2</v>
      </c>
      <c r="J93" s="25"/>
      <c r="K93" s="26"/>
      <c r="L93" s="27"/>
    </row>
    <row r="94" spans="2:12" ht="14.45" hidden="1" customHeight="1" outlineLevel="1" x14ac:dyDescent="0.25">
      <c r="B94" s="9">
        <v>-1.00000000000001</v>
      </c>
      <c r="C94" s="1">
        <f t="shared" si="8"/>
        <v>0.1</v>
      </c>
      <c r="D94" s="1">
        <f t="shared" ref="D94:H103" si="9">C94+D$39/$C$33*COS(D$38*2*PI()/$C$33*$B94)</f>
        <v>0.26180339887498871</v>
      </c>
      <c r="E94" s="1">
        <f t="shared" si="9"/>
        <v>0.32360679774997581</v>
      </c>
      <c r="F94" s="1">
        <f t="shared" si="9"/>
        <v>0.26180339887498272</v>
      </c>
      <c r="G94" s="1">
        <f t="shared" si="9"/>
        <v>9.9999999999990263E-2</v>
      </c>
      <c r="H94" s="1">
        <f t="shared" si="9"/>
        <v>-9.7422070410857486E-15</v>
      </c>
      <c r="J94" s="25"/>
      <c r="K94" s="26"/>
      <c r="L94" s="27"/>
    </row>
    <row r="95" spans="2:12" ht="14.45" hidden="1" customHeight="1" outlineLevel="1" x14ac:dyDescent="0.25">
      <c r="B95" s="12">
        <v>-0.90000000000001001</v>
      </c>
      <c r="C95" s="1">
        <f t="shared" si="8"/>
        <v>0.1</v>
      </c>
      <c r="D95" s="1">
        <f t="shared" si="9"/>
        <v>0.26886558510040237</v>
      </c>
      <c r="E95" s="1">
        <f t="shared" si="9"/>
        <v>0.35402144341341468</v>
      </c>
      <c r="F95" s="1">
        <f t="shared" si="9"/>
        <v>0.32895479670055011</v>
      </c>
      <c r="G95" s="1">
        <f t="shared" si="9"/>
        <v>0.20146999875080834</v>
      </c>
      <c r="H95" s="1">
        <f t="shared" si="9"/>
        <v>0.106364347121292</v>
      </c>
      <c r="J95" s="25"/>
      <c r="K95" s="26"/>
      <c r="L95" s="27"/>
    </row>
    <row r="96" spans="2:12" ht="14.45" hidden="1" customHeight="1" outlineLevel="1" x14ac:dyDescent="0.25">
      <c r="B96" s="9">
        <v>-0.80000000000001004</v>
      </c>
      <c r="C96" s="1">
        <f t="shared" si="8"/>
        <v>0.1</v>
      </c>
      <c r="D96" s="1">
        <f t="shared" si="9"/>
        <v>0.27526133600877212</v>
      </c>
      <c r="E96" s="1">
        <f t="shared" si="9"/>
        <v>0.38242669500456933</v>
      </c>
      <c r="F96" s="1">
        <f t="shared" si="9"/>
        <v>0.3949847989104282</v>
      </c>
      <c r="G96" s="1">
        <f t="shared" si="9"/>
        <v>0.30982894059740917</v>
      </c>
      <c r="H96" s="1">
        <f t="shared" si="9"/>
        <v>0.22892724115991259</v>
      </c>
      <c r="J96" s="25"/>
      <c r="K96" s="26"/>
      <c r="L96" s="27"/>
    </row>
    <row r="97" spans="2:12" ht="14.45" hidden="1" customHeight="1" outlineLevel="1" x14ac:dyDescent="0.25">
      <c r="B97" s="12">
        <v>-0.70000000000002005</v>
      </c>
      <c r="C97" s="1">
        <f t="shared" si="8"/>
        <v>0.1</v>
      </c>
      <c r="D97" s="1">
        <f t="shared" si="9"/>
        <v>0.28096541049320284</v>
      </c>
      <c r="E97" s="1">
        <f t="shared" si="9"/>
        <v>0.40845020844293689</v>
      </c>
      <c r="F97" s="1">
        <f t="shared" si="9"/>
        <v>0.45818818587590054</v>
      </c>
      <c r="G97" s="1">
        <f t="shared" si="9"/>
        <v>0.42071192295874571</v>
      </c>
      <c r="H97" s="1">
        <f t="shared" si="9"/>
        <v>0.36193339772949329</v>
      </c>
      <c r="J97" s="25"/>
      <c r="K97" s="26"/>
      <c r="L97" s="27"/>
    </row>
    <row r="98" spans="2:12" ht="14.45" hidden="1" customHeight="1" outlineLevel="1" x14ac:dyDescent="0.25">
      <c r="B98" s="9">
        <v>-0.60000000000001996</v>
      </c>
      <c r="C98" s="1">
        <f t="shared" si="8"/>
        <v>0.1</v>
      </c>
      <c r="D98" s="1">
        <f t="shared" si="9"/>
        <v>0.28595529717764934</v>
      </c>
      <c r="E98" s="1">
        <f t="shared" si="9"/>
        <v>0.43174902266192822</v>
      </c>
      <c r="F98" s="1">
        <f t="shared" si="9"/>
        <v>0.51690488097493592</v>
      </c>
      <c r="G98" s="1">
        <f t="shared" si="9"/>
        <v>0.52946298488078858</v>
      </c>
      <c r="H98" s="1">
        <f t="shared" si="9"/>
        <v>0.49856128544328787</v>
      </c>
      <c r="J98" s="25"/>
      <c r="K98" s="26"/>
      <c r="L98" s="27"/>
    </row>
    <row r="99" spans="2:12" ht="14.45" hidden="1" customHeight="1" outlineLevel="1" x14ac:dyDescent="0.25">
      <c r="B99" s="12">
        <v>-0.50000000000001998</v>
      </c>
      <c r="C99" s="1">
        <f t="shared" si="8"/>
        <v>0.1</v>
      </c>
      <c r="D99" s="1">
        <f t="shared" si="9"/>
        <v>0.29021130325902994</v>
      </c>
      <c r="E99" s="1">
        <f t="shared" si="9"/>
        <v>0.45201470213401651</v>
      </c>
      <c r="F99" s="1">
        <f t="shared" si="9"/>
        <v>0.56957175259250503</v>
      </c>
      <c r="G99" s="1">
        <f t="shared" si="9"/>
        <v>0.63137515146748502</v>
      </c>
      <c r="H99" s="1">
        <f t="shared" si="9"/>
        <v>0.63137515146747869</v>
      </c>
      <c r="J99" s="25"/>
      <c r="K99" s="26"/>
      <c r="L99" s="27"/>
    </row>
    <row r="100" spans="2:12" ht="14.45" hidden="1" customHeight="1" outlineLevel="1" x14ac:dyDescent="0.25">
      <c r="B100" s="9">
        <v>-0.40000000000002001</v>
      </c>
      <c r="C100" s="1">
        <f t="shared" si="8"/>
        <v>0.1</v>
      </c>
      <c r="D100" s="1">
        <f t="shared" si="9"/>
        <v>0.29371663222572564</v>
      </c>
      <c r="E100" s="1">
        <f t="shared" si="9"/>
        <v>0.46897796823449595</v>
      </c>
      <c r="F100" s="1">
        <f t="shared" si="9"/>
        <v>0.61477169371877305</v>
      </c>
      <c r="G100" s="1">
        <f t="shared" si="9"/>
        <v>0.72193705271456388</v>
      </c>
      <c r="H100" s="1">
        <f t="shared" si="9"/>
        <v>0.75283875215205265</v>
      </c>
      <c r="J100" s="25"/>
      <c r="K100" s="26"/>
      <c r="L100" s="27"/>
    </row>
    <row r="101" spans="2:12" ht="14.45" hidden="1" customHeight="1" outlineLevel="1" x14ac:dyDescent="0.25">
      <c r="B101" s="12">
        <v>-0.30000000000001997</v>
      </c>
      <c r="C101" s="1">
        <f t="shared" si="8"/>
        <v>0.1</v>
      </c>
      <c r="D101" s="1">
        <f t="shared" si="9"/>
        <v>0.29645745014573727</v>
      </c>
      <c r="E101" s="1">
        <f t="shared" si="9"/>
        <v>0.48241274732338568</v>
      </c>
      <c r="F101" s="1">
        <f t="shared" si="9"/>
        <v>0.65127833242378463</v>
      </c>
      <c r="G101" s="1">
        <f t="shared" si="9"/>
        <v>0.79707205790806013</v>
      </c>
      <c r="H101" s="1">
        <f t="shared" si="9"/>
        <v>0.85585058313730233</v>
      </c>
      <c r="J101" s="25"/>
      <c r="K101" s="26"/>
      <c r="L101" s="27"/>
    </row>
    <row r="102" spans="2:12" ht="14.45" hidden="1" customHeight="1" outlineLevel="1" x14ac:dyDescent="0.25">
      <c r="B102" s="9">
        <v>-0.20000000000002</v>
      </c>
      <c r="C102" s="1">
        <f t="shared" si="8"/>
        <v>0.1</v>
      </c>
      <c r="D102" s="1">
        <f t="shared" si="9"/>
        <v>0.29842294026289529</v>
      </c>
      <c r="E102" s="1">
        <f t="shared" si="9"/>
        <v>0.49213957248862028</v>
      </c>
      <c r="F102" s="1">
        <f t="shared" si="9"/>
        <v>0.67809486966626786</v>
      </c>
      <c r="G102" s="1">
        <f t="shared" si="9"/>
        <v>0.85335620567503578</v>
      </c>
      <c r="H102" s="1">
        <f t="shared" si="9"/>
        <v>0.93425790511252682</v>
      </c>
      <c r="J102" s="25"/>
      <c r="K102" s="26"/>
      <c r="L102" s="27"/>
    </row>
    <row r="103" spans="2:12" ht="14.45" hidden="1" customHeight="1" outlineLevel="1" x14ac:dyDescent="0.25">
      <c r="B103" s="12">
        <v>-0.10000000000002</v>
      </c>
      <c r="C103" s="1">
        <f t="shared" si="8"/>
        <v>0.1</v>
      </c>
      <c r="D103" s="1">
        <f t="shared" si="9"/>
        <v>0.29960534568565417</v>
      </c>
      <c r="E103" s="1">
        <f t="shared" si="9"/>
        <v>0.49802828594854909</v>
      </c>
      <c r="F103" s="1">
        <f t="shared" si="9"/>
        <v>0.69448573609428543</v>
      </c>
      <c r="G103" s="1">
        <f t="shared" si="9"/>
        <v>0.88820236832000921</v>
      </c>
      <c r="H103" s="1">
        <f t="shared" si="9"/>
        <v>0.98330801994952266</v>
      </c>
      <c r="J103" s="25"/>
      <c r="K103" s="26"/>
      <c r="L103" s="27"/>
    </row>
    <row r="104" spans="2:12" ht="14.45" hidden="1" customHeight="1" outlineLevel="1" x14ac:dyDescent="0.25">
      <c r="B104" s="9">
        <v>-2.0428103653102899E-14</v>
      </c>
      <c r="C104" s="1">
        <f t="shared" si="8"/>
        <v>0.1</v>
      </c>
      <c r="D104" s="1">
        <f t="shared" ref="D104:H113" si="10">C104+D$39/$C$33*COS(D$38*2*PI()/$C$33*$B104)</f>
        <v>0.30000000000000004</v>
      </c>
      <c r="E104" s="1">
        <f t="shared" si="10"/>
        <v>0.5</v>
      </c>
      <c r="F104" s="1">
        <f t="shared" si="10"/>
        <v>0.7</v>
      </c>
      <c r="G104" s="1">
        <f t="shared" si="10"/>
        <v>0.89999999999999991</v>
      </c>
      <c r="H104" s="1">
        <f t="shared" si="10"/>
        <v>0.99999999999999989</v>
      </c>
      <c r="J104" s="25"/>
      <c r="K104" s="26"/>
      <c r="L104" s="27"/>
    </row>
    <row r="105" spans="2:12" ht="14.45" hidden="1" customHeight="1" outlineLevel="1" x14ac:dyDescent="0.25">
      <c r="B105" s="12">
        <v>9.9999999999980105E-2</v>
      </c>
      <c r="C105" s="1">
        <f t="shared" si="8"/>
        <v>0.1</v>
      </c>
      <c r="D105" s="1">
        <f t="shared" si="10"/>
        <v>0.29960534568565445</v>
      </c>
      <c r="E105" s="1">
        <f t="shared" si="10"/>
        <v>0.49802828594855064</v>
      </c>
      <c r="F105" s="1">
        <f t="shared" si="10"/>
        <v>0.69448573609428976</v>
      </c>
      <c r="G105" s="1">
        <f t="shared" si="10"/>
        <v>0.88820236832001842</v>
      </c>
      <c r="H105" s="1">
        <f t="shared" si="10"/>
        <v>0.98330801994953565</v>
      </c>
      <c r="J105" s="25"/>
      <c r="K105" s="26"/>
      <c r="L105" s="27"/>
    </row>
    <row r="106" spans="2:12" ht="14.45" hidden="1" customHeight="1" outlineLevel="1" x14ac:dyDescent="0.25">
      <c r="B106" s="9">
        <v>0.19999999999998</v>
      </c>
      <c r="C106" s="1">
        <f t="shared" si="8"/>
        <v>0.1</v>
      </c>
      <c r="D106" s="1">
        <f t="shared" si="10"/>
        <v>0.2984229402628959</v>
      </c>
      <c r="E106" s="1">
        <f t="shared" si="10"/>
        <v>0.49213957248862339</v>
      </c>
      <c r="F106" s="1">
        <f t="shared" si="10"/>
        <v>0.67809486966627652</v>
      </c>
      <c r="G106" s="1">
        <f t="shared" si="10"/>
        <v>0.8533562056750541</v>
      </c>
      <c r="H106" s="1">
        <f t="shared" si="10"/>
        <v>0.93425790511255258</v>
      </c>
      <c r="J106" s="25"/>
      <c r="K106" s="26"/>
      <c r="L106" s="27"/>
    </row>
    <row r="107" spans="2:12" ht="14.45" hidden="1" customHeight="1" outlineLevel="1" x14ac:dyDescent="0.25">
      <c r="B107" s="12">
        <v>0.29999999999998</v>
      </c>
      <c r="C107" s="1">
        <f t="shared" si="8"/>
        <v>0.1</v>
      </c>
      <c r="D107" s="1">
        <f t="shared" si="10"/>
        <v>0.29645745014573821</v>
      </c>
      <c r="E107" s="1">
        <f t="shared" si="10"/>
        <v>0.48241274732339035</v>
      </c>
      <c r="F107" s="1">
        <f t="shared" si="10"/>
        <v>0.6512783324237974</v>
      </c>
      <c r="G107" s="1">
        <f t="shared" si="10"/>
        <v>0.79707205790808655</v>
      </c>
      <c r="H107" s="1">
        <f t="shared" si="10"/>
        <v>0.85585058313733897</v>
      </c>
      <c r="J107" s="25"/>
      <c r="K107" s="26"/>
      <c r="L107" s="27"/>
    </row>
    <row r="108" spans="2:12" ht="14.45" hidden="1" customHeight="1" outlineLevel="1" x14ac:dyDescent="0.25">
      <c r="B108" s="9">
        <v>0.39999999999997998</v>
      </c>
      <c r="C108" s="1">
        <f t="shared" si="8"/>
        <v>0.1</v>
      </c>
      <c r="D108" s="1">
        <f t="shared" si="10"/>
        <v>0.29371663222572686</v>
      </c>
      <c r="E108" s="1">
        <f t="shared" si="10"/>
        <v>0.468977968234502</v>
      </c>
      <c r="F108" s="1">
        <f t="shared" si="10"/>
        <v>0.61477169371878948</v>
      </c>
      <c r="G108" s="1">
        <f t="shared" si="10"/>
        <v>0.72193705271459729</v>
      </c>
      <c r="H108" s="1">
        <f t="shared" si="10"/>
        <v>0.75283875215209806</v>
      </c>
      <c r="J108" s="25"/>
      <c r="K108" s="26"/>
      <c r="L108" s="27"/>
    </row>
    <row r="109" spans="2:12" ht="14.45" hidden="1" customHeight="1" outlineLevel="1" x14ac:dyDescent="0.25">
      <c r="B109" s="12">
        <v>0.49999999999998002</v>
      </c>
      <c r="C109" s="1">
        <f t="shared" si="8"/>
        <v>0.1</v>
      </c>
      <c r="D109" s="1">
        <f t="shared" si="10"/>
        <v>0.29021130325903149</v>
      </c>
      <c r="E109" s="1">
        <f t="shared" si="10"/>
        <v>0.45201470213402395</v>
      </c>
      <c r="F109" s="1">
        <f t="shared" si="10"/>
        <v>0.56957175259252468</v>
      </c>
      <c r="G109" s="1">
        <f t="shared" si="10"/>
        <v>0.63137515146752377</v>
      </c>
      <c r="H109" s="1">
        <f t="shared" si="10"/>
        <v>0.63137515146753009</v>
      </c>
      <c r="J109" s="25"/>
      <c r="K109" s="26"/>
      <c r="L109" s="27"/>
    </row>
    <row r="110" spans="2:12" ht="14.45" hidden="1" customHeight="1" outlineLevel="1" x14ac:dyDescent="0.25">
      <c r="B110" s="9">
        <v>0.59999999999997999</v>
      </c>
      <c r="C110" s="1">
        <f t="shared" si="8"/>
        <v>0.1</v>
      </c>
      <c r="D110" s="1">
        <f t="shared" si="10"/>
        <v>0.28595529717765122</v>
      </c>
      <c r="E110" s="1">
        <f t="shared" si="10"/>
        <v>0.43174902266193699</v>
      </c>
      <c r="F110" s="1">
        <f t="shared" si="10"/>
        <v>0.51690488097495835</v>
      </c>
      <c r="G110" s="1">
        <f t="shared" si="10"/>
        <v>0.5294629848808311</v>
      </c>
      <c r="H110" s="1">
        <f t="shared" si="10"/>
        <v>0.49856128544334233</v>
      </c>
      <c r="J110" s="25"/>
      <c r="K110" s="26"/>
      <c r="L110" s="27"/>
    </row>
    <row r="111" spans="2:12" ht="14.45" hidden="1" customHeight="1" outlineLevel="1" x14ac:dyDescent="0.25">
      <c r="B111" s="12">
        <v>0.69999999999997997</v>
      </c>
      <c r="C111" s="1">
        <f t="shared" si="8"/>
        <v>0.1</v>
      </c>
      <c r="D111" s="1">
        <f t="shared" si="10"/>
        <v>0.280965410493205</v>
      </c>
      <c r="E111" s="1">
        <f t="shared" si="10"/>
        <v>0.40845020844294688</v>
      </c>
      <c r="F111" s="1">
        <f t="shared" si="10"/>
        <v>0.45818818587592514</v>
      </c>
      <c r="G111" s="1">
        <f t="shared" si="10"/>
        <v>0.42071192295879012</v>
      </c>
      <c r="H111" s="1">
        <f t="shared" si="10"/>
        <v>0.36193339772954791</v>
      </c>
      <c r="J111" s="25"/>
      <c r="K111" s="26"/>
      <c r="L111" s="27"/>
    </row>
    <row r="112" spans="2:12" ht="14.45" hidden="1" customHeight="1" outlineLevel="1" x14ac:dyDescent="0.25">
      <c r="B112" s="9">
        <v>0.79999999999997995</v>
      </c>
      <c r="C112" s="1">
        <f t="shared" si="8"/>
        <v>0.1</v>
      </c>
      <c r="D112" s="1">
        <f t="shared" si="10"/>
        <v>0.27526133600877395</v>
      </c>
      <c r="E112" s="1">
        <f t="shared" si="10"/>
        <v>0.38242669500457754</v>
      </c>
      <c r="F112" s="1">
        <f t="shared" si="10"/>
        <v>0.3949847989104478</v>
      </c>
      <c r="G112" s="1">
        <f t="shared" si="10"/>
        <v>0.30982894059744243</v>
      </c>
      <c r="H112" s="1">
        <f t="shared" si="10"/>
        <v>0.22892724115995139</v>
      </c>
      <c r="J112" s="25"/>
      <c r="K112" s="26"/>
      <c r="L112" s="27"/>
    </row>
    <row r="113" spans="2:12" ht="14.45" hidden="1" customHeight="1" outlineLevel="1" x14ac:dyDescent="0.25">
      <c r="B113" s="12">
        <v>0.89999999999998004</v>
      </c>
      <c r="C113" s="1">
        <f t="shared" si="8"/>
        <v>0.1</v>
      </c>
      <c r="D113" s="1">
        <f t="shared" si="10"/>
        <v>0.26886558510040437</v>
      </c>
      <c r="E113" s="1">
        <f t="shared" si="10"/>
        <v>0.35402144341342345</v>
      </c>
      <c r="F113" s="1">
        <f t="shared" si="10"/>
        <v>0.3289547967005701</v>
      </c>
      <c r="G113" s="1">
        <f t="shared" si="10"/>
        <v>0.2014699987508399</v>
      </c>
      <c r="H113" s="1">
        <f t="shared" si="10"/>
        <v>0.10636434712132647</v>
      </c>
      <c r="J113" s="25"/>
      <c r="K113" s="26"/>
      <c r="L113" s="27"/>
    </row>
    <row r="114" spans="2:12" ht="14.45" hidden="1" customHeight="1" outlineLevel="1" x14ac:dyDescent="0.25">
      <c r="B114" s="9">
        <v>0.99999999999998002</v>
      </c>
      <c r="C114" s="1">
        <f t="shared" si="8"/>
        <v>0.1</v>
      </c>
      <c r="D114" s="1">
        <f t="shared" ref="D114:H123" si="11">C114+D$39/$C$33*COS(D$38*2*PI()/$C$33*$B114)</f>
        <v>0.26180339887499093</v>
      </c>
      <c r="E114" s="1">
        <f t="shared" si="11"/>
        <v>0.32360679774998519</v>
      </c>
      <c r="F114" s="1">
        <f t="shared" si="11"/>
        <v>0.26180339887500287</v>
      </c>
      <c r="G114" s="1">
        <f t="shared" si="11"/>
        <v>0.10000000000001927</v>
      </c>
      <c r="H114" s="1">
        <f t="shared" si="11"/>
        <v>1.9262369477246466E-14</v>
      </c>
      <c r="J114" s="25"/>
      <c r="K114" s="26"/>
      <c r="L114" s="27"/>
    </row>
    <row r="115" spans="2:12" ht="14.45" hidden="1" customHeight="1" outlineLevel="1" x14ac:dyDescent="0.25">
      <c r="B115" s="12">
        <v>1.0999999999999801</v>
      </c>
      <c r="C115" s="1">
        <f t="shared" si="8"/>
        <v>0.1</v>
      </c>
      <c r="D115" s="1">
        <f t="shared" si="11"/>
        <v>0.2541026485551594</v>
      </c>
      <c r="E115" s="1">
        <f t="shared" si="11"/>
        <v>0.29157891147230924</v>
      </c>
      <c r="F115" s="1">
        <f t="shared" si="11"/>
        <v>0.19522817665197278</v>
      </c>
      <c r="G115" s="1">
        <f t="shared" si="11"/>
        <v>9.2728794743261733E-3</v>
      </c>
      <c r="H115" s="1">
        <f t="shared" si="11"/>
        <v>-8.5832772155191125E-2</v>
      </c>
      <c r="J115" s="25"/>
      <c r="K115" s="26"/>
      <c r="L115" s="27"/>
    </row>
    <row r="116" spans="2:12" ht="14.45" hidden="1" customHeight="1" outlineLevel="1" x14ac:dyDescent="0.25">
      <c r="B116" s="9">
        <v>1.19999999999998</v>
      </c>
      <c r="C116" s="1">
        <f t="shared" si="8"/>
        <v>0.1</v>
      </c>
      <c r="D116" s="1">
        <f t="shared" si="11"/>
        <v>0.24579372548428405</v>
      </c>
      <c r="E116" s="1">
        <f t="shared" si="11"/>
        <v>0.25835182939015178</v>
      </c>
      <c r="F116" s="1">
        <f t="shared" si="11"/>
        <v>0.13086703144041964</v>
      </c>
      <c r="G116" s="1">
        <f t="shared" si="11"/>
        <v>-6.755590882247467E-2</v>
      </c>
      <c r="H116" s="1">
        <f t="shared" si="11"/>
        <v>-0.14845760825997312</v>
      </c>
      <c r="J116" s="25"/>
      <c r="K116" s="26"/>
      <c r="L116" s="27"/>
    </row>
    <row r="117" spans="2:12" ht="14.45" hidden="1" customHeight="1" outlineLevel="1" x14ac:dyDescent="0.25">
      <c r="B117" s="12">
        <v>1.2999999999999801</v>
      </c>
      <c r="C117" s="1">
        <f t="shared" si="8"/>
        <v>0.1</v>
      </c>
      <c r="D117" s="1">
        <f t="shared" si="11"/>
        <v>0.23690942118573957</v>
      </c>
      <c r="E117" s="1">
        <f t="shared" si="11"/>
        <v>0.22435131727988189</v>
      </c>
      <c r="F117" s="1">
        <f t="shared" si="11"/>
        <v>7.0248668724728791E-2</v>
      </c>
      <c r="G117" s="1">
        <f t="shared" si="11"/>
        <v>-0.12817427153816804</v>
      </c>
      <c r="H117" s="1">
        <f t="shared" si="11"/>
        <v>-0.18695279676742049</v>
      </c>
      <c r="J117" s="25"/>
      <c r="K117" s="26"/>
      <c r="L117" s="27"/>
    </row>
    <row r="118" spans="2:12" ht="14.45" hidden="1" customHeight="1" outlineLevel="1" x14ac:dyDescent="0.25">
      <c r="B118" s="9">
        <v>1.3999999999999799</v>
      </c>
      <c r="C118" s="1">
        <f t="shared" ref="C118:C154" si="12">C$39/$C$33*COS(C$38*2*PI()/$C$33*$B118)</f>
        <v>0.1</v>
      </c>
      <c r="D118" s="1">
        <f t="shared" si="11"/>
        <v>0.22748479794973991</v>
      </c>
      <c r="E118" s="1">
        <f t="shared" si="11"/>
        <v>0.19000853503259996</v>
      </c>
      <c r="F118" s="1">
        <f t="shared" si="11"/>
        <v>1.4747199023830898E-2</v>
      </c>
      <c r="G118" s="1">
        <f t="shared" si="11"/>
        <v>-0.17120809815382312</v>
      </c>
      <c r="H118" s="1">
        <f t="shared" si="11"/>
        <v>-0.20210979759132389</v>
      </c>
      <c r="J118" s="25"/>
      <c r="K118" s="26"/>
      <c r="L118" s="27"/>
    </row>
    <row r="119" spans="2:12" ht="14.45" hidden="1" customHeight="1" outlineLevel="1" x14ac:dyDescent="0.25">
      <c r="B119" s="12">
        <v>1.49999999999998</v>
      </c>
      <c r="C119" s="1">
        <f t="shared" si="12"/>
        <v>0.1</v>
      </c>
      <c r="D119" s="1">
        <f t="shared" si="11"/>
        <v>0.21755705045849669</v>
      </c>
      <c r="E119" s="1">
        <f t="shared" si="11"/>
        <v>0.15575365158351198</v>
      </c>
      <c r="F119" s="1">
        <f t="shared" si="11"/>
        <v>-3.4457651675516399E-2</v>
      </c>
      <c r="G119" s="1">
        <f t="shared" si="11"/>
        <v>-0.1962610505505118</v>
      </c>
      <c r="H119" s="1">
        <f t="shared" si="11"/>
        <v>-0.19626105055051812</v>
      </c>
      <c r="J119" s="25"/>
      <c r="K119" s="26"/>
      <c r="L119" s="27"/>
    </row>
    <row r="120" spans="2:12" ht="14.45" hidden="1" customHeight="1" outlineLevel="1" x14ac:dyDescent="0.25">
      <c r="B120" s="9">
        <v>1.5999999999999801</v>
      </c>
      <c r="C120" s="1">
        <f t="shared" si="12"/>
        <v>0.1</v>
      </c>
      <c r="D120" s="1">
        <f t="shared" si="11"/>
        <v>0.20716535899580146</v>
      </c>
      <c r="E120" s="1">
        <f t="shared" si="11"/>
        <v>0.12200950068279148</v>
      </c>
      <c r="F120" s="1">
        <f t="shared" si="11"/>
        <v>-7.641343958010316E-2</v>
      </c>
      <c r="G120" s="1">
        <f t="shared" si="11"/>
        <v>-0.2038982375298489</v>
      </c>
      <c r="H120" s="1">
        <f t="shared" si="11"/>
        <v>-0.1729965380923601</v>
      </c>
      <c r="J120" s="25"/>
      <c r="K120" s="26"/>
      <c r="L120" s="27"/>
    </row>
    <row r="121" spans="2:12" ht="14.45" hidden="1" customHeight="1" outlineLevel="1" x14ac:dyDescent="0.25">
      <c r="B121" s="12">
        <v>1.69999999999998</v>
      </c>
      <c r="C121" s="1">
        <f t="shared" si="12"/>
        <v>0.1</v>
      </c>
      <c r="D121" s="1">
        <f t="shared" si="11"/>
        <v>0.19635073482034526</v>
      </c>
      <c r="E121" s="1">
        <f t="shared" si="11"/>
        <v>8.9185375824550162E-2</v>
      </c>
      <c r="F121" s="1">
        <f t="shared" si="11"/>
        <v>-0.11041996986110464</v>
      </c>
      <c r="G121" s="1">
        <f t="shared" si="11"/>
        <v>-0.19557582817412822</v>
      </c>
      <c r="H121" s="1">
        <f t="shared" si="11"/>
        <v>-0.13679730294488601</v>
      </c>
      <c r="J121" s="25"/>
      <c r="K121" s="26"/>
      <c r="L121" s="27"/>
    </row>
    <row r="122" spans="2:12" ht="14.45" hidden="1" customHeight="1" outlineLevel="1" x14ac:dyDescent="0.25">
      <c r="B122" s="9">
        <v>1.7999999999999801</v>
      </c>
      <c r="C122" s="1">
        <f t="shared" si="12"/>
        <v>0.1</v>
      </c>
      <c r="D122" s="1">
        <f t="shared" si="11"/>
        <v>0.18515585831301684</v>
      </c>
      <c r="E122" s="1">
        <f t="shared" si="11"/>
        <v>5.7671060363282789E-2</v>
      </c>
      <c r="F122" s="1">
        <f t="shared" si="11"/>
        <v>-0.13604557186244531</v>
      </c>
      <c r="G122" s="1">
        <f t="shared" si="11"/>
        <v>-0.1735218347796002</v>
      </c>
      <c r="H122" s="1">
        <f t="shared" si="11"/>
        <v>-9.2620135342109167E-2</v>
      </c>
      <c r="J122" s="25"/>
      <c r="K122" s="26"/>
      <c r="L122" s="27"/>
    </row>
    <row r="123" spans="2:12" ht="14.45" hidden="1" customHeight="1" outlineLevel="1" x14ac:dyDescent="0.25">
      <c r="B123" s="12">
        <v>1.8999999999999799</v>
      </c>
      <c r="C123" s="1">
        <f t="shared" si="12"/>
        <v>0.1</v>
      </c>
      <c r="D123" s="1">
        <f t="shared" si="11"/>
        <v>0.17362491053693793</v>
      </c>
      <c r="E123" s="1">
        <f t="shared" si="11"/>
        <v>2.7831185052659052E-2</v>
      </c>
      <c r="F123" s="1">
        <f t="shared" si="11"/>
        <v>-0.15313422544054811</v>
      </c>
      <c r="G123" s="1">
        <f t="shared" si="11"/>
        <v>-0.14057612153469548</v>
      </c>
      <c r="H123" s="1">
        <f t="shared" si="11"/>
        <v>-4.5470469905182082E-2</v>
      </c>
      <c r="J123" s="25"/>
      <c r="K123" s="26"/>
      <c r="L123" s="27"/>
    </row>
    <row r="124" spans="2:12" ht="14.45" hidden="1" customHeight="1" outlineLevel="1" x14ac:dyDescent="0.25">
      <c r="B124" s="9">
        <v>1.99999999999998</v>
      </c>
      <c r="C124" s="1">
        <f t="shared" si="12"/>
        <v>0.1</v>
      </c>
      <c r="D124" s="1">
        <f t="shared" ref="D124:H133" si="13">C124+D$39/$C$33*COS(D$38*2*PI()/$C$33*$B124)</f>
        <v>0.1618033988749919</v>
      </c>
      <c r="E124" s="1">
        <f t="shared" si="13"/>
        <v>5.3845816694320092E-15</v>
      </c>
      <c r="F124" s="1">
        <f t="shared" si="13"/>
        <v>-0.16180339887498857</v>
      </c>
      <c r="G124" s="1">
        <f t="shared" si="13"/>
        <v>-0.10000000000000875</v>
      </c>
      <c r="H124" s="1">
        <f t="shared" si="13"/>
        <v>-8.7430063189231078E-15</v>
      </c>
      <c r="J124" s="25"/>
      <c r="K124" s="26"/>
      <c r="L124" s="27"/>
    </row>
    <row r="125" spans="2:12" ht="14.45" hidden="1" customHeight="1" outlineLevel="1" x14ac:dyDescent="0.25">
      <c r="B125" s="12">
        <v>2.0999999999999699</v>
      </c>
      <c r="C125" s="1">
        <f t="shared" si="12"/>
        <v>0.1</v>
      </c>
      <c r="D125" s="1">
        <f t="shared" si="13"/>
        <v>0.14973797743297465</v>
      </c>
      <c r="E125" s="1">
        <f t="shared" si="13"/>
        <v>-2.5523358575794408E-2</v>
      </c>
      <c r="F125" s="1">
        <f t="shared" si="13"/>
        <v>-0.16243277976154041</v>
      </c>
      <c r="G125" s="1">
        <f t="shared" si="13"/>
        <v>-5.5267420765753958E-2</v>
      </c>
      <c r="H125" s="1">
        <f t="shared" si="13"/>
        <v>3.9838230863764326E-2</v>
      </c>
      <c r="J125" s="25"/>
      <c r="K125" s="26"/>
      <c r="L125" s="27"/>
    </row>
    <row r="126" spans="2:12" ht="14.45" hidden="1" customHeight="1" outlineLevel="1" x14ac:dyDescent="0.25">
      <c r="B126" s="9">
        <v>2.19999999999997</v>
      </c>
      <c r="C126" s="1">
        <f t="shared" si="12"/>
        <v>0.1</v>
      </c>
      <c r="D126" s="1">
        <f t="shared" si="13"/>
        <v>0.13747626291714865</v>
      </c>
      <c r="E126" s="1">
        <f t="shared" si="13"/>
        <v>-4.8479034260498849E-2</v>
      </c>
      <c r="F126" s="1">
        <f t="shared" si="13"/>
        <v>-0.15564439325630772</v>
      </c>
      <c r="G126" s="1">
        <f t="shared" si="13"/>
        <v>-9.8506677720358038E-3</v>
      </c>
      <c r="H126" s="1">
        <f t="shared" si="13"/>
        <v>7.1051031665464504E-2</v>
      </c>
      <c r="J126" s="25"/>
      <c r="K126" s="26"/>
      <c r="L126" s="27"/>
    </row>
    <row r="127" spans="2:12" ht="14.45" hidden="1" customHeight="1" outlineLevel="1" x14ac:dyDescent="0.25">
      <c r="B127" s="12">
        <v>2.2999999999999701</v>
      </c>
      <c r="C127" s="1">
        <f t="shared" si="12"/>
        <v>0.1</v>
      </c>
      <c r="D127" s="1">
        <f t="shared" si="13"/>
        <v>0.1250666467128646</v>
      </c>
      <c r="E127" s="1">
        <f t="shared" si="13"/>
        <v>-6.8649985512859751E-2</v>
      </c>
      <c r="F127" s="1">
        <f t="shared" si="13"/>
        <v>-0.14227489604980587</v>
      </c>
      <c r="G127" s="1">
        <f t="shared" si="13"/>
        <v>3.2986439958959585E-2</v>
      </c>
      <c r="H127" s="1">
        <f t="shared" si="13"/>
        <v>9.1764965188214531E-2</v>
      </c>
      <c r="J127" s="25"/>
      <c r="K127" s="26"/>
      <c r="L127" s="27"/>
    </row>
    <row r="128" spans="2:12" ht="14.45" hidden="1" customHeight="1" outlineLevel="1" x14ac:dyDescent="0.25">
      <c r="B128" s="9">
        <v>2.3999999999999702</v>
      </c>
      <c r="C128" s="1">
        <f t="shared" si="12"/>
        <v>0.1</v>
      </c>
      <c r="D128" s="1">
        <f t="shared" si="13"/>
        <v>0.11255810390586643</v>
      </c>
      <c r="E128" s="1">
        <f t="shared" si="13"/>
        <v>-8.5864836357028212E-2</v>
      </c>
      <c r="F128" s="1">
        <f t="shared" si="13"/>
        <v>-0.12334109927418431</v>
      </c>
      <c r="G128" s="1">
        <f t="shared" si="13"/>
        <v>7.0375532951538186E-2</v>
      </c>
      <c r="H128" s="1">
        <f t="shared" si="13"/>
        <v>0.10127723238904192</v>
      </c>
      <c r="J128" s="25"/>
      <c r="K128" s="26"/>
      <c r="L128" s="27"/>
    </row>
    <row r="129" spans="2:12" ht="14.45" hidden="1" customHeight="1" outlineLevel="1" x14ac:dyDescent="0.25">
      <c r="B129" s="12">
        <v>2.4999999999999698</v>
      </c>
      <c r="C129" s="1">
        <f t="shared" si="12"/>
        <v>0.1</v>
      </c>
      <c r="D129" s="1">
        <f t="shared" si="13"/>
        <v>0.10000000000000379</v>
      </c>
      <c r="E129" s="1">
        <f t="shared" si="13"/>
        <v>-9.9999999999996217E-2</v>
      </c>
      <c r="F129" s="1">
        <f t="shared" si="13"/>
        <v>-0.10000000000000762</v>
      </c>
      <c r="G129" s="1">
        <f t="shared" si="13"/>
        <v>9.9999999999992387E-2</v>
      </c>
      <c r="H129" s="1">
        <f t="shared" si="13"/>
        <v>0.10000000000000192</v>
      </c>
      <c r="J129" s="25"/>
      <c r="K129" s="26"/>
      <c r="L129" s="27"/>
    </row>
    <row r="130" spans="2:12" ht="14.45" hidden="1" customHeight="1" outlineLevel="1" x14ac:dyDescent="0.25">
      <c r="B130" s="9">
        <v>2.5999999999999699</v>
      </c>
      <c r="C130" s="1">
        <f t="shared" si="12"/>
        <v>0.1</v>
      </c>
      <c r="D130" s="1">
        <f t="shared" si="13"/>
        <v>8.7441896094141131E-2</v>
      </c>
      <c r="E130" s="1">
        <f t="shared" si="13"/>
        <v>-0.1109810441687554</v>
      </c>
      <c r="F130" s="1">
        <f t="shared" si="13"/>
        <v>-7.3504781251621715E-2</v>
      </c>
      <c r="G130" s="1">
        <f t="shared" si="13"/>
        <v>0.1202118509741083</v>
      </c>
      <c r="H130" s="1">
        <f t="shared" si="13"/>
        <v>8.9310151536622542E-2</v>
      </c>
      <c r="J130" s="25"/>
      <c r="K130" s="26"/>
      <c r="L130" s="27"/>
    </row>
    <row r="131" spans="2:12" ht="14.45" hidden="1" customHeight="1" outlineLevel="1" x14ac:dyDescent="0.25">
      <c r="B131" s="12">
        <v>2.69999999999997</v>
      </c>
      <c r="C131" s="1">
        <f t="shared" si="12"/>
        <v>0.1</v>
      </c>
      <c r="D131" s="1">
        <f t="shared" si="13"/>
        <v>7.4933353287142929E-2</v>
      </c>
      <c r="E131" s="1">
        <f t="shared" si="13"/>
        <v>-0.11878327893858517</v>
      </c>
      <c r="F131" s="1">
        <f t="shared" si="13"/>
        <v>-4.5158368401660084E-2</v>
      </c>
      <c r="G131" s="1">
        <f t="shared" si="13"/>
        <v>0.13010296760711998</v>
      </c>
      <c r="H131" s="1">
        <f t="shared" si="13"/>
        <v>7.1324442377880312E-2</v>
      </c>
      <c r="J131" s="25"/>
      <c r="K131" s="26"/>
      <c r="L131" s="27"/>
    </row>
    <row r="132" spans="2:12" ht="14.45" hidden="1" customHeight="1" outlineLevel="1" x14ac:dyDescent="0.25">
      <c r="B132" s="9">
        <v>2.7999999999999701</v>
      </c>
      <c r="C132" s="1">
        <f t="shared" si="12"/>
        <v>0.1</v>
      </c>
      <c r="D132" s="1">
        <f t="shared" si="13"/>
        <v>6.2523737082858799E-2</v>
      </c>
      <c r="E132" s="1">
        <f t="shared" si="13"/>
        <v>-0.12343156009479428</v>
      </c>
      <c r="F132" s="1">
        <f t="shared" si="13"/>
        <v>-1.6266201099004535E-2</v>
      </c>
      <c r="G132" s="1">
        <f t="shared" si="13"/>
        <v>0.12952752438528814</v>
      </c>
      <c r="H132" s="1">
        <f t="shared" si="13"/>
        <v>4.8625824947798948E-2</v>
      </c>
      <c r="J132" s="25"/>
      <c r="K132" s="26"/>
      <c r="L132" s="27"/>
    </row>
    <row r="133" spans="2:12" ht="14.45" hidden="1" customHeight="1" outlineLevel="1" x14ac:dyDescent="0.25">
      <c r="B133" s="12">
        <v>2.8999999999999702</v>
      </c>
      <c r="C133" s="1">
        <f t="shared" si="12"/>
        <v>0.1</v>
      </c>
      <c r="D133" s="1">
        <f t="shared" si="13"/>
        <v>5.0262022567032688E-2</v>
      </c>
      <c r="E133" s="1">
        <f t="shared" si="13"/>
        <v>-0.12499931344174367</v>
      </c>
      <c r="F133" s="1">
        <f t="shared" si="13"/>
        <v>1.1910107743985765E-2</v>
      </c>
      <c r="G133" s="1">
        <f t="shared" si="13"/>
        <v>0.1190754667397978</v>
      </c>
      <c r="H133" s="1">
        <f t="shared" si="13"/>
        <v>2.3969815110285356E-2</v>
      </c>
      <c r="J133" s="25"/>
      <c r="K133" s="26"/>
      <c r="L133" s="27"/>
    </row>
    <row r="134" spans="2:12" ht="14.45" hidden="1" customHeight="1" outlineLevel="1" x14ac:dyDescent="0.25">
      <c r="B134" s="9">
        <v>2.9999999999999698</v>
      </c>
      <c r="C134" s="1">
        <f t="shared" si="12"/>
        <v>0.1</v>
      </c>
      <c r="D134" s="1">
        <f t="shared" ref="D134:H143" si="14">C134+D$39/$C$33*COS(D$38*2*PI()/$C$33*$B134)</f>
        <v>3.8196601125014121E-2</v>
      </c>
      <c r="E134" s="1">
        <f t="shared" si="14"/>
        <v>-0.12360679774997983</v>
      </c>
      <c r="F134" s="1">
        <f t="shared" si="14"/>
        <v>3.8196601125002963E-2</v>
      </c>
      <c r="G134" s="1">
        <f t="shared" si="14"/>
        <v>0.10000000000000686</v>
      </c>
      <c r="H134" s="1">
        <f t="shared" si="14"/>
        <v>6.8556271770603416E-15</v>
      </c>
      <c r="J134" s="25"/>
      <c r="K134" s="26"/>
      <c r="L134" s="27"/>
    </row>
    <row r="135" spans="2:12" ht="14.45" hidden="1" customHeight="1" outlineLevel="1" x14ac:dyDescent="0.25">
      <c r="B135" s="12">
        <v>3.0999999999999699</v>
      </c>
      <c r="C135" s="1">
        <f t="shared" si="12"/>
        <v>0.1</v>
      </c>
      <c r="D135" s="1">
        <f t="shared" si="14"/>
        <v>2.6375089463067963E-2</v>
      </c>
      <c r="E135" s="1">
        <f t="shared" si="14"/>
        <v>-0.11941863602121958</v>
      </c>
      <c r="F135" s="1">
        <f t="shared" si="14"/>
        <v>6.1546774471979454E-2</v>
      </c>
      <c r="G135" s="1">
        <f t="shared" si="14"/>
        <v>7.4104878377857369E-2</v>
      </c>
      <c r="H135" s="1">
        <f t="shared" si="14"/>
        <v>-2.1000773251660915E-2</v>
      </c>
      <c r="J135" s="25"/>
      <c r="K135" s="26"/>
      <c r="L135" s="27"/>
    </row>
    <row r="136" spans="2:12" ht="14.45" hidden="1" customHeight="1" outlineLevel="1" x14ac:dyDescent="0.25">
      <c r="B136" s="9">
        <v>3.19999999999997</v>
      </c>
      <c r="C136" s="1">
        <f t="shared" si="12"/>
        <v>0.1</v>
      </c>
      <c r="D136" s="1">
        <f t="shared" si="14"/>
        <v>1.4844141686988915E-2</v>
      </c>
      <c r="E136" s="1">
        <f t="shared" si="14"/>
        <v>-0.11264065626275488</v>
      </c>
      <c r="F136" s="1">
        <f t="shared" si="14"/>
        <v>8.1075975962968561E-2</v>
      </c>
      <c r="G136" s="1">
        <f t="shared" si="14"/>
        <v>4.359971304583856E-2</v>
      </c>
      <c r="H136" s="1">
        <f t="shared" si="14"/>
        <v>-3.7301986391661747E-2</v>
      </c>
      <c r="J136" s="25"/>
      <c r="K136" s="26"/>
      <c r="L136" s="27"/>
    </row>
    <row r="137" spans="2:12" ht="14.45" hidden="1" customHeight="1" outlineLevel="1" x14ac:dyDescent="0.25">
      <c r="B137" s="12">
        <v>3.2999999999999701</v>
      </c>
      <c r="C137" s="1">
        <f t="shared" si="12"/>
        <v>0.1</v>
      </c>
      <c r="D137" s="1">
        <f t="shared" si="14"/>
        <v>3.6492651796602577E-3</v>
      </c>
      <c r="E137" s="1">
        <f t="shared" si="14"/>
        <v>-0.10351609381614545</v>
      </c>
      <c r="F137" s="1">
        <f t="shared" si="14"/>
        <v>9.608925186950816E-2</v>
      </c>
      <c r="G137" s="1">
        <f t="shared" si="14"/>
        <v>1.0933393556507312E-2</v>
      </c>
      <c r="H137" s="1">
        <f t="shared" si="14"/>
        <v>-4.7845131672747655E-2</v>
      </c>
      <c r="J137" s="25"/>
      <c r="K137" s="26"/>
      <c r="L137" s="27"/>
    </row>
    <row r="138" spans="2:12" ht="14.45" hidden="1" customHeight="1" outlineLevel="1" x14ac:dyDescent="0.25">
      <c r="B138" s="9">
        <v>3.3999999999999702</v>
      </c>
      <c r="C138" s="1">
        <f t="shared" si="12"/>
        <v>0.1</v>
      </c>
      <c r="D138" s="1">
        <f t="shared" si="14"/>
        <v>-7.1653589957961367E-3</v>
      </c>
      <c r="E138" s="1">
        <f t="shared" si="14"/>
        <v>-9.2321217308817483E-2</v>
      </c>
      <c r="F138" s="1">
        <f t="shared" si="14"/>
        <v>0.10610172295407952</v>
      </c>
      <c r="G138" s="1">
        <f t="shared" si="14"/>
        <v>-2.1383074995646817E-2</v>
      </c>
      <c r="H138" s="1">
        <f t="shared" si="14"/>
        <v>-5.2284774433150556E-2</v>
      </c>
      <c r="J138" s="25"/>
      <c r="K138" s="26"/>
      <c r="L138" s="27"/>
    </row>
    <row r="139" spans="2:12" ht="14.45" hidden="1" customHeight="1" outlineLevel="1" x14ac:dyDescent="0.25">
      <c r="B139" s="12">
        <v>3.4999999999999698</v>
      </c>
      <c r="C139" s="1">
        <f t="shared" si="12"/>
        <v>0.1</v>
      </c>
      <c r="D139" s="1">
        <f t="shared" si="14"/>
        <v>-1.7557050458491513E-2</v>
      </c>
      <c r="E139" s="1">
        <f t="shared" si="14"/>
        <v>-7.9360449333488292E-2</v>
      </c>
      <c r="F139" s="1">
        <f t="shared" si="14"/>
        <v>0.11085085392554594</v>
      </c>
      <c r="G139" s="1">
        <f t="shared" si="14"/>
        <v>-5.0952544949434547E-2</v>
      </c>
      <c r="H139" s="1">
        <f t="shared" si="14"/>
        <v>-5.0952544949444005E-2</v>
      </c>
      <c r="J139" s="25"/>
      <c r="K139" s="26"/>
      <c r="L139" s="27"/>
    </row>
    <row r="140" spans="2:12" ht="14.45" hidden="1" customHeight="1" outlineLevel="1" x14ac:dyDescent="0.25">
      <c r="B140" s="9">
        <v>3.5999999999999699</v>
      </c>
      <c r="C140" s="1">
        <f t="shared" si="12"/>
        <v>0.1</v>
      </c>
      <c r="D140" s="1">
        <f t="shared" si="14"/>
        <v>-2.748479794973499E-2</v>
      </c>
      <c r="E140" s="1">
        <f t="shared" si="14"/>
        <v>-6.4961060866887424E-2</v>
      </c>
      <c r="F140" s="1">
        <f t="shared" si="14"/>
        <v>0.11030027514189082</v>
      </c>
      <c r="G140" s="1">
        <f t="shared" si="14"/>
        <v>-7.5655022035753847E-2</v>
      </c>
      <c r="H140" s="1">
        <f t="shared" si="14"/>
        <v>-4.47533225982681E-2</v>
      </c>
      <c r="J140" s="25"/>
      <c r="K140" s="26"/>
      <c r="L140" s="27"/>
    </row>
    <row r="141" spans="2:12" ht="14.45" hidden="1" customHeight="1" outlineLevel="1" x14ac:dyDescent="0.25">
      <c r="B141" s="12">
        <v>3.69999999999997</v>
      </c>
      <c r="C141" s="1">
        <f t="shared" si="12"/>
        <v>0.1</v>
      </c>
      <c r="D141" s="1">
        <f t="shared" si="14"/>
        <v>-3.6909421185734981E-2</v>
      </c>
      <c r="E141" s="1">
        <f t="shared" si="14"/>
        <v>-4.9467525091605243E-2</v>
      </c>
      <c r="F141" s="1">
        <f t="shared" si="14"/>
        <v>0.10463512346355985</v>
      </c>
      <c r="G141" s="1">
        <f t="shared" si="14"/>
        <v>-9.3787816799333817E-2</v>
      </c>
      <c r="H141" s="1">
        <f t="shared" si="14"/>
        <v>-3.500929157009415E-2</v>
      </c>
      <c r="J141" s="25"/>
      <c r="K141" s="26"/>
      <c r="L141" s="27"/>
    </row>
    <row r="142" spans="2:12" ht="14.45" hidden="1" customHeight="1" outlineLevel="1" x14ac:dyDescent="0.25">
      <c r="B142" s="9">
        <v>3.7999999999999701</v>
      </c>
      <c r="C142" s="1">
        <f t="shared" si="12"/>
        <v>0.1</v>
      </c>
      <c r="D142" s="1">
        <f t="shared" si="14"/>
        <v>-4.5793725484279707E-2</v>
      </c>
      <c r="E142" s="1">
        <f t="shared" si="14"/>
        <v>-3.3235621578424586E-2</v>
      </c>
      <c r="F142" s="1">
        <f t="shared" si="14"/>
        <v>9.424917637132213E-2</v>
      </c>
      <c r="G142" s="1">
        <f t="shared" si="14"/>
        <v>-0.10417376389157534</v>
      </c>
      <c r="H142" s="1">
        <f t="shared" si="14"/>
        <v>-2.3272064454086153E-2</v>
      </c>
      <c r="J142" s="25"/>
      <c r="K142" s="26"/>
      <c r="L142" s="27"/>
    </row>
    <row r="143" spans="2:12" ht="14.45" hidden="1" customHeight="1" outlineLevel="1" x14ac:dyDescent="0.25">
      <c r="B143" s="12">
        <v>3.8999999999999702</v>
      </c>
      <c r="C143" s="1">
        <f t="shared" si="12"/>
        <v>0.1</v>
      </c>
      <c r="D143" s="1">
        <f t="shared" si="14"/>
        <v>-5.4102648555155453E-2</v>
      </c>
      <c r="E143" s="1">
        <f t="shared" si="14"/>
        <v>-1.6626385638017924E-2</v>
      </c>
      <c r="F143" s="1">
        <f t="shared" si="14"/>
        <v>7.9724349182335119E-2</v>
      </c>
      <c r="G143" s="1">
        <f t="shared" si="14"/>
        <v>-0.10623094799532071</v>
      </c>
      <c r="H143" s="1">
        <f t="shared" si="14"/>
        <v>-1.1125296365808265E-2</v>
      </c>
      <c r="J143" s="25"/>
      <c r="K143" s="26"/>
      <c r="L143" s="27"/>
    </row>
    <row r="144" spans="2:12" ht="14.45" hidden="1" customHeight="1" outlineLevel="1" x14ac:dyDescent="0.25">
      <c r="B144" s="9">
        <v>3.9999999999999698</v>
      </c>
      <c r="C144" s="1">
        <f t="shared" si="12"/>
        <v>0.1</v>
      </c>
      <c r="D144" s="1">
        <f t="shared" ref="D144:H153" si="15">C144+D$39/$C$33*COS(D$38*2*PI()/$C$33*$B144)</f>
        <v>-6.1803398874987231E-2</v>
      </c>
      <c r="E144" s="1">
        <f t="shared" si="15"/>
        <v>-5.044575868140555E-15</v>
      </c>
      <c r="F144" s="1">
        <f t="shared" si="15"/>
        <v>6.1803398874995308E-2</v>
      </c>
      <c r="G144" s="1">
        <f t="shared" si="15"/>
        <v>-0.1000000000000032</v>
      </c>
      <c r="H144" s="1">
        <f t="shared" si="15"/>
        <v>-3.1918911957973251E-15</v>
      </c>
      <c r="J144" s="25"/>
      <c r="K144" s="26"/>
      <c r="L144" s="27"/>
    </row>
    <row r="145" spans="2:14" ht="14.45" hidden="1" customHeight="1" outlineLevel="1" x14ac:dyDescent="0.25">
      <c r="B145" s="12">
        <v>4.0999999999999703</v>
      </c>
      <c r="C145" s="1">
        <f t="shared" si="12"/>
        <v>0.1</v>
      </c>
      <c r="D145" s="1">
        <f t="shared" si="15"/>
        <v>-6.8865585100401028E-2</v>
      </c>
      <c r="E145" s="1">
        <f t="shared" si="15"/>
        <v>1.6290273212606746E-2</v>
      </c>
      <c r="F145" s="1">
        <f t="shared" si="15"/>
        <v>4.1356919925478797E-2</v>
      </c>
      <c r="G145" s="1">
        <f t="shared" si="15"/>
        <v>-8.612787802427066E-2</v>
      </c>
      <c r="H145" s="1">
        <f t="shared" si="15"/>
        <v>8.9777736052475687E-3</v>
      </c>
      <c r="J145" s="25"/>
      <c r="K145" s="26"/>
      <c r="L145" s="27"/>
    </row>
    <row r="146" spans="2:14" ht="14.45" hidden="1" customHeight="1" outlineLevel="1" x14ac:dyDescent="0.25">
      <c r="B146" s="9">
        <v>4.19999999999997</v>
      </c>
      <c r="C146" s="1">
        <f t="shared" si="12"/>
        <v>0.1</v>
      </c>
      <c r="D146" s="1">
        <f t="shared" si="15"/>
        <v>-7.5261336008770885E-2</v>
      </c>
      <c r="E146" s="1">
        <f t="shared" si="15"/>
        <v>3.190402298702201E-2</v>
      </c>
      <c r="F146" s="1">
        <f t="shared" si="15"/>
        <v>1.9345919081170636E-2</v>
      </c>
      <c r="G146" s="1">
        <f t="shared" si="15"/>
        <v>-6.5809939231857656E-2</v>
      </c>
      <c r="H146" s="1">
        <f t="shared" si="15"/>
        <v>1.5091760205642651E-2</v>
      </c>
      <c r="J146" s="25"/>
      <c r="K146" s="26"/>
      <c r="L146" s="27"/>
    </row>
    <row r="147" spans="2:14" ht="14.45" hidden="1" customHeight="1" outlineLevel="1" x14ac:dyDescent="0.25">
      <c r="B147" s="12">
        <v>4.2999999999999696</v>
      </c>
      <c r="C147" s="1">
        <f t="shared" si="12"/>
        <v>0.1</v>
      </c>
      <c r="D147" s="1">
        <f t="shared" si="15"/>
        <v>-8.0965410493202244E-2</v>
      </c>
      <c r="E147" s="1">
        <f t="shared" si="15"/>
        <v>4.6519387456529726E-2</v>
      </c>
      <c r="F147" s="1">
        <f t="shared" si="15"/>
        <v>-3.2185899764302292E-3</v>
      </c>
      <c r="G147" s="1">
        <f t="shared" si="15"/>
        <v>-4.0694852893590386E-2</v>
      </c>
      <c r="H147" s="1">
        <f t="shared" si="15"/>
        <v>1.8083672335664734E-2</v>
      </c>
      <c r="J147" s="25"/>
      <c r="K147" s="26"/>
      <c r="L147" s="27"/>
    </row>
    <row r="148" spans="2:14" ht="14.45" hidden="1" customHeight="1" outlineLevel="1" x14ac:dyDescent="0.25">
      <c r="B148" s="9">
        <v>4.3999999999999702</v>
      </c>
      <c r="C148" s="1">
        <f t="shared" si="12"/>
        <v>0.1</v>
      </c>
      <c r="D148" s="1">
        <f t="shared" si="15"/>
        <v>-8.5955297177648909E-2</v>
      </c>
      <c r="E148" s="1">
        <f t="shared" si="15"/>
        <v>5.9838428306628222E-2</v>
      </c>
      <c r="F148" s="1">
        <f t="shared" si="15"/>
        <v>-2.5317430006376151E-2</v>
      </c>
      <c r="G148" s="1">
        <f t="shared" si="15"/>
        <v>-1.2759326100528524E-2</v>
      </c>
      <c r="H148" s="1">
        <f t="shared" si="15"/>
        <v>1.8142373336975225E-2</v>
      </c>
      <c r="J148" s="25"/>
      <c r="K148" s="26"/>
      <c r="L148" s="27"/>
    </row>
    <row r="149" spans="2:14" ht="14.45" hidden="1" customHeight="1" outlineLevel="1" x14ac:dyDescent="0.25">
      <c r="B149" s="12">
        <v>4.4999999999999698</v>
      </c>
      <c r="C149" s="1">
        <f t="shared" si="12"/>
        <v>0.1</v>
      </c>
      <c r="D149" s="1">
        <f t="shared" si="15"/>
        <v>-9.0211303259029541E-2</v>
      </c>
      <c r="E149" s="1">
        <f t="shared" si="15"/>
        <v>7.159209561595542E-2</v>
      </c>
      <c r="F149" s="1">
        <f t="shared" si="15"/>
        <v>-4.5964954842529951E-2</v>
      </c>
      <c r="G149" s="1">
        <f t="shared" si="15"/>
        <v>1.5838444032444922E-2</v>
      </c>
      <c r="H149" s="1">
        <f t="shared" si="15"/>
        <v>1.583844403245439E-2</v>
      </c>
      <c r="J149" s="25"/>
      <c r="K149" s="26"/>
      <c r="L149" s="27"/>
    </row>
    <row r="150" spans="2:14" ht="14.45" hidden="1" customHeight="1" outlineLevel="1" x14ac:dyDescent="0.25">
      <c r="B150" s="9">
        <v>4.5999999999999703</v>
      </c>
      <c r="C150" s="1">
        <f t="shared" si="12"/>
        <v>0.1</v>
      </c>
      <c r="D150" s="1">
        <f t="shared" si="15"/>
        <v>-9.3716632225725321E-2</v>
      </c>
      <c r="E150" s="1">
        <f t="shared" si="15"/>
        <v>8.154470378304382E-2</v>
      </c>
      <c r="F150" s="1">
        <f t="shared" si="15"/>
        <v>-6.4249021701230757E-2</v>
      </c>
      <c r="G150" s="1">
        <f t="shared" si="15"/>
        <v>4.2916337294555962E-2</v>
      </c>
      <c r="H150" s="1">
        <f t="shared" si="15"/>
        <v>1.2014637857070059E-2</v>
      </c>
      <c r="J150" s="25"/>
      <c r="K150" s="26"/>
      <c r="L150" s="27"/>
    </row>
    <row r="151" spans="2:14" ht="14.45" hidden="1" customHeight="1" outlineLevel="1" x14ac:dyDescent="0.25">
      <c r="B151" s="12">
        <v>4.69999999999997</v>
      </c>
      <c r="C151" s="1">
        <f t="shared" si="12"/>
        <v>0.1</v>
      </c>
      <c r="D151" s="1">
        <f t="shared" si="15"/>
        <v>-9.6457450145737034E-2</v>
      </c>
      <c r="E151" s="1">
        <f t="shared" si="15"/>
        <v>8.9497847031910438E-2</v>
      </c>
      <c r="F151" s="1">
        <f t="shared" si="15"/>
        <v>-7.9367738068486404E-2</v>
      </c>
      <c r="G151" s="1">
        <f t="shared" si="15"/>
        <v>6.6425987415785481E-2</v>
      </c>
      <c r="H151" s="1">
        <f t="shared" si="15"/>
        <v>7.6474621865458281E-3</v>
      </c>
      <c r="J151" s="25"/>
      <c r="K151" s="26"/>
      <c r="L151" s="27"/>
    </row>
    <row r="152" spans="2:14" ht="14.45" hidden="1" customHeight="1" outlineLevel="1" x14ac:dyDescent="0.25">
      <c r="B152" s="9">
        <v>4.7999999999999696</v>
      </c>
      <c r="C152" s="1">
        <f t="shared" si="12"/>
        <v>0.1</v>
      </c>
      <c r="D152" s="1">
        <f t="shared" si="15"/>
        <v>-9.8422940262895081E-2</v>
      </c>
      <c r="E152" s="1">
        <f t="shared" si="15"/>
        <v>9.5293691962829247E-2</v>
      </c>
      <c r="F152" s="1">
        <f t="shared" si="15"/>
        <v>-9.0661605214816865E-2</v>
      </c>
      <c r="G152" s="1">
        <f t="shared" si="15"/>
        <v>8.4599730793948391E-2</v>
      </c>
      <c r="H152" s="1">
        <f t="shared" si="15"/>
        <v>3.6980313564593109E-3</v>
      </c>
      <c r="J152" s="25"/>
      <c r="K152" s="26"/>
      <c r="L152" s="27"/>
    </row>
    <row r="153" spans="2:14" collapsed="1" x14ac:dyDescent="0.25">
      <c r="B153" s="12">
        <v>4.8999999999999604</v>
      </c>
      <c r="C153" s="1">
        <f t="shared" si="12"/>
        <v>0.1</v>
      </c>
      <c r="D153" s="1">
        <f t="shared" si="15"/>
        <v>-9.9605345685654018E-2</v>
      </c>
      <c r="E153" s="1">
        <f t="shared" si="15"/>
        <v>9.8817594577240292E-2</v>
      </c>
      <c r="F153" s="1">
        <f t="shared" si="15"/>
        <v>-9.763985556849461E-2</v>
      </c>
      <c r="G153" s="1">
        <f t="shared" si="15"/>
        <v>9.6076776657226637E-2</v>
      </c>
      <c r="H153" s="1">
        <f t="shared" si="15"/>
        <v>9.711250277151251E-4</v>
      </c>
      <c r="J153" s="25"/>
      <c r="K153" s="26"/>
      <c r="L153" s="27"/>
    </row>
    <row r="154" spans="2:14" x14ac:dyDescent="0.25">
      <c r="B154" s="9">
        <v>4.99999999999996</v>
      </c>
      <c r="C154" s="1">
        <f t="shared" si="12"/>
        <v>0.1</v>
      </c>
      <c r="D154" s="1">
        <f t="shared" ref="D154:H154" si="16">C154+D$39/$C$33*COS(D$38*2*PI()/$C$33*$B154)</f>
        <v>-0.1</v>
      </c>
      <c r="E154" s="1">
        <f t="shared" si="16"/>
        <v>0.1</v>
      </c>
      <c r="F154" s="1">
        <f t="shared" si="16"/>
        <v>-0.1</v>
      </c>
      <c r="G154" s="1">
        <f t="shared" si="16"/>
        <v>0.1</v>
      </c>
      <c r="H154" s="1">
        <f t="shared" si="16"/>
        <v>0</v>
      </c>
      <c r="J154" s="28"/>
      <c r="K154" s="29"/>
      <c r="L154" s="30"/>
    </row>
    <row r="156" spans="2:14" x14ac:dyDescent="0.25">
      <c r="B156" s="40" t="s">
        <v>1</v>
      </c>
      <c r="C156" s="40"/>
      <c r="D156" s="40"/>
      <c r="E156" s="40"/>
      <c r="F156" s="40"/>
      <c r="G156" s="40"/>
      <c r="H156" s="40"/>
      <c r="I156" s="1"/>
      <c r="J156" s="1"/>
      <c r="K156" s="1"/>
      <c r="L156" s="1"/>
      <c r="M156" s="1"/>
    </row>
    <row r="157" spans="2:14" x14ac:dyDescent="0.25">
      <c r="B157" s="3" t="s">
        <v>6</v>
      </c>
    </row>
    <row r="158" spans="2:14" s="20" customFormat="1" x14ac:dyDescent="0.25">
      <c r="B158" s="2" t="s">
        <v>27</v>
      </c>
      <c r="C158" s="4" t="str">
        <f>"Σ " &amp; C159</f>
        <v>Σ 0</v>
      </c>
      <c r="D158" s="4" t="str">
        <f t="shared" ref="D158:H158" si="17">"Σ " &amp; D159</f>
        <v>Σ 1</v>
      </c>
      <c r="E158" s="4" t="str">
        <f t="shared" si="17"/>
        <v>Σ 2</v>
      </c>
      <c r="F158" s="4" t="str">
        <f t="shared" si="17"/>
        <v>Σ 3</v>
      </c>
      <c r="G158" s="4" t="str">
        <f t="shared" si="17"/>
        <v>Σ 4</v>
      </c>
      <c r="H158" s="4" t="str">
        <f t="shared" si="17"/>
        <v>Σ 5</v>
      </c>
    </row>
    <row r="159" spans="2:14" ht="14.45" customHeight="1" x14ac:dyDescent="0.25">
      <c r="B159" s="2" t="s">
        <v>7</v>
      </c>
      <c r="C159">
        <f>C$38</f>
        <v>0</v>
      </c>
      <c r="D159" s="15">
        <f t="shared" ref="D159:H159" si="18">D$38</f>
        <v>1</v>
      </c>
      <c r="E159" s="15">
        <f t="shared" si="18"/>
        <v>2</v>
      </c>
      <c r="F159" s="15">
        <f t="shared" si="18"/>
        <v>3</v>
      </c>
      <c r="G159" s="15">
        <f t="shared" si="18"/>
        <v>4</v>
      </c>
      <c r="H159" s="15">
        <f t="shared" si="18"/>
        <v>5</v>
      </c>
      <c r="L159" s="31" t="s">
        <v>16</v>
      </c>
      <c r="M159" s="32"/>
      <c r="N159" s="33"/>
    </row>
    <row r="160" spans="2:14" ht="14.45" customHeight="1" x14ac:dyDescent="0.25">
      <c r="B160" s="2" t="s">
        <v>25</v>
      </c>
      <c r="C160">
        <f>C$39</f>
        <v>1</v>
      </c>
      <c r="D160" s="15">
        <f t="shared" ref="D160:H160" si="19">D$39</f>
        <v>2</v>
      </c>
      <c r="E160" s="15">
        <f t="shared" si="19"/>
        <v>2</v>
      </c>
      <c r="F160" s="15">
        <f t="shared" si="19"/>
        <v>2</v>
      </c>
      <c r="G160" s="15">
        <f t="shared" si="19"/>
        <v>2</v>
      </c>
      <c r="H160" s="15">
        <f t="shared" si="19"/>
        <v>1</v>
      </c>
      <c r="I160" s="1"/>
      <c r="J160" s="5" t="s">
        <v>3</v>
      </c>
      <c r="L160" s="34"/>
      <c r="M160" s="35"/>
      <c r="N160" s="36"/>
    </row>
    <row r="161" spans="2:15" x14ac:dyDescent="0.25">
      <c r="B161">
        <v>-5</v>
      </c>
      <c r="C161" s="1">
        <f t="shared" ref="C161:C171" si="20">C$160/$C$33*SIN(C$159*2*PI()/$C$33*$B161)</f>
        <v>0</v>
      </c>
      <c r="D161" s="1">
        <f t="shared" ref="D161:H171" si="21">C161+D$160/$C$33*SIN(D$159*2*PI()/$C$33*$B161)</f>
        <v>-2.45029690981724E-17</v>
      </c>
      <c r="E161" s="1">
        <f t="shared" si="21"/>
        <v>2.45029690981724E-17</v>
      </c>
      <c r="F161" s="1">
        <f t="shared" si="21"/>
        <v>-4.90059381963448E-17</v>
      </c>
      <c r="G161" s="1">
        <f t="shared" si="21"/>
        <v>4.90059381963448E-17</v>
      </c>
      <c r="H161" s="1">
        <f t="shared" si="21"/>
        <v>-1.22514845490862E-17</v>
      </c>
      <c r="I161" s="1"/>
      <c r="J161" s="1">
        <f t="shared" ref="J161:J171" si="22">IF(ISODD(B161),2/($C$33*TAN(PI()/$C$33*B161)),0)</f>
        <v>-1.22514845490862E-17</v>
      </c>
      <c r="L161" s="34"/>
      <c r="M161" s="35"/>
      <c r="N161" s="36"/>
    </row>
    <row r="162" spans="2:15" x14ac:dyDescent="0.25">
      <c r="B162">
        <v>-4</v>
      </c>
      <c r="C162" s="1">
        <f t="shared" si="20"/>
        <v>0</v>
      </c>
      <c r="D162" s="1">
        <f t="shared" si="21"/>
        <v>-0.11755705045849466</v>
      </c>
      <c r="E162" s="1">
        <f t="shared" si="21"/>
        <v>7.2654252800536084E-2</v>
      </c>
      <c r="F162" s="1">
        <f t="shared" si="21"/>
        <v>-0.11755705045849463</v>
      </c>
      <c r="G162" s="1">
        <f t="shared" si="21"/>
        <v>0</v>
      </c>
      <c r="H162" s="1">
        <f t="shared" si="21"/>
        <v>4.90059381963448E-17</v>
      </c>
      <c r="I162" s="1"/>
      <c r="J162" s="1">
        <f t="shared" si="22"/>
        <v>0</v>
      </c>
      <c r="L162" s="34"/>
      <c r="M162" s="35"/>
      <c r="N162" s="36"/>
    </row>
    <row r="163" spans="2:15" x14ac:dyDescent="0.25">
      <c r="B163">
        <v>-3</v>
      </c>
      <c r="C163" s="1">
        <f t="shared" si="20"/>
        <v>0</v>
      </c>
      <c r="D163" s="1">
        <f t="shared" si="21"/>
        <v>-0.19021130325903074</v>
      </c>
      <c r="E163" s="1">
        <f t="shared" si="21"/>
        <v>-7.2654252800536126E-2</v>
      </c>
      <c r="F163" s="1">
        <f t="shared" si="21"/>
        <v>4.4902797657958557E-2</v>
      </c>
      <c r="G163" s="1">
        <f t="shared" si="21"/>
        <v>-0.14530850560107217</v>
      </c>
      <c r="H163" s="1">
        <f t="shared" si="21"/>
        <v>-0.1453085056010722</v>
      </c>
      <c r="I163" s="1"/>
      <c r="J163" s="1">
        <f t="shared" si="22"/>
        <v>-0.1453085056010722</v>
      </c>
      <c r="L163" s="34"/>
      <c r="M163" s="35"/>
      <c r="N163" s="36"/>
    </row>
    <row r="164" spans="2:15" hidden="1" outlineLevel="1" x14ac:dyDescent="0.25">
      <c r="B164">
        <v>-2</v>
      </c>
      <c r="C164" s="1">
        <f t="shared" si="20"/>
        <v>0</v>
      </c>
      <c r="D164" s="1">
        <f t="shared" si="21"/>
        <v>-0.19021130325903071</v>
      </c>
      <c r="E164" s="1">
        <f t="shared" si="21"/>
        <v>-0.30776835371752537</v>
      </c>
      <c r="F164" s="1">
        <f t="shared" si="21"/>
        <v>-0.19021130325903074</v>
      </c>
      <c r="G164" s="1">
        <f t="shared" si="21"/>
        <v>0</v>
      </c>
      <c r="H164" s="1">
        <f t="shared" si="21"/>
        <v>2.45029690981724E-17</v>
      </c>
      <c r="I164" s="1"/>
      <c r="J164" s="1">
        <f t="shared" si="22"/>
        <v>0</v>
      </c>
      <c r="L164" s="34"/>
      <c r="M164" s="35"/>
      <c r="N164" s="36"/>
    </row>
    <row r="165" spans="2:15" hidden="1" outlineLevel="1" x14ac:dyDescent="0.25">
      <c r="B165">
        <v>-1</v>
      </c>
      <c r="C165" s="1">
        <f t="shared" si="20"/>
        <v>0</v>
      </c>
      <c r="D165" s="1">
        <f t="shared" si="21"/>
        <v>-0.11755705045849463</v>
      </c>
      <c r="E165" s="1">
        <f t="shared" si="21"/>
        <v>-0.30776835371752531</v>
      </c>
      <c r="F165" s="1">
        <f t="shared" si="21"/>
        <v>-0.49797965697655605</v>
      </c>
      <c r="G165" s="1">
        <f t="shared" si="21"/>
        <v>-0.61553670743505073</v>
      </c>
      <c r="H165" s="1">
        <f t="shared" si="21"/>
        <v>-0.61553670743505073</v>
      </c>
      <c r="I165" s="1"/>
      <c r="J165" s="1">
        <f t="shared" si="22"/>
        <v>-0.61553670743505073</v>
      </c>
      <c r="L165" s="34"/>
      <c r="M165" s="35"/>
      <c r="N165" s="36"/>
    </row>
    <row r="166" spans="2:15" hidden="1" outlineLevel="1" x14ac:dyDescent="0.25">
      <c r="B166">
        <v>0</v>
      </c>
      <c r="C166" s="1">
        <f t="shared" si="20"/>
        <v>0</v>
      </c>
      <c r="D166" s="1">
        <f t="shared" si="21"/>
        <v>0</v>
      </c>
      <c r="E166" s="1">
        <f t="shared" si="21"/>
        <v>0</v>
      </c>
      <c r="F166" s="1">
        <f t="shared" si="21"/>
        <v>0</v>
      </c>
      <c r="G166" s="1">
        <f t="shared" si="21"/>
        <v>0</v>
      </c>
      <c r="H166" s="1">
        <f t="shared" si="21"/>
        <v>0</v>
      </c>
      <c r="I166" s="1"/>
      <c r="J166" s="1">
        <f t="shared" si="22"/>
        <v>0</v>
      </c>
      <c r="L166" s="34"/>
      <c r="M166" s="35"/>
      <c r="N166" s="36"/>
    </row>
    <row r="167" spans="2:15" hidden="1" outlineLevel="1" x14ac:dyDescent="0.25">
      <c r="B167">
        <v>1</v>
      </c>
      <c r="C167" s="1">
        <f t="shared" si="20"/>
        <v>0</v>
      </c>
      <c r="D167" s="1">
        <f t="shared" si="21"/>
        <v>0.11755705045849463</v>
      </c>
      <c r="E167" s="1">
        <f t="shared" si="21"/>
        <v>0.30776835371752531</v>
      </c>
      <c r="F167" s="1">
        <f t="shared" si="21"/>
        <v>0.49797965697655605</v>
      </c>
      <c r="G167" s="1">
        <f t="shared" si="21"/>
        <v>0.61553670743505073</v>
      </c>
      <c r="H167" s="1">
        <f t="shared" si="21"/>
        <v>0.61553670743505073</v>
      </c>
      <c r="I167" s="1"/>
      <c r="J167" s="1">
        <f t="shared" si="22"/>
        <v>0.61553670743505073</v>
      </c>
      <c r="L167" s="34"/>
      <c r="M167" s="35"/>
      <c r="N167" s="36"/>
    </row>
    <row r="168" spans="2:15" hidden="1" outlineLevel="1" x14ac:dyDescent="0.25">
      <c r="B168">
        <v>2</v>
      </c>
      <c r="C168" s="1">
        <f t="shared" si="20"/>
        <v>0</v>
      </c>
      <c r="D168" s="1">
        <f t="shared" si="21"/>
        <v>0.19021130325903071</v>
      </c>
      <c r="E168" s="1">
        <f t="shared" si="21"/>
        <v>0.30776835371752537</v>
      </c>
      <c r="F168" s="1">
        <f t="shared" si="21"/>
        <v>0.19021130325903074</v>
      </c>
      <c r="G168" s="1">
        <f t="shared" si="21"/>
        <v>0</v>
      </c>
      <c r="H168" s="1">
        <f t="shared" si="21"/>
        <v>-2.45029690981724E-17</v>
      </c>
      <c r="I168" s="1"/>
      <c r="J168" s="1">
        <f t="shared" si="22"/>
        <v>0</v>
      </c>
      <c r="L168" s="34"/>
      <c r="M168" s="35"/>
      <c r="N168" s="36"/>
    </row>
    <row r="169" spans="2:15" collapsed="1" x14ac:dyDescent="0.25">
      <c r="B169">
        <v>3</v>
      </c>
      <c r="C169" s="1">
        <f t="shared" si="20"/>
        <v>0</v>
      </c>
      <c r="D169" s="1">
        <f t="shared" si="21"/>
        <v>0.19021130325903074</v>
      </c>
      <c r="E169" s="1">
        <f t="shared" si="21"/>
        <v>7.2654252800536126E-2</v>
      </c>
      <c r="F169" s="1">
        <f t="shared" si="21"/>
        <v>-4.4902797657958557E-2</v>
      </c>
      <c r="G169" s="1">
        <f t="shared" si="21"/>
        <v>0.14530850560107217</v>
      </c>
      <c r="H169" s="1">
        <f t="shared" si="21"/>
        <v>0.1453085056010722</v>
      </c>
      <c r="I169" s="1"/>
      <c r="J169" s="1">
        <f t="shared" si="22"/>
        <v>0.1453085056010722</v>
      </c>
      <c r="L169" s="34"/>
      <c r="M169" s="35"/>
      <c r="N169" s="36"/>
    </row>
    <row r="170" spans="2:15" x14ac:dyDescent="0.25">
      <c r="B170">
        <v>4</v>
      </c>
      <c r="C170" s="1">
        <f t="shared" si="20"/>
        <v>0</v>
      </c>
      <c r="D170" s="1">
        <f t="shared" si="21"/>
        <v>0.11755705045849466</v>
      </c>
      <c r="E170" s="1">
        <f t="shared" si="21"/>
        <v>-7.2654252800536084E-2</v>
      </c>
      <c r="F170" s="1">
        <f t="shared" si="21"/>
        <v>0.11755705045849463</v>
      </c>
      <c r="G170" s="1">
        <f t="shared" si="21"/>
        <v>0</v>
      </c>
      <c r="H170" s="1">
        <f t="shared" si="21"/>
        <v>-4.90059381963448E-17</v>
      </c>
      <c r="I170" s="1"/>
      <c r="J170" s="1">
        <f t="shared" si="22"/>
        <v>0</v>
      </c>
      <c r="L170" s="34"/>
      <c r="M170" s="35"/>
      <c r="N170" s="36"/>
    </row>
    <row r="171" spans="2:15" x14ac:dyDescent="0.25">
      <c r="B171">
        <v>5</v>
      </c>
      <c r="C171" s="1">
        <f t="shared" si="20"/>
        <v>0</v>
      </c>
      <c r="D171" s="1">
        <f t="shared" si="21"/>
        <v>2.45029690981724E-17</v>
      </c>
      <c r="E171" s="1">
        <f t="shared" si="21"/>
        <v>-2.45029690981724E-17</v>
      </c>
      <c r="F171" s="1">
        <f t="shared" si="21"/>
        <v>4.90059381963448E-17</v>
      </c>
      <c r="G171" s="1">
        <f t="shared" si="21"/>
        <v>-4.90059381963448E-17</v>
      </c>
      <c r="H171" s="1">
        <f t="shared" si="21"/>
        <v>1.22514845490862E-17</v>
      </c>
      <c r="I171" s="1"/>
      <c r="J171" s="1">
        <f t="shared" si="22"/>
        <v>1.22514845490862E-17</v>
      </c>
      <c r="L171" s="37"/>
      <c r="M171" s="38"/>
      <c r="N171" s="39"/>
    </row>
    <row r="172" spans="2:15" s="15" customFormat="1" x14ac:dyDescent="0.25"/>
    <row r="173" spans="2:15" s="15" customFormat="1" x14ac:dyDescent="0.25">
      <c r="B173" s="41" t="s">
        <v>26</v>
      </c>
      <c r="C173" s="41"/>
      <c r="D173" s="41"/>
      <c r="E173" s="41"/>
      <c r="F173" s="41"/>
      <c r="G173" s="41"/>
      <c r="H173" s="41"/>
      <c r="I173" s="1"/>
      <c r="J173" s="1"/>
      <c r="K173" s="1"/>
      <c r="L173" s="1"/>
      <c r="M173" s="1"/>
    </row>
    <row r="174" spans="2:15" s="15" customFormat="1" x14ac:dyDescent="0.25">
      <c r="B174" s="3" t="s">
        <v>6</v>
      </c>
    </row>
    <row r="175" spans="2:15" s="15" customFormat="1" x14ac:dyDescent="0.25">
      <c r="B175" s="4" t="s">
        <v>8</v>
      </c>
      <c r="C175" s="4" t="str">
        <f>"Σ " &amp; C$159 &amp; " (Lissage)"</f>
        <v>Σ 0 (Lissage)</v>
      </c>
      <c r="D175" s="4" t="str">
        <f t="shared" ref="D175:H175" si="23">"Σ " &amp; D$159 &amp; " (Lissage)"</f>
        <v>Σ 1 (Lissage)</v>
      </c>
      <c r="E175" s="4" t="str">
        <f t="shared" si="23"/>
        <v>Σ 2 (Lissage)</v>
      </c>
      <c r="F175" s="4" t="str">
        <f t="shared" si="23"/>
        <v>Σ 3 (Lissage)</v>
      </c>
      <c r="G175" s="4" t="str">
        <f t="shared" si="23"/>
        <v>Σ 4 (Lissage)</v>
      </c>
      <c r="H175" s="4" t="str">
        <f t="shared" si="23"/>
        <v>Σ 5 (Lissage)</v>
      </c>
      <c r="J175" s="22" t="s">
        <v>14</v>
      </c>
      <c r="K175" s="23"/>
      <c r="L175" s="24"/>
      <c r="M175" s="13"/>
      <c r="N175" s="13"/>
      <c r="O175" s="13"/>
    </row>
    <row r="176" spans="2:15" s="15" customFormat="1" ht="14.45" customHeight="1" x14ac:dyDescent="0.25">
      <c r="B176" s="9">
        <v>-5</v>
      </c>
      <c r="C176" s="1">
        <f t="shared" ref="C176:C207" si="24">C$160/$C$33*SIN(C$159*2*PI()/$C$33*$B176)</f>
        <v>0</v>
      </c>
      <c r="D176" s="1">
        <f t="shared" ref="D176:H185" si="25">C176+D$160/$C$33*SIN(D$159*2*PI()/$C$33*$B176)</f>
        <v>-2.45029690981724E-17</v>
      </c>
      <c r="E176" s="1">
        <f t="shared" si="25"/>
        <v>2.45029690981724E-17</v>
      </c>
      <c r="F176" s="1">
        <f t="shared" si="25"/>
        <v>-4.90059381963448E-17</v>
      </c>
      <c r="G176" s="1">
        <f t="shared" si="25"/>
        <v>4.90059381963448E-17</v>
      </c>
      <c r="H176" s="1">
        <f t="shared" si="25"/>
        <v>-1.22514845490862E-17</v>
      </c>
      <c r="I176" s="1"/>
      <c r="J176" s="25"/>
      <c r="K176" s="26"/>
      <c r="L176" s="27"/>
      <c r="M176" s="18"/>
      <c r="N176" s="18"/>
      <c r="O176" s="13"/>
    </row>
    <row r="177" spans="2:15" s="15" customFormat="1" x14ac:dyDescent="0.25">
      <c r="B177" s="15">
        <v>-4.9000000000000004</v>
      </c>
      <c r="C177" s="1">
        <f t="shared" si="24"/>
        <v>0</v>
      </c>
      <c r="D177" s="1">
        <f t="shared" si="25"/>
        <v>-1.2558103905862629E-2</v>
      </c>
      <c r="E177" s="1">
        <f t="shared" si="25"/>
        <v>1.2508542806998129E-2</v>
      </c>
      <c r="F177" s="1">
        <f t="shared" si="25"/>
        <v>-2.4967720110146658E-2</v>
      </c>
      <c r="G177" s="1">
        <f t="shared" si="25"/>
        <v>2.4770257322824122E-2</v>
      </c>
      <c r="H177" s="1">
        <f t="shared" si="25"/>
        <v>-6.1314421146705066E-3</v>
      </c>
      <c r="I177" s="1"/>
      <c r="J177" s="25"/>
      <c r="K177" s="26"/>
      <c r="L177" s="27"/>
      <c r="M177" s="18"/>
      <c r="N177" s="18"/>
      <c r="O177" s="13"/>
    </row>
    <row r="178" spans="2:15" s="15" customFormat="1" hidden="1" outlineLevel="1" x14ac:dyDescent="0.25">
      <c r="B178" s="9">
        <v>-4.8</v>
      </c>
      <c r="C178" s="1">
        <f t="shared" si="24"/>
        <v>0</v>
      </c>
      <c r="D178" s="1">
        <f t="shared" si="25"/>
        <v>-2.5066646712860907E-2</v>
      </c>
      <c r="E178" s="1">
        <f t="shared" si="25"/>
        <v>2.4671330720110164E-2</v>
      </c>
      <c r="F178" s="1">
        <f t="shared" si="25"/>
        <v>-4.8953579816825431E-2</v>
      </c>
      <c r="G178" s="1">
        <f t="shared" si="25"/>
        <v>4.7397155003517842E-2</v>
      </c>
      <c r="H178" s="1">
        <f t="shared" si="25"/>
        <v>-1.138137022572952E-2</v>
      </c>
      <c r="I178" s="1"/>
      <c r="J178" s="25"/>
      <c r="K178" s="26"/>
      <c r="L178" s="27"/>
      <c r="M178" s="18"/>
      <c r="N178" s="18"/>
      <c r="O178" s="13"/>
    </row>
    <row r="179" spans="2:15" s="15" customFormat="1" hidden="1" outlineLevel="1" x14ac:dyDescent="0.25">
      <c r="B179" s="15">
        <v>-4.7</v>
      </c>
      <c r="C179" s="1">
        <f t="shared" si="24"/>
        <v>0</v>
      </c>
      <c r="D179" s="1">
        <f t="shared" si="25"/>
        <v>-3.7476262917144919E-2</v>
      </c>
      <c r="E179" s="1">
        <f t="shared" si="25"/>
        <v>3.6148647619790662E-2</v>
      </c>
      <c r="F179" s="1">
        <f t="shared" si="25"/>
        <v>-7.101671137600879E-2</v>
      </c>
      <c r="G179" s="1">
        <f t="shared" si="25"/>
        <v>6.5892709809728917E-2</v>
      </c>
      <c r="H179" s="1">
        <f t="shared" si="25"/>
        <v>-1.5008989627765867E-2</v>
      </c>
      <c r="I179" s="1"/>
      <c r="J179" s="25"/>
      <c r="K179" s="26"/>
      <c r="L179" s="27"/>
      <c r="M179" s="18"/>
      <c r="N179" s="18"/>
      <c r="O179" s="13"/>
    </row>
    <row r="180" spans="2:15" s="15" customFormat="1" hidden="1" outlineLevel="1" x14ac:dyDescent="0.25">
      <c r="B180" s="9">
        <v>-4.5999999999999996</v>
      </c>
      <c r="C180" s="1">
        <f t="shared" si="24"/>
        <v>0</v>
      </c>
      <c r="D180" s="1">
        <f t="shared" si="25"/>
        <v>-4.9737977432971051E-2</v>
      </c>
      <c r="E180" s="1">
        <f t="shared" si="25"/>
        <v>4.6612757387372181E-2</v>
      </c>
      <c r="F180" s="1">
        <f t="shared" si="25"/>
        <v>-9.0296663798365775E-2</v>
      </c>
      <c r="G180" s="1">
        <f t="shared" si="25"/>
        <v>7.8568921302037451E-2</v>
      </c>
      <c r="H180" s="1">
        <f t="shared" si="25"/>
        <v>-1.6536730327477989E-2</v>
      </c>
      <c r="I180" s="1"/>
      <c r="J180" s="25"/>
      <c r="K180" s="26"/>
      <c r="L180" s="27"/>
      <c r="M180" s="18"/>
      <c r="N180" s="18"/>
      <c r="O180" s="13"/>
    </row>
    <row r="181" spans="2:15" s="15" customFormat="1" hidden="1" outlineLevel="1" x14ac:dyDescent="0.25">
      <c r="B181" s="15">
        <v>-4.5</v>
      </c>
      <c r="C181" s="1">
        <f t="shared" si="24"/>
        <v>0</v>
      </c>
      <c r="D181" s="1">
        <f t="shared" si="25"/>
        <v>-6.1803398874989507E-2</v>
      </c>
      <c r="E181" s="1">
        <f t="shared" si="25"/>
        <v>5.5753651583505176E-2</v>
      </c>
      <c r="F181" s="1">
        <f t="shared" si="25"/>
        <v>-0.10604974729148436</v>
      </c>
      <c r="G181" s="1">
        <f t="shared" si="25"/>
        <v>8.4161555967546403E-2</v>
      </c>
      <c r="H181" s="1">
        <f t="shared" si="25"/>
        <v>-1.5838444032453602E-2</v>
      </c>
      <c r="I181" s="1"/>
      <c r="J181" s="25"/>
      <c r="K181" s="26"/>
      <c r="L181" s="27"/>
      <c r="M181" s="18"/>
      <c r="N181" s="18"/>
      <c r="O181" s="13"/>
    </row>
    <row r="182" spans="2:15" s="15" customFormat="1" hidden="1" outlineLevel="1" x14ac:dyDescent="0.25">
      <c r="B182" s="9">
        <v>-4.4000000000000004</v>
      </c>
      <c r="C182" s="1">
        <f t="shared" si="24"/>
        <v>0</v>
      </c>
      <c r="D182" s="1">
        <f t="shared" si="25"/>
        <v>-7.3624910536935553E-2</v>
      </c>
      <c r="E182" s="1">
        <f t="shared" si="25"/>
        <v>6.3284510648802098E-2</v>
      </c>
      <c r="F182" s="1">
        <f t="shared" si="25"/>
        <v>-0.11768089984440176</v>
      </c>
      <c r="G182" s="1">
        <f t="shared" si="25"/>
        <v>8.1924445841252538E-2</v>
      </c>
      <c r="H182" s="1">
        <f t="shared" si="25"/>
        <v>-1.3181205788262859E-2</v>
      </c>
      <c r="I182" s="1"/>
      <c r="J182" s="25"/>
      <c r="K182" s="26"/>
      <c r="L182" s="27"/>
      <c r="M182" s="18"/>
      <c r="N182" s="18"/>
      <c r="O182" s="13"/>
    </row>
    <row r="183" spans="2:15" s="15" customFormat="1" hidden="1" outlineLevel="1" x14ac:dyDescent="0.25">
      <c r="B183" s="15">
        <v>-4.3</v>
      </c>
      <c r="C183" s="1">
        <f t="shared" si="24"/>
        <v>0</v>
      </c>
      <c r="D183" s="1">
        <f t="shared" si="25"/>
        <v>-8.5155858313014587E-2</v>
      </c>
      <c r="E183" s="1">
        <f t="shared" si="25"/>
        <v>6.8946790242143341E-2</v>
      </c>
      <c r="F183" s="1">
        <f t="shared" si="25"/>
        <v>-0.12476984198358287</v>
      </c>
      <c r="G183" s="1">
        <f t="shared" si="25"/>
        <v>7.1687608162154831E-2</v>
      </c>
      <c r="H183" s="1">
        <f t="shared" si="25"/>
        <v>-9.2140912753398835E-3</v>
      </c>
      <c r="I183" s="1"/>
      <c r="J183" s="25"/>
      <c r="K183" s="26"/>
      <c r="L183" s="27"/>
      <c r="M183" s="18"/>
      <c r="N183" s="18"/>
      <c r="O183" s="13"/>
    </row>
    <row r="184" spans="2:15" s="15" customFormat="1" hidden="1" outlineLevel="1" x14ac:dyDescent="0.25">
      <c r="B184" s="9">
        <v>-4.2</v>
      </c>
      <c r="C184" s="1">
        <f t="shared" si="24"/>
        <v>0</v>
      </c>
      <c r="D184" s="1">
        <f t="shared" si="25"/>
        <v>-9.6350734820343051E-2</v>
      </c>
      <c r="E184" s="1">
        <f t="shared" si="25"/>
        <v>7.2514850280059953E-2</v>
      </c>
      <c r="F184" s="1">
        <f t="shared" si="25"/>
        <v>-0.12709049540559436</v>
      </c>
      <c r="G184" s="1">
        <f t="shared" si="25"/>
        <v>5.3874915087609582E-2</v>
      </c>
      <c r="H184" s="1">
        <f t="shared" si="25"/>
        <v>-4.9036101416376904E-3</v>
      </c>
      <c r="I184" s="1"/>
      <c r="J184" s="25"/>
      <c r="K184" s="26"/>
      <c r="L184" s="27"/>
      <c r="M184" s="18"/>
      <c r="N184" s="18"/>
      <c r="O184" s="13"/>
    </row>
    <row r="185" spans="2:15" s="15" customFormat="1" hidden="1" outlineLevel="1" x14ac:dyDescent="0.25">
      <c r="B185" s="15">
        <v>-4.0999999999999996</v>
      </c>
      <c r="C185" s="1">
        <f t="shared" si="24"/>
        <v>0</v>
      </c>
      <c r="D185" s="1">
        <f t="shared" si="25"/>
        <v>-0.1071653589957994</v>
      </c>
      <c r="E185" s="1">
        <f t="shared" si="25"/>
        <v>7.3800051497404595E-2</v>
      </c>
      <c r="F185" s="1">
        <f t="shared" si="25"/>
        <v>-0.12462288876549094</v>
      </c>
      <c r="G185" s="1">
        <f t="shared" si="25"/>
        <v>2.9479759789666687E-2</v>
      </c>
      <c r="H185" s="1">
        <f t="shared" si="25"/>
        <v>-1.421939647827837E-3</v>
      </c>
      <c r="I185" s="1"/>
      <c r="J185" s="25"/>
      <c r="K185" s="26"/>
      <c r="L185" s="27"/>
      <c r="M185" s="18"/>
      <c r="N185" s="18"/>
      <c r="O185" s="13"/>
    </row>
    <row r="186" spans="2:15" s="15" customFormat="1" hidden="1" outlineLevel="1" x14ac:dyDescent="0.25">
      <c r="B186" s="9">
        <v>-4</v>
      </c>
      <c r="C186" s="1">
        <f t="shared" si="24"/>
        <v>0</v>
      </c>
      <c r="D186" s="1">
        <f t="shared" ref="D186:H195" si="26">C186+D$160/$C$33*SIN(D$159*2*PI()/$C$33*$B186)</f>
        <v>-0.11755705045849466</v>
      </c>
      <c r="E186" s="1">
        <f t="shared" si="26"/>
        <v>7.2654252800536084E-2</v>
      </c>
      <c r="F186" s="1">
        <f t="shared" si="26"/>
        <v>-0.11755705045849463</v>
      </c>
      <c r="G186" s="1">
        <f t="shared" si="26"/>
        <v>0</v>
      </c>
      <c r="H186" s="1">
        <f t="shared" si="26"/>
        <v>4.90059381963448E-17</v>
      </c>
      <c r="I186" s="1"/>
      <c r="J186" s="25"/>
      <c r="K186" s="26"/>
      <c r="L186" s="27"/>
      <c r="M186" s="18"/>
      <c r="N186" s="18"/>
      <c r="O186" s="13"/>
    </row>
    <row r="187" spans="2:15" s="15" customFormat="1" hidden="1" outlineLevel="1" x14ac:dyDescent="0.25">
      <c r="B187" s="15">
        <v>-3.9</v>
      </c>
      <c r="C187" s="1">
        <f t="shared" si="24"/>
        <v>0</v>
      </c>
      <c r="D187" s="1">
        <f t="shared" si="26"/>
        <v>-0.12748479794973797</v>
      </c>
      <c r="E187" s="1">
        <f t="shared" si="26"/>
        <v>6.8972652195999795E-2</v>
      </c>
      <c r="F187" s="1">
        <f t="shared" si="26"/>
        <v>-0.10628868381277293</v>
      </c>
      <c r="G187" s="1">
        <f t="shared" si="26"/>
        <v>-3.2663773275837471E-2</v>
      </c>
      <c r="H187" s="1">
        <f t="shared" si="26"/>
        <v>-1.7620738383426794E-3</v>
      </c>
      <c r="I187" s="1"/>
      <c r="J187" s="25"/>
      <c r="K187" s="26"/>
      <c r="L187" s="27"/>
      <c r="M187" s="18"/>
      <c r="N187" s="18"/>
      <c r="O187" s="13"/>
    </row>
    <row r="188" spans="2:15" s="15" customFormat="1" hidden="1" outlineLevel="1" x14ac:dyDescent="0.25">
      <c r="B188" s="9">
        <v>-3.8</v>
      </c>
      <c r="C188" s="1">
        <f t="shared" si="24"/>
        <v>0</v>
      </c>
      <c r="D188" s="1">
        <f t="shared" si="26"/>
        <v>-0.13690942118573776</v>
      </c>
      <c r="E188" s="1">
        <f t="shared" si="26"/>
        <v>6.2695924499916567E-2</v>
      </c>
      <c r="F188" s="1">
        <f t="shared" si="26"/>
        <v>-9.1406724055241195E-2</v>
      </c>
      <c r="G188" s="1">
        <f t="shared" si="26"/>
        <v>-6.6340077342380566E-2</v>
      </c>
      <c r="H188" s="1">
        <f t="shared" si="26"/>
        <v>-7.5615521131332172E-3</v>
      </c>
      <c r="I188" s="1"/>
      <c r="J188" s="25"/>
      <c r="K188" s="26"/>
      <c r="L188" s="27"/>
      <c r="M188" s="17"/>
      <c r="N188" s="17"/>
      <c r="O188" s="13"/>
    </row>
    <row r="189" spans="2:15" s="15" customFormat="1" hidden="1" outlineLevel="1" x14ac:dyDescent="0.25">
      <c r="B189" s="15">
        <v>-3.7</v>
      </c>
      <c r="C189" s="1">
        <f t="shared" si="24"/>
        <v>0</v>
      </c>
      <c r="D189" s="1">
        <f t="shared" si="26"/>
        <v>-0.14579372548428229</v>
      </c>
      <c r="E189" s="1">
        <f t="shared" si="26"/>
        <v>5.3811620201372035E-2</v>
      </c>
      <c r="F189" s="1">
        <f t="shared" si="26"/>
        <v>-7.3673177748365931E-2</v>
      </c>
      <c r="G189" s="1">
        <f t="shared" si="26"/>
        <v>-9.8739824461226713E-2</v>
      </c>
      <c r="H189" s="1">
        <f t="shared" si="26"/>
        <v>-1.7838125023731943E-2</v>
      </c>
      <c r="I189" s="1"/>
      <c r="J189" s="25"/>
      <c r="K189" s="26"/>
      <c r="L189" s="27"/>
      <c r="M189" s="17"/>
      <c r="N189" s="17"/>
      <c r="O189" s="13"/>
    </row>
    <row r="190" spans="2:15" s="15" customFormat="1" hidden="1" outlineLevel="1" x14ac:dyDescent="0.25">
      <c r="B190" s="9">
        <v>-3.6</v>
      </c>
      <c r="C190" s="1">
        <f t="shared" si="24"/>
        <v>0</v>
      </c>
      <c r="D190" s="1">
        <f t="shared" si="26"/>
        <v>-0.15410264855515787</v>
      </c>
      <c r="E190" s="1">
        <f t="shared" si="26"/>
        <v>4.2354801590579888E-2</v>
      </c>
      <c r="F190" s="1">
        <f t="shared" si="26"/>
        <v>-5.3995933229763093E-2</v>
      </c>
      <c r="G190" s="1">
        <f t="shared" si="26"/>
        <v>-0.12762084376669869</v>
      </c>
      <c r="H190" s="1">
        <f t="shared" si="26"/>
        <v>-3.2515192137183305E-2</v>
      </c>
      <c r="I190" s="1"/>
      <c r="J190" s="25"/>
      <c r="K190" s="26"/>
      <c r="L190" s="27"/>
      <c r="M190" s="14"/>
      <c r="N190" s="14"/>
    </row>
    <row r="191" spans="2:15" s="15" customFormat="1" hidden="1" outlineLevel="1" x14ac:dyDescent="0.25">
      <c r="B191" s="15">
        <v>-3.5000000000000102</v>
      </c>
      <c r="C191" s="1">
        <f t="shared" si="24"/>
        <v>0</v>
      </c>
      <c r="D191" s="1">
        <f t="shared" si="26"/>
        <v>-0.16180339887498876</v>
      </c>
      <c r="E191" s="1">
        <f t="shared" si="26"/>
        <v>2.8407904384042726E-2</v>
      </c>
      <c r="F191" s="1">
        <f t="shared" si="26"/>
        <v>-3.3395494490950431E-2</v>
      </c>
      <c r="G191" s="1">
        <f t="shared" si="26"/>
        <v>-0.1509525449494411</v>
      </c>
      <c r="H191" s="1">
        <f t="shared" si="26"/>
        <v>-5.0952544949441098E-2</v>
      </c>
      <c r="I191" s="1"/>
      <c r="J191" s="25"/>
      <c r="K191" s="26"/>
      <c r="L191" s="27"/>
      <c r="M191" s="14"/>
      <c r="N191" s="14"/>
    </row>
    <row r="192" spans="2:15" s="15" customFormat="1" hidden="1" outlineLevel="1" x14ac:dyDescent="0.25">
      <c r="B192" s="9">
        <v>-3.4000000000000101</v>
      </c>
      <c r="C192" s="1">
        <f t="shared" si="24"/>
        <v>0</v>
      </c>
      <c r="D192" s="1">
        <f t="shared" si="26"/>
        <v>-0.16886558510040234</v>
      </c>
      <c r="E192" s="1">
        <f t="shared" si="26"/>
        <v>1.2099825392802688E-2</v>
      </c>
      <c r="F192" s="1">
        <f t="shared" si="26"/>
        <v>-1.2966821320061852E-2</v>
      </c>
      <c r="G192" s="1">
        <f t="shared" si="26"/>
        <v>-0.1670694698752164</v>
      </c>
      <c r="H192" s="1">
        <f t="shared" si="26"/>
        <v>-7.1963818245700056E-2</v>
      </c>
      <c r="I192" s="1"/>
      <c r="J192" s="25"/>
      <c r="K192" s="26"/>
      <c r="L192" s="27"/>
      <c r="M192" s="14"/>
      <c r="N192" s="14"/>
    </row>
    <row r="193" spans="2:14" s="15" customFormat="1" hidden="1" outlineLevel="1" x14ac:dyDescent="0.25">
      <c r="B193" s="15">
        <v>-3.30000000000001</v>
      </c>
      <c r="C193" s="1">
        <f t="shared" si="24"/>
        <v>0</v>
      </c>
      <c r="D193" s="1">
        <f t="shared" si="26"/>
        <v>-0.17526133600877211</v>
      </c>
      <c r="E193" s="1">
        <f t="shared" si="26"/>
        <v>-6.39575090836772E-3</v>
      </c>
      <c r="F193" s="1">
        <f t="shared" si="26"/>
        <v>6.1623529974912106E-3</v>
      </c>
      <c r="G193" s="1">
        <f t="shared" si="26"/>
        <v>-0.17480305749571051</v>
      </c>
      <c r="H193" s="1">
        <f t="shared" si="26"/>
        <v>-9.390135805821391E-2</v>
      </c>
      <c r="I193" s="1"/>
      <c r="J193" s="25"/>
      <c r="K193" s="26"/>
      <c r="L193" s="27"/>
      <c r="M193" s="14"/>
      <c r="N193" s="14"/>
    </row>
    <row r="194" spans="2:14" s="15" customFormat="1" hidden="1" outlineLevel="1" x14ac:dyDescent="0.25">
      <c r="B194" s="9">
        <v>-3.2000000000000099</v>
      </c>
      <c r="C194" s="1">
        <f t="shared" si="24"/>
        <v>0</v>
      </c>
      <c r="D194" s="1">
        <f t="shared" si="26"/>
        <v>-0.18096541049320336</v>
      </c>
      <c r="E194" s="1">
        <f t="shared" si="26"/>
        <v>-2.6862761938043905E-2</v>
      </c>
      <c r="F194" s="1">
        <f t="shared" si="26"/>
        <v>2.2875215494923384E-2</v>
      </c>
      <c r="G194" s="1">
        <f t="shared" si="26"/>
        <v>-0.17358223465081341</v>
      </c>
      <c r="H194" s="1">
        <f t="shared" si="26"/>
        <v>-0.11480370942156354</v>
      </c>
      <c r="I194" s="1"/>
      <c r="J194" s="25"/>
      <c r="K194" s="26"/>
      <c r="L194" s="27"/>
      <c r="M194" s="14"/>
      <c r="N194" s="14"/>
    </row>
    <row r="195" spans="2:14" s="15" customFormat="1" hidden="1" outlineLevel="1" x14ac:dyDescent="0.25">
      <c r="B195" s="15">
        <v>-3.1000000000000099</v>
      </c>
      <c r="C195" s="1">
        <f t="shared" si="24"/>
        <v>0</v>
      </c>
      <c r="D195" s="1">
        <f t="shared" si="26"/>
        <v>-0.18595529717764986</v>
      </c>
      <c r="E195" s="1">
        <f t="shared" si="26"/>
        <v>-4.9045875991910376E-2</v>
      </c>
      <c r="F195" s="1">
        <f t="shared" si="26"/>
        <v>3.6109982321100853E-2</v>
      </c>
      <c r="G195" s="1">
        <f t="shared" si="26"/>
        <v>-0.16349536336455378</v>
      </c>
      <c r="H195" s="1">
        <f t="shared" si="26"/>
        <v>-0.13259366392705621</v>
      </c>
      <c r="I195" s="1"/>
      <c r="J195" s="25"/>
      <c r="K195" s="26"/>
      <c r="L195" s="27"/>
      <c r="M195" s="14"/>
      <c r="N195" s="14"/>
    </row>
    <row r="196" spans="2:14" s="15" customFormat="1" hidden="1" outlineLevel="1" x14ac:dyDescent="0.25">
      <c r="B196" s="9">
        <v>-3.0000000000000102</v>
      </c>
      <c r="C196" s="1">
        <f t="shared" si="24"/>
        <v>0</v>
      </c>
      <c r="D196" s="1">
        <f t="shared" ref="D196:H205" si="27">C196+D$160/$C$33*SIN(D$159*2*PI()/$C$33*$B196)</f>
        <v>-0.19021130325903035</v>
      </c>
      <c r="E196" s="1">
        <f t="shared" si="27"/>
        <v>-7.2654252800533656E-2</v>
      </c>
      <c r="F196" s="1">
        <f t="shared" si="27"/>
        <v>4.4902797657957849E-2</v>
      </c>
      <c r="G196" s="1">
        <f t="shared" si="27"/>
        <v>-0.14530850560107444</v>
      </c>
      <c r="H196" s="1">
        <f t="shared" si="27"/>
        <v>-0.14530850560107128</v>
      </c>
      <c r="I196" s="1"/>
      <c r="J196" s="25"/>
      <c r="K196" s="26"/>
      <c r="L196" s="27"/>
      <c r="M196" s="14"/>
      <c r="N196" s="14"/>
    </row>
    <row r="197" spans="2:14" s="15" customFormat="1" hidden="1" outlineLevel="1" x14ac:dyDescent="0.25">
      <c r="B197" s="15">
        <v>-2.9000000000000101</v>
      </c>
      <c r="C197" s="1">
        <f t="shared" si="24"/>
        <v>0</v>
      </c>
      <c r="D197" s="1">
        <f t="shared" si="27"/>
        <v>-0.19371663222572591</v>
      </c>
      <c r="E197" s="1">
        <f t="shared" si="27"/>
        <v>-9.7365897405380653E-2</v>
      </c>
      <c r="F197" s="1">
        <f t="shared" si="27"/>
        <v>4.8427828078899116E-2</v>
      </c>
      <c r="G197" s="1">
        <f t="shared" si="27"/>
        <v>-0.12043775702150661</v>
      </c>
      <c r="H197" s="1">
        <f t="shared" si="27"/>
        <v>-0.15133945645899835</v>
      </c>
      <c r="I197" s="1"/>
      <c r="J197" s="25"/>
      <c r="K197" s="26"/>
      <c r="L197" s="27"/>
      <c r="M197" s="14"/>
      <c r="N197" s="14"/>
    </row>
    <row r="198" spans="2:14" s="15" customFormat="1" hidden="1" outlineLevel="1" x14ac:dyDescent="0.25">
      <c r="B198" s="9">
        <v>-2.80000000000001</v>
      </c>
      <c r="C198" s="1">
        <f t="shared" si="24"/>
        <v>0</v>
      </c>
      <c r="D198" s="1">
        <f t="shared" si="27"/>
        <v>-0.19645745014573751</v>
      </c>
      <c r="E198" s="1">
        <f t="shared" si="27"/>
        <v>-0.12283253960879961</v>
      </c>
      <c r="F198" s="1">
        <f t="shared" si="27"/>
        <v>4.6033045491601393E-2</v>
      </c>
      <c r="G198" s="1">
        <f t="shared" si="27"/>
        <v>-9.0876375694139949E-2</v>
      </c>
      <c r="H198" s="1">
        <f t="shared" si="27"/>
        <v>-0.14965490092338471</v>
      </c>
      <c r="I198" s="1"/>
      <c r="J198" s="25"/>
      <c r="K198" s="26"/>
      <c r="L198" s="27"/>
      <c r="M198" s="14"/>
      <c r="N198" s="14"/>
    </row>
    <row r="199" spans="2:14" s="15" customFormat="1" hidden="1" outlineLevel="1" x14ac:dyDescent="0.25">
      <c r="B199" s="15">
        <v>-2.7000000000000099</v>
      </c>
      <c r="C199" s="1">
        <f t="shared" si="24"/>
        <v>0</v>
      </c>
      <c r="D199" s="1">
        <f t="shared" si="27"/>
        <v>-0.19842294026289542</v>
      </c>
      <c r="E199" s="1">
        <f t="shared" si="27"/>
        <v>-0.14868496282992211</v>
      </c>
      <c r="F199" s="1">
        <f t="shared" si="27"/>
        <v>3.7270334347726808E-2</v>
      </c>
      <c r="G199" s="1">
        <f t="shared" si="27"/>
        <v>-5.9080400472620531E-2</v>
      </c>
      <c r="H199" s="1">
        <f t="shared" si="27"/>
        <v>-0.1399820999101134</v>
      </c>
      <c r="I199" s="1"/>
      <c r="J199" s="25"/>
      <c r="K199" s="26"/>
      <c r="L199" s="27"/>
      <c r="M199" s="14"/>
      <c r="N199" s="14"/>
    </row>
    <row r="200" spans="2:14" s="15" customFormat="1" hidden="1" outlineLevel="1" x14ac:dyDescent="0.25">
      <c r="B200" s="9">
        <v>-2.6000000000000099</v>
      </c>
      <c r="C200" s="1">
        <f t="shared" si="24"/>
        <v>0</v>
      </c>
      <c r="D200" s="1">
        <f t="shared" si="27"/>
        <v>-0.19960534568565425</v>
      </c>
      <c r="E200" s="1">
        <f t="shared" si="27"/>
        <v>-0.17453869897279101</v>
      </c>
      <c r="F200" s="1">
        <f t="shared" si="27"/>
        <v>2.191875117294606E-2</v>
      </c>
      <c r="G200" s="1">
        <f t="shared" si="27"/>
        <v>-2.7819226260029563E-2</v>
      </c>
      <c r="H200" s="1">
        <f t="shared" si="27"/>
        <v>-0.12292487788954401</v>
      </c>
      <c r="I200" s="1"/>
      <c r="J200" s="25"/>
      <c r="K200" s="26"/>
      <c r="L200" s="27"/>
      <c r="M200" s="14"/>
      <c r="N200" s="14"/>
    </row>
    <row r="201" spans="2:14" s="15" customFormat="1" hidden="1" outlineLevel="1" x14ac:dyDescent="0.25">
      <c r="B201" s="15">
        <v>-2.5000000000000102</v>
      </c>
      <c r="C201" s="1">
        <f t="shared" si="24"/>
        <v>0</v>
      </c>
      <c r="D201" s="1">
        <f t="shared" si="27"/>
        <v>-0.2</v>
      </c>
      <c r="E201" s="1">
        <f t="shared" si="27"/>
        <v>-0.19999999999999746</v>
      </c>
      <c r="F201" s="1">
        <f t="shared" si="27"/>
        <v>2.55351295663786E-15</v>
      </c>
      <c r="G201" s="1">
        <f t="shared" si="27"/>
        <v>-2.5489159394265221E-15</v>
      </c>
      <c r="H201" s="1">
        <f t="shared" si="27"/>
        <v>-0.10000000000000256</v>
      </c>
      <c r="I201" s="1"/>
      <c r="J201" s="25"/>
      <c r="K201" s="26"/>
      <c r="L201" s="27"/>
      <c r="M201" s="14"/>
      <c r="N201" s="14"/>
    </row>
    <row r="202" spans="2:14" s="15" customFormat="1" hidden="1" outlineLevel="1" x14ac:dyDescent="0.25">
      <c r="B202" s="9">
        <v>-2.4000000000000101</v>
      </c>
      <c r="C202" s="1">
        <f t="shared" si="24"/>
        <v>0</v>
      </c>
      <c r="D202" s="1">
        <f t="shared" si="27"/>
        <v>-0.19960534568565441</v>
      </c>
      <c r="E202" s="1">
        <f t="shared" si="27"/>
        <v>-0.22467199239851277</v>
      </c>
      <c r="F202" s="1">
        <f t="shared" si="27"/>
        <v>-2.8214542252774311E-2</v>
      </c>
      <c r="G202" s="1">
        <f t="shared" si="27"/>
        <v>2.1523435180191779E-2</v>
      </c>
      <c r="H202" s="1">
        <f t="shared" si="27"/>
        <v>-7.3582216449324556E-2</v>
      </c>
      <c r="I202" s="1"/>
      <c r="J202" s="25"/>
      <c r="K202" s="26"/>
      <c r="L202" s="27"/>
      <c r="M202" s="14"/>
      <c r="N202" s="14"/>
    </row>
    <row r="203" spans="2:14" s="15" customFormat="1" hidden="1" outlineLevel="1" x14ac:dyDescent="0.25">
      <c r="B203" s="15">
        <v>-2.30000000000001</v>
      </c>
      <c r="C203" s="1">
        <f t="shared" si="24"/>
        <v>0</v>
      </c>
      <c r="D203" s="1">
        <f t="shared" si="27"/>
        <v>-0.19842294026289575</v>
      </c>
      <c r="E203" s="1">
        <f t="shared" si="27"/>
        <v>-0.24816091769586432</v>
      </c>
      <c r="F203" s="1">
        <f t="shared" si="27"/>
        <v>-6.2205620518212629E-2</v>
      </c>
      <c r="G203" s="1">
        <f t="shared" si="27"/>
        <v>3.4145114302126078E-2</v>
      </c>
      <c r="H203" s="1">
        <f t="shared" si="27"/>
        <v>-4.6756585135370538E-2</v>
      </c>
      <c r="I203" s="1"/>
      <c r="J203" s="25"/>
      <c r="K203" s="26"/>
      <c r="L203" s="27"/>
      <c r="M203" s="14"/>
      <c r="N203" s="14"/>
    </row>
    <row r="204" spans="2:14" s="15" customFormat="1" hidden="1" outlineLevel="1" x14ac:dyDescent="0.25">
      <c r="B204" s="9">
        <v>-2.2000000000000099</v>
      </c>
      <c r="C204" s="1">
        <f t="shared" si="24"/>
        <v>0</v>
      </c>
      <c r="D204" s="1">
        <f t="shared" si="27"/>
        <v>-0.19645745014573798</v>
      </c>
      <c r="E204" s="1">
        <f t="shared" si="27"/>
        <v>-0.27008236068267133</v>
      </c>
      <c r="F204" s="1">
        <f t="shared" si="27"/>
        <v>-0.10121677558226627</v>
      </c>
      <c r="G204" s="1">
        <f t="shared" si="27"/>
        <v>3.569264560346791E-2</v>
      </c>
      <c r="H204" s="1">
        <f t="shared" si="27"/>
        <v>-2.3085879625781895E-2</v>
      </c>
      <c r="I204" s="1"/>
      <c r="J204" s="25"/>
      <c r="K204" s="26"/>
      <c r="L204" s="27"/>
      <c r="M204" s="14"/>
      <c r="N204" s="14"/>
    </row>
    <row r="205" spans="2:14" s="15" customFormat="1" hidden="1" outlineLevel="1" x14ac:dyDescent="0.25">
      <c r="B205" s="15">
        <v>-2.1000000000000099</v>
      </c>
      <c r="C205" s="1">
        <f t="shared" si="24"/>
        <v>0</v>
      </c>
      <c r="D205" s="1">
        <f t="shared" si="27"/>
        <v>-0.19371663222572655</v>
      </c>
      <c r="E205" s="1">
        <f t="shared" si="27"/>
        <v>-0.2900673670460675</v>
      </c>
      <c r="F205" s="1">
        <f t="shared" si="27"/>
        <v>-0.14427364156178268</v>
      </c>
      <c r="G205" s="1">
        <f t="shared" si="27"/>
        <v>2.4591943538617766E-2</v>
      </c>
      <c r="H205" s="1">
        <f t="shared" si="27"/>
        <v>-6.3097558988799117E-3</v>
      </c>
      <c r="I205" s="1"/>
      <c r="J205" s="25"/>
      <c r="K205" s="26"/>
      <c r="L205" s="27"/>
      <c r="M205" s="14"/>
      <c r="N205" s="14"/>
    </row>
    <row r="206" spans="2:14" s="15" customFormat="1" hidden="1" outlineLevel="1" x14ac:dyDescent="0.25">
      <c r="B206" s="9">
        <v>-2.0000000000000102</v>
      </c>
      <c r="C206" s="1">
        <f t="shared" si="24"/>
        <v>0</v>
      </c>
      <c r="D206" s="1">
        <f t="shared" ref="D206:H215" si="28">C206+D$160/$C$33*SIN(D$159*2*PI()/$C$33*$B206)</f>
        <v>-0.19021130325903113</v>
      </c>
      <c r="E206" s="1">
        <f t="shared" si="28"/>
        <v>-0.3077683537175237</v>
      </c>
      <c r="F206" s="1">
        <f t="shared" si="28"/>
        <v>-0.19021130325902602</v>
      </c>
      <c r="G206" s="1">
        <f t="shared" si="28"/>
        <v>3.1086244689504383E-15</v>
      </c>
      <c r="H206" s="1">
        <f t="shared" si="28"/>
        <v>-6.4314872871840202E-17</v>
      </c>
      <c r="I206" s="1"/>
      <c r="J206" s="25"/>
      <c r="K206" s="26"/>
      <c r="L206" s="27"/>
      <c r="M206" s="14"/>
      <c r="N206" s="14"/>
    </row>
    <row r="207" spans="2:14" s="15" customFormat="1" hidden="1" outlineLevel="1" x14ac:dyDescent="0.25">
      <c r="B207" s="15">
        <v>-1.9000000000000099</v>
      </c>
      <c r="C207" s="1">
        <f t="shared" si="24"/>
        <v>0</v>
      </c>
      <c r="D207" s="1">
        <f t="shared" si="28"/>
        <v>-0.18595529717765075</v>
      </c>
      <c r="E207" s="1">
        <f t="shared" si="28"/>
        <v>-0.3228647183633867</v>
      </c>
      <c r="F207" s="1">
        <f t="shared" si="28"/>
        <v>-0.23770886005036879</v>
      </c>
      <c r="G207" s="1">
        <f t="shared" si="28"/>
        <v>-3.8103514364714763E-2</v>
      </c>
      <c r="H207" s="1">
        <f t="shared" si="28"/>
        <v>-7.201814927222952E-3</v>
      </c>
      <c r="I207" s="1"/>
      <c r="J207" s="25"/>
      <c r="K207" s="26"/>
      <c r="L207" s="27"/>
      <c r="M207" s="14"/>
      <c r="N207" s="14"/>
    </row>
    <row r="208" spans="2:14" s="15" customFormat="1" hidden="1" outlineLevel="1" x14ac:dyDescent="0.25">
      <c r="B208" s="9">
        <v>-1.80000000000001</v>
      </c>
      <c r="C208" s="1">
        <f t="shared" ref="C208:C239" si="29">C$160/$C$33*SIN(C$159*2*PI()/$C$33*$B208)</f>
        <v>0</v>
      </c>
      <c r="D208" s="1">
        <f t="shared" si="28"/>
        <v>-0.18096541049320444</v>
      </c>
      <c r="E208" s="1">
        <f t="shared" si="28"/>
        <v>-0.33506805904836068</v>
      </c>
      <c r="F208" s="1">
        <f t="shared" si="28"/>
        <v>-0.28533008161538609</v>
      </c>
      <c r="G208" s="1">
        <f t="shared" si="28"/>
        <v>-8.8872631469647412E-2</v>
      </c>
      <c r="H208" s="1">
        <f t="shared" si="28"/>
        <v>-3.0094106240402659E-2</v>
      </c>
      <c r="I208" s="1"/>
      <c r="J208" s="25"/>
      <c r="K208" s="26"/>
      <c r="L208" s="27"/>
      <c r="M208" s="14"/>
      <c r="N208" s="14"/>
    </row>
    <row r="209" spans="2:14" s="15" customFormat="1" hidden="1" outlineLevel="1" x14ac:dyDescent="0.25">
      <c r="B209" s="15">
        <v>-1.7000000000000099</v>
      </c>
      <c r="C209" s="1">
        <f t="shared" si="29"/>
        <v>0</v>
      </c>
      <c r="D209" s="1">
        <f t="shared" si="28"/>
        <v>-0.17526133600877333</v>
      </c>
      <c r="E209" s="1">
        <f t="shared" si="28"/>
        <v>-0.34412692110917509</v>
      </c>
      <c r="F209" s="1">
        <f t="shared" si="28"/>
        <v>-0.33156881720330872</v>
      </c>
      <c r="G209" s="1">
        <f t="shared" si="28"/>
        <v>-0.15060340671010269</v>
      </c>
      <c r="H209" s="1">
        <f t="shared" si="28"/>
        <v>-6.970170727260977E-2</v>
      </c>
      <c r="I209" s="1"/>
      <c r="J209" s="25"/>
      <c r="K209" s="26"/>
      <c r="L209" s="27"/>
      <c r="M209" s="14"/>
      <c r="N209" s="14"/>
    </row>
    <row r="210" spans="2:14" s="15" customFormat="1" hidden="1" outlineLevel="1" x14ac:dyDescent="0.25">
      <c r="B210" s="9">
        <v>-1.6000000000000101</v>
      </c>
      <c r="C210" s="1">
        <f t="shared" si="29"/>
        <v>0</v>
      </c>
      <c r="D210" s="1">
        <f t="shared" si="28"/>
        <v>-0.1688655851004037</v>
      </c>
      <c r="E210" s="1">
        <f t="shared" si="28"/>
        <v>-0.34983099559360653</v>
      </c>
      <c r="F210" s="1">
        <f t="shared" si="28"/>
        <v>-0.37489764230646366</v>
      </c>
      <c r="G210" s="1">
        <f t="shared" si="28"/>
        <v>-0.2207949937513026</v>
      </c>
      <c r="H210" s="1">
        <f t="shared" si="28"/>
        <v>-0.12568934212178823</v>
      </c>
      <c r="I210" s="1"/>
      <c r="J210" s="25"/>
      <c r="K210" s="26"/>
      <c r="L210" s="27"/>
      <c r="M210" s="14"/>
      <c r="N210" s="14"/>
    </row>
    <row r="211" spans="2:14" s="15" customFormat="1" hidden="1" outlineLevel="1" x14ac:dyDescent="0.25">
      <c r="B211" s="15">
        <v>-1.50000000000001</v>
      </c>
      <c r="C211" s="1">
        <f t="shared" si="29"/>
        <v>0</v>
      </c>
      <c r="D211" s="1">
        <f t="shared" si="28"/>
        <v>-0.16180339887499023</v>
      </c>
      <c r="E211" s="1">
        <f t="shared" si="28"/>
        <v>-0.3520147021340202</v>
      </c>
      <c r="F211" s="1">
        <f t="shared" si="28"/>
        <v>-0.41381810100900618</v>
      </c>
      <c r="G211" s="1">
        <f t="shared" si="28"/>
        <v>-0.2962610505505075</v>
      </c>
      <c r="H211" s="1">
        <f t="shared" si="28"/>
        <v>-0.19626105055050749</v>
      </c>
      <c r="I211" s="1"/>
      <c r="J211" s="25"/>
      <c r="K211" s="26"/>
      <c r="L211" s="27"/>
      <c r="M211" s="14"/>
      <c r="N211" s="14"/>
    </row>
    <row r="212" spans="2:14" s="15" customFormat="1" hidden="1" outlineLevel="1" x14ac:dyDescent="0.25">
      <c r="B212" s="9">
        <v>-1.4000000000000099</v>
      </c>
      <c r="C212" s="1">
        <f t="shared" si="29"/>
        <v>0</v>
      </c>
      <c r="D212" s="1">
        <f t="shared" si="28"/>
        <v>-0.15410264855515865</v>
      </c>
      <c r="E212" s="1">
        <f t="shared" si="28"/>
        <v>-0.35056009870089594</v>
      </c>
      <c r="F212" s="1">
        <f t="shared" si="28"/>
        <v>-0.44691083352123573</v>
      </c>
      <c r="G212" s="1">
        <f t="shared" si="28"/>
        <v>-0.37328592298429553</v>
      </c>
      <c r="H212" s="1">
        <f t="shared" si="28"/>
        <v>-0.27818027135477918</v>
      </c>
      <c r="I212" s="1"/>
      <c r="J212" s="25"/>
      <c r="K212" s="26"/>
      <c r="L212" s="27"/>
      <c r="M212" s="14"/>
      <c r="N212" s="14"/>
    </row>
    <row r="213" spans="2:14" s="15" customFormat="1" hidden="1" outlineLevel="1" x14ac:dyDescent="0.25">
      <c r="B213" s="15">
        <v>-1.30000000000001</v>
      </c>
      <c r="C213" s="1">
        <f t="shared" si="29"/>
        <v>0</v>
      </c>
      <c r="D213" s="1">
        <f t="shared" si="28"/>
        <v>-0.14579372548428315</v>
      </c>
      <c r="E213" s="1">
        <f t="shared" si="28"/>
        <v>-0.34539907116993729</v>
      </c>
      <c r="F213" s="1">
        <f t="shared" si="28"/>
        <v>-0.47288386911967228</v>
      </c>
      <c r="G213" s="1">
        <f t="shared" si="28"/>
        <v>-0.44781722240680649</v>
      </c>
      <c r="H213" s="1">
        <f t="shared" si="28"/>
        <v>-0.36691552296930985</v>
      </c>
      <c r="I213" s="1"/>
      <c r="J213" s="25"/>
      <c r="K213" s="26"/>
      <c r="L213" s="27"/>
      <c r="M213" s="14"/>
      <c r="N213" s="14"/>
    </row>
    <row r="214" spans="2:14" s="15" customFormat="1" hidden="1" outlineLevel="1" x14ac:dyDescent="0.25">
      <c r="B214" s="9">
        <v>-1.2000000000000099</v>
      </c>
      <c r="C214" s="1">
        <f t="shared" si="29"/>
        <v>0</v>
      </c>
      <c r="D214" s="1">
        <f t="shared" si="28"/>
        <v>-0.13690942118573865</v>
      </c>
      <c r="E214" s="1">
        <f t="shared" si="28"/>
        <v>-0.33651476687139315</v>
      </c>
      <c r="F214" s="1">
        <f t="shared" si="28"/>
        <v>-0.49061741542654863</v>
      </c>
      <c r="G214" s="1">
        <f t="shared" si="28"/>
        <v>-0.51568406213940454</v>
      </c>
      <c r="H214" s="1">
        <f t="shared" si="28"/>
        <v>-0.45690553691015473</v>
      </c>
      <c r="I214" s="1"/>
      <c r="J214" s="25"/>
      <c r="K214" s="26"/>
      <c r="L214" s="27"/>
      <c r="M214" s="14"/>
      <c r="N214" s="14"/>
    </row>
    <row r="215" spans="2:14" s="15" customFormat="1" hidden="1" outlineLevel="1" x14ac:dyDescent="0.25">
      <c r="B215" s="15">
        <v>-1.1000000000000101</v>
      </c>
      <c r="C215" s="1">
        <f t="shared" si="29"/>
        <v>0</v>
      </c>
      <c r="D215" s="1">
        <f t="shared" si="28"/>
        <v>-0.12748479794973891</v>
      </c>
      <c r="E215" s="1">
        <f t="shared" si="28"/>
        <v>-0.32394224809547711</v>
      </c>
      <c r="F215" s="1">
        <f t="shared" si="28"/>
        <v>-0.49920358410424803</v>
      </c>
      <c r="G215" s="1">
        <f t="shared" si="28"/>
        <v>-0.57282849464117891</v>
      </c>
      <c r="H215" s="1">
        <f t="shared" si="28"/>
        <v>-0.54192679520368114</v>
      </c>
      <c r="I215" s="1"/>
      <c r="J215" s="25"/>
      <c r="K215" s="26"/>
      <c r="L215" s="27"/>
      <c r="M215" s="14"/>
      <c r="N215" s="14"/>
    </row>
    <row r="216" spans="2:14" s="15" customFormat="1" hidden="1" outlineLevel="1" x14ac:dyDescent="0.25">
      <c r="B216" s="9">
        <v>-1.00000000000001</v>
      </c>
      <c r="C216" s="1">
        <f t="shared" si="29"/>
        <v>0</v>
      </c>
      <c r="D216" s="1">
        <f t="shared" ref="D216:H225" si="30">C216+D$160/$C$33*SIN(D$159*2*PI()/$C$33*$B216)</f>
        <v>-0.11755705045849565</v>
      </c>
      <c r="E216" s="1">
        <f t="shared" si="30"/>
        <v>-0.30776835371752714</v>
      </c>
      <c r="F216" s="1">
        <f t="shared" si="30"/>
        <v>-0.49797965697655672</v>
      </c>
      <c r="G216" s="1">
        <f t="shared" si="30"/>
        <v>-0.61553670743504729</v>
      </c>
      <c r="H216" s="1">
        <f t="shared" si="30"/>
        <v>-0.61553670743504418</v>
      </c>
      <c r="I216" s="1"/>
      <c r="J216" s="25"/>
      <c r="K216" s="26"/>
      <c r="L216" s="27"/>
      <c r="M216" s="14"/>
      <c r="N216" s="14"/>
    </row>
    <row r="217" spans="2:14" s="15" customFormat="1" hidden="1" outlineLevel="1" x14ac:dyDescent="0.25">
      <c r="B217" s="15">
        <v>-0.90000000000001001</v>
      </c>
      <c r="C217" s="1">
        <f t="shared" si="29"/>
        <v>0</v>
      </c>
      <c r="D217" s="1">
        <f t="shared" si="30"/>
        <v>-0.10716535899580037</v>
      </c>
      <c r="E217" s="1">
        <f t="shared" si="30"/>
        <v>-0.28813076948900535</v>
      </c>
      <c r="F217" s="1">
        <f t="shared" si="30"/>
        <v>-0.48655370975190043</v>
      </c>
      <c r="G217" s="1">
        <f t="shared" si="30"/>
        <v>-0.64065635830705514</v>
      </c>
      <c r="H217" s="1">
        <f t="shared" si="30"/>
        <v>-0.67155805774454691</v>
      </c>
      <c r="I217" s="1"/>
      <c r="J217" s="25"/>
      <c r="K217" s="26"/>
      <c r="L217" s="27"/>
      <c r="M217" s="14"/>
      <c r="N217" s="14"/>
    </row>
    <row r="218" spans="2:14" s="15" customFormat="1" hidden="1" outlineLevel="1" x14ac:dyDescent="0.25">
      <c r="B218" s="9">
        <v>-0.80000000000001004</v>
      </c>
      <c r="C218" s="1">
        <f t="shared" si="29"/>
        <v>0</v>
      </c>
      <c r="D218" s="1">
        <f t="shared" si="30"/>
        <v>-9.6350734820344161E-2</v>
      </c>
      <c r="E218" s="1">
        <f t="shared" si="30"/>
        <v>-0.26521631992074851</v>
      </c>
      <c r="F218" s="1">
        <f t="shared" si="30"/>
        <v>-0.46482166560640309</v>
      </c>
      <c r="G218" s="1">
        <f t="shared" si="30"/>
        <v>-0.64578707609960495</v>
      </c>
      <c r="H218" s="1">
        <f t="shared" si="30"/>
        <v>-0.70456560132884971</v>
      </c>
      <c r="I218" s="1"/>
      <c r="J218" s="25"/>
      <c r="K218" s="26"/>
      <c r="L218" s="27"/>
      <c r="M218" s="14"/>
      <c r="N218" s="14"/>
    </row>
    <row r="219" spans="2:14" s="15" customFormat="1" hidden="1" outlineLevel="1" x14ac:dyDescent="0.25">
      <c r="B219" s="15">
        <v>-0.70000000000002005</v>
      </c>
      <c r="C219" s="1">
        <f t="shared" si="29"/>
        <v>0</v>
      </c>
      <c r="D219" s="1">
        <f t="shared" si="30"/>
        <v>-8.5155858313016808E-2</v>
      </c>
      <c r="E219" s="1">
        <f t="shared" si="30"/>
        <v>-0.23925850686817787</v>
      </c>
      <c r="F219" s="1">
        <f t="shared" si="30"/>
        <v>-0.43297513909390595</v>
      </c>
      <c r="G219" s="1">
        <f t="shared" si="30"/>
        <v>-0.62943258923964185</v>
      </c>
      <c r="H219" s="1">
        <f t="shared" si="30"/>
        <v>-0.71033428867713289</v>
      </c>
      <c r="I219" s="1"/>
      <c r="J219" s="25"/>
      <c r="K219" s="26"/>
      <c r="L219" s="27"/>
      <c r="M219" s="14"/>
      <c r="N219" s="14"/>
    </row>
    <row r="220" spans="2:14" s="15" customFormat="1" hidden="1" outlineLevel="1" x14ac:dyDescent="0.25">
      <c r="B220" s="9">
        <v>-0.60000000000001996</v>
      </c>
      <c r="C220" s="1">
        <f t="shared" si="29"/>
        <v>0</v>
      </c>
      <c r="D220" s="1">
        <f t="shared" si="30"/>
        <v>-7.3624910536937913E-2</v>
      </c>
      <c r="E220" s="1">
        <f t="shared" si="30"/>
        <v>-0.21053433172267932</v>
      </c>
      <c r="F220" s="1">
        <f t="shared" si="30"/>
        <v>-0.39149974221588646</v>
      </c>
      <c r="G220" s="1">
        <f t="shared" si="30"/>
        <v>-0.59110508790154137</v>
      </c>
      <c r="H220" s="1">
        <f t="shared" si="30"/>
        <v>-0.68621073953105483</v>
      </c>
      <c r="I220" s="1"/>
      <c r="J220" s="25"/>
      <c r="K220" s="26"/>
      <c r="L220" s="27"/>
      <c r="M220" s="14"/>
      <c r="N220" s="14"/>
    </row>
    <row r="221" spans="2:14" s="15" customFormat="1" hidden="1" outlineLevel="1" x14ac:dyDescent="0.25">
      <c r="B221" s="15">
        <v>-0.50000000000001998</v>
      </c>
      <c r="C221" s="1">
        <f t="shared" si="29"/>
        <v>0</v>
      </c>
      <c r="D221" s="1">
        <f t="shared" si="30"/>
        <v>-6.1803398874991866E-2</v>
      </c>
      <c r="E221" s="1">
        <f t="shared" si="30"/>
        <v>-0.17936044933349055</v>
      </c>
      <c r="F221" s="1">
        <f t="shared" si="30"/>
        <v>-0.34116384820848444</v>
      </c>
      <c r="G221" s="1">
        <f t="shared" si="30"/>
        <v>-0.53137515146751824</v>
      </c>
      <c r="H221" s="1">
        <f t="shared" si="30"/>
        <v>-0.63137515146751821</v>
      </c>
      <c r="I221" s="1"/>
      <c r="J221" s="25"/>
      <c r="K221" s="26"/>
      <c r="L221" s="27"/>
      <c r="M221" s="14"/>
      <c r="N221" s="14"/>
    </row>
    <row r="222" spans="2:14" s="15" customFormat="1" hidden="1" outlineLevel="1" x14ac:dyDescent="0.25">
      <c r="B222" s="9">
        <v>-0.40000000000002001</v>
      </c>
      <c r="C222" s="1">
        <f t="shared" si="29"/>
        <v>0</v>
      </c>
      <c r="D222" s="1">
        <f t="shared" si="30"/>
        <v>-4.9737977432973396E-2</v>
      </c>
      <c r="E222" s="1">
        <f t="shared" si="30"/>
        <v>-0.14608871225332087</v>
      </c>
      <c r="F222" s="1">
        <f t="shared" si="30"/>
        <v>-0.2829981334390641</v>
      </c>
      <c r="G222" s="1">
        <f t="shared" si="30"/>
        <v>-0.45186371853947249</v>
      </c>
      <c r="H222" s="1">
        <f t="shared" si="30"/>
        <v>-0.54696937016898983</v>
      </c>
      <c r="I222" s="1"/>
      <c r="J222" s="25"/>
      <c r="K222" s="26"/>
      <c r="L222" s="27"/>
      <c r="M222" s="14"/>
      <c r="N222" s="14"/>
    </row>
    <row r="223" spans="2:14" s="15" customFormat="1" hidden="1" outlineLevel="1" x14ac:dyDescent="0.25">
      <c r="B223" s="15">
        <v>-0.30000000000001997</v>
      </c>
      <c r="C223" s="1">
        <f t="shared" si="29"/>
        <v>0</v>
      </c>
      <c r="D223" s="1">
        <f t="shared" si="30"/>
        <v>-3.7476262917147396E-2</v>
      </c>
      <c r="E223" s="1">
        <f t="shared" si="30"/>
        <v>-0.11110117345408765</v>
      </c>
      <c r="F223" s="1">
        <f t="shared" si="30"/>
        <v>-0.21826653244989336</v>
      </c>
      <c r="G223" s="1">
        <f t="shared" si="30"/>
        <v>-0.35517595363563842</v>
      </c>
      <c r="H223" s="1">
        <f t="shared" si="30"/>
        <v>-0.43607765307313684</v>
      </c>
      <c r="I223" s="1"/>
      <c r="J223" s="25"/>
      <c r="K223" s="26"/>
      <c r="L223" s="27"/>
      <c r="M223" s="14"/>
      <c r="N223" s="14"/>
    </row>
    <row r="224" spans="2:14" s="15" customFormat="1" hidden="1" outlineLevel="1" x14ac:dyDescent="0.25">
      <c r="B224" s="9">
        <v>-0.20000000000002</v>
      </c>
      <c r="C224" s="1">
        <f t="shared" si="29"/>
        <v>0</v>
      </c>
      <c r="D224" s="1">
        <f t="shared" si="30"/>
        <v>-2.5066646712863339E-2</v>
      </c>
      <c r="E224" s="1">
        <f t="shared" si="30"/>
        <v>-7.480462414583916E-2</v>
      </c>
      <c r="F224" s="1">
        <f t="shared" si="30"/>
        <v>-0.14842953468278175</v>
      </c>
      <c r="G224" s="1">
        <f t="shared" si="30"/>
        <v>-0.24478026950313361</v>
      </c>
      <c r="H224" s="1">
        <f t="shared" si="30"/>
        <v>-0.30355879473238601</v>
      </c>
      <c r="I224" s="1"/>
      <c r="J224" s="25"/>
      <c r="K224" s="26"/>
      <c r="L224" s="27"/>
      <c r="M224" s="14"/>
      <c r="N224" s="14"/>
    </row>
    <row r="225" spans="2:14" s="15" customFormat="1" hidden="1" outlineLevel="1" x14ac:dyDescent="0.25">
      <c r="B225" s="15">
        <v>-0.10000000000002</v>
      </c>
      <c r="C225" s="1">
        <f t="shared" si="29"/>
        <v>0</v>
      </c>
      <c r="D225" s="1">
        <f t="shared" si="30"/>
        <v>-1.2558103905865184E-2</v>
      </c>
      <c r="E225" s="1">
        <f t="shared" si="30"/>
        <v>-3.7624750618731023E-2</v>
      </c>
      <c r="F225" s="1">
        <f t="shared" si="30"/>
        <v>-7.510101353588336E-2</v>
      </c>
      <c r="G225" s="1">
        <f t="shared" si="30"/>
        <v>-0.12483899096886406</v>
      </c>
      <c r="H225" s="1">
        <f t="shared" si="30"/>
        <v>-0.15574069040636479</v>
      </c>
      <c r="I225" s="1"/>
      <c r="J225" s="25"/>
      <c r="K225" s="26"/>
      <c r="L225" s="27"/>
      <c r="M225" s="14"/>
      <c r="N225" s="14"/>
    </row>
    <row r="226" spans="2:14" s="15" customFormat="1" hidden="1" outlineLevel="1" x14ac:dyDescent="0.25">
      <c r="B226" s="9">
        <v>-2.0428103653102899E-14</v>
      </c>
      <c r="C226" s="1">
        <f t="shared" si="29"/>
        <v>0</v>
      </c>
      <c r="D226" s="1">
        <f t="shared" ref="D226:H235" si="31">C226+D$160/$C$33*SIN(D$159*2*PI()/$C$33*$B226)</f>
        <v>-2.5670712145343558E-15</v>
      </c>
      <c r="E226" s="1">
        <f t="shared" si="31"/>
        <v>-7.7012136436030675E-15</v>
      </c>
      <c r="F226" s="1">
        <f t="shared" si="31"/>
        <v>-1.5402427287206132E-14</v>
      </c>
      <c r="G226" s="1">
        <f t="shared" si="31"/>
        <v>-2.5670712145343555E-14</v>
      </c>
      <c r="H226" s="1">
        <f t="shared" si="31"/>
        <v>-3.2088390181679442E-14</v>
      </c>
      <c r="I226" s="1"/>
      <c r="J226" s="25"/>
      <c r="K226" s="26"/>
      <c r="L226" s="27"/>
      <c r="M226" s="14"/>
      <c r="N226" s="14"/>
    </row>
    <row r="227" spans="2:14" s="15" customFormat="1" hidden="1" outlineLevel="1" x14ac:dyDescent="0.25">
      <c r="B227" s="15">
        <v>9.9999999999980105E-2</v>
      </c>
      <c r="C227" s="1">
        <f t="shared" si="29"/>
        <v>0</v>
      </c>
      <c r="D227" s="1">
        <f t="shared" si="31"/>
        <v>1.255810390586018E-2</v>
      </c>
      <c r="E227" s="1">
        <f t="shared" si="31"/>
        <v>3.762475061871607E-2</v>
      </c>
      <c r="F227" s="1">
        <f t="shared" si="31"/>
        <v>7.5101013535853633E-2</v>
      </c>
      <c r="G227" s="1">
        <f t="shared" si="31"/>
        <v>0.1248389909688149</v>
      </c>
      <c r="H227" s="1">
        <f t="shared" si="31"/>
        <v>0.1557406904063037</v>
      </c>
      <c r="I227" s="1"/>
      <c r="J227" s="25"/>
      <c r="K227" s="26"/>
      <c r="L227" s="27"/>
      <c r="M227" s="14"/>
      <c r="N227" s="14"/>
    </row>
    <row r="228" spans="2:14" s="15" customFormat="1" hidden="1" outlineLevel="1" x14ac:dyDescent="0.25">
      <c r="B228" s="9">
        <v>0.19999999999998</v>
      </c>
      <c r="C228" s="1">
        <f t="shared" si="29"/>
        <v>0</v>
      </c>
      <c r="D228" s="1">
        <f t="shared" si="31"/>
        <v>2.5066646712858354E-2</v>
      </c>
      <c r="E228" s="1">
        <f t="shared" si="31"/>
        <v>7.480462414582445E-2</v>
      </c>
      <c r="F228" s="1">
        <f t="shared" si="31"/>
        <v>0.14842953468275305</v>
      </c>
      <c r="G228" s="1">
        <f t="shared" si="31"/>
        <v>0.24478026950308729</v>
      </c>
      <c r="H228" s="1">
        <f t="shared" si="31"/>
        <v>0.3035587947323295</v>
      </c>
      <c r="I228" s="1"/>
      <c r="J228" s="25"/>
      <c r="K228" s="26"/>
      <c r="L228" s="27"/>
      <c r="M228" s="14"/>
      <c r="N228" s="14"/>
    </row>
    <row r="229" spans="2:14" s="15" customFormat="1" hidden="1" outlineLevel="1" x14ac:dyDescent="0.25">
      <c r="B229" s="15">
        <v>0.29999999999998</v>
      </c>
      <c r="C229" s="1">
        <f t="shared" si="29"/>
        <v>0</v>
      </c>
      <c r="D229" s="1">
        <f t="shared" si="31"/>
        <v>3.7476262917142455E-2</v>
      </c>
      <c r="E229" s="1">
        <f t="shared" si="31"/>
        <v>0.11110117345407337</v>
      </c>
      <c r="F229" s="1">
        <f t="shared" si="31"/>
        <v>0.21826653244986632</v>
      </c>
      <c r="G229" s="1">
        <f t="shared" si="31"/>
        <v>0.35517595363559673</v>
      </c>
      <c r="H229" s="1">
        <f t="shared" si="31"/>
        <v>0.43607765307308777</v>
      </c>
      <c r="I229" s="1"/>
      <c r="J229" s="25"/>
      <c r="K229" s="26"/>
      <c r="L229" s="27"/>
      <c r="M229" s="14"/>
      <c r="N229" s="14"/>
    </row>
    <row r="230" spans="2:14" s="15" customFormat="1" hidden="1" outlineLevel="1" x14ac:dyDescent="0.25">
      <c r="B230" s="9">
        <v>0.39999999999997998</v>
      </c>
      <c r="C230" s="1">
        <f t="shared" si="29"/>
        <v>0</v>
      </c>
      <c r="D230" s="1">
        <f t="shared" si="31"/>
        <v>4.9737977432968518E-2</v>
      </c>
      <c r="E230" s="1">
        <f t="shared" si="31"/>
        <v>0.14608871225330716</v>
      </c>
      <c r="F230" s="1">
        <f t="shared" si="31"/>
        <v>0.2829981334390394</v>
      </c>
      <c r="G230" s="1">
        <f t="shared" si="31"/>
        <v>0.45186371853943702</v>
      </c>
      <c r="H230" s="1">
        <f t="shared" si="31"/>
        <v>0.54696937016895042</v>
      </c>
      <c r="I230" s="1"/>
      <c r="J230" s="25"/>
      <c r="K230" s="26"/>
      <c r="L230" s="27"/>
      <c r="M230" s="14"/>
      <c r="N230" s="14"/>
    </row>
    <row r="231" spans="2:14" s="15" customFormat="1" hidden="1" outlineLevel="1" x14ac:dyDescent="0.25">
      <c r="B231" s="15">
        <v>0.49999999999998002</v>
      </c>
      <c r="C231" s="1">
        <f t="shared" si="29"/>
        <v>0</v>
      </c>
      <c r="D231" s="1">
        <f t="shared" si="31"/>
        <v>6.1803398874987092E-2</v>
      </c>
      <c r="E231" s="1">
        <f t="shared" si="31"/>
        <v>0.17936044933347767</v>
      </c>
      <c r="F231" s="1">
        <f t="shared" si="31"/>
        <v>0.34116384820846274</v>
      </c>
      <c r="G231" s="1">
        <f t="shared" si="31"/>
        <v>0.53137515146749037</v>
      </c>
      <c r="H231" s="1">
        <f t="shared" si="31"/>
        <v>0.63137515146749035</v>
      </c>
      <c r="I231" s="1"/>
      <c r="J231" s="25"/>
      <c r="K231" s="26"/>
      <c r="L231" s="27"/>
      <c r="M231" s="14"/>
      <c r="N231" s="14"/>
    </row>
    <row r="232" spans="2:14" s="15" customFormat="1" hidden="1" outlineLevel="1" x14ac:dyDescent="0.25">
      <c r="B232" s="9">
        <v>0.59999999999997999</v>
      </c>
      <c r="C232" s="1">
        <f t="shared" si="29"/>
        <v>0</v>
      </c>
      <c r="D232" s="1">
        <f t="shared" si="31"/>
        <v>7.362491053693325E-2</v>
      </c>
      <c r="E232" s="1">
        <f t="shared" si="31"/>
        <v>0.21053433172266733</v>
      </c>
      <c r="F232" s="1">
        <f t="shared" si="31"/>
        <v>0.39149974221586803</v>
      </c>
      <c r="G232" s="1">
        <f t="shared" si="31"/>
        <v>0.59110508790152172</v>
      </c>
      <c r="H232" s="1">
        <f t="shared" si="31"/>
        <v>0.68621073953103906</v>
      </c>
      <c r="I232" s="1"/>
      <c r="J232" s="25"/>
      <c r="K232" s="26"/>
      <c r="L232" s="27"/>
      <c r="M232" s="14"/>
      <c r="N232" s="14"/>
    </row>
    <row r="233" spans="2:14" s="15" customFormat="1" hidden="1" outlineLevel="1" x14ac:dyDescent="0.25">
      <c r="B233" s="15">
        <v>0.69999999999997997</v>
      </c>
      <c r="C233" s="1">
        <f t="shared" si="29"/>
        <v>0</v>
      </c>
      <c r="D233" s="1">
        <f t="shared" si="31"/>
        <v>8.5155858313012256E-2</v>
      </c>
      <c r="E233" s="1">
        <f t="shared" si="31"/>
        <v>0.23925850686816691</v>
      </c>
      <c r="F233" s="1">
        <f t="shared" si="31"/>
        <v>0.43297513909389129</v>
      </c>
      <c r="G233" s="1">
        <f t="shared" si="31"/>
        <v>0.62943258923963097</v>
      </c>
      <c r="H233" s="1">
        <f t="shared" si="31"/>
        <v>0.71033428867712944</v>
      </c>
      <c r="I233" s="1"/>
      <c r="J233" s="25"/>
      <c r="K233" s="26"/>
      <c r="L233" s="27"/>
      <c r="M233" s="14"/>
      <c r="N233" s="14"/>
    </row>
    <row r="234" spans="2:14" s="15" customFormat="1" hidden="1" outlineLevel="1" x14ac:dyDescent="0.25">
      <c r="B234" s="9">
        <v>0.79999999999997995</v>
      </c>
      <c r="C234" s="1">
        <f t="shared" si="29"/>
        <v>0</v>
      </c>
      <c r="D234" s="1">
        <f t="shared" si="31"/>
        <v>9.6350734820340844E-2</v>
      </c>
      <c r="E234" s="1">
        <f t="shared" si="31"/>
        <v>0.26521631992074113</v>
      </c>
      <c r="F234" s="1">
        <f t="shared" si="31"/>
        <v>0.46482166560639498</v>
      </c>
      <c r="G234" s="1">
        <f t="shared" si="31"/>
        <v>0.64578707609960317</v>
      </c>
      <c r="H234" s="1">
        <f t="shared" si="31"/>
        <v>0.7045656013288556</v>
      </c>
      <c r="I234" s="1"/>
      <c r="J234" s="25"/>
      <c r="K234" s="26"/>
      <c r="L234" s="27"/>
      <c r="M234" s="14"/>
      <c r="N234" s="14"/>
    </row>
    <row r="235" spans="2:14" s="15" customFormat="1" hidden="1" outlineLevel="1" x14ac:dyDescent="0.25">
      <c r="B235" s="15">
        <v>0.89999999999998004</v>
      </c>
      <c r="C235" s="1">
        <f t="shared" si="29"/>
        <v>0</v>
      </c>
      <c r="D235" s="1">
        <f t="shared" si="31"/>
        <v>0.10716535899579721</v>
      </c>
      <c r="E235" s="1">
        <f t="shared" si="31"/>
        <v>0.28813076948899896</v>
      </c>
      <c r="F235" s="1">
        <f t="shared" si="31"/>
        <v>0.48655370975189549</v>
      </c>
      <c r="G235" s="1">
        <f t="shared" si="31"/>
        <v>0.64065635830705969</v>
      </c>
      <c r="H235" s="1">
        <f t="shared" si="31"/>
        <v>0.67155805774456034</v>
      </c>
      <c r="I235" s="1"/>
      <c r="J235" s="25"/>
      <c r="K235" s="26"/>
      <c r="L235" s="27"/>
      <c r="M235" s="14"/>
      <c r="N235" s="14"/>
    </row>
    <row r="236" spans="2:14" s="15" customFormat="1" hidden="1" outlineLevel="1" x14ac:dyDescent="0.25">
      <c r="B236" s="9">
        <v>0.99999999999998002</v>
      </c>
      <c r="C236" s="1">
        <f t="shared" si="29"/>
        <v>0</v>
      </c>
      <c r="D236" s="1">
        <f t="shared" ref="D236:H245" si="32">C236+D$160/$C$33*SIN(D$159*2*PI()/$C$33*$B236)</f>
        <v>0.11755705045849259</v>
      </c>
      <c r="E236" s="1">
        <f t="shared" si="32"/>
        <v>0.30776835371752176</v>
      </c>
      <c r="F236" s="1">
        <f t="shared" si="32"/>
        <v>0.49797965697655483</v>
      </c>
      <c r="G236" s="1">
        <f t="shared" si="32"/>
        <v>0.61553670743505762</v>
      </c>
      <c r="H236" s="1">
        <f t="shared" si="32"/>
        <v>0.61553670743506395</v>
      </c>
      <c r="I236" s="1"/>
      <c r="J236" s="25"/>
      <c r="K236" s="26"/>
      <c r="L236" s="27"/>
      <c r="M236" s="14"/>
      <c r="N236" s="14"/>
    </row>
    <row r="237" spans="2:14" s="15" customFormat="1" hidden="1" outlineLevel="1" x14ac:dyDescent="0.25">
      <c r="B237" s="15">
        <v>1.0999999999999801</v>
      </c>
      <c r="C237" s="1">
        <f t="shared" si="29"/>
        <v>0</v>
      </c>
      <c r="D237" s="1">
        <f t="shared" si="32"/>
        <v>0.12748479794973602</v>
      </c>
      <c r="E237" s="1">
        <f t="shared" si="32"/>
        <v>0.32394224809547278</v>
      </c>
      <c r="F237" s="1">
        <f t="shared" si="32"/>
        <v>0.49920358410424914</v>
      </c>
      <c r="G237" s="1">
        <f t="shared" si="32"/>
        <v>0.57282849464119401</v>
      </c>
      <c r="H237" s="1">
        <f t="shared" si="32"/>
        <v>0.54192679520370524</v>
      </c>
      <c r="I237" s="1"/>
      <c r="J237" s="25"/>
      <c r="K237" s="26"/>
      <c r="L237" s="27"/>
      <c r="M237" s="14"/>
      <c r="N237" s="14"/>
    </row>
    <row r="238" spans="2:14" s="15" customFormat="1" hidden="1" outlineLevel="1" x14ac:dyDescent="0.25">
      <c r="B238" s="9">
        <v>1.19999999999998</v>
      </c>
      <c r="C238" s="1">
        <f t="shared" si="29"/>
        <v>0</v>
      </c>
      <c r="D238" s="1">
        <f t="shared" si="32"/>
        <v>0.1369094211857359</v>
      </c>
      <c r="E238" s="1">
        <f t="shared" si="32"/>
        <v>0.33651476687138993</v>
      </c>
      <c r="F238" s="1">
        <f t="shared" si="32"/>
        <v>0.49061741542655257</v>
      </c>
      <c r="G238" s="1">
        <f t="shared" si="32"/>
        <v>0.51568406213942342</v>
      </c>
      <c r="H238" s="1">
        <f t="shared" si="32"/>
        <v>0.45690553691018121</v>
      </c>
      <c r="I238" s="1"/>
      <c r="J238" s="25"/>
      <c r="K238" s="26"/>
      <c r="L238" s="27"/>
      <c r="M238" s="14"/>
      <c r="N238" s="14"/>
    </row>
    <row r="239" spans="2:14" s="15" customFormat="1" hidden="1" outlineLevel="1" x14ac:dyDescent="0.25">
      <c r="B239" s="15">
        <v>1.2999999999999801</v>
      </c>
      <c r="C239" s="1">
        <f t="shared" si="29"/>
        <v>0</v>
      </c>
      <c r="D239" s="1">
        <f t="shared" si="32"/>
        <v>0.14579372548428057</v>
      </c>
      <c r="E239" s="1">
        <f t="shared" si="32"/>
        <v>0.34539907116993518</v>
      </c>
      <c r="F239" s="1">
        <f t="shared" si="32"/>
        <v>0.47288386911967895</v>
      </c>
      <c r="G239" s="1">
        <f t="shared" si="32"/>
        <v>0.44781722240682803</v>
      </c>
      <c r="H239" s="1">
        <f t="shared" si="32"/>
        <v>0.36691552296933699</v>
      </c>
      <c r="I239" s="1"/>
      <c r="J239" s="25"/>
      <c r="K239" s="26"/>
      <c r="L239" s="27"/>
      <c r="M239" s="14"/>
      <c r="N239" s="14"/>
    </row>
    <row r="240" spans="2:14" s="15" customFormat="1" hidden="1" outlineLevel="1" x14ac:dyDescent="0.25">
      <c r="B240" s="9">
        <v>1.3999999999999799</v>
      </c>
      <c r="C240" s="1">
        <f t="shared" ref="C240:C276" si="33">C$160/$C$33*SIN(C$159*2*PI()/$C$33*$B240)</f>
        <v>0</v>
      </c>
      <c r="D240" s="1">
        <f t="shared" si="32"/>
        <v>0.15410264855515624</v>
      </c>
      <c r="E240" s="1">
        <f t="shared" si="32"/>
        <v>0.35056009870089488</v>
      </c>
      <c r="F240" s="1">
        <f t="shared" si="32"/>
        <v>0.44691083352124461</v>
      </c>
      <c r="G240" s="1">
        <f t="shared" si="32"/>
        <v>0.37328592298431845</v>
      </c>
      <c r="H240" s="1">
        <f t="shared" si="32"/>
        <v>0.27818027135480505</v>
      </c>
      <c r="I240" s="1"/>
      <c r="J240" s="25"/>
      <c r="K240" s="26"/>
      <c r="L240" s="27"/>
      <c r="M240" s="14"/>
      <c r="N240" s="14"/>
    </row>
    <row r="241" spans="2:12" hidden="1" outlineLevel="1" x14ac:dyDescent="0.25">
      <c r="B241" s="15">
        <v>1.49999999999998</v>
      </c>
      <c r="C241" s="1">
        <f t="shared" si="33"/>
        <v>0</v>
      </c>
      <c r="D241" s="1">
        <f t="shared" si="32"/>
        <v>0.16180339887498801</v>
      </c>
      <c r="E241" s="1">
        <f t="shared" si="32"/>
        <v>0.35201470213402031</v>
      </c>
      <c r="F241" s="1">
        <f t="shared" si="32"/>
        <v>0.413818101009017</v>
      </c>
      <c r="G241" s="1">
        <f t="shared" si="32"/>
        <v>0.29626105055053054</v>
      </c>
      <c r="H241" s="1">
        <f t="shared" si="32"/>
        <v>0.19626105055053053</v>
      </c>
      <c r="J241" s="25"/>
      <c r="K241" s="26"/>
      <c r="L241" s="27"/>
    </row>
    <row r="242" spans="2:12" hidden="1" outlineLevel="1" x14ac:dyDescent="0.25">
      <c r="B242" s="9">
        <v>1.5999999999999801</v>
      </c>
      <c r="C242" s="1">
        <f t="shared" si="33"/>
        <v>0</v>
      </c>
      <c r="D242" s="1">
        <f t="shared" si="32"/>
        <v>0.16886558510040167</v>
      </c>
      <c r="E242" s="1">
        <f t="shared" si="32"/>
        <v>0.34983099559360775</v>
      </c>
      <c r="F242" s="1">
        <f t="shared" si="32"/>
        <v>0.37489764230647604</v>
      </c>
      <c r="G242" s="1">
        <f t="shared" si="32"/>
        <v>0.22079499375132461</v>
      </c>
      <c r="H242" s="1">
        <f t="shared" si="32"/>
        <v>0.12568934212180732</v>
      </c>
      <c r="J242" s="25"/>
      <c r="K242" s="26"/>
      <c r="L242" s="27"/>
    </row>
    <row r="243" spans="2:12" hidden="1" outlineLevel="1" x14ac:dyDescent="0.25">
      <c r="B243" s="15">
        <v>1.69999999999998</v>
      </c>
      <c r="C243" s="1">
        <f t="shared" si="33"/>
        <v>0</v>
      </c>
      <c r="D243" s="1">
        <f t="shared" si="32"/>
        <v>0.17526133600877153</v>
      </c>
      <c r="E243" s="1">
        <f t="shared" si="32"/>
        <v>0.34412692110917725</v>
      </c>
      <c r="F243" s="1">
        <f t="shared" si="32"/>
        <v>0.3315688172033221</v>
      </c>
      <c r="G243" s="1">
        <f t="shared" si="32"/>
        <v>0.15060340671012246</v>
      </c>
      <c r="H243" s="1">
        <f t="shared" si="32"/>
        <v>6.9701707272623981E-2</v>
      </c>
      <c r="J243" s="25"/>
      <c r="K243" s="26"/>
      <c r="L243" s="27"/>
    </row>
    <row r="244" spans="2:12" hidden="1" outlineLevel="1" x14ac:dyDescent="0.25">
      <c r="B244" s="9">
        <v>1.7999999999999801</v>
      </c>
      <c r="C244" s="1">
        <f t="shared" si="33"/>
        <v>0</v>
      </c>
      <c r="D244" s="1">
        <f t="shared" si="32"/>
        <v>0.18096541049320283</v>
      </c>
      <c r="E244" s="1">
        <f t="shared" si="32"/>
        <v>0.3350680590483639</v>
      </c>
      <c r="F244" s="1">
        <f t="shared" si="32"/>
        <v>0.28533008161540019</v>
      </c>
      <c r="G244" s="1">
        <f t="shared" si="32"/>
        <v>8.8872631469664343E-2</v>
      </c>
      <c r="H244" s="1">
        <f t="shared" si="32"/>
        <v>3.0094106240411908E-2</v>
      </c>
      <c r="J244" s="25"/>
      <c r="K244" s="26"/>
      <c r="L244" s="27"/>
    </row>
    <row r="245" spans="2:12" hidden="1" outlineLevel="1" x14ac:dyDescent="0.25">
      <c r="B245" s="15">
        <v>1.8999999999999799</v>
      </c>
      <c r="C245" s="1">
        <f t="shared" si="33"/>
        <v>0</v>
      </c>
      <c r="D245" s="1">
        <f t="shared" si="32"/>
        <v>0.18595529717764936</v>
      </c>
      <c r="E245" s="1">
        <f t="shared" si="32"/>
        <v>0.32286471836339081</v>
      </c>
      <c r="F245" s="1">
        <f t="shared" si="32"/>
        <v>0.23770886005038316</v>
      </c>
      <c r="G245" s="1">
        <f t="shared" si="32"/>
        <v>3.8103514364728225E-2</v>
      </c>
      <c r="H245" s="1">
        <f t="shared" si="32"/>
        <v>7.2018149272274623E-3</v>
      </c>
      <c r="J245" s="25"/>
      <c r="K245" s="26"/>
      <c r="L245" s="27"/>
    </row>
    <row r="246" spans="2:12" hidden="1" outlineLevel="1" x14ac:dyDescent="0.25">
      <c r="B246" s="9">
        <v>1.99999999999998</v>
      </c>
      <c r="C246" s="1">
        <f t="shared" si="33"/>
        <v>0</v>
      </c>
      <c r="D246" s="1">
        <f t="shared" ref="D246:H255" si="34">C246+D$160/$C$33*SIN(D$159*2*PI()/$C$33*$B246)</f>
        <v>0.19021130325902993</v>
      </c>
      <c r="E246" s="1">
        <f t="shared" si="34"/>
        <v>0.30776835371752864</v>
      </c>
      <c r="F246" s="1">
        <f t="shared" si="34"/>
        <v>0.19021130325904012</v>
      </c>
      <c r="G246" s="1">
        <f t="shared" si="34"/>
        <v>6.2450045135165055E-15</v>
      </c>
      <c r="H246" s="1">
        <f t="shared" si="34"/>
        <v>-8.5565235452556483E-17</v>
      </c>
      <c r="J246" s="25"/>
      <c r="K246" s="26"/>
      <c r="L246" s="27"/>
    </row>
    <row r="247" spans="2:12" hidden="1" outlineLevel="1" x14ac:dyDescent="0.25">
      <c r="B247" s="15">
        <v>2.0999999999999699</v>
      </c>
      <c r="C247" s="1">
        <f t="shared" si="33"/>
        <v>0</v>
      </c>
      <c r="D247" s="1">
        <f t="shared" si="34"/>
        <v>0.1937166322257253</v>
      </c>
      <c r="E247" s="1">
        <f t="shared" si="34"/>
        <v>0.29006736704607505</v>
      </c>
      <c r="F247" s="1">
        <f t="shared" si="34"/>
        <v>0.1442736415618005</v>
      </c>
      <c r="G247" s="1">
        <f t="shared" si="34"/>
        <v>-2.4591943538610689E-2</v>
      </c>
      <c r="H247" s="1">
        <f t="shared" si="34"/>
        <v>6.3097558988750753E-3</v>
      </c>
      <c r="J247" s="25"/>
      <c r="K247" s="26"/>
      <c r="L247" s="27"/>
    </row>
    <row r="248" spans="2:12" hidden="1" outlineLevel="1" x14ac:dyDescent="0.25">
      <c r="B248" s="9">
        <v>2.19999999999997</v>
      </c>
      <c r="C248" s="1">
        <f t="shared" si="33"/>
        <v>0</v>
      </c>
      <c r="D248" s="1">
        <f t="shared" si="34"/>
        <v>0.19645745014573704</v>
      </c>
      <c r="E248" s="1">
        <f t="shared" si="34"/>
        <v>0.27008236068267966</v>
      </c>
      <c r="F248" s="1">
        <f t="shared" si="34"/>
        <v>0.1012167755822827</v>
      </c>
      <c r="G248" s="1">
        <f t="shared" si="34"/>
        <v>-3.5692645603466105E-2</v>
      </c>
      <c r="H248" s="1">
        <f t="shared" si="34"/>
        <v>2.3085879625773575E-2</v>
      </c>
      <c r="J248" s="25"/>
      <c r="K248" s="26"/>
      <c r="L248" s="27"/>
    </row>
    <row r="249" spans="2:12" hidden="1" outlineLevel="1" x14ac:dyDescent="0.25">
      <c r="B249" s="15">
        <v>2.2999999999999701</v>
      </c>
      <c r="C249" s="1">
        <f t="shared" si="33"/>
        <v>0</v>
      </c>
      <c r="D249" s="1">
        <f t="shared" si="34"/>
        <v>0.19842294026289509</v>
      </c>
      <c r="E249" s="1">
        <f t="shared" si="34"/>
        <v>0.24816091769587337</v>
      </c>
      <c r="F249" s="1">
        <f t="shared" si="34"/>
        <v>6.2205620518227228E-2</v>
      </c>
      <c r="G249" s="1">
        <f t="shared" si="34"/>
        <v>-3.4145114302129076E-2</v>
      </c>
      <c r="H249" s="1">
        <f t="shared" si="34"/>
        <v>4.6756585135360129E-2</v>
      </c>
      <c r="J249" s="25"/>
      <c r="K249" s="26"/>
      <c r="L249" s="27"/>
    </row>
    <row r="250" spans="2:12" hidden="1" outlineLevel="1" x14ac:dyDescent="0.25">
      <c r="B250" s="9">
        <v>2.3999999999999702</v>
      </c>
      <c r="C250" s="1">
        <f t="shared" si="33"/>
        <v>0</v>
      </c>
      <c r="D250" s="1">
        <f t="shared" si="34"/>
        <v>0.19960534568565408</v>
      </c>
      <c r="E250" s="1">
        <f t="shared" si="34"/>
        <v>0.2246719923985224</v>
      </c>
      <c r="F250" s="1">
        <f t="shared" si="34"/>
        <v>2.8214542252786773E-2</v>
      </c>
      <c r="G250" s="1">
        <f t="shared" si="34"/>
        <v>-2.1523435180198752E-2</v>
      </c>
      <c r="H250" s="1">
        <f t="shared" si="34"/>
        <v>7.3582216449313703E-2</v>
      </c>
      <c r="J250" s="25"/>
      <c r="K250" s="26"/>
      <c r="L250" s="27"/>
    </row>
    <row r="251" spans="2:12" hidden="1" outlineLevel="1" x14ac:dyDescent="0.25">
      <c r="B251" s="15">
        <v>2.4999999999999698</v>
      </c>
      <c r="C251" s="1">
        <f t="shared" si="33"/>
        <v>0</v>
      </c>
      <c r="D251" s="1">
        <f t="shared" si="34"/>
        <v>0.2</v>
      </c>
      <c r="E251" s="1">
        <f t="shared" si="34"/>
        <v>0.20000000000000759</v>
      </c>
      <c r="F251" s="1">
        <f t="shared" si="34"/>
        <v>7.5772721430666934E-15</v>
      </c>
      <c r="G251" s="1">
        <f t="shared" si="34"/>
        <v>-7.5707669300317804E-15</v>
      </c>
      <c r="H251" s="1">
        <f t="shared" si="34"/>
        <v>9.9999999999992428E-2</v>
      </c>
      <c r="J251" s="25"/>
      <c r="K251" s="26"/>
      <c r="L251" s="27"/>
    </row>
    <row r="252" spans="2:12" hidden="1" outlineLevel="1" x14ac:dyDescent="0.25">
      <c r="B252" s="9">
        <v>2.5999999999999699</v>
      </c>
      <c r="C252" s="1">
        <f t="shared" si="33"/>
        <v>0</v>
      </c>
      <c r="D252" s="1">
        <f t="shared" si="34"/>
        <v>0.19960534568565458</v>
      </c>
      <c r="E252" s="1">
        <f t="shared" si="34"/>
        <v>0.1745386989728013</v>
      </c>
      <c r="F252" s="1">
        <f t="shared" si="34"/>
        <v>-2.1918751172938594E-2</v>
      </c>
      <c r="G252" s="1">
        <f t="shared" si="34"/>
        <v>2.7819226260017593E-2</v>
      </c>
      <c r="H252" s="1">
        <f t="shared" si="34"/>
        <v>0.12292487788953588</v>
      </c>
      <c r="J252" s="25"/>
      <c r="K252" s="26"/>
      <c r="L252" s="27"/>
    </row>
    <row r="253" spans="2:12" hidden="1" outlineLevel="1" x14ac:dyDescent="0.25">
      <c r="B253" s="15">
        <v>2.69999999999997</v>
      </c>
      <c r="C253" s="1">
        <f t="shared" si="33"/>
        <v>0</v>
      </c>
      <c r="D253" s="1">
        <f t="shared" si="34"/>
        <v>0.19842294026289606</v>
      </c>
      <c r="E253" s="1">
        <f t="shared" si="34"/>
        <v>0.14868496282993246</v>
      </c>
      <c r="F253" s="1">
        <f t="shared" si="34"/>
        <v>-3.7270334347722006E-2</v>
      </c>
      <c r="G253" s="1">
        <f t="shared" si="34"/>
        <v>5.9080400472607736E-2</v>
      </c>
      <c r="H253" s="1">
        <f t="shared" si="34"/>
        <v>0.13998209991010804</v>
      </c>
      <c r="J253" s="25"/>
      <c r="K253" s="26"/>
      <c r="L253" s="27"/>
    </row>
    <row r="254" spans="2:12" hidden="1" outlineLevel="1" x14ac:dyDescent="0.25">
      <c r="B254" s="9">
        <v>2.7999999999999701</v>
      </c>
      <c r="C254" s="1">
        <f t="shared" si="33"/>
        <v>0</v>
      </c>
      <c r="D254" s="1">
        <f t="shared" si="34"/>
        <v>0.19645745014573845</v>
      </c>
      <c r="E254" s="1">
        <f t="shared" si="34"/>
        <v>0.12283253960880988</v>
      </c>
      <c r="F254" s="1">
        <f t="shared" si="34"/>
        <v>-4.6033045491599228E-2</v>
      </c>
      <c r="G254" s="1">
        <f t="shared" si="34"/>
        <v>9.0876375694127487E-2</v>
      </c>
      <c r="H254" s="1">
        <f t="shared" si="34"/>
        <v>0.14965490092338243</v>
      </c>
      <c r="J254" s="25"/>
      <c r="K254" s="26"/>
      <c r="L254" s="27"/>
    </row>
    <row r="255" spans="2:12" hidden="1" outlineLevel="1" x14ac:dyDescent="0.25">
      <c r="B255" s="15">
        <v>2.8999999999999702</v>
      </c>
      <c r="C255" s="1">
        <f t="shared" si="33"/>
        <v>0</v>
      </c>
      <c r="D255" s="1">
        <f t="shared" si="34"/>
        <v>0.19371663222572719</v>
      </c>
      <c r="E255" s="1">
        <f t="shared" si="34"/>
        <v>9.7365897405390728E-2</v>
      </c>
      <c r="F255" s="1">
        <f t="shared" si="34"/>
        <v>-4.8427828078899365E-2</v>
      </c>
      <c r="G255" s="1">
        <f t="shared" si="34"/>
        <v>0.12043775702149559</v>
      </c>
      <c r="H255" s="1">
        <f t="shared" si="34"/>
        <v>0.15133945645899932</v>
      </c>
      <c r="J255" s="25"/>
      <c r="K255" s="26"/>
      <c r="L255" s="27"/>
    </row>
    <row r="256" spans="2:12" hidden="1" outlineLevel="1" x14ac:dyDescent="0.25">
      <c r="B256" s="9">
        <v>2.9999999999999698</v>
      </c>
      <c r="C256" s="1">
        <f t="shared" si="33"/>
        <v>0</v>
      </c>
      <c r="D256" s="1">
        <f t="shared" ref="D256:H265" si="35">C256+D$160/$C$33*SIN(D$159*2*PI()/$C$33*$B256)</f>
        <v>0.19021130325903191</v>
      </c>
      <c r="E256" s="1">
        <f t="shared" si="35"/>
        <v>7.2654252800543398E-2</v>
      </c>
      <c r="F256" s="1">
        <f t="shared" si="35"/>
        <v>-4.4902797657960472E-2</v>
      </c>
      <c r="G256" s="1">
        <f t="shared" si="35"/>
        <v>0.14530850560106556</v>
      </c>
      <c r="H256" s="1">
        <f t="shared" si="35"/>
        <v>0.14530850560107503</v>
      </c>
      <c r="J256" s="25"/>
      <c r="K256" s="26"/>
      <c r="L256" s="27"/>
    </row>
    <row r="257" spans="2:12" hidden="1" outlineLevel="1" x14ac:dyDescent="0.25">
      <c r="B257" s="15">
        <v>3.0999999999999699</v>
      </c>
      <c r="C257" s="1">
        <f t="shared" si="33"/>
        <v>0</v>
      </c>
      <c r="D257" s="1">
        <f t="shared" si="35"/>
        <v>0.18595529717765169</v>
      </c>
      <c r="E257" s="1">
        <f t="shared" si="35"/>
        <v>4.9045875991919508E-2</v>
      </c>
      <c r="F257" s="1">
        <f t="shared" si="35"/>
        <v>-3.6109982321105391E-2</v>
      </c>
      <c r="G257" s="1">
        <f t="shared" si="35"/>
        <v>0.16349536336454795</v>
      </c>
      <c r="H257" s="1">
        <f t="shared" si="35"/>
        <v>0.13259366392706221</v>
      </c>
      <c r="J257" s="25"/>
      <c r="K257" s="26"/>
      <c r="L257" s="27"/>
    </row>
    <row r="258" spans="2:12" hidden="1" outlineLevel="1" x14ac:dyDescent="0.25">
      <c r="B258" s="9">
        <v>3.19999999999997</v>
      </c>
      <c r="C258" s="1">
        <f t="shared" si="33"/>
        <v>0</v>
      </c>
      <c r="D258" s="1">
        <f t="shared" si="35"/>
        <v>0.18096541049320553</v>
      </c>
      <c r="E258" s="1">
        <f t="shared" si="35"/>
        <v>2.686276193805251E-2</v>
      </c>
      <c r="F258" s="1">
        <f t="shared" si="35"/>
        <v>-2.2875215494929407E-2</v>
      </c>
      <c r="G258" s="1">
        <f t="shared" si="35"/>
        <v>0.17358223465081118</v>
      </c>
      <c r="H258" s="1">
        <f t="shared" si="35"/>
        <v>0.11480370942157152</v>
      </c>
      <c r="J258" s="25"/>
      <c r="K258" s="26"/>
      <c r="L258" s="27"/>
    </row>
    <row r="259" spans="2:12" hidden="1" outlineLevel="1" x14ac:dyDescent="0.25">
      <c r="B259" s="15">
        <v>3.2999999999999701</v>
      </c>
      <c r="C259" s="1">
        <f t="shared" si="33"/>
        <v>0</v>
      </c>
      <c r="D259" s="1">
        <f t="shared" si="35"/>
        <v>0.17526133600877455</v>
      </c>
      <c r="E259" s="1">
        <f t="shared" si="35"/>
        <v>6.3957509083756026E-3</v>
      </c>
      <c r="F259" s="1">
        <f t="shared" si="35"/>
        <v>-6.1623529974983975E-3</v>
      </c>
      <c r="G259" s="1">
        <f t="shared" si="35"/>
        <v>0.17480305749571196</v>
      </c>
      <c r="H259" s="1">
        <f t="shared" si="35"/>
        <v>9.3901358058222764E-2</v>
      </c>
      <c r="J259" s="25"/>
      <c r="K259" s="26"/>
      <c r="L259" s="27"/>
    </row>
    <row r="260" spans="2:12" s="15" customFormat="1" hidden="1" outlineLevel="1" x14ac:dyDescent="0.25">
      <c r="B260" s="9">
        <v>3.3999999999999702</v>
      </c>
      <c r="C260" s="1">
        <f t="shared" si="33"/>
        <v>0</v>
      </c>
      <c r="D260" s="1">
        <f t="shared" si="35"/>
        <v>0.16886558510040506</v>
      </c>
      <c r="E260" s="1">
        <f t="shared" si="35"/>
        <v>-1.2099825392795638E-2</v>
      </c>
      <c r="F260" s="1">
        <f t="shared" si="35"/>
        <v>1.2966821320053917E-2</v>
      </c>
      <c r="G260" s="1">
        <f t="shared" si="35"/>
        <v>0.16706946987522137</v>
      </c>
      <c r="H260" s="1">
        <f t="shared" si="35"/>
        <v>7.1963818245708924E-2</v>
      </c>
      <c r="J260" s="25"/>
      <c r="K260" s="26"/>
      <c r="L260" s="27"/>
    </row>
    <row r="261" spans="2:12" s="15" customFormat="1" hidden="1" outlineLevel="1" x14ac:dyDescent="0.25">
      <c r="B261" s="15">
        <v>3.4999999999999698</v>
      </c>
      <c r="C261" s="1">
        <f t="shared" si="33"/>
        <v>0</v>
      </c>
      <c r="D261" s="1">
        <f t="shared" si="35"/>
        <v>0.16180339887499173</v>
      </c>
      <c r="E261" s="1">
        <f t="shared" si="35"/>
        <v>-2.840790438403662E-2</v>
      </c>
      <c r="F261" s="1">
        <f t="shared" si="35"/>
        <v>3.3395494490942007E-2</v>
      </c>
      <c r="G261" s="1">
        <f t="shared" si="35"/>
        <v>0.15095254494944904</v>
      </c>
      <c r="H261" s="1">
        <f t="shared" si="35"/>
        <v>5.0952544949449036E-2</v>
      </c>
      <c r="J261" s="25"/>
      <c r="K261" s="26"/>
      <c r="L261" s="27"/>
    </row>
    <row r="262" spans="2:12" s="15" customFormat="1" hidden="1" outlineLevel="1" x14ac:dyDescent="0.25">
      <c r="B262" s="9">
        <v>3.5999999999999699</v>
      </c>
      <c r="C262" s="1">
        <f t="shared" si="33"/>
        <v>0</v>
      </c>
      <c r="D262" s="1">
        <f t="shared" si="35"/>
        <v>0.15410264855516029</v>
      </c>
      <c r="E262" s="1">
        <f t="shared" si="35"/>
        <v>-4.235480159057603E-2</v>
      </c>
      <c r="F262" s="1">
        <f t="shared" si="35"/>
        <v>5.3995933229756987E-2</v>
      </c>
      <c r="G262" s="1">
        <f t="shared" si="35"/>
        <v>0.12762084376670679</v>
      </c>
      <c r="H262" s="1">
        <f t="shared" si="35"/>
        <v>3.2515192137188509E-2</v>
      </c>
      <c r="J262" s="25"/>
      <c r="K262" s="26"/>
      <c r="L262" s="27"/>
    </row>
    <row r="263" spans="2:12" s="15" customFormat="1" hidden="1" outlineLevel="1" x14ac:dyDescent="0.25">
      <c r="B263" s="15">
        <v>3.69999999999997</v>
      </c>
      <c r="C263" s="1">
        <f t="shared" si="33"/>
        <v>0</v>
      </c>
      <c r="D263" s="1">
        <f t="shared" si="35"/>
        <v>0.1457937254842849</v>
      </c>
      <c r="E263" s="1">
        <f t="shared" si="35"/>
        <v>-5.3811620201368954E-2</v>
      </c>
      <c r="F263" s="1">
        <f t="shared" si="35"/>
        <v>7.3673177748360269E-2</v>
      </c>
      <c r="G263" s="1">
        <f t="shared" si="35"/>
        <v>9.8739824461236206E-2</v>
      </c>
      <c r="H263" s="1">
        <f t="shared" si="35"/>
        <v>1.7838125023735898E-2</v>
      </c>
      <c r="J263" s="25"/>
      <c r="K263" s="26"/>
      <c r="L263" s="27"/>
    </row>
    <row r="264" spans="2:12" s="15" customFormat="1" hidden="1" outlineLevel="1" x14ac:dyDescent="0.25">
      <c r="B264" s="9">
        <v>3.7999999999999701</v>
      </c>
      <c r="C264" s="1">
        <f t="shared" si="33"/>
        <v>0</v>
      </c>
      <c r="D264" s="1">
        <f t="shared" si="35"/>
        <v>0.13690942118574051</v>
      </c>
      <c r="E264" s="1">
        <f t="shared" si="35"/>
        <v>-6.2695924499914291E-2</v>
      </c>
      <c r="F264" s="1">
        <f t="shared" si="35"/>
        <v>9.1406724055236338E-2</v>
      </c>
      <c r="G264" s="1">
        <f t="shared" si="35"/>
        <v>6.6340077342390502E-2</v>
      </c>
      <c r="H264" s="1">
        <f t="shared" si="35"/>
        <v>7.5615521131355348E-3</v>
      </c>
      <c r="J264" s="25"/>
      <c r="K264" s="26"/>
      <c r="L264" s="27"/>
    </row>
    <row r="265" spans="2:12" s="15" customFormat="1" hidden="1" outlineLevel="1" x14ac:dyDescent="0.25">
      <c r="B265" s="15">
        <v>3.8999999999999702</v>
      </c>
      <c r="C265" s="1">
        <f t="shared" si="33"/>
        <v>0</v>
      </c>
      <c r="D265" s="1">
        <f t="shared" si="35"/>
        <v>0.12748479794974085</v>
      </c>
      <c r="E265" s="1">
        <f t="shared" si="35"/>
        <v>-6.8972652195998296E-2</v>
      </c>
      <c r="F265" s="1">
        <f t="shared" si="35"/>
        <v>0.10628868381276896</v>
      </c>
      <c r="G265" s="1">
        <f t="shared" si="35"/>
        <v>3.2663773275847366E-2</v>
      </c>
      <c r="H265" s="1">
        <f t="shared" si="35"/>
        <v>1.7620738383436196E-3</v>
      </c>
      <c r="J265" s="25"/>
      <c r="K265" s="26"/>
      <c r="L265" s="27"/>
    </row>
    <row r="266" spans="2:12" s="15" customFormat="1" hidden="1" outlineLevel="1" x14ac:dyDescent="0.25">
      <c r="B266" s="9">
        <v>3.9999999999999698</v>
      </c>
      <c r="C266" s="1">
        <f t="shared" si="33"/>
        <v>0</v>
      </c>
      <c r="D266" s="1">
        <f t="shared" ref="D266:H275" si="36">C266+D$160/$C$33*SIN(D$159*2*PI()/$C$33*$B266)</f>
        <v>0.11755705045849774</v>
      </c>
      <c r="E266" s="1">
        <f t="shared" si="36"/>
        <v>-7.2654252800535363E-2</v>
      </c>
      <c r="F266" s="1">
        <f t="shared" si="36"/>
        <v>0.11755705045849182</v>
      </c>
      <c r="G266" s="1">
        <f t="shared" si="36"/>
        <v>9.631184738623233E-15</v>
      </c>
      <c r="H266" s="1">
        <f t="shared" si="36"/>
        <v>1.6748755160555946E-16</v>
      </c>
      <c r="J266" s="25"/>
      <c r="K266" s="26"/>
      <c r="L266" s="27"/>
    </row>
    <row r="267" spans="2:12" s="15" customFormat="1" hidden="1" outlineLevel="1" x14ac:dyDescent="0.25">
      <c r="B267" s="15">
        <v>4.0999999999999703</v>
      </c>
      <c r="C267" s="1">
        <f t="shared" si="33"/>
        <v>0</v>
      </c>
      <c r="D267" s="1">
        <f t="shared" si="36"/>
        <v>0.10716535899580248</v>
      </c>
      <c r="E267" s="1">
        <f t="shared" si="36"/>
        <v>-7.3800051497404623E-2</v>
      </c>
      <c r="F267" s="1">
        <f t="shared" si="36"/>
        <v>0.12462288876548955</v>
      </c>
      <c r="G267" s="1">
        <f t="shared" si="36"/>
        <v>-2.9479759789658777E-2</v>
      </c>
      <c r="H267" s="1">
        <f t="shared" si="36"/>
        <v>1.4219396478271328E-3</v>
      </c>
      <c r="J267" s="25"/>
      <c r="K267" s="26"/>
      <c r="L267" s="27"/>
    </row>
    <row r="268" spans="2:12" s="15" customFormat="1" hidden="1" outlineLevel="1" x14ac:dyDescent="0.25">
      <c r="B268" s="9">
        <v>4.19999999999997</v>
      </c>
      <c r="C268" s="1">
        <f t="shared" si="33"/>
        <v>0</v>
      </c>
      <c r="D268" s="1">
        <f t="shared" si="36"/>
        <v>9.6350734820346395E-2</v>
      </c>
      <c r="E268" s="1">
        <f t="shared" si="36"/>
        <v>-7.2514850280060716E-2</v>
      </c>
      <c r="F268" s="1">
        <f t="shared" si="36"/>
        <v>0.12709049540559431</v>
      </c>
      <c r="G268" s="1">
        <f t="shared" si="36"/>
        <v>-5.3874915087603142E-2</v>
      </c>
      <c r="H268" s="1">
        <f t="shared" si="36"/>
        <v>4.9036101416365108E-3</v>
      </c>
      <c r="J268" s="25"/>
      <c r="K268" s="26"/>
      <c r="L268" s="27"/>
    </row>
    <row r="269" spans="2:12" s="15" customFormat="1" hidden="1" outlineLevel="1" x14ac:dyDescent="0.25">
      <c r="B269" s="15">
        <v>4.2999999999999696</v>
      </c>
      <c r="C269" s="1">
        <f t="shared" si="33"/>
        <v>0</v>
      </c>
      <c r="D269" s="1">
        <f t="shared" si="36"/>
        <v>8.5155858313018043E-2</v>
      </c>
      <c r="E269" s="1">
        <f t="shared" si="36"/>
        <v>-6.8946790242144743E-2</v>
      </c>
      <c r="F269" s="1">
        <f t="shared" si="36"/>
        <v>0.12476984198358433</v>
      </c>
      <c r="G269" s="1">
        <f t="shared" si="36"/>
        <v>-7.1687608162150515E-2</v>
      </c>
      <c r="H269" s="1">
        <f t="shared" si="36"/>
        <v>9.2140912753385651E-3</v>
      </c>
      <c r="J269" s="25"/>
      <c r="K269" s="26"/>
      <c r="L269" s="27"/>
    </row>
    <row r="270" spans="2:12" s="15" customFormat="1" hidden="1" outlineLevel="1" x14ac:dyDescent="0.25">
      <c r="B270" s="9">
        <v>4.3999999999999702</v>
      </c>
      <c r="C270" s="1">
        <f t="shared" si="33"/>
        <v>0</v>
      </c>
      <c r="D270" s="1">
        <f t="shared" si="36"/>
        <v>7.3624910536939092E-2</v>
      </c>
      <c r="E270" s="1">
        <f t="shared" si="36"/>
        <v>-6.3284510648804138E-2</v>
      </c>
      <c r="F270" s="1">
        <f t="shared" si="36"/>
        <v>0.11768089984440455</v>
      </c>
      <c r="G270" s="1">
        <f t="shared" si="36"/>
        <v>-8.192444584125072E-2</v>
      </c>
      <c r="H270" s="1">
        <f t="shared" si="36"/>
        <v>1.3181205788261721E-2</v>
      </c>
      <c r="J270" s="25"/>
      <c r="K270" s="26"/>
      <c r="L270" s="27"/>
    </row>
    <row r="271" spans="2:12" s="15" customFormat="1" hidden="1" outlineLevel="1" x14ac:dyDescent="0.25">
      <c r="B271" s="15">
        <v>4.4999999999999698</v>
      </c>
      <c r="C271" s="1">
        <f t="shared" si="33"/>
        <v>0</v>
      </c>
      <c r="D271" s="1">
        <f t="shared" si="36"/>
        <v>6.1803398874993143E-2</v>
      </c>
      <c r="E271" s="1">
        <f t="shared" si="36"/>
        <v>-5.5753651583507702E-2</v>
      </c>
      <c r="F271" s="1">
        <f t="shared" si="36"/>
        <v>0.1060497472914885</v>
      </c>
      <c r="G271" s="1">
        <f t="shared" si="36"/>
        <v>-8.4161555967546958E-2</v>
      </c>
      <c r="H271" s="1">
        <f t="shared" si="36"/>
        <v>1.5838444032453047E-2</v>
      </c>
      <c r="J271" s="25"/>
      <c r="K271" s="26"/>
      <c r="L271" s="27"/>
    </row>
    <row r="272" spans="2:12" s="15" customFormat="1" hidden="1" outlineLevel="1" x14ac:dyDescent="0.25">
      <c r="B272" s="9">
        <v>4.5999999999999703</v>
      </c>
      <c r="C272" s="1">
        <f t="shared" si="33"/>
        <v>0</v>
      </c>
      <c r="D272" s="1">
        <f t="shared" si="36"/>
        <v>4.9737977432974576E-2</v>
      </c>
      <c r="E272" s="1">
        <f t="shared" si="36"/>
        <v>-4.6612757387375039E-2</v>
      </c>
      <c r="F272" s="1">
        <f t="shared" si="36"/>
        <v>9.0296663798370938E-2</v>
      </c>
      <c r="G272" s="1">
        <f t="shared" si="36"/>
        <v>-7.8568921302040115E-2</v>
      </c>
      <c r="H272" s="1">
        <f t="shared" si="36"/>
        <v>1.6536730327478114E-2</v>
      </c>
      <c r="J272" s="25"/>
      <c r="K272" s="26"/>
      <c r="L272" s="27"/>
    </row>
    <row r="273" spans="2:12" s="15" customFormat="1" hidden="1" outlineLevel="1" x14ac:dyDescent="0.25">
      <c r="B273" s="15">
        <v>4.69999999999997</v>
      </c>
      <c r="C273" s="1">
        <f t="shared" si="33"/>
        <v>0</v>
      </c>
      <c r="D273" s="1">
        <f t="shared" si="36"/>
        <v>3.7476262917148673E-2</v>
      </c>
      <c r="E273" s="1">
        <f t="shared" si="36"/>
        <v>-3.6148647619794E-2</v>
      </c>
      <c r="F273" s="1">
        <f t="shared" si="36"/>
        <v>7.1016711376015035E-2</v>
      </c>
      <c r="G273" s="1">
        <f t="shared" si="36"/>
        <v>-6.5892709809733802E-2</v>
      </c>
      <c r="H273" s="1">
        <f t="shared" si="36"/>
        <v>1.5008989627766506E-2</v>
      </c>
      <c r="J273" s="25"/>
      <c r="K273" s="26"/>
      <c r="L273" s="27"/>
    </row>
    <row r="274" spans="2:12" s="15" customFormat="1" hidden="1" outlineLevel="1" x14ac:dyDescent="0.25">
      <c r="B274" s="9">
        <v>4.7999999999999696</v>
      </c>
      <c r="C274" s="1">
        <f t="shared" si="33"/>
        <v>0</v>
      </c>
      <c r="D274" s="1">
        <f t="shared" si="36"/>
        <v>2.5066646712864699E-2</v>
      </c>
      <c r="E274" s="1">
        <f t="shared" si="36"/>
        <v>-2.4671330720113776E-2</v>
      </c>
      <c r="F274" s="1">
        <f t="shared" si="36"/>
        <v>4.895357981683239E-2</v>
      </c>
      <c r="G274" s="1">
        <f t="shared" si="36"/>
        <v>-4.7397155003524274E-2</v>
      </c>
      <c r="H274" s="1">
        <f t="shared" si="36"/>
        <v>1.1381370225730846E-2</v>
      </c>
      <c r="J274" s="25"/>
      <c r="K274" s="26"/>
      <c r="L274" s="27"/>
    </row>
    <row r="275" spans="2:12" s="15" customFormat="1" collapsed="1" x14ac:dyDescent="0.25">
      <c r="B275" s="15">
        <v>4.8999999999999604</v>
      </c>
      <c r="C275" s="1">
        <f t="shared" si="33"/>
        <v>0</v>
      </c>
      <c r="D275" s="1">
        <f t="shared" si="36"/>
        <v>1.2558103905867682E-2</v>
      </c>
      <c r="E275" s="1">
        <f t="shared" si="36"/>
        <v>-1.250854280700312E-2</v>
      </c>
      <c r="F275" s="1">
        <f t="shared" si="36"/>
        <v>2.4967720110156674E-2</v>
      </c>
      <c r="G275" s="1">
        <f t="shared" si="36"/>
        <v>-2.4770257322833715E-2</v>
      </c>
      <c r="H275" s="1">
        <f t="shared" si="36"/>
        <v>6.1314421146729109E-3</v>
      </c>
      <c r="J275" s="25"/>
      <c r="K275" s="26"/>
      <c r="L275" s="27"/>
    </row>
    <row r="276" spans="2:12" s="15" customFormat="1" x14ac:dyDescent="0.25">
      <c r="B276" s="9">
        <v>4.99999999999996</v>
      </c>
      <c r="C276" s="1">
        <f t="shared" si="33"/>
        <v>0</v>
      </c>
      <c r="D276" s="1">
        <f t="shared" ref="D276:H276" si="37">C276+D$160/$C$33*SIN(D$159*2*PI()/$C$33*$B276)</f>
        <v>5.0871199613888864E-15</v>
      </c>
      <c r="E276" s="1">
        <f t="shared" si="37"/>
        <v>-5.0871199613888864E-15</v>
      </c>
      <c r="F276" s="1">
        <f t="shared" si="37"/>
        <v>9.9077863968677361E-15</v>
      </c>
      <c r="G276" s="1">
        <f t="shared" si="37"/>
        <v>-1.0440693448687809E-14</v>
      </c>
      <c r="H276" s="1">
        <f t="shared" si="37"/>
        <v>2.2326975337994009E-15</v>
      </c>
      <c r="J276" s="28"/>
      <c r="K276" s="29"/>
      <c r="L276" s="30"/>
    </row>
    <row r="278" spans="2:12" x14ac:dyDescent="0.25">
      <c r="B278" s="40" t="s">
        <v>17</v>
      </c>
      <c r="C278" s="40"/>
      <c r="D278" s="40"/>
      <c r="E278" s="40"/>
      <c r="F278" s="40"/>
      <c r="G278" s="40"/>
      <c r="H278" s="40"/>
    </row>
    <row r="279" spans="2:12" ht="14.45" customHeight="1" x14ac:dyDescent="0.25">
      <c r="B279" s="4" t="s">
        <v>8</v>
      </c>
      <c r="C279" s="4" t="s">
        <v>24</v>
      </c>
      <c r="D279" s="4" t="s">
        <v>8</v>
      </c>
      <c r="E279" s="4" t="s">
        <v>24</v>
      </c>
      <c r="G279" s="22" t="s">
        <v>14</v>
      </c>
      <c r="H279" s="23"/>
      <c r="I279" s="24"/>
      <c r="J279" s="10"/>
      <c r="K279" s="10"/>
    </row>
    <row r="280" spans="2:12" x14ac:dyDescent="0.25">
      <c r="B280" s="9">
        <v>-0.1</v>
      </c>
      <c r="C280" s="7">
        <f>2/($C$33*TAN(PI()/$C$33*B280))</f>
        <v>-6.3641031907547916</v>
      </c>
      <c r="D280" s="9">
        <v>0.1</v>
      </c>
      <c r="E280" s="7">
        <f>2/($C$33*TAN(PI()/$C$33*D280))</f>
        <v>6.3641031907547916</v>
      </c>
      <c r="G280" s="25"/>
      <c r="H280" s="26"/>
      <c r="I280" s="27"/>
      <c r="J280" s="10"/>
      <c r="K280" s="10"/>
    </row>
    <row r="281" spans="2:12" x14ac:dyDescent="0.25">
      <c r="B281" s="9">
        <v>-0.2</v>
      </c>
      <c r="C281" s="7">
        <f t="shared" ref="C281:C329" si="38">2/($C$33*TAN(PI()/$C$33*B281))</f>
        <v>-3.1789089687730607</v>
      </c>
      <c r="D281" s="9">
        <v>0.2</v>
      </c>
      <c r="E281" s="7">
        <f t="shared" ref="E281:E329" si="39">2/($C$33*TAN(PI()/$C$33*D281))</f>
        <v>3.1789089687730607</v>
      </c>
      <c r="G281" s="25"/>
      <c r="H281" s="26"/>
      <c r="I281" s="27"/>
      <c r="J281" s="10"/>
      <c r="K281" s="10"/>
    </row>
    <row r="282" spans="2:12" hidden="1" outlineLevel="1" x14ac:dyDescent="0.25">
      <c r="B282" s="9">
        <v>-0.3</v>
      </c>
      <c r="C282" s="7">
        <f t="shared" si="38"/>
        <v>-2.1157789986811273</v>
      </c>
      <c r="D282" s="9">
        <v>0.3</v>
      </c>
      <c r="E282" s="7">
        <f t="shared" si="39"/>
        <v>2.1157789986811273</v>
      </c>
      <c r="G282" s="25"/>
      <c r="H282" s="26"/>
      <c r="I282" s="27"/>
      <c r="J282" s="10"/>
      <c r="K282" s="10"/>
    </row>
    <row r="283" spans="2:12" hidden="1" outlineLevel="1" x14ac:dyDescent="0.25">
      <c r="B283" s="9">
        <v>-0.4</v>
      </c>
      <c r="C283" s="7">
        <f t="shared" si="38"/>
        <v>-1.5831630176611655</v>
      </c>
      <c r="D283" s="9">
        <v>0.4</v>
      </c>
      <c r="E283" s="7">
        <f t="shared" si="39"/>
        <v>1.5831630176611655</v>
      </c>
      <c r="G283" s="25"/>
      <c r="H283" s="26"/>
      <c r="I283" s="27"/>
      <c r="J283" s="10"/>
      <c r="K283" s="10"/>
    </row>
    <row r="284" spans="2:12" hidden="1" outlineLevel="1" x14ac:dyDescent="0.25">
      <c r="B284" s="9">
        <v>-0.5</v>
      </c>
      <c r="C284" s="7">
        <f t="shared" si="38"/>
        <v>-1.2627503029350089</v>
      </c>
      <c r="D284" s="9">
        <v>0.5</v>
      </c>
      <c r="E284" s="7">
        <f t="shared" si="39"/>
        <v>1.2627503029350089</v>
      </c>
      <c r="G284" s="25"/>
      <c r="H284" s="26"/>
      <c r="I284" s="27"/>
      <c r="J284" s="10"/>
      <c r="K284" s="10"/>
    </row>
    <row r="285" spans="2:12" hidden="1" outlineLevel="1" x14ac:dyDescent="0.25">
      <c r="B285" s="9">
        <v>-0.6</v>
      </c>
      <c r="C285" s="7">
        <f t="shared" si="38"/>
        <v>-1.0484367162226353</v>
      </c>
      <c r="D285" s="9">
        <v>0.6</v>
      </c>
      <c r="E285" s="7">
        <f t="shared" si="39"/>
        <v>1.0484367162226353</v>
      </c>
      <c r="G285" s="25"/>
      <c r="H285" s="26"/>
      <c r="I285" s="27"/>
      <c r="J285" s="10"/>
      <c r="K285" s="10"/>
    </row>
    <row r="286" spans="2:12" hidden="1" outlineLevel="1" x14ac:dyDescent="0.25">
      <c r="B286" s="9">
        <v>-0.7</v>
      </c>
      <c r="C286" s="7">
        <f t="shared" si="38"/>
        <v>-0.89474856584231099</v>
      </c>
      <c r="D286" s="9">
        <v>0.7</v>
      </c>
      <c r="E286" s="7">
        <f t="shared" si="39"/>
        <v>0.89474856584231099</v>
      </c>
      <c r="G286" s="25"/>
      <c r="H286" s="26"/>
      <c r="I286" s="27"/>
      <c r="J286" s="10"/>
      <c r="K286" s="10"/>
    </row>
    <row r="287" spans="2:12" hidden="1" outlineLevel="1" x14ac:dyDescent="0.25">
      <c r="B287" s="9">
        <v>-0.8</v>
      </c>
      <c r="C287" s="7">
        <f t="shared" si="38"/>
        <v>-0.77894857098597181</v>
      </c>
      <c r="D287" s="9">
        <v>0.8</v>
      </c>
      <c r="E287" s="7">
        <f t="shared" si="39"/>
        <v>0.77894857098597181</v>
      </c>
      <c r="G287" s="25"/>
      <c r="H287" s="26"/>
      <c r="I287" s="27"/>
      <c r="J287" s="10"/>
      <c r="K287" s="10"/>
    </row>
    <row r="288" spans="2:12" hidden="1" outlineLevel="1" x14ac:dyDescent="0.25">
      <c r="B288" s="9">
        <v>-0.9</v>
      </c>
      <c r="C288" s="7">
        <f t="shared" si="38"/>
        <v>-0.68840451533384373</v>
      </c>
      <c r="D288" s="9">
        <v>0.9</v>
      </c>
      <c r="E288" s="7">
        <f t="shared" si="39"/>
        <v>0.68840451533384373</v>
      </c>
      <c r="G288" s="25"/>
      <c r="H288" s="26"/>
      <c r="I288" s="27"/>
      <c r="J288" s="10"/>
      <c r="K288" s="10"/>
    </row>
    <row r="289" spans="2:11" hidden="1" outlineLevel="1" x14ac:dyDescent="0.25">
      <c r="B289" s="9">
        <v>-1</v>
      </c>
      <c r="C289" s="7">
        <f t="shared" si="38"/>
        <v>-0.61553670743505073</v>
      </c>
      <c r="D289" s="9">
        <v>1</v>
      </c>
      <c r="E289" s="7">
        <f t="shared" si="39"/>
        <v>0.61553670743505073</v>
      </c>
      <c r="G289" s="25"/>
      <c r="H289" s="26"/>
      <c r="I289" s="27"/>
      <c r="J289" s="10"/>
      <c r="K289" s="10"/>
    </row>
    <row r="290" spans="2:11" hidden="1" outlineLevel="1" x14ac:dyDescent="0.25">
      <c r="B290" s="9">
        <v>-1.1000000000000001</v>
      </c>
      <c r="C290" s="7">
        <f t="shared" si="38"/>
        <v>-0.55552137078299502</v>
      </c>
      <c r="D290" s="9">
        <v>1.1000000000000001</v>
      </c>
      <c r="E290" s="7">
        <f t="shared" si="39"/>
        <v>0.55552137078299502</v>
      </c>
      <c r="G290" s="25"/>
      <c r="H290" s="26"/>
      <c r="I290" s="27"/>
      <c r="J290" s="10"/>
      <c r="K290" s="10"/>
    </row>
    <row r="291" spans="2:11" hidden="1" outlineLevel="1" x14ac:dyDescent="0.25">
      <c r="B291" s="9">
        <v>-1.2</v>
      </c>
      <c r="C291" s="7">
        <f t="shared" si="38"/>
        <v>-0.50514233788946106</v>
      </c>
      <c r="D291" s="9">
        <v>1.2</v>
      </c>
      <c r="E291" s="7">
        <f t="shared" si="39"/>
        <v>0.50514233788946106</v>
      </c>
      <c r="G291" s="25"/>
      <c r="H291" s="26"/>
      <c r="I291" s="27"/>
      <c r="J291" s="10"/>
      <c r="K291" s="10"/>
    </row>
    <row r="292" spans="2:11" hidden="1" outlineLevel="1" x14ac:dyDescent="0.25">
      <c r="B292" s="9">
        <v>-1.3</v>
      </c>
      <c r="C292" s="7">
        <f t="shared" si="38"/>
        <v>-0.46217273077648219</v>
      </c>
      <c r="D292" s="9">
        <v>1.3</v>
      </c>
      <c r="E292" s="7">
        <f t="shared" si="39"/>
        <v>0.46217273077648219</v>
      </c>
      <c r="G292" s="25"/>
      <c r="H292" s="26"/>
      <c r="I292" s="27"/>
      <c r="J292" s="10"/>
      <c r="K292" s="10"/>
    </row>
    <row r="293" spans="2:11" hidden="1" outlineLevel="1" x14ac:dyDescent="0.25">
      <c r="B293" s="9">
        <v>-1.4</v>
      </c>
      <c r="C293" s="7">
        <f t="shared" si="38"/>
        <v>-0.4250216346314406</v>
      </c>
      <c r="D293" s="9">
        <v>1.4</v>
      </c>
      <c r="E293" s="7">
        <f t="shared" si="39"/>
        <v>0.4250216346314406</v>
      </c>
      <c r="G293" s="25"/>
      <c r="H293" s="26"/>
      <c r="I293" s="27"/>
      <c r="J293" s="10"/>
      <c r="K293" s="10"/>
    </row>
    <row r="294" spans="2:11" hidden="1" outlineLevel="1" x14ac:dyDescent="0.25">
      <c r="B294" s="9">
        <v>-1.5</v>
      </c>
      <c r="C294" s="7">
        <f t="shared" si="38"/>
        <v>-0.39252210110103014</v>
      </c>
      <c r="D294" s="9">
        <v>1.5</v>
      </c>
      <c r="E294" s="7">
        <f t="shared" si="39"/>
        <v>0.39252210110103014</v>
      </c>
      <c r="G294" s="25"/>
      <c r="H294" s="26"/>
      <c r="I294" s="27"/>
      <c r="J294" s="10"/>
      <c r="K294" s="10"/>
    </row>
    <row r="295" spans="2:11" hidden="1" outlineLevel="1" x14ac:dyDescent="0.25">
      <c r="B295" s="9">
        <v>-1.6</v>
      </c>
      <c r="C295" s="7">
        <f t="shared" si="38"/>
        <v>-0.36379864945621326</v>
      </c>
      <c r="D295" s="9">
        <v>1.6</v>
      </c>
      <c r="E295" s="7">
        <f t="shared" si="39"/>
        <v>0.36379864945621326</v>
      </c>
      <c r="G295" s="25"/>
      <c r="H295" s="26"/>
      <c r="I295" s="27"/>
      <c r="J295" s="10"/>
      <c r="K295" s="10"/>
    </row>
    <row r="296" spans="2:11" hidden="1" outlineLevel="1" x14ac:dyDescent="0.25">
      <c r="B296" s="9">
        <v>-1.7</v>
      </c>
      <c r="C296" s="7">
        <f t="shared" si="38"/>
        <v>-0.33818153115700228</v>
      </c>
      <c r="D296" s="9">
        <v>1.7</v>
      </c>
      <c r="E296" s="7">
        <f t="shared" si="39"/>
        <v>0.33818153115700228</v>
      </c>
      <c r="G296" s="25"/>
      <c r="H296" s="26"/>
      <c r="I296" s="27"/>
      <c r="J296" s="10"/>
      <c r="K296" s="10"/>
    </row>
    <row r="297" spans="2:11" hidden="1" outlineLevel="1" x14ac:dyDescent="0.25">
      <c r="B297" s="9">
        <v>-1.8</v>
      </c>
      <c r="C297" s="7">
        <f t="shared" si="38"/>
        <v>-0.31514957199373017</v>
      </c>
      <c r="D297" s="9">
        <v>1.8</v>
      </c>
      <c r="E297" s="7">
        <f t="shared" si="39"/>
        <v>0.31514957199373017</v>
      </c>
      <c r="G297" s="25"/>
      <c r="H297" s="26"/>
      <c r="I297" s="27"/>
      <c r="J297" s="10"/>
      <c r="K297" s="10"/>
    </row>
    <row r="298" spans="2:11" hidden="1" outlineLevel="1" x14ac:dyDescent="0.25">
      <c r="B298" s="9">
        <v>-1.9</v>
      </c>
      <c r="C298" s="7">
        <f t="shared" si="38"/>
        <v>-0.29429106316399384</v>
      </c>
      <c r="D298" s="9">
        <v>1.9</v>
      </c>
      <c r="E298" s="7">
        <f t="shared" si="39"/>
        <v>0.29429106316399384</v>
      </c>
      <c r="G298" s="25"/>
      <c r="H298" s="26"/>
      <c r="I298" s="27"/>
      <c r="J298" s="10"/>
      <c r="K298" s="10"/>
    </row>
    <row r="299" spans="2:11" hidden="1" outlineLevel="1" x14ac:dyDescent="0.25">
      <c r="B299" s="9">
        <v>-2</v>
      </c>
      <c r="C299" s="7">
        <f t="shared" si="38"/>
        <v>-0.27527638409423472</v>
      </c>
      <c r="D299" s="9">
        <v>2</v>
      </c>
      <c r="E299" s="7">
        <f t="shared" si="39"/>
        <v>0.27527638409423472</v>
      </c>
      <c r="G299" s="25"/>
      <c r="H299" s="26"/>
      <c r="I299" s="27"/>
      <c r="J299" s="10"/>
      <c r="K299" s="10"/>
    </row>
    <row r="300" spans="2:11" hidden="1" outlineLevel="1" x14ac:dyDescent="0.25">
      <c r="B300" s="9">
        <v>-2.1</v>
      </c>
      <c r="C300" s="7">
        <f t="shared" si="38"/>
        <v>-0.25783844635701336</v>
      </c>
      <c r="D300" s="9">
        <v>2.1</v>
      </c>
      <c r="E300" s="7">
        <f t="shared" si="39"/>
        <v>0.25783844635701336</v>
      </c>
      <c r="G300" s="25"/>
      <c r="H300" s="26"/>
      <c r="I300" s="27"/>
      <c r="J300" s="10"/>
      <c r="K300" s="10"/>
    </row>
    <row r="301" spans="2:11" hidden="1" outlineLevel="1" x14ac:dyDescent="0.25">
      <c r="B301" s="9">
        <v>-2.2000000000000002</v>
      </c>
      <c r="C301" s="7">
        <f t="shared" si="38"/>
        <v>-0.24175847008192178</v>
      </c>
      <c r="D301" s="9">
        <v>2.2000000000000002</v>
      </c>
      <c r="E301" s="7">
        <f t="shared" si="39"/>
        <v>0.24175847008192178</v>
      </c>
      <c r="G301" s="25"/>
      <c r="H301" s="26"/>
      <c r="I301" s="27"/>
      <c r="J301" s="10"/>
      <c r="K301" s="10"/>
    </row>
    <row r="302" spans="2:11" hidden="1" outlineLevel="1" x14ac:dyDescent="0.25">
      <c r="B302" s="9">
        <v>-2.2999999999999998</v>
      </c>
      <c r="C302" s="7">
        <f t="shared" si="38"/>
        <v>-0.22685546985108113</v>
      </c>
      <c r="D302" s="9">
        <v>2.2999999999999998</v>
      </c>
      <c r="E302" s="7">
        <f t="shared" si="39"/>
        <v>0.22685546985108113</v>
      </c>
      <c r="G302" s="25"/>
      <c r="H302" s="26"/>
      <c r="I302" s="27"/>
      <c r="J302" s="10"/>
      <c r="K302" s="10"/>
    </row>
    <row r="303" spans="2:11" hidden="1" outlineLevel="1" x14ac:dyDescent="0.25">
      <c r="B303" s="9">
        <v>-2.4</v>
      </c>
      <c r="C303" s="7">
        <f t="shared" si="38"/>
        <v>-0.2129783680649584</v>
      </c>
      <c r="D303" s="9">
        <v>2.4</v>
      </c>
      <c r="E303" s="7">
        <f t="shared" si="39"/>
        <v>0.2129783680649584</v>
      </c>
      <c r="G303" s="25"/>
      <c r="H303" s="26"/>
      <c r="I303" s="27"/>
      <c r="J303" s="10"/>
      <c r="K303" s="10"/>
    </row>
    <row r="304" spans="2:11" hidden="1" outlineLevel="1" x14ac:dyDescent="0.25">
      <c r="B304" s="9">
        <v>-2.5</v>
      </c>
      <c r="C304" s="7">
        <f t="shared" si="38"/>
        <v>-0.20000000000000004</v>
      </c>
      <c r="D304" s="9">
        <v>2.5</v>
      </c>
      <c r="E304" s="7">
        <f t="shared" si="39"/>
        <v>0.20000000000000004</v>
      </c>
      <c r="G304" s="25"/>
      <c r="H304" s="26"/>
      <c r="I304" s="27"/>
      <c r="J304" s="10"/>
      <c r="K304" s="10"/>
    </row>
    <row r="305" spans="2:11" hidden="1" outlineLevel="1" x14ac:dyDescent="0.25">
      <c r="B305" s="9">
        <v>-2.6</v>
      </c>
      <c r="C305" s="7">
        <f t="shared" si="38"/>
        <v>-0.18781250116349846</v>
      </c>
      <c r="D305" s="9">
        <v>2.6</v>
      </c>
      <c r="E305" s="7">
        <f t="shared" si="39"/>
        <v>0.18781250116349846</v>
      </c>
      <c r="G305" s="25"/>
      <c r="H305" s="26"/>
      <c r="I305" s="27"/>
      <c r="J305" s="10"/>
      <c r="K305" s="10"/>
    </row>
    <row r="306" spans="2:11" hidden="1" outlineLevel="1" x14ac:dyDescent="0.25">
      <c r="B306" s="9">
        <v>-2.7</v>
      </c>
      <c r="C306" s="7">
        <f t="shared" si="38"/>
        <v>-0.17632371847263778</v>
      </c>
      <c r="D306" s="9">
        <v>2.7</v>
      </c>
      <c r="E306" s="7">
        <f t="shared" si="39"/>
        <v>0.17632371847263778</v>
      </c>
      <c r="G306" s="25"/>
      <c r="H306" s="26"/>
      <c r="I306" s="27"/>
      <c r="J306" s="10"/>
      <c r="K306" s="10"/>
    </row>
    <row r="307" spans="2:11" hidden="1" outlineLevel="1" x14ac:dyDescent="0.25">
      <c r="B307" s="9">
        <v>-2.8</v>
      </c>
      <c r="C307" s="7">
        <f t="shared" si="38"/>
        <v>-0.16545438919449518</v>
      </c>
      <c r="D307" s="9">
        <v>2.8</v>
      </c>
      <c r="E307" s="7">
        <f t="shared" si="39"/>
        <v>0.16545438919449518</v>
      </c>
      <c r="G307" s="25"/>
      <c r="H307" s="26"/>
      <c r="I307" s="27"/>
      <c r="J307" s="10"/>
      <c r="K307" s="10"/>
    </row>
    <row r="308" spans="2:11" hidden="1" outlineLevel="1" x14ac:dyDescent="0.25">
      <c r="B308" s="9">
        <v>-2.9</v>
      </c>
      <c r="C308" s="7">
        <f t="shared" si="38"/>
        <v>-0.15513590220992265</v>
      </c>
      <c r="D308" s="9">
        <v>2.9</v>
      </c>
      <c r="E308" s="7">
        <f t="shared" si="39"/>
        <v>0.15513590220992265</v>
      </c>
      <c r="G308" s="25"/>
      <c r="H308" s="26"/>
      <c r="I308" s="27"/>
      <c r="J308" s="10"/>
      <c r="K308" s="10"/>
    </row>
    <row r="309" spans="2:11" hidden="1" outlineLevel="1" x14ac:dyDescent="0.25">
      <c r="B309" s="9">
        <v>-3</v>
      </c>
      <c r="C309" s="7">
        <f t="shared" si="38"/>
        <v>-0.1453085056010722</v>
      </c>
      <c r="D309" s="9">
        <v>3</v>
      </c>
      <c r="E309" s="7">
        <f t="shared" si="39"/>
        <v>0.1453085056010722</v>
      </c>
      <c r="G309" s="25"/>
      <c r="H309" s="26"/>
      <c r="I309" s="27"/>
      <c r="J309" s="10"/>
      <c r="K309" s="10"/>
    </row>
    <row r="310" spans="2:11" hidden="1" outlineLevel="1" x14ac:dyDescent="0.25">
      <c r="B310" s="9">
        <v>-3.1</v>
      </c>
      <c r="C310" s="7">
        <f t="shared" si="38"/>
        <v>-0.1359198596449053</v>
      </c>
      <c r="D310" s="9">
        <v>3.1</v>
      </c>
      <c r="E310" s="7">
        <f t="shared" si="39"/>
        <v>0.1359198596449053</v>
      </c>
      <c r="G310" s="25"/>
      <c r="H310" s="26"/>
      <c r="I310" s="27"/>
      <c r="J310" s="10"/>
      <c r="K310" s="10"/>
    </row>
    <row r="311" spans="2:11" hidden="1" outlineLevel="1" x14ac:dyDescent="0.25">
      <c r="B311" s="9">
        <v>-3.2</v>
      </c>
      <c r="C311" s="7">
        <f t="shared" si="38"/>
        <v>-0.12692385950882962</v>
      </c>
      <c r="D311" s="9">
        <v>3.2</v>
      </c>
      <c r="E311" s="7">
        <f t="shared" si="39"/>
        <v>0.12692385950882962</v>
      </c>
      <c r="G311" s="25"/>
      <c r="H311" s="26"/>
      <c r="I311" s="27"/>
      <c r="J311" s="10"/>
      <c r="K311" s="10"/>
    </row>
    <row r="312" spans="2:11" hidden="1" outlineLevel="1" x14ac:dyDescent="0.25">
      <c r="B312" s="9">
        <v>-3.3</v>
      </c>
      <c r="C312" s="7">
        <f t="shared" si="38"/>
        <v>-0.11827967027989426</v>
      </c>
      <c r="D312" s="9">
        <v>3.3</v>
      </c>
      <c r="E312" s="7">
        <f t="shared" si="39"/>
        <v>0.11827967027989426</v>
      </c>
      <c r="G312" s="25"/>
      <c r="H312" s="26"/>
      <c r="I312" s="27"/>
      <c r="J312" s="10"/>
      <c r="K312" s="10"/>
    </row>
    <row r="313" spans="2:11" hidden="1" outlineLevel="1" x14ac:dyDescent="0.25">
      <c r="B313" s="9">
        <v>-3.4</v>
      </c>
      <c r="C313" s="7">
        <f t="shared" si="38"/>
        <v>-0.10995093043855403</v>
      </c>
      <c r="D313" s="9">
        <v>3.4</v>
      </c>
      <c r="E313" s="7">
        <f t="shared" si="39"/>
        <v>0.10995093043855403</v>
      </c>
      <c r="G313" s="25"/>
      <c r="H313" s="26"/>
      <c r="I313" s="27"/>
      <c r="J313" s="10"/>
      <c r="K313" s="10"/>
    </row>
    <row r="314" spans="2:11" hidden="1" outlineLevel="1" x14ac:dyDescent="0.25">
      <c r="B314" s="9">
        <v>-3.5</v>
      </c>
      <c r="C314" s="7">
        <f t="shared" si="38"/>
        <v>-0.10190508989888578</v>
      </c>
      <c r="D314" s="9">
        <v>3.5</v>
      </c>
      <c r="E314" s="7">
        <f t="shared" si="39"/>
        <v>0.10190508989888578</v>
      </c>
      <c r="G314" s="25"/>
      <c r="H314" s="26"/>
      <c r="I314" s="27"/>
      <c r="J314" s="10"/>
      <c r="K314" s="10"/>
    </row>
    <row r="315" spans="2:11" hidden="1" outlineLevel="1" x14ac:dyDescent="0.25">
      <c r="B315" s="9">
        <v>-3.6</v>
      </c>
      <c r="C315" s="7">
        <f t="shared" si="38"/>
        <v>-9.4112856242450291E-2</v>
      </c>
      <c r="D315" s="9">
        <v>3.6</v>
      </c>
      <c r="E315" s="7">
        <f t="shared" si="39"/>
        <v>9.4112856242450291E-2</v>
      </c>
      <c r="G315" s="25"/>
      <c r="H315" s="26"/>
      <c r="I315" s="27"/>
      <c r="J315" s="10"/>
      <c r="K315" s="10"/>
    </row>
    <row r="316" spans="2:11" hidden="1" outlineLevel="1" x14ac:dyDescent="0.25">
      <c r="B316" s="9">
        <v>-3.7</v>
      </c>
      <c r="C316" s="7">
        <f t="shared" si="38"/>
        <v>-8.6547728449485176E-2</v>
      </c>
      <c r="D316" s="9">
        <v>3.7</v>
      </c>
      <c r="E316" s="7">
        <f t="shared" si="39"/>
        <v>8.6547728449485176E-2</v>
      </c>
      <c r="G316" s="25"/>
      <c r="H316" s="26"/>
      <c r="I316" s="27"/>
      <c r="J316" s="10"/>
      <c r="K316" s="10"/>
    </row>
    <row r="317" spans="2:11" hidden="1" outlineLevel="1" x14ac:dyDescent="0.25">
      <c r="B317" s="9">
        <v>-3.8</v>
      </c>
      <c r="C317" s="7">
        <f t="shared" si="38"/>
        <v>-7.9185601759544283E-2</v>
      </c>
      <c r="D317" s="9">
        <v>3.8</v>
      </c>
      <c r="E317" s="7">
        <f t="shared" si="39"/>
        <v>7.9185601759544283E-2</v>
      </c>
      <c r="G317" s="25"/>
      <c r="H317" s="26"/>
      <c r="I317" s="27"/>
      <c r="J317" s="10"/>
      <c r="K317" s="10"/>
    </row>
    <row r="318" spans="2:11" hidden="1" outlineLevel="1" x14ac:dyDescent="0.25">
      <c r="B318" s="9">
        <v>-3.9</v>
      </c>
      <c r="C318" s="7">
        <f t="shared" si="38"/>
        <v>-7.2004430619151336E-2</v>
      </c>
      <c r="D318" s="9">
        <v>3.9</v>
      </c>
      <c r="E318" s="7">
        <f t="shared" si="39"/>
        <v>7.2004430619151336E-2</v>
      </c>
      <c r="G318" s="25"/>
      <c r="H318" s="26"/>
      <c r="I318" s="27"/>
      <c r="J318" s="10"/>
      <c r="K318" s="10"/>
    </row>
    <row r="319" spans="2:11" hidden="1" outlineLevel="1" x14ac:dyDescent="0.25">
      <c r="B319" s="9">
        <v>-4</v>
      </c>
      <c r="C319" s="7">
        <f t="shared" si="38"/>
        <v>-6.4983939246581288E-2</v>
      </c>
      <c r="D319" s="9">
        <v>4</v>
      </c>
      <c r="E319" s="7">
        <f t="shared" si="39"/>
        <v>6.4983939246581288E-2</v>
      </c>
      <c r="G319" s="25"/>
      <c r="H319" s="26"/>
      <c r="I319" s="27"/>
      <c r="J319" s="10"/>
      <c r="K319" s="10"/>
    </row>
    <row r="320" spans="2:11" hidden="1" outlineLevel="1" x14ac:dyDescent="0.25">
      <c r="B320" s="9">
        <v>-4.0999999999999996</v>
      </c>
      <c r="C320" s="7">
        <f t="shared" si="38"/>
        <v>-5.8105371346383342E-2</v>
      </c>
      <c r="D320" s="9">
        <v>4.0999999999999996</v>
      </c>
      <c r="E320" s="7">
        <f t="shared" si="39"/>
        <v>5.8105371346383342E-2</v>
      </c>
      <c r="G320" s="25"/>
      <c r="H320" s="26"/>
      <c r="I320" s="27"/>
      <c r="J320" s="10"/>
      <c r="K320" s="10"/>
    </row>
    <row r="321" spans="2:11" hidden="1" outlineLevel="1" x14ac:dyDescent="0.25">
      <c r="B321" s="9">
        <v>-4.2</v>
      </c>
      <c r="C321" s="7">
        <f t="shared" si="38"/>
        <v>-5.1351272073545347E-2</v>
      </c>
      <c r="D321" s="9">
        <v>4.2</v>
      </c>
      <c r="E321" s="7">
        <f t="shared" si="39"/>
        <v>5.1351272073545347E-2</v>
      </c>
      <c r="G321" s="25"/>
      <c r="H321" s="26"/>
      <c r="I321" s="27"/>
      <c r="J321" s="10"/>
      <c r="K321" s="10"/>
    </row>
    <row r="322" spans="2:11" hidden="1" outlineLevel="1" x14ac:dyDescent="0.25">
      <c r="B322" s="9">
        <v>-4.3</v>
      </c>
      <c r="C322" s="7">
        <f t="shared" si="38"/>
        <v>-4.470529657942985E-2</v>
      </c>
      <c r="D322" s="9">
        <v>4.3</v>
      </c>
      <c r="E322" s="7">
        <f t="shared" si="39"/>
        <v>4.470529657942985E-2</v>
      </c>
      <c r="G322" s="25"/>
      <c r="H322" s="26"/>
      <c r="I322" s="27"/>
      <c r="J322" s="10"/>
      <c r="K322" s="10"/>
    </row>
    <row r="323" spans="2:11" hidden="1" outlineLevel="1" x14ac:dyDescent="0.25">
      <c r="B323" s="9">
        <v>-4.4000000000000004</v>
      </c>
      <c r="C323" s="7">
        <f t="shared" si="38"/>
        <v>-3.8152040443713321E-2</v>
      </c>
      <c r="D323" s="9">
        <v>4.4000000000000004</v>
      </c>
      <c r="E323" s="7">
        <f t="shared" si="39"/>
        <v>3.8152040443713321E-2</v>
      </c>
      <c r="G323" s="25"/>
      <c r="H323" s="26"/>
      <c r="I323" s="27"/>
      <c r="J323" s="10"/>
      <c r="K323" s="10"/>
    </row>
    <row r="324" spans="2:11" hidden="1" outlineLevel="1" x14ac:dyDescent="0.25">
      <c r="B324" s="9">
        <v>-4.5</v>
      </c>
      <c r="C324" s="7">
        <f t="shared" si="38"/>
        <v>-3.1676888064907267E-2</v>
      </c>
      <c r="D324" s="9">
        <v>4.5</v>
      </c>
      <c r="E324" s="7">
        <f t="shared" si="39"/>
        <v>3.1676888064907267E-2</v>
      </c>
      <c r="G324" s="25"/>
      <c r="H324" s="26"/>
      <c r="I324" s="27"/>
      <c r="J324" s="10"/>
      <c r="K324" s="10"/>
    </row>
    <row r="325" spans="2:11" hidden="1" outlineLevel="1" x14ac:dyDescent="0.25">
      <c r="B325" s="9">
        <v>-4.5999999999999996</v>
      </c>
      <c r="C325" s="7">
        <f t="shared" si="38"/>
        <v>-2.5265875689221683E-2</v>
      </c>
      <c r="D325" s="9">
        <v>4.5999999999999996</v>
      </c>
      <c r="E325" s="7">
        <f t="shared" si="39"/>
        <v>2.5265875689221683E-2</v>
      </c>
      <c r="G325" s="25"/>
      <c r="H325" s="26"/>
      <c r="I325" s="27"/>
      <c r="J325" s="10"/>
      <c r="K325" s="10"/>
    </row>
    <row r="326" spans="2:11" hidden="1" outlineLevel="1" x14ac:dyDescent="0.25">
      <c r="B326" s="9">
        <v>-4.7</v>
      </c>
      <c r="C326" s="7">
        <f t="shared" si="38"/>
        <v>-1.8905566235856403E-2</v>
      </c>
      <c r="D326" s="9">
        <v>4.7</v>
      </c>
      <c r="E326" s="7">
        <f t="shared" si="39"/>
        <v>1.8905566235856403E-2</v>
      </c>
      <c r="G326" s="25"/>
      <c r="H326" s="26"/>
      <c r="I326" s="27"/>
      <c r="J326" s="10"/>
      <c r="K326" s="10"/>
    </row>
    <row r="327" spans="2:11" hidden="1" outlineLevel="1" x14ac:dyDescent="0.25">
      <c r="B327" s="9">
        <v>-4.8</v>
      </c>
      <c r="C327" s="7">
        <f t="shared" si="38"/>
        <v>-1.2582933450729982E-2</v>
      </c>
      <c r="D327" s="9">
        <v>4.8</v>
      </c>
      <c r="E327" s="7">
        <f t="shared" si="39"/>
        <v>1.2582933450729982E-2</v>
      </c>
      <c r="G327" s="25"/>
      <c r="H327" s="26"/>
      <c r="I327" s="27"/>
      <c r="J327" s="10"/>
      <c r="K327" s="10"/>
    </row>
    <row r="328" spans="2:11" collapsed="1" x14ac:dyDescent="0.25">
      <c r="B328" s="9">
        <v>-4.9000000000000004</v>
      </c>
      <c r="C328" s="7">
        <f t="shared" si="38"/>
        <v>-6.2852532086702063E-3</v>
      </c>
      <c r="D328" s="9">
        <v>4.9000000000000004</v>
      </c>
      <c r="E328" s="7">
        <f t="shared" si="39"/>
        <v>6.2852532086702063E-3</v>
      </c>
      <c r="G328" s="25"/>
      <c r="H328" s="26"/>
      <c r="I328" s="27"/>
      <c r="J328" s="10"/>
      <c r="K328" s="10"/>
    </row>
    <row r="329" spans="2:11" x14ac:dyDescent="0.25">
      <c r="B329" s="9">
        <v>-5</v>
      </c>
      <c r="C329" s="7">
        <f t="shared" si="38"/>
        <v>-1.22514845490862E-17</v>
      </c>
      <c r="D329" s="9">
        <v>5</v>
      </c>
      <c r="E329" s="7">
        <f t="shared" si="39"/>
        <v>1.22514845490862E-17</v>
      </c>
      <c r="G329" s="28"/>
      <c r="H329" s="29"/>
      <c r="I329" s="30"/>
    </row>
  </sheetData>
  <mergeCells count="9">
    <mergeCell ref="G279:I329"/>
    <mergeCell ref="J53:L154"/>
    <mergeCell ref="L159:N171"/>
    <mergeCell ref="J175:L276"/>
    <mergeCell ref="B35:H35"/>
    <mergeCell ref="B52:H52"/>
    <mergeCell ref="B156:H156"/>
    <mergeCell ref="B173:H173"/>
    <mergeCell ref="B278:H2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O281"/>
  <sheetViews>
    <sheetView zoomScaleNormal="100" workbookViewId="0"/>
  </sheetViews>
  <sheetFormatPr baseColWidth="10" defaultRowHeight="15" outlineLevelRow="1" x14ac:dyDescent="0.25"/>
  <cols>
    <col min="4" max="5" width="10.85546875" customWidth="1"/>
  </cols>
  <sheetData>
    <row r="17" spans="2:13" x14ac:dyDescent="0.25">
      <c r="B17" s="42" t="s">
        <v>18</v>
      </c>
      <c r="C17" s="43"/>
      <c r="D17" s="43"/>
      <c r="E17" s="43"/>
      <c r="F17" s="43"/>
      <c r="G17" s="44"/>
    </row>
    <row r="18" spans="2:13" x14ac:dyDescent="0.25">
      <c r="C18" s="1"/>
      <c r="D18" s="1"/>
      <c r="E18" s="1"/>
      <c r="F18" s="1"/>
      <c r="G18" s="1"/>
      <c r="H18" s="1"/>
      <c r="I18" s="1"/>
      <c r="K18" s="1"/>
      <c r="M18" s="1"/>
    </row>
    <row r="19" spans="2:13" x14ac:dyDescent="0.25">
      <c r="B19" s="54" t="s">
        <v>12</v>
      </c>
      <c r="C19" s="54"/>
      <c r="D19" s="54"/>
      <c r="E19" s="54"/>
      <c r="F19" s="54"/>
      <c r="G19" s="54"/>
      <c r="H19" s="8"/>
      <c r="I19" s="8"/>
      <c r="J19" s="1"/>
      <c r="K19" s="1"/>
      <c r="L19" s="1"/>
      <c r="M19" s="1"/>
    </row>
    <row r="20" spans="2:13" x14ac:dyDescent="0.25">
      <c r="B20" s="3" t="s">
        <v>11</v>
      </c>
    </row>
    <row r="21" spans="2:13" ht="15" customHeight="1" x14ac:dyDescent="0.25">
      <c r="B21" s="2" t="s">
        <v>13</v>
      </c>
      <c r="C21">
        <v>4</v>
      </c>
      <c r="D21">
        <v>8</v>
      </c>
      <c r="E21">
        <v>12</v>
      </c>
      <c r="F21">
        <v>16</v>
      </c>
      <c r="G21">
        <v>20</v>
      </c>
      <c r="H21" s="2"/>
      <c r="I21" s="22" t="s">
        <v>14</v>
      </c>
      <c r="J21" s="23"/>
      <c r="K21" s="24"/>
    </row>
    <row r="22" spans="2:13" s="15" customFormat="1" x14ac:dyDescent="0.25">
      <c r="B22" s="1">
        <v>-25</v>
      </c>
      <c r="C22" s="1">
        <f>2/C$21*IF(ABS($B22)&lt;=C$21/2,SIN(PI()/2*$B22)^2/TAN(PI()*$B22/C$21),0)</f>
        <v>0</v>
      </c>
      <c r="D22" s="1">
        <f t="shared" ref="D22:G37" si="0">2/D$21*IF(ABS($B22)&lt;=D$21/2,SIN(PI()/2*$B22)^2/TAN(PI()*$B22/D$21),0)</f>
        <v>0</v>
      </c>
      <c r="E22" s="1">
        <f t="shared" si="0"/>
        <v>0</v>
      </c>
      <c r="F22" s="1">
        <f t="shared" si="0"/>
        <v>0</v>
      </c>
      <c r="G22" s="1">
        <f t="shared" si="0"/>
        <v>0</v>
      </c>
      <c r="H22" s="2"/>
      <c r="I22" s="25"/>
      <c r="J22" s="26"/>
      <c r="K22" s="27"/>
    </row>
    <row r="23" spans="2:13" s="15" customFormat="1" x14ac:dyDescent="0.25">
      <c r="B23" s="15">
        <v>-24.75</v>
      </c>
      <c r="C23" s="1">
        <f t="shared" ref="C23:G86" si="1">2/C$21*IF(ABS($B23)&lt;=C$21/2,SIN(PI()/2*$B23)^2/TAN(PI()*$B23/C$21),0)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2"/>
      <c r="I23" s="25"/>
      <c r="J23" s="26"/>
      <c r="K23" s="27"/>
    </row>
    <row r="24" spans="2:13" s="15" customFormat="1" hidden="1" outlineLevel="1" x14ac:dyDescent="0.25">
      <c r="B24" s="1">
        <v>-24.5</v>
      </c>
      <c r="C24" s="1">
        <f t="shared" si="1"/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2"/>
      <c r="I24" s="25"/>
      <c r="J24" s="26"/>
      <c r="K24" s="27"/>
    </row>
    <row r="25" spans="2:13" s="15" customFormat="1" hidden="1" outlineLevel="1" x14ac:dyDescent="0.25">
      <c r="B25" s="15">
        <v>-24.25</v>
      </c>
      <c r="C25" s="1">
        <f t="shared" si="1"/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2"/>
      <c r="I25" s="25"/>
      <c r="J25" s="26"/>
      <c r="K25" s="27"/>
    </row>
    <row r="26" spans="2:13" s="15" customFormat="1" hidden="1" outlineLevel="1" x14ac:dyDescent="0.25">
      <c r="B26" s="1">
        <v>-24</v>
      </c>
      <c r="C26" s="1">
        <f t="shared" si="1"/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2"/>
      <c r="I26" s="25"/>
      <c r="J26" s="26"/>
      <c r="K26" s="27"/>
    </row>
    <row r="27" spans="2:13" s="15" customFormat="1" hidden="1" outlineLevel="1" x14ac:dyDescent="0.25">
      <c r="B27" s="15">
        <v>-23.75</v>
      </c>
      <c r="C27" s="1">
        <f t="shared" si="1"/>
        <v>0</v>
      </c>
      <c r="D27" s="1">
        <f t="shared" si="0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2"/>
      <c r="I27" s="25"/>
      <c r="J27" s="26"/>
      <c r="K27" s="27"/>
    </row>
    <row r="28" spans="2:13" s="15" customFormat="1" hidden="1" outlineLevel="1" x14ac:dyDescent="0.25">
      <c r="B28" s="1">
        <v>-23.5</v>
      </c>
      <c r="C28" s="1">
        <f t="shared" si="1"/>
        <v>0</v>
      </c>
      <c r="D28" s="1">
        <f t="shared" si="0"/>
        <v>0</v>
      </c>
      <c r="E28" s="1">
        <f t="shared" si="0"/>
        <v>0</v>
      </c>
      <c r="F28" s="1">
        <f t="shared" si="0"/>
        <v>0</v>
      </c>
      <c r="G28" s="1">
        <f t="shared" si="0"/>
        <v>0</v>
      </c>
      <c r="H28" s="2"/>
      <c r="I28" s="25"/>
      <c r="J28" s="26"/>
      <c r="K28" s="27"/>
    </row>
    <row r="29" spans="2:13" s="15" customFormat="1" hidden="1" outlineLevel="1" x14ac:dyDescent="0.25">
      <c r="B29" s="15">
        <v>-23.25</v>
      </c>
      <c r="C29" s="1">
        <f t="shared" si="1"/>
        <v>0</v>
      </c>
      <c r="D29" s="1">
        <f t="shared" si="0"/>
        <v>0</v>
      </c>
      <c r="E29" s="1">
        <f t="shared" si="0"/>
        <v>0</v>
      </c>
      <c r="F29" s="1">
        <f t="shared" si="0"/>
        <v>0</v>
      </c>
      <c r="G29" s="1">
        <f t="shared" si="0"/>
        <v>0</v>
      </c>
      <c r="H29" s="2"/>
      <c r="I29" s="25"/>
      <c r="J29" s="26"/>
      <c r="K29" s="27"/>
    </row>
    <row r="30" spans="2:13" s="15" customFormat="1" hidden="1" outlineLevel="1" x14ac:dyDescent="0.25">
      <c r="B30" s="1">
        <v>-23</v>
      </c>
      <c r="C30" s="1">
        <f t="shared" si="1"/>
        <v>0</v>
      </c>
      <c r="D30" s="1">
        <f t="shared" si="0"/>
        <v>0</v>
      </c>
      <c r="E30" s="1">
        <f t="shared" si="0"/>
        <v>0</v>
      </c>
      <c r="F30" s="1">
        <f t="shared" si="0"/>
        <v>0</v>
      </c>
      <c r="G30" s="1">
        <f t="shared" si="0"/>
        <v>0</v>
      </c>
      <c r="H30" s="2"/>
      <c r="I30" s="25"/>
      <c r="J30" s="26"/>
      <c r="K30" s="27"/>
    </row>
    <row r="31" spans="2:13" s="15" customFormat="1" hidden="1" outlineLevel="1" x14ac:dyDescent="0.25">
      <c r="B31" s="15">
        <v>-22.75</v>
      </c>
      <c r="C31" s="1">
        <f t="shared" si="1"/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2"/>
      <c r="I31" s="25"/>
      <c r="J31" s="26"/>
      <c r="K31" s="27"/>
    </row>
    <row r="32" spans="2:13" s="15" customFormat="1" hidden="1" outlineLevel="1" x14ac:dyDescent="0.25">
      <c r="B32" s="1">
        <v>-22.5</v>
      </c>
      <c r="C32" s="1">
        <f t="shared" si="1"/>
        <v>0</v>
      </c>
      <c r="D32" s="1">
        <f t="shared" si="0"/>
        <v>0</v>
      </c>
      <c r="E32" s="1">
        <f t="shared" si="0"/>
        <v>0</v>
      </c>
      <c r="F32" s="1">
        <f t="shared" si="0"/>
        <v>0</v>
      </c>
      <c r="G32" s="1">
        <f t="shared" si="0"/>
        <v>0</v>
      </c>
      <c r="H32" s="2"/>
      <c r="I32" s="25"/>
      <c r="J32" s="26"/>
      <c r="K32" s="27"/>
    </row>
    <row r="33" spans="2:15" s="15" customFormat="1" hidden="1" outlineLevel="1" x14ac:dyDescent="0.25">
      <c r="B33" s="15">
        <v>-22.25</v>
      </c>
      <c r="C33" s="1">
        <f t="shared" si="1"/>
        <v>0</v>
      </c>
      <c r="D33" s="1">
        <f t="shared" si="0"/>
        <v>0</v>
      </c>
      <c r="E33" s="1">
        <f t="shared" si="0"/>
        <v>0</v>
      </c>
      <c r="F33" s="1">
        <f t="shared" si="0"/>
        <v>0</v>
      </c>
      <c r="G33" s="1">
        <f t="shared" si="0"/>
        <v>0</v>
      </c>
      <c r="H33" s="2"/>
      <c r="I33" s="25"/>
      <c r="J33" s="26"/>
      <c r="K33" s="27"/>
    </row>
    <row r="34" spans="2:15" s="15" customFormat="1" hidden="1" outlineLevel="1" x14ac:dyDescent="0.25">
      <c r="B34" s="1">
        <v>-22</v>
      </c>
      <c r="C34" s="1">
        <f t="shared" si="1"/>
        <v>0</v>
      </c>
      <c r="D34" s="1">
        <f t="shared" si="0"/>
        <v>0</v>
      </c>
      <c r="E34" s="1">
        <f t="shared" si="0"/>
        <v>0</v>
      </c>
      <c r="F34" s="1">
        <f t="shared" si="0"/>
        <v>0</v>
      </c>
      <c r="G34" s="1">
        <f t="shared" si="0"/>
        <v>0</v>
      </c>
      <c r="H34" s="2"/>
      <c r="I34" s="25"/>
      <c r="J34" s="26"/>
      <c r="K34" s="27"/>
    </row>
    <row r="35" spans="2:15" s="15" customFormat="1" hidden="1" outlineLevel="1" x14ac:dyDescent="0.25">
      <c r="B35" s="15">
        <v>-21.75</v>
      </c>
      <c r="C35" s="1">
        <f t="shared" si="1"/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2"/>
      <c r="I35" s="25"/>
      <c r="J35" s="26"/>
      <c r="K35" s="27"/>
    </row>
    <row r="36" spans="2:15" s="15" customFormat="1" hidden="1" outlineLevel="1" x14ac:dyDescent="0.25">
      <c r="B36" s="1">
        <v>-21.5</v>
      </c>
      <c r="C36" s="1">
        <f t="shared" si="1"/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2"/>
      <c r="I36" s="25"/>
      <c r="J36" s="26"/>
      <c r="K36" s="27"/>
    </row>
    <row r="37" spans="2:15" s="15" customFormat="1" hidden="1" outlineLevel="1" x14ac:dyDescent="0.25">
      <c r="B37" s="15">
        <v>-21.25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2"/>
      <c r="I37" s="25"/>
      <c r="J37" s="26"/>
      <c r="K37" s="27"/>
    </row>
    <row r="38" spans="2:15" s="15" customFormat="1" hidden="1" outlineLevel="1" x14ac:dyDescent="0.25">
      <c r="B38" s="1">
        <v>-21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2"/>
      <c r="I38" s="25"/>
      <c r="J38" s="26"/>
      <c r="K38" s="27"/>
    </row>
    <row r="39" spans="2:15" s="15" customFormat="1" hidden="1" outlineLevel="1" x14ac:dyDescent="0.25">
      <c r="B39" s="15">
        <v>-20.75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2"/>
      <c r="I39" s="25"/>
      <c r="J39" s="26"/>
      <c r="K39" s="27"/>
    </row>
    <row r="40" spans="2:15" s="15" customFormat="1" hidden="1" outlineLevel="1" x14ac:dyDescent="0.25">
      <c r="B40" s="1">
        <v>-20.5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2"/>
      <c r="I40" s="25"/>
      <c r="J40" s="26"/>
      <c r="K40" s="27"/>
    </row>
    <row r="41" spans="2:15" s="15" customFormat="1" hidden="1" outlineLevel="1" x14ac:dyDescent="0.25">
      <c r="B41" s="15">
        <v>-20.25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2"/>
      <c r="I41" s="25"/>
      <c r="J41" s="26"/>
      <c r="K41" s="27"/>
    </row>
    <row r="42" spans="2:15" s="15" customFormat="1" hidden="1" outlineLevel="1" x14ac:dyDescent="0.25">
      <c r="B42" s="1">
        <v>-20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I42" s="25"/>
      <c r="J42" s="26"/>
      <c r="K42" s="27"/>
      <c r="L42" s="1"/>
      <c r="M42" s="1"/>
      <c r="N42" s="1"/>
      <c r="O42" s="1"/>
    </row>
    <row r="43" spans="2:15" s="15" customFormat="1" hidden="1" outlineLevel="1" x14ac:dyDescent="0.25">
      <c r="B43" s="15">
        <v>-19.75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I43" s="25"/>
      <c r="J43" s="26"/>
      <c r="K43" s="27"/>
      <c r="L43" s="1"/>
      <c r="M43" s="1"/>
      <c r="N43" s="1"/>
      <c r="O43" s="1"/>
    </row>
    <row r="44" spans="2:15" s="15" customFormat="1" hidden="1" outlineLevel="1" x14ac:dyDescent="0.25">
      <c r="B44" s="1">
        <v>-19.5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I44" s="25"/>
      <c r="J44" s="26"/>
      <c r="K44" s="27"/>
      <c r="L44" s="1"/>
      <c r="M44" s="1"/>
      <c r="N44" s="1"/>
      <c r="O44" s="1"/>
    </row>
    <row r="45" spans="2:15" s="15" customFormat="1" hidden="1" outlineLevel="1" x14ac:dyDescent="0.25">
      <c r="B45" s="15">
        <v>-19.25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I45" s="25"/>
      <c r="J45" s="26"/>
      <c r="K45" s="27"/>
      <c r="L45" s="1"/>
      <c r="M45" s="1"/>
      <c r="N45" s="1"/>
      <c r="O45" s="1"/>
    </row>
    <row r="46" spans="2:15" s="15" customFormat="1" hidden="1" outlineLevel="1" x14ac:dyDescent="0.25">
      <c r="B46" s="1">
        <v>-19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I46" s="25"/>
      <c r="J46" s="26"/>
      <c r="K46" s="27"/>
      <c r="L46" s="1"/>
      <c r="M46" s="1"/>
      <c r="N46" s="1"/>
      <c r="O46" s="1"/>
    </row>
    <row r="47" spans="2:15" s="15" customFormat="1" hidden="1" outlineLevel="1" x14ac:dyDescent="0.25">
      <c r="B47" s="15">
        <v>-18.75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I47" s="25"/>
      <c r="J47" s="26"/>
      <c r="K47" s="27"/>
      <c r="L47" s="1"/>
      <c r="M47" s="1"/>
      <c r="N47" s="1"/>
      <c r="O47" s="1"/>
    </row>
    <row r="48" spans="2:15" s="15" customFormat="1" hidden="1" outlineLevel="1" x14ac:dyDescent="0.25">
      <c r="B48" s="1">
        <v>-18.5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I48" s="25"/>
      <c r="J48" s="26"/>
      <c r="K48" s="27"/>
      <c r="L48" s="1"/>
      <c r="M48" s="1"/>
      <c r="N48" s="1"/>
      <c r="O48" s="1"/>
    </row>
    <row r="49" spans="2:15" s="15" customFormat="1" hidden="1" outlineLevel="1" x14ac:dyDescent="0.25">
      <c r="B49" s="15">
        <v>-18.25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I49" s="25"/>
      <c r="J49" s="26"/>
      <c r="K49" s="27"/>
      <c r="L49" s="1"/>
      <c r="M49" s="1"/>
      <c r="N49" s="1"/>
      <c r="O49" s="1"/>
    </row>
    <row r="50" spans="2:15" s="15" customFormat="1" hidden="1" outlineLevel="1" x14ac:dyDescent="0.25">
      <c r="B50" s="1">
        <v>-18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I50" s="25"/>
      <c r="J50" s="26"/>
      <c r="K50" s="27"/>
      <c r="L50" s="1"/>
      <c r="M50" s="1"/>
      <c r="N50" s="1"/>
      <c r="O50" s="1"/>
    </row>
    <row r="51" spans="2:15" s="15" customFormat="1" hidden="1" outlineLevel="1" x14ac:dyDescent="0.25">
      <c r="B51" s="15">
        <v>-17.75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I51" s="25"/>
      <c r="J51" s="26"/>
      <c r="K51" s="27"/>
      <c r="L51" s="1"/>
      <c r="M51" s="1"/>
      <c r="N51" s="1"/>
      <c r="O51" s="1"/>
    </row>
    <row r="52" spans="2:15" s="15" customFormat="1" hidden="1" outlineLevel="1" x14ac:dyDescent="0.25">
      <c r="B52" s="1">
        <v>-17.5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I52" s="25"/>
      <c r="J52" s="26"/>
      <c r="K52" s="27"/>
      <c r="L52" s="1"/>
      <c r="M52" s="1"/>
      <c r="N52" s="1"/>
      <c r="O52" s="1"/>
    </row>
    <row r="53" spans="2:15" s="15" customFormat="1" hidden="1" outlineLevel="1" x14ac:dyDescent="0.25">
      <c r="B53" s="15">
        <v>-17.25</v>
      </c>
      <c r="C53" s="1">
        <f t="shared" si="1"/>
        <v>0</v>
      </c>
      <c r="D53" s="1">
        <f t="shared" si="1"/>
        <v>0</v>
      </c>
      <c r="E53" s="1">
        <f t="shared" si="1"/>
        <v>0</v>
      </c>
      <c r="F53" s="1">
        <f t="shared" si="1"/>
        <v>0</v>
      </c>
      <c r="G53" s="1">
        <f t="shared" si="1"/>
        <v>0</v>
      </c>
      <c r="I53" s="25"/>
      <c r="J53" s="26"/>
      <c r="K53" s="27"/>
      <c r="L53" s="1"/>
      <c r="M53" s="1"/>
      <c r="N53" s="1"/>
      <c r="O53" s="1"/>
    </row>
    <row r="54" spans="2:15" s="15" customFormat="1" hidden="1" outlineLevel="1" x14ac:dyDescent="0.25">
      <c r="B54" s="1">
        <v>-17</v>
      </c>
      <c r="C54" s="1">
        <f t="shared" si="1"/>
        <v>0</v>
      </c>
      <c r="D54" s="1">
        <f t="shared" si="1"/>
        <v>0</v>
      </c>
      <c r="E54" s="1">
        <f t="shared" si="1"/>
        <v>0</v>
      </c>
      <c r="F54" s="1">
        <f t="shared" si="1"/>
        <v>0</v>
      </c>
      <c r="G54" s="1">
        <f t="shared" si="1"/>
        <v>0</v>
      </c>
      <c r="I54" s="25"/>
      <c r="J54" s="26"/>
      <c r="K54" s="27"/>
      <c r="L54" s="1"/>
      <c r="M54" s="1"/>
      <c r="N54" s="1"/>
      <c r="O54" s="1"/>
    </row>
    <row r="55" spans="2:15" s="15" customFormat="1" hidden="1" outlineLevel="1" x14ac:dyDescent="0.25">
      <c r="B55" s="15">
        <v>-16.75</v>
      </c>
      <c r="C55" s="1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0</v>
      </c>
      <c r="I55" s="25"/>
      <c r="J55" s="26"/>
      <c r="K55" s="27"/>
      <c r="L55" s="1"/>
      <c r="M55" s="1"/>
      <c r="N55" s="1"/>
      <c r="O55" s="1"/>
    </row>
    <row r="56" spans="2:15" s="15" customFormat="1" hidden="1" outlineLevel="1" x14ac:dyDescent="0.25">
      <c r="B56" s="1">
        <v>-16.5</v>
      </c>
      <c r="C56" s="1">
        <f t="shared" si="1"/>
        <v>0</v>
      </c>
      <c r="D56" s="1">
        <f t="shared" si="1"/>
        <v>0</v>
      </c>
      <c r="E56" s="1">
        <f t="shared" si="1"/>
        <v>0</v>
      </c>
      <c r="F56" s="1">
        <f t="shared" si="1"/>
        <v>0</v>
      </c>
      <c r="G56" s="1">
        <f t="shared" si="1"/>
        <v>0</v>
      </c>
      <c r="I56" s="25"/>
      <c r="J56" s="26"/>
      <c r="K56" s="27"/>
      <c r="L56" s="1"/>
      <c r="M56" s="1"/>
      <c r="N56" s="1"/>
      <c r="O56" s="1"/>
    </row>
    <row r="57" spans="2:15" s="15" customFormat="1" hidden="1" outlineLevel="1" x14ac:dyDescent="0.25">
      <c r="B57" s="15">
        <v>-16.25</v>
      </c>
      <c r="C57" s="1">
        <f t="shared" si="1"/>
        <v>0</v>
      </c>
      <c r="D57" s="1">
        <f t="shared" si="1"/>
        <v>0</v>
      </c>
      <c r="E57" s="1">
        <f t="shared" si="1"/>
        <v>0</v>
      </c>
      <c r="F57" s="1">
        <f t="shared" si="1"/>
        <v>0</v>
      </c>
      <c r="G57" s="1">
        <f t="shared" si="1"/>
        <v>0</v>
      </c>
      <c r="I57" s="25"/>
      <c r="J57" s="26"/>
      <c r="K57" s="27"/>
      <c r="L57" s="1"/>
      <c r="M57" s="1"/>
      <c r="N57" s="1"/>
      <c r="O57" s="1"/>
    </row>
    <row r="58" spans="2:15" s="15" customFormat="1" hidden="1" outlineLevel="1" x14ac:dyDescent="0.25">
      <c r="B58" s="1">
        <v>-16</v>
      </c>
      <c r="C58" s="1">
        <f t="shared" si="1"/>
        <v>0</v>
      </c>
      <c r="D58" s="1">
        <f t="shared" si="1"/>
        <v>0</v>
      </c>
      <c r="E58" s="1">
        <f t="shared" si="1"/>
        <v>0</v>
      </c>
      <c r="F58" s="1">
        <f t="shared" si="1"/>
        <v>0</v>
      </c>
      <c r="G58" s="1">
        <f t="shared" si="1"/>
        <v>0</v>
      </c>
      <c r="I58" s="25"/>
      <c r="J58" s="26"/>
      <c r="K58" s="27"/>
      <c r="L58" s="1"/>
      <c r="M58" s="1"/>
      <c r="N58" s="1"/>
      <c r="O58" s="1"/>
    </row>
    <row r="59" spans="2:15" s="15" customFormat="1" hidden="1" outlineLevel="1" x14ac:dyDescent="0.25">
      <c r="B59" s="15">
        <v>-15.75</v>
      </c>
      <c r="C59" s="1">
        <f t="shared" si="1"/>
        <v>0</v>
      </c>
      <c r="D59" s="1">
        <f t="shared" si="1"/>
        <v>0</v>
      </c>
      <c r="E59" s="1">
        <f t="shared" si="1"/>
        <v>0</v>
      </c>
      <c r="F59" s="1">
        <f t="shared" si="1"/>
        <v>0</v>
      </c>
      <c r="G59" s="1">
        <f t="shared" si="1"/>
        <v>0</v>
      </c>
      <c r="I59" s="25"/>
      <c r="J59" s="26"/>
      <c r="K59" s="27"/>
      <c r="L59" s="1"/>
      <c r="M59" s="1"/>
      <c r="N59" s="1"/>
      <c r="O59" s="1"/>
    </row>
    <row r="60" spans="2:15" s="15" customFormat="1" hidden="1" outlineLevel="1" x14ac:dyDescent="0.25">
      <c r="B60" s="1">
        <v>-15.5</v>
      </c>
      <c r="C60" s="1">
        <f t="shared" si="1"/>
        <v>0</v>
      </c>
      <c r="D60" s="1">
        <f t="shared" si="1"/>
        <v>0</v>
      </c>
      <c r="E60" s="1">
        <f t="shared" si="1"/>
        <v>0</v>
      </c>
      <c r="F60" s="1">
        <f t="shared" si="1"/>
        <v>0</v>
      </c>
      <c r="G60" s="1">
        <f t="shared" si="1"/>
        <v>0</v>
      </c>
      <c r="I60" s="25"/>
      <c r="J60" s="26"/>
      <c r="K60" s="27"/>
      <c r="L60" s="1"/>
      <c r="M60" s="1"/>
      <c r="N60" s="1"/>
      <c r="O60" s="1"/>
    </row>
    <row r="61" spans="2:15" s="15" customFormat="1" hidden="1" outlineLevel="1" x14ac:dyDescent="0.25">
      <c r="B61" s="15">
        <v>-15.25</v>
      </c>
      <c r="C61" s="1">
        <f t="shared" si="1"/>
        <v>0</v>
      </c>
      <c r="D61" s="1">
        <f t="shared" si="1"/>
        <v>0</v>
      </c>
      <c r="E61" s="1">
        <f t="shared" si="1"/>
        <v>0</v>
      </c>
      <c r="F61" s="1">
        <f t="shared" si="1"/>
        <v>0</v>
      </c>
      <c r="G61" s="1">
        <f t="shared" si="1"/>
        <v>0</v>
      </c>
      <c r="I61" s="25"/>
      <c r="J61" s="26"/>
      <c r="K61" s="27"/>
      <c r="L61" s="1"/>
      <c r="M61" s="1"/>
      <c r="N61" s="1"/>
      <c r="O61" s="1"/>
    </row>
    <row r="62" spans="2:15" s="15" customFormat="1" hidden="1" outlineLevel="1" x14ac:dyDescent="0.25">
      <c r="B62" s="1">
        <v>-15</v>
      </c>
      <c r="C62" s="1">
        <f t="shared" si="1"/>
        <v>0</v>
      </c>
      <c r="D62" s="1">
        <f t="shared" si="1"/>
        <v>0</v>
      </c>
      <c r="E62" s="1">
        <f t="shared" si="1"/>
        <v>0</v>
      </c>
      <c r="F62" s="1">
        <f t="shared" si="1"/>
        <v>0</v>
      </c>
      <c r="G62" s="1">
        <f t="shared" si="1"/>
        <v>0</v>
      </c>
      <c r="I62" s="25"/>
      <c r="J62" s="26"/>
      <c r="K62" s="27"/>
      <c r="L62" s="1"/>
      <c r="M62" s="1"/>
      <c r="N62" s="1"/>
      <c r="O62" s="1"/>
    </row>
    <row r="63" spans="2:15" s="15" customFormat="1" hidden="1" outlineLevel="1" x14ac:dyDescent="0.25">
      <c r="B63" s="15">
        <v>-14.75</v>
      </c>
      <c r="C63" s="1">
        <f t="shared" si="1"/>
        <v>0</v>
      </c>
      <c r="D63" s="1">
        <f t="shared" si="1"/>
        <v>0</v>
      </c>
      <c r="E63" s="1">
        <f t="shared" si="1"/>
        <v>0</v>
      </c>
      <c r="F63" s="1">
        <f t="shared" si="1"/>
        <v>0</v>
      </c>
      <c r="G63" s="1">
        <f t="shared" si="1"/>
        <v>0</v>
      </c>
      <c r="I63" s="25"/>
      <c r="J63" s="26"/>
      <c r="K63" s="27"/>
      <c r="L63" s="1"/>
      <c r="M63" s="1"/>
      <c r="N63" s="1"/>
      <c r="O63" s="1"/>
    </row>
    <row r="64" spans="2:15" s="15" customFormat="1" hidden="1" outlineLevel="1" x14ac:dyDescent="0.25">
      <c r="B64" s="1">
        <v>-14.5</v>
      </c>
      <c r="C64" s="1">
        <f t="shared" si="1"/>
        <v>0</v>
      </c>
      <c r="D64" s="1">
        <f t="shared" si="1"/>
        <v>0</v>
      </c>
      <c r="E64" s="1">
        <f t="shared" si="1"/>
        <v>0</v>
      </c>
      <c r="F64" s="1">
        <f t="shared" si="1"/>
        <v>0</v>
      </c>
      <c r="G64" s="1">
        <f t="shared" si="1"/>
        <v>0</v>
      </c>
      <c r="I64" s="25"/>
      <c r="J64" s="26"/>
      <c r="K64" s="27"/>
      <c r="L64" s="1"/>
      <c r="M64" s="1"/>
      <c r="N64" s="1"/>
      <c r="O64" s="1"/>
    </row>
    <row r="65" spans="2:15" s="15" customFormat="1" hidden="1" outlineLevel="1" x14ac:dyDescent="0.25">
      <c r="B65" s="15">
        <v>-14.25</v>
      </c>
      <c r="C65" s="1">
        <f t="shared" si="1"/>
        <v>0</v>
      </c>
      <c r="D65" s="1">
        <f t="shared" si="1"/>
        <v>0</v>
      </c>
      <c r="E65" s="1">
        <f t="shared" si="1"/>
        <v>0</v>
      </c>
      <c r="F65" s="1">
        <f t="shared" si="1"/>
        <v>0</v>
      </c>
      <c r="G65" s="1">
        <f t="shared" si="1"/>
        <v>0</v>
      </c>
      <c r="I65" s="25"/>
      <c r="J65" s="26"/>
      <c r="K65" s="27"/>
      <c r="L65" s="1"/>
      <c r="M65" s="1"/>
      <c r="N65" s="1"/>
      <c r="O65" s="1"/>
    </row>
    <row r="66" spans="2:15" s="15" customFormat="1" hidden="1" outlineLevel="1" x14ac:dyDescent="0.25">
      <c r="B66" s="1">
        <v>-14</v>
      </c>
      <c r="C66" s="1">
        <f t="shared" si="1"/>
        <v>0</v>
      </c>
      <c r="D66" s="1">
        <f t="shared" si="1"/>
        <v>0</v>
      </c>
      <c r="E66" s="1">
        <f t="shared" si="1"/>
        <v>0</v>
      </c>
      <c r="F66" s="1">
        <f t="shared" si="1"/>
        <v>0</v>
      </c>
      <c r="G66" s="1">
        <f t="shared" si="1"/>
        <v>0</v>
      </c>
      <c r="I66" s="25"/>
      <c r="J66" s="26"/>
      <c r="K66" s="27"/>
      <c r="L66" s="1"/>
      <c r="M66" s="1"/>
      <c r="N66" s="1"/>
      <c r="O66" s="1"/>
    </row>
    <row r="67" spans="2:15" s="15" customFormat="1" hidden="1" outlineLevel="1" x14ac:dyDescent="0.25">
      <c r="B67" s="15">
        <v>-13.75</v>
      </c>
      <c r="C67" s="1">
        <f t="shared" si="1"/>
        <v>0</v>
      </c>
      <c r="D67" s="1">
        <f t="shared" si="1"/>
        <v>0</v>
      </c>
      <c r="E67" s="1">
        <f t="shared" si="1"/>
        <v>0</v>
      </c>
      <c r="F67" s="1">
        <f t="shared" si="1"/>
        <v>0</v>
      </c>
      <c r="G67" s="1">
        <f t="shared" si="1"/>
        <v>0</v>
      </c>
      <c r="I67" s="25"/>
      <c r="J67" s="26"/>
      <c r="K67" s="27"/>
      <c r="L67" s="1"/>
      <c r="M67" s="1"/>
      <c r="N67" s="1"/>
      <c r="O67" s="1"/>
    </row>
    <row r="68" spans="2:15" s="15" customFormat="1" hidden="1" outlineLevel="1" x14ac:dyDescent="0.25">
      <c r="B68" s="1">
        <v>-13.5</v>
      </c>
      <c r="C68" s="1">
        <f t="shared" si="1"/>
        <v>0</v>
      </c>
      <c r="D68" s="1">
        <f t="shared" si="1"/>
        <v>0</v>
      </c>
      <c r="E68" s="1">
        <f t="shared" si="1"/>
        <v>0</v>
      </c>
      <c r="F68" s="1">
        <f t="shared" si="1"/>
        <v>0</v>
      </c>
      <c r="G68" s="1">
        <f t="shared" si="1"/>
        <v>0</v>
      </c>
      <c r="I68" s="25"/>
      <c r="J68" s="26"/>
      <c r="K68" s="27"/>
      <c r="L68" s="1"/>
      <c r="M68" s="1"/>
      <c r="N68" s="1"/>
      <c r="O68" s="1"/>
    </row>
    <row r="69" spans="2:15" s="15" customFormat="1" hidden="1" outlineLevel="1" x14ac:dyDescent="0.25">
      <c r="B69" s="15">
        <v>-13.25</v>
      </c>
      <c r="C69" s="1">
        <f t="shared" si="1"/>
        <v>0</v>
      </c>
      <c r="D69" s="1">
        <f t="shared" si="1"/>
        <v>0</v>
      </c>
      <c r="E69" s="1">
        <f t="shared" si="1"/>
        <v>0</v>
      </c>
      <c r="F69" s="1">
        <f t="shared" si="1"/>
        <v>0</v>
      </c>
      <c r="G69" s="1">
        <f t="shared" si="1"/>
        <v>0</v>
      </c>
      <c r="I69" s="25"/>
      <c r="J69" s="26"/>
      <c r="K69" s="27"/>
      <c r="L69" s="1"/>
      <c r="M69" s="1"/>
      <c r="N69" s="1"/>
      <c r="O69" s="1"/>
    </row>
    <row r="70" spans="2:15" s="15" customFormat="1" hidden="1" outlineLevel="1" x14ac:dyDescent="0.25">
      <c r="B70" s="1">
        <v>-13</v>
      </c>
      <c r="C70" s="1">
        <f t="shared" si="1"/>
        <v>0</v>
      </c>
      <c r="D70" s="1">
        <f t="shared" si="1"/>
        <v>0</v>
      </c>
      <c r="E70" s="1">
        <f t="shared" si="1"/>
        <v>0</v>
      </c>
      <c r="F70" s="1">
        <f t="shared" si="1"/>
        <v>0</v>
      </c>
      <c r="G70" s="1">
        <f t="shared" si="1"/>
        <v>0</v>
      </c>
      <c r="I70" s="25"/>
      <c r="J70" s="26"/>
      <c r="K70" s="27"/>
      <c r="L70" s="1"/>
      <c r="M70" s="1"/>
      <c r="N70" s="1"/>
      <c r="O70" s="1"/>
    </row>
    <row r="71" spans="2:15" s="15" customFormat="1" hidden="1" outlineLevel="1" x14ac:dyDescent="0.25">
      <c r="B71" s="15">
        <v>-12.75</v>
      </c>
      <c r="C71" s="1">
        <f t="shared" si="1"/>
        <v>0</v>
      </c>
      <c r="D71" s="1">
        <f t="shared" si="1"/>
        <v>0</v>
      </c>
      <c r="E71" s="1">
        <f t="shared" si="1"/>
        <v>0</v>
      </c>
      <c r="F71" s="1">
        <f t="shared" si="1"/>
        <v>0</v>
      </c>
      <c r="G71" s="1">
        <f t="shared" si="1"/>
        <v>0</v>
      </c>
      <c r="I71" s="25"/>
      <c r="J71" s="26"/>
      <c r="K71" s="27"/>
      <c r="L71" s="1"/>
      <c r="M71" s="1"/>
      <c r="N71" s="1"/>
      <c r="O71" s="1"/>
    </row>
    <row r="72" spans="2:15" s="15" customFormat="1" hidden="1" outlineLevel="1" x14ac:dyDescent="0.25">
      <c r="B72" s="1">
        <v>-12.5</v>
      </c>
      <c r="C72" s="1">
        <f t="shared" si="1"/>
        <v>0</v>
      </c>
      <c r="D72" s="1">
        <f t="shared" si="1"/>
        <v>0</v>
      </c>
      <c r="E72" s="1">
        <f t="shared" si="1"/>
        <v>0</v>
      </c>
      <c r="F72" s="1">
        <f t="shared" si="1"/>
        <v>0</v>
      </c>
      <c r="G72" s="1">
        <f t="shared" si="1"/>
        <v>0</v>
      </c>
      <c r="I72" s="25"/>
      <c r="J72" s="26"/>
      <c r="K72" s="27"/>
      <c r="L72" s="1"/>
      <c r="M72" s="1"/>
      <c r="N72" s="1"/>
      <c r="O72" s="1"/>
    </row>
    <row r="73" spans="2:15" hidden="1" outlineLevel="1" x14ac:dyDescent="0.25">
      <c r="B73" s="15">
        <v>-12.25</v>
      </c>
      <c r="C73" s="1">
        <f t="shared" si="1"/>
        <v>0</v>
      </c>
      <c r="D73" s="1">
        <f t="shared" si="1"/>
        <v>0</v>
      </c>
      <c r="E73" s="1">
        <f t="shared" si="1"/>
        <v>0</v>
      </c>
      <c r="F73" s="1">
        <f t="shared" si="1"/>
        <v>0</v>
      </c>
      <c r="G73" s="1">
        <f t="shared" si="1"/>
        <v>0</v>
      </c>
      <c r="I73" s="25"/>
      <c r="J73" s="26"/>
      <c r="K73" s="27"/>
    </row>
    <row r="74" spans="2:15" hidden="1" outlineLevel="1" x14ac:dyDescent="0.25">
      <c r="B74" s="1">
        <v>-12</v>
      </c>
      <c r="C74" s="1">
        <f t="shared" si="1"/>
        <v>0</v>
      </c>
      <c r="D74" s="1">
        <f t="shared" si="1"/>
        <v>0</v>
      </c>
      <c r="E74" s="1">
        <f t="shared" si="1"/>
        <v>0</v>
      </c>
      <c r="F74" s="1">
        <f t="shared" si="1"/>
        <v>0</v>
      </c>
      <c r="G74" s="1">
        <f t="shared" si="1"/>
        <v>0</v>
      </c>
      <c r="I74" s="25"/>
      <c r="J74" s="26"/>
      <c r="K74" s="27"/>
    </row>
    <row r="75" spans="2:15" hidden="1" outlineLevel="1" x14ac:dyDescent="0.25">
      <c r="B75" s="15">
        <v>-11.75</v>
      </c>
      <c r="C75" s="1">
        <f t="shared" si="1"/>
        <v>0</v>
      </c>
      <c r="D75" s="1">
        <f t="shared" si="1"/>
        <v>0</v>
      </c>
      <c r="E75" s="1">
        <f t="shared" si="1"/>
        <v>0</v>
      </c>
      <c r="F75" s="1">
        <f t="shared" si="1"/>
        <v>0</v>
      </c>
      <c r="G75" s="1">
        <f t="shared" si="1"/>
        <v>0</v>
      </c>
      <c r="I75" s="25"/>
      <c r="J75" s="26"/>
      <c r="K75" s="27"/>
    </row>
    <row r="76" spans="2:15" hidden="1" outlineLevel="1" x14ac:dyDescent="0.25">
      <c r="B76" s="1">
        <v>-11.5</v>
      </c>
      <c r="C76" s="1">
        <f t="shared" si="1"/>
        <v>0</v>
      </c>
      <c r="D76" s="1">
        <f t="shared" si="1"/>
        <v>0</v>
      </c>
      <c r="E76" s="1">
        <f t="shared" si="1"/>
        <v>0</v>
      </c>
      <c r="F76" s="1">
        <f t="shared" si="1"/>
        <v>0</v>
      </c>
      <c r="G76" s="1">
        <f t="shared" si="1"/>
        <v>0</v>
      </c>
      <c r="I76" s="25"/>
      <c r="J76" s="26"/>
      <c r="K76" s="27"/>
    </row>
    <row r="77" spans="2:15" hidden="1" outlineLevel="1" x14ac:dyDescent="0.25">
      <c r="B77" s="15">
        <v>-11.25</v>
      </c>
      <c r="C77" s="1">
        <f t="shared" si="1"/>
        <v>0</v>
      </c>
      <c r="D77" s="1">
        <f t="shared" si="1"/>
        <v>0</v>
      </c>
      <c r="E77" s="1">
        <f t="shared" si="1"/>
        <v>0</v>
      </c>
      <c r="F77" s="1">
        <f t="shared" si="1"/>
        <v>0</v>
      </c>
      <c r="G77" s="1">
        <f t="shared" si="1"/>
        <v>0</v>
      </c>
      <c r="I77" s="25"/>
      <c r="J77" s="26"/>
      <c r="K77" s="27"/>
    </row>
    <row r="78" spans="2:15" hidden="1" outlineLevel="1" x14ac:dyDescent="0.25">
      <c r="B78" s="1">
        <v>-11</v>
      </c>
      <c r="C78" s="1">
        <f t="shared" si="1"/>
        <v>0</v>
      </c>
      <c r="D78" s="1">
        <f t="shared" si="1"/>
        <v>0</v>
      </c>
      <c r="E78" s="1">
        <f t="shared" si="1"/>
        <v>0</v>
      </c>
      <c r="F78" s="1">
        <f t="shared" si="1"/>
        <v>0</v>
      </c>
      <c r="G78" s="1">
        <f t="shared" si="1"/>
        <v>0</v>
      </c>
      <c r="I78" s="25"/>
      <c r="J78" s="26"/>
      <c r="K78" s="27"/>
    </row>
    <row r="79" spans="2:15" hidden="1" outlineLevel="1" x14ac:dyDescent="0.25">
      <c r="B79" s="15">
        <v>-10.75</v>
      </c>
      <c r="C79" s="1">
        <f t="shared" si="1"/>
        <v>0</v>
      </c>
      <c r="D79" s="1">
        <f t="shared" si="1"/>
        <v>0</v>
      </c>
      <c r="E79" s="1">
        <f t="shared" si="1"/>
        <v>0</v>
      </c>
      <c r="F79" s="1">
        <f t="shared" si="1"/>
        <v>0</v>
      </c>
      <c r="G79" s="1">
        <f t="shared" si="1"/>
        <v>0</v>
      </c>
      <c r="I79" s="25"/>
      <c r="J79" s="26"/>
      <c r="K79" s="27"/>
    </row>
    <row r="80" spans="2:15" hidden="1" outlineLevel="1" x14ac:dyDescent="0.25">
      <c r="B80" s="1">
        <v>-10.5</v>
      </c>
      <c r="C80" s="1">
        <f t="shared" si="1"/>
        <v>0</v>
      </c>
      <c r="D80" s="1">
        <f t="shared" si="1"/>
        <v>0</v>
      </c>
      <c r="E80" s="1">
        <f t="shared" si="1"/>
        <v>0</v>
      </c>
      <c r="F80" s="1">
        <f t="shared" si="1"/>
        <v>0</v>
      </c>
      <c r="G80" s="1">
        <f t="shared" si="1"/>
        <v>0</v>
      </c>
      <c r="I80" s="25"/>
      <c r="J80" s="26"/>
      <c r="K80" s="27"/>
    </row>
    <row r="81" spans="2:11" hidden="1" outlineLevel="1" x14ac:dyDescent="0.25">
      <c r="B81" s="15">
        <v>-10.25</v>
      </c>
      <c r="C81" s="1">
        <f t="shared" si="1"/>
        <v>0</v>
      </c>
      <c r="D81" s="1">
        <f t="shared" si="1"/>
        <v>0</v>
      </c>
      <c r="E81" s="1">
        <f t="shared" si="1"/>
        <v>0</v>
      </c>
      <c r="F81" s="1">
        <f t="shared" si="1"/>
        <v>0</v>
      </c>
      <c r="G81" s="1">
        <f t="shared" si="1"/>
        <v>0</v>
      </c>
      <c r="I81" s="25"/>
      <c r="J81" s="26"/>
      <c r="K81" s="27"/>
    </row>
    <row r="82" spans="2:11" hidden="1" outlineLevel="1" x14ac:dyDescent="0.25">
      <c r="B82" s="1">
        <v>-10</v>
      </c>
      <c r="C82" s="1">
        <f t="shared" si="1"/>
        <v>0</v>
      </c>
      <c r="D82" s="1">
        <f t="shared" si="1"/>
        <v>0</v>
      </c>
      <c r="E82" s="1">
        <f t="shared" si="1"/>
        <v>0</v>
      </c>
      <c r="F82" s="1">
        <f t="shared" si="1"/>
        <v>0</v>
      </c>
      <c r="G82" s="1">
        <f t="shared" si="1"/>
        <v>-2.298667539297282E-48</v>
      </c>
      <c r="I82" s="25"/>
      <c r="J82" s="26"/>
      <c r="K82" s="27"/>
    </row>
    <row r="83" spans="2:11" hidden="1" outlineLevel="1" x14ac:dyDescent="0.25">
      <c r="B83" s="15">
        <v>-9.75</v>
      </c>
      <c r="C83" s="1">
        <f t="shared" si="1"/>
        <v>0</v>
      </c>
      <c r="D83" s="1">
        <f t="shared" si="1"/>
        <v>0</v>
      </c>
      <c r="E83" s="1">
        <f t="shared" si="1"/>
        <v>0</v>
      </c>
      <c r="F83" s="1">
        <f t="shared" si="1"/>
        <v>0</v>
      </c>
      <c r="G83" s="1">
        <f t="shared" si="1"/>
        <v>-5.7539029545007104E-4</v>
      </c>
      <c r="I83" s="25"/>
      <c r="J83" s="26"/>
      <c r="K83" s="27"/>
    </row>
    <row r="84" spans="2:11" hidden="1" outlineLevel="1" x14ac:dyDescent="0.25">
      <c r="B84" s="1">
        <v>-9.5</v>
      </c>
      <c r="C84" s="1">
        <f t="shared" si="1"/>
        <v>0</v>
      </c>
      <c r="D84" s="1">
        <f t="shared" si="1"/>
        <v>0</v>
      </c>
      <c r="E84" s="1">
        <f t="shared" si="1"/>
        <v>0</v>
      </c>
      <c r="F84" s="1">
        <f t="shared" si="1"/>
        <v>0</v>
      </c>
      <c r="G84" s="1">
        <f t="shared" si="1"/>
        <v>-3.9350853412309364E-3</v>
      </c>
      <c r="I84" s="25"/>
      <c r="J84" s="26"/>
      <c r="K84" s="27"/>
    </row>
    <row r="85" spans="2:11" hidden="1" outlineLevel="1" x14ac:dyDescent="0.25">
      <c r="B85" s="15">
        <v>-9.25</v>
      </c>
      <c r="C85" s="1">
        <f t="shared" si="1"/>
        <v>0</v>
      </c>
      <c r="D85" s="1">
        <f t="shared" si="1"/>
        <v>0</v>
      </c>
      <c r="E85" s="1">
        <f t="shared" si="1"/>
        <v>0</v>
      </c>
      <c r="F85" s="1">
        <f t="shared" si="1"/>
        <v>0</v>
      </c>
      <c r="G85" s="1">
        <f t="shared" ref="D85:G148" si="2">2/G$21*IF(ABS($B85)&lt;=G$21/2,SIN(PI()/2*$B85)^2/TAN(PI()*$B85/G$21),0)</f>
        <v>-1.0102470118653681E-2</v>
      </c>
      <c r="I85" s="25"/>
      <c r="J85" s="26"/>
      <c r="K85" s="27"/>
    </row>
    <row r="86" spans="2:11" hidden="1" outlineLevel="1" x14ac:dyDescent="0.25">
      <c r="B86" s="1">
        <v>-9</v>
      </c>
      <c r="C86" s="1">
        <f t="shared" si="1"/>
        <v>0</v>
      </c>
      <c r="D86" s="1">
        <f t="shared" si="2"/>
        <v>0</v>
      </c>
      <c r="E86" s="1">
        <f t="shared" si="2"/>
        <v>0</v>
      </c>
      <c r="F86" s="1">
        <f t="shared" si="2"/>
        <v>0</v>
      </c>
      <c r="G86" s="1">
        <f t="shared" si="2"/>
        <v>-1.5838444032453634E-2</v>
      </c>
      <c r="I86" s="25"/>
      <c r="J86" s="26"/>
      <c r="K86" s="27"/>
    </row>
    <row r="87" spans="2:11" hidden="1" outlineLevel="1" x14ac:dyDescent="0.25">
      <c r="B87" s="15">
        <v>-8.75</v>
      </c>
      <c r="C87" s="1">
        <f t="shared" ref="C87:G150" si="3">2/C$21*IF(ABS($B87)&lt;=C$21/2,SIN(PI()/2*$B87)^2/TAN(PI()*$B87/C$21),0)</f>
        <v>0</v>
      </c>
      <c r="D87" s="1">
        <f t="shared" si="2"/>
        <v>0</v>
      </c>
      <c r="E87" s="1">
        <f t="shared" si="2"/>
        <v>0</v>
      </c>
      <c r="F87" s="1">
        <f t="shared" si="2"/>
        <v>0</v>
      </c>
      <c r="G87" s="1">
        <f t="shared" si="2"/>
        <v>-1.6978232560784193E-2</v>
      </c>
      <c r="I87" s="25"/>
      <c r="J87" s="26"/>
      <c r="K87" s="27"/>
    </row>
    <row r="88" spans="2:11" hidden="1" outlineLevel="1" x14ac:dyDescent="0.25">
      <c r="B88" s="1">
        <v>-8.5</v>
      </c>
      <c r="C88" s="1">
        <f t="shared" si="3"/>
        <v>0</v>
      </c>
      <c r="D88" s="1">
        <f t="shared" si="2"/>
        <v>0</v>
      </c>
      <c r="E88" s="1">
        <f t="shared" si="2"/>
        <v>0</v>
      </c>
      <c r="F88" s="1">
        <f t="shared" si="2"/>
        <v>0</v>
      </c>
      <c r="G88" s="1">
        <f t="shared" si="2"/>
        <v>-1.2003937954005813E-2</v>
      </c>
      <c r="I88" s="25"/>
      <c r="J88" s="26"/>
      <c r="K88" s="27"/>
    </row>
    <row r="89" spans="2:11" hidden="1" outlineLevel="1" x14ac:dyDescent="0.25">
      <c r="B89" s="15">
        <v>-8.25</v>
      </c>
      <c r="C89" s="1">
        <f t="shared" si="3"/>
        <v>0</v>
      </c>
      <c r="D89" s="1">
        <f t="shared" si="2"/>
        <v>0</v>
      </c>
      <c r="E89" s="1">
        <f t="shared" si="2"/>
        <v>0</v>
      </c>
      <c r="F89" s="1">
        <f t="shared" si="2"/>
        <v>0</v>
      </c>
      <c r="G89" s="1">
        <f t="shared" si="2"/>
        <v>-4.1302215451649279E-3</v>
      </c>
      <c r="I89" s="25"/>
      <c r="J89" s="26"/>
      <c r="K89" s="27"/>
    </row>
    <row r="90" spans="2:11" hidden="1" outlineLevel="1" x14ac:dyDescent="0.25">
      <c r="B90" s="1">
        <v>-8</v>
      </c>
      <c r="C90" s="1">
        <f t="shared" si="3"/>
        <v>0</v>
      </c>
      <c r="D90" s="1">
        <f t="shared" si="2"/>
        <v>0</v>
      </c>
      <c r="E90" s="1">
        <f t="shared" si="2"/>
        <v>0</v>
      </c>
      <c r="F90" s="1">
        <f t="shared" si="2"/>
        <v>-1.8389340314378256E-48</v>
      </c>
      <c r="G90" s="1">
        <f t="shared" si="2"/>
        <v>-7.803212869339311E-33</v>
      </c>
      <c r="I90" s="25"/>
      <c r="J90" s="26"/>
      <c r="K90" s="27"/>
    </row>
    <row r="91" spans="2:11" hidden="1" outlineLevel="1" x14ac:dyDescent="0.25">
      <c r="B91" s="15">
        <v>-7.75</v>
      </c>
      <c r="C91" s="1">
        <f t="shared" si="3"/>
        <v>0</v>
      </c>
      <c r="D91" s="1">
        <f t="shared" si="2"/>
        <v>0</v>
      </c>
      <c r="E91" s="1">
        <f t="shared" si="2"/>
        <v>0</v>
      </c>
      <c r="F91" s="1">
        <f t="shared" si="2"/>
        <v>-8.9930757244651718E-4</v>
      </c>
      <c r="G91" s="1">
        <f t="shared" si="2"/>
        <v>-5.4027006566836778E-3</v>
      </c>
      <c r="I91" s="25"/>
      <c r="J91" s="26"/>
      <c r="K91" s="27"/>
    </row>
    <row r="92" spans="2:11" hidden="1" outlineLevel="1" x14ac:dyDescent="0.25">
      <c r="B92" s="1">
        <v>-7.5</v>
      </c>
      <c r="C92" s="1">
        <f t="shared" si="3"/>
        <v>0</v>
      </c>
      <c r="D92" s="1">
        <f t="shared" si="2"/>
        <v>0</v>
      </c>
      <c r="E92" s="1">
        <f t="shared" si="2"/>
        <v>0</v>
      </c>
      <c r="F92" s="1">
        <f t="shared" si="2"/>
        <v>-6.1557127098227932E-3</v>
      </c>
      <c r="G92" s="1">
        <f t="shared" si="2"/>
        <v>-2.0710678118654811E-2</v>
      </c>
      <c r="I92" s="25"/>
      <c r="J92" s="26"/>
      <c r="K92" s="27"/>
    </row>
    <row r="93" spans="2:11" hidden="1" outlineLevel="1" x14ac:dyDescent="0.25">
      <c r="B93" s="15">
        <v>-7.25</v>
      </c>
      <c r="C93" s="1">
        <f t="shared" si="3"/>
        <v>0</v>
      </c>
      <c r="D93" s="1">
        <f t="shared" si="2"/>
        <v>0</v>
      </c>
      <c r="E93" s="1">
        <f t="shared" si="2"/>
        <v>0</v>
      </c>
      <c r="F93" s="1">
        <f t="shared" si="2"/>
        <v>-1.5826585638794754E-2</v>
      </c>
      <c r="G93" s="1">
        <f t="shared" si="2"/>
        <v>-3.9349350276434637E-2</v>
      </c>
      <c r="I93" s="25"/>
      <c r="J93" s="26"/>
      <c r="K93" s="27"/>
    </row>
    <row r="94" spans="2:11" hidden="1" outlineLevel="1" x14ac:dyDescent="0.25">
      <c r="B94" s="1">
        <v>-7</v>
      </c>
      <c r="C94" s="1">
        <f t="shared" si="3"/>
        <v>0</v>
      </c>
      <c r="D94" s="1">
        <f t="shared" si="2"/>
        <v>0</v>
      </c>
      <c r="E94" s="1">
        <f t="shared" si="2"/>
        <v>0</v>
      </c>
      <c r="F94" s="1">
        <f t="shared" si="2"/>
        <v>-2.4864045922457261E-2</v>
      </c>
      <c r="G94" s="1">
        <f t="shared" si="2"/>
        <v>-5.0952544949442895E-2</v>
      </c>
      <c r="I94" s="25"/>
      <c r="J94" s="26"/>
      <c r="K94" s="27"/>
    </row>
    <row r="95" spans="2:11" hidden="1" outlineLevel="1" x14ac:dyDescent="0.25">
      <c r="B95" s="15">
        <v>-6.75</v>
      </c>
      <c r="C95" s="1">
        <f t="shared" si="3"/>
        <v>0</v>
      </c>
      <c r="D95" s="1">
        <f t="shared" si="2"/>
        <v>0</v>
      </c>
      <c r="E95" s="1">
        <f t="shared" si="2"/>
        <v>0</v>
      </c>
      <c r="F95" s="1">
        <f t="shared" si="2"/>
        <v>-2.6725499271336387E-2</v>
      </c>
      <c r="G95" s="1">
        <f t="shared" si="2"/>
        <v>-4.7801286655151709E-2</v>
      </c>
      <c r="I95" s="25"/>
      <c r="J95" s="26"/>
      <c r="K95" s="27"/>
    </row>
    <row r="96" spans="2:11" hidden="1" outlineLevel="1" x14ac:dyDescent="0.25">
      <c r="B96" s="1">
        <v>-6.5</v>
      </c>
      <c r="C96" s="1">
        <f t="shared" si="3"/>
        <v>0</v>
      </c>
      <c r="D96" s="1">
        <f t="shared" si="2"/>
        <v>0</v>
      </c>
      <c r="E96" s="1">
        <f t="shared" si="2"/>
        <v>0</v>
      </c>
      <c r="F96" s="1">
        <f t="shared" si="2"/>
        <v>-1.8959167725458918E-2</v>
      </c>
      <c r="G96" s="1">
        <f t="shared" si="2"/>
        <v>-3.0640039406996639E-2</v>
      </c>
      <c r="I96" s="25"/>
      <c r="J96" s="26"/>
      <c r="K96" s="27"/>
    </row>
    <row r="97" spans="2:11" hidden="1" outlineLevel="1" x14ac:dyDescent="0.25">
      <c r="B97" s="15">
        <v>-6.25</v>
      </c>
      <c r="C97" s="1">
        <f t="shared" si="3"/>
        <v>0</v>
      </c>
      <c r="D97" s="1">
        <f t="shared" si="2"/>
        <v>0</v>
      </c>
      <c r="E97" s="1">
        <f t="shared" si="2"/>
        <v>0</v>
      </c>
      <c r="F97" s="1">
        <f t="shared" si="2"/>
        <v>-6.5499293391050092E-3</v>
      </c>
      <c r="G97" s="1">
        <f t="shared" si="2"/>
        <v>-9.7852496001285972E-3</v>
      </c>
      <c r="I97" s="25"/>
      <c r="J97" s="26"/>
      <c r="K97" s="27"/>
    </row>
    <row r="98" spans="2:11" hidden="1" outlineLevel="1" x14ac:dyDescent="0.25">
      <c r="B98" s="1">
        <v>-6</v>
      </c>
      <c r="C98" s="1">
        <f t="shared" si="3"/>
        <v>0</v>
      </c>
      <c r="D98" s="1">
        <f t="shared" si="2"/>
        <v>0</v>
      </c>
      <c r="E98" s="1">
        <f t="shared" si="2"/>
        <v>-1.3792005235783692E-48</v>
      </c>
      <c r="F98" s="1">
        <f t="shared" si="2"/>
        <v>-6.9944612811128E-33</v>
      </c>
      <c r="G98" s="1">
        <f t="shared" si="2"/>
        <v>-9.8147893605434337E-33</v>
      </c>
      <c r="I98" s="25"/>
      <c r="J98" s="26"/>
      <c r="K98" s="27"/>
    </row>
    <row r="99" spans="2:11" hidden="1" outlineLevel="1" x14ac:dyDescent="0.25">
      <c r="B99" s="15">
        <v>-5.75</v>
      </c>
      <c r="C99" s="1">
        <f t="shared" si="3"/>
        <v>0</v>
      </c>
      <c r="D99" s="1">
        <f t="shared" si="2"/>
        <v>0</v>
      </c>
      <c r="E99" s="1">
        <f t="shared" si="2"/>
        <v>-1.5997696496779239E-3</v>
      </c>
      <c r="F99" s="1">
        <f t="shared" si="2"/>
        <v>-8.658010974762027E-3</v>
      </c>
      <c r="G99" s="1">
        <f t="shared" si="2"/>
        <v>-1.1544919791677467E-2</v>
      </c>
      <c r="I99" s="25"/>
      <c r="J99" s="26"/>
      <c r="K99" s="27"/>
    </row>
    <row r="100" spans="2:11" hidden="1" outlineLevel="1" x14ac:dyDescent="0.25">
      <c r="B100" s="1">
        <v>-5.5</v>
      </c>
      <c r="C100" s="1">
        <f t="shared" si="3"/>
        <v>0</v>
      </c>
      <c r="D100" s="1">
        <f t="shared" si="2"/>
        <v>0</v>
      </c>
      <c r="E100" s="1">
        <f t="shared" si="2"/>
        <v>-1.0971041465616359E-2</v>
      </c>
      <c r="F100" s="1">
        <f t="shared" si="2"/>
        <v>-3.3406945996924571E-2</v>
      </c>
      <c r="G100" s="1">
        <f t="shared" si="2"/>
        <v>-4.2704034273173451E-2</v>
      </c>
      <c r="I100" s="25"/>
      <c r="J100" s="26"/>
      <c r="K100" s="27"/>
    </row>
    <row r="101" spans="2:11" hidden="1" outlineLevel="1" x14ac:dyDescent="0.25">
      <c r="B101" s="15">
        <v>-5.25</v>
      </c>
      <c r="C101" s="1">
        <f t="shared" si="3"/>
        <v>0</v>
      </c>
      <c r="D101" s="1">
        <f t="shared" si="2"/>
        <v>0</v>
      </c>
      <c r="E101" s="1">
        <f t="shared" si="2"/>
        <v>-2.8297054267973673E-2</v>
      </c>
      <c r="F101" s="1">
        <f t="shared" si="2"/>
        <v>-6.3950026748450725E-2</v>
      </c>
      <c r="G101" s="1">
        <f t="shared" si="2"/>
        <v>-7.8901663838704603E-2</v>
      </c>
      <c r="I101" s="25"/>
      <c r="J101" s="26"/>
      <c r="K101" s="27"/>
    </row>
    <row r="102" spans="2:11" hidden="1" outlineLevel="1" x14ac:dyDescent="0.25">
      <c r="B102" s="1">
        <v>-5</v>
      </c>
      <c r="C102" s="1">
        <f t="shared" si="3"/>
        <v>0</v>
      </c>
      <c r="D102" s="1">
        <f t="shared" si="2"/>
        <v>0</v>
      </c>
      <c r="E102" s="1">
        <f t="shared" si="2"/>
        <v>-4.4658198738520449E-2</v>
      </c>
      <c r="F102" s="1">
        <f t="shared" si="2"/>
        <v>-8.3522329739912374E-2</v>
      </c>
      <c r="G102" s="1">
        <f t="shared" si="2"/>
        <v>-0.10000000000000003</v>
      </c>
      <c r="I102" s="25"/>
      <c r="J102" s="26"/>
      <c r="K102" s="27"/>
    </row>
    <row r="103" spans="2:11" hidden="1" outlineLevel="1" x14ac:dyDescent="0.25">
      <c r="B103" s="15">
        <v>-4.75</v>
      </c>
      <c r="C103" s="1">
        <f t="shared" si="3"/>
        <v>0</v>
      </c>
      <c r="D103" s="1">
        <f t="shared" si="2"/>
        <v>0</v>
      </c>
      <c r="E103" s="1">
        <f t="shared" si="2"/>
        <v>-4.8290388934026873E-2</v>
      </c>
      <c r="F103" s="1">
        <f t="shared" si="2"/>
        <v>-7.9129792300731153E-2</v>
      </c>
      <c r="G103" s="1">
        <f t="shared" si="2"/>
        <v>-9.2336885579830733E-2</v>
      </c>
      <c r="I103" s="25"/>
      <c r="J103" s="26"/>
      <c r="K103" s="27"/>
    </row>
    <row r="104" spans="2:11" hidden="1" outlineLevel="1" x14ac:dyDescent="0.25">
      <c r="B104" s="1">
        <v>-4.5</v>
      </c>
      <c r="C104" s="1">
        <f t="shared" si="3"/>
        <v>0</v>
      </c>
      <c r="D104" s="1">
        <f t="shared" si="2"/>
        <v>0</v>
      </c>
      <c r="E104" s="1">
        <f t="shared" si="2"/>
        <v>-3.451779686442457E-2</v>
      </c>
      <c r="F104" s="1">
        <f t="shared" si="2"/>
        <v>-5.1292424426791244E-2</v>
      </c>
      <c r="G104" s="1">
        <f t="shared" si="2"/>
        <v>-5.8542478305626935E-2</v>
      </c>
      <c r="I104" s="25"/>
      <c r="J104" s="26"/>
      <c r="K104" s="27"/>
    </row>
    <row r="105" spans="2:11" hidden="1" outlineLevel="1" x14ac:dyDescent="0.25">
      <c r="B105" s="15">
        <v>-4.25</v>
      </c>
      <c r="C105" s="1">
        <f t="shared" si="3"/>
        <v>0</v>
      </c>
      <c r="D105" s="1">
        <f t="shared" si="2"/>
        <v>0</v>
      </c>
      <c r="E105" s="1">
        <f t="shared" si="2"/>
        <v>-1.2036579264453343E-2</v>
      </c>
      <c r="F105" s="1">
        <f t="shared" si="2"/>
        <v>-1.6591433731029906E-2</v>
      </c>
      <c r="G105" s="1">
        <f t="shared" si="2"/>
        <v>-1.8576663843248898E-2</v>
      </c>
      <c r="I105" s="25"/>
      <c r="J105" s="26"/>
      <c r="K105" s="27"/>
    </row>
    <row r="106" spans="2:11" hidden="1" outlineLevel="1" x14ac:dyDescent="0.25">
      <c r="B106" s="1">
        <v>-4</v>
      </c>
      <c r="C106" s="1">
        <f t="shared" si="3"/>
        <v>0</v>
      </c>
      <c r="D106" s="1">
        <f t="shared" si="2"/>
        <v>-9.194670157189128E-49</v>
      </c>
      <c r="E106" s="1">
        <f t="shared" si="2"/>
        <v>-5.7773083407092467E-33</v>
      </c>
      <c r="F106" s="1">
        <f t="shared" si="2"/>
        <v>-7.504943682824896E-33</v>
      </c>
      <c r="G106" s="1">
        <f t="shared" si="2"/>
        <v>-8.2637350393556254E-33</v>
      </c>
      <c r="I106" s="25"/>
      <c r="J106" s="26"/>
      <c r="K106" s="27"/>
    </row>
    <row r="107" spans="2:11" hidden="1" outlineLevel="1" x14ac:dyDescent="0.25">
      <c r="B107" s="15">
        <v>-3.75</v>
      </c>
      <c r="C107" s="1">
        <f t="shared" si="3"/>
        <v>0</v>
      </c>
      <c r="D107" s="1">
        <f t="shared" si="2"/>
        <v>-3.6059330193417578E-3</v>
      </c>
      <c r="E107" s="1">
        <f t="shared" si="2"/>
        <v>-1.6308749333547711E-2</v>
      </c>
      <c r="F107" s="1">
        <f t="shared" si="2"/>
        <v>-2.01973667503717E-2</v>
      </c>
      <c r="G107" s="1">
        <f t="shared" si="2"/>
        <v>-2.1917283956092923E-2</v>
      </c>
      <c r="I107" s="25"/>
      <c r="J107" s="26"/>
      <c r="K107" s="27"/>
    </row>
    <row r="108" spans="2:11" hidden="1" outlineLevel="1" x14ac:dyDescent="0.25">
      <c r="B108" s="1">
        <v>-3.5</v>
      </c>
      <c r="C108" s="1">
        <f t="shared" si="3"/>
        <v>0</v>
      </c>
      <c r="D108" s="1">
        <f t="shared" si="2"/>
        <v>-2.4864045922457272E-2</v>
      </c>
      <c r="E108" s="1">
        <f t="shared" si="2"/>
        <v>-6.3943915664913392E-2</v>
      </c>
      <c r="F108" s="1">
        <f t="shared" si="2"/>
        <v>-7.6156470349248565E-2</v>
      </c>
      <c r="G108" s="1">
        <f t="shared" si="2"/>
        <v>-8.1592584356439513E-2</v>
      </c>
      <c r="I108" s="25"/>
      <c r="J108" s="26"/>
      <c r="K108" s="27"/>
    </row>
    <row r="109" spans="2:11" hidden="1" outlineLevel="1" x14ac:dyDescent="0.25">
      <c r="B109" s="15">
        <v>-3.25</v>
      </c>
      <c r="C109" s="1">
        <f t="shared" si="3"/>
        <v>0</v>
      </c>
      <c r="D109" s="1">
        <f t="shared" si="2"/>
        <v>-6.4730647579568007E-2</v>
      </c>
      <c r="E109" s="1">
        <f t="shared" si="2"/>
        <v>-0.12475770557632733</v>
      </c>
      <c r="F109" s="1">
        <f t="shared" si="2"/>
        <v>-0.14386043988029917</v>
      </c>
      <c r="G109" s="1">
        <f t="shared" si="2"/>
        <v>-0.1524129247501656</v>
      </c>
      <c r="I109" s="25"/>
      <c r="J109" s="26"/>
      <c r="K109" s="27"/>
    </row>
    <row r="110" spans="2:11" hidden="1" outlineLevel="1" x14ac:dyDescent="0.25">
      <c r="B110" s="1">
        <v>-3</v>
      </c>
      <c r="C110" s="1">
        <f t="shared" si="3"/>
        <v>0</v>
      </c>
      <c r="D110" s="1">
        <f t="shared" si="2"/>
        <v>-0.10355339059327377</v>
      </c>
      <c r="E110" s="1">
        <f t="shared" si="2"/>
        <v>-0.16666666666666669</v>
      </c>
      <c r="F110" s="1">
        <f t="shared" si="2"/>
        <v>-0.18707572033318615</v>
      </c>
      <c r="G110" s="1">
        <f t="shared" si="2"/>
        <v>-0.19626105055051507</v>
      </c>
      <c r="I110" s="25"/>
      <c r="J110" s="26"/>
      <c r="K110" s="27"/>
    </row>
    <row r="111" spans="2:11" hidden="1" outlineLevel="1" x14ac:dyDescent="0.25">
      <c r="B111" s="15">
        <v>-2.75</v>
      </c>
      <c r="C111" s="1">
        <f t="shared" si="3"/>
        <v>0</v>
      </c>
      <c r="D111" s="1">
        <f t="shared" si="2"/>
        <v>-0.11405844810016511</v>
      </c>
      <c r="E111" s="1">
        <f t="shared" si="2"/>
        <v>-0.16221518414159214</v>
      </c>
      <c r="F111" s="1">
        <f t="shared" si="2"/>
        <v>-0.17800847484861579</v>
      </c>
      <c r="G111" s="1">
        <f t="shared" si="2"/>
        <v>-0.18515004325994844</v>
      </c>
      <c r="I111" s="25"/>
      <c r="J111" s="26"/>
      <c r="K111" s="27"/>
    </row>
    <row r="112" spans="2:11" hidden="1" outlineLevel="1" x14ac:dyDescent="0.25">
      <c r="B112" s="1">
        <v>-2.5</v>
      </c>
      <c r="C112" s="1">
        <f t="shared" si="3"/>
        <v>0</v>
      </c>
      <c r="D112" s="1">
        <f t="shared" si="2"/>
        <v>-8.3522329739912346E-2</v>
      </c>
      <c r="E112" s="1">
        <f t="shared" si="2"/>
        <v>-0.10860211440343377</v>
      </c>
      <c r="F112" s="1">
        <f t="shared" si="2"/>
        <v>-0.11692927573683683</v>
      </c>
      <c r="G112" s="1">
        <f t="shared" si="2"/>
        <v>-0.12071067811865473</v>
      </c>
      <c r="I112" s="25"/>
      <c r="J112" s="26"/>
      <c r="K112" s="27"/>
    </row>
    <row r="113" spans="2:11" hidden="1" outlineLevel="1" x14ac:dyDescent="0.25">
      <c r="B113" s="15">
        <v>-2.25</v>
      </c>
      <c r="C113" s="1">
        <f t="shared" si="3"/>
        <v>0</v>
      </c>
      <c r="D113" s="1">
        <f t="shared" si="2"/>
        <v>-3.0046406582217283E-2</v>
      </c>
      <c r="E113" s="1">
        <f t="shared" si="2"/>
        <v>-3.6528806593488061E-2</v>
      </c>
      <c r="F113" s="1">
        <f t="shared" si="2"/>
        <v>-3.8704417556979273E-2</v>
      </c>
      <c r="G113" s="1">
        <f t="shared" si="2"/>
        <v>-3.9696090473187215E-2</v>
      </c>
      <c r="I113" s="25"/>
      <c r="J113" s="26"/>
      <c r="K113" s="27"/>
    </row>
    <row r="114" spans="2:11" hidden="1" outlineLevel="1" x14ac:dyDescent="0.25">
      <c r="B114" s="1">
        <v>-2</v>
      </c>
      <c r="C114" s="1">
        <f t="shared" si="3"/>
        <v>-4.597335078594564E-49</v>
      </c>
      <c r="D114" s="1">
        <f t="shared" si="2"/>
        <v>-3.752471841412448E-33</v>
      </c>
      <c r="E114" s="1">
        <f t="shared" si="2"/>
        <v>-4.332981255531934E-33</v>
      </c>
      <c r="F114" s="1">
        <f t="shared" si="2"/>
        <v>-4.5296342059805362E-33</v>
      </c>
      <c r="G114" s="1">
        <f t="shared" si="2"/>
        <v>-4.6195683240115203E-33</v>
      </c>
      <c r="I114" s="25"/>
      <c r="J114" s="26"/>
      <c r="K114" s="27"/>
    </row>
    <row r="115" spans="2:11" hidden="1" outlineLevel="1" x14ac:dyDescent="0.25">
      <c r="B115" s="15">
        <v>-1.75</v>
      </c>
      <c r="C115" s="1">
        <f t="shared" si="3"/>
        <v>-1.4565020885908019E-2</v>
      </c>
      <c r="D115" s="1">
        <f t="shared" si="2"/>
        <v>-4.4611427468125339E-2</v>
      </c>
      <c r="E115" s="1">
        <f t="shared" si="2"/>
        <v>-4.9494057829718205E-2</v>
      </c>
      <c r="F115" s="1">
        <f t="shared" si="2"/>
        <v>-5.1161356807230343E-2</v>
      </c>
      <c r="G115" s="1">
        <f t="shared" si="2"/>
        <v>-5.1926050872096376E-2</v>
      </c>
      <c r="I115" s="25"/>
      <c r="J115" s="26"/>
      <c r="K115" s="27"/>
    </row>
    <row r="116" spans="2:11" hidden="1" outlineLevel="1" x14ac:dyDescent="0.25">
      <c r="B116" s="1">
        <v>-1.5</v>
      </c>
      <c r="C116" s="1">
        <f t="shared" si="3"/>
        <v>-0.10355339059327379</v>
      </c>
      <c r="D116" s="1">
        <f t="shared" si="2"/>
        <v>-0.18707572033318617</v>
      </c>
      <c r="E116" s="1">
        <f t="shared" si="2"/>
        <v>-0.20118446353109132</v>
      </c>
      <c r="F116" s="1">
        <f t="shared" si="2"/>
        <v>-0.20603488805864506</v>
      </c>
      <c r="G116" s="1">
        <f t="shared" si="2"/>
        <v>-0.20826498850452091</v>
      </c>
      <c r="I116" s="25"/>
      <c r="J116" s="26"/>
      <c r="K116" s="27"/>
    </row>
    <row r="117" spans="2:11" hidden="1" outlineLevel="1" x14ac:dyDescent="0.25">
      <c r="B117" s="15">
        <v>-1.25</v>
      </c>
      <c r="C117" s="1">
        <f t="shared" si="3"/>
        <v>-0.2851630709590065</v>
      </c>
      <c r="D117" s="1">
        <f t="shared" si="2"/>
        <v>-0.39922151905917164</v>
      </c>
      <c r="E117" s="1">
        <f t="shared" si="2"/>
        <v>-0.41908120083262501</v>
      </c>
      <c r="F117" s="1">
        <f t="shared" si="2"/>
        <v>-0.42594701833050802</v>
      </c>
      <c r="G117" s="1">
        <f t="shared" si="2"/>
        <v>-0.42911026691674847</v>
      </c>
      <c r="I117" s="25"/>
      <c r="J117" s="26"/>
      <c r="K117" s="27"/>
    </row>
    <row r="118" spans="2:11" hidden="1" outlineLevel="1" x14ac:dyDescent="0.25">
      <c r="B118" s="1">
        <v>-1</v>
      </c>
      <c r="C118" s="1">
        <f t="shared" si="3"/>
        <v>-0.50000000000000011</v>
      </c>
      <c r="D118" s="1">
        <f t="shared" si="2"/>
        <v>-0.60355339059327373</v>
      </c>
      <c r="E118" s="1">
        <f t="shared" si="2"/>
        <v>-0.62200846792814624</v>
      </c>
      <c r="F118" s="1">
        <f t="shared" si="2"/>
        <v>-0.62841743651573101</v>
      </c>
      <c r="G118" s="1">
        <f t="shared" si="2"/>
        <v>-0.63137515146750445</v>
      </c>
      <c r="I118" s="25"/>
      <c r="J118" s="26"/>
      <c r="K118" s="27"/>
    </row>
    <row r="119" spans="2:11" hidden="1" outlineLevel="1" x14ac:dyDescent="0.25">
      <c r="B119" s="15">
        <v>-0.75</v>
      </c>
      <c r="C119" s="1">
        <f t="shared" si="3"/>
        <v>-0.63871646155228023</v>
      </c>
      <c r="D119" s="1">
        <f t="shared" si="2"/>
        <v>-0.70344710913184827</v>
      </c>
      <c r="E119" s="1">
        <f t="shared" si="2"/>
        <v>-0.71518377819458068</v>
      </c>
      <c r="F119" s="1">
        <f t="shared" si="2"/>
        <v>-0.71927369477064307</v>
      </c>
      <c r="G119" s="1">
        <f t="shared" si="2"/>
        <v>-0.7211636184382656</v>
      </c>
      <c r="I119" s="25"/>
      <c r="J119" s="26"/>
      <c r="K119" s="27"/>
    </row>
    <row r="120" spans="2:11" hidden="1" outlineLevel="1" x14ac:dyDescent="0.25">
      <c r="B120" s="1">
        <v>-0.5</v>
      </c>
      <c r="C120" s="1">
        <f t="shared" si="3"/>
        <v>-0.60355339059327362</v>
      </c>
      <c r="D120" s="1">
        <f t="shared" si="2"/>
        <v>-0.6284174365157309</v>
      </c>
      <c r="E120" s="1">
        <f t="shared" si="2"/>
        <v>-0.63297950939376246</v>
      </c>
      <c r="F120" s="1">
        <f t="shared" si="2"/>
        <v>-0.63457314922555363</v>
      </c>
      <c r="G120" s="1">
        <f t="shared" si="2"/>
        <v>-0.63531023680873522</v>
      </c>
      <c r="I120" s="25"/>
      <c r="J120" s="26"/>
      <c r="K120" s="27"/>
    </row>
    <row r="121" spans="2:11" hidden="1" outlineLevel="1" x14ac:dyDescent="0.25">
      <c r="B121" s="15">
        <v>-0.25</v>
      </c>
      <c r="C121" s="1">
        <f t="shared" si="3"/>
        <v>-0.36811841147918178</v>
      </c>
      <c r="D121" s="1">
        <f t="shared" si="2"/>
        <v>-0.37172434449852354</v>
      </c>
      <c r="E121" s="1">
        <f t="shared" si="2"/>
        <v>-0.37239058154827609</v>
      </c>
      <c r="F121" s="1">
        <f t="shared" si="2"/>
        <v>-0.37262365207097004</v>
      </c>
      <c r="G121" s="1">
        <f t="shared" si="2"/>
        <v>-0.37273151070354449</v>
      </c>
      <c r="I121" s="25"/>
      <c r="J121" s="26"/>
      <c r="K121" s="27"/>
    </row>
    <row r="122" spans="2:11" hidden="1" outlineLevel="1" x14ac:dyDescent="0.25">
      <c r="B122" s="1">
        <v>0</v>
      </c>
      <c r="C122" s="1" t="e">
        <f t="shared" si="3"/>
        <v>#DIV/0!</v>
      </c>
      <c r="D122" s="1" t="e">
        <f t="shared" si="2"/>
        <v>#DIV/0!</v>
      </c>
      <c r="E122" s="1" t="e">
        <f t="shared" si="2"/>
        <v>#DIV/0!</v>
      </c>
      <c r="F122" s="1" t="e">
        <f t="shared" si="2"/>
        <v>#DIV/0!</v>
      </c>
      <c r="G122" s="1" t="e">
        <f t="shared" si="2"/>
        <v>#DIV/0!</v>
      </c>
      <c r="I122" s="25"/>
      <c r="J122" s="26"/>
      <c r="K122" s="27"/>
    </row>
    <row r="123" spans="2:11" hidden="1" outlineLevel="1" x14ac:dyDescent="0.25">
      <c r="B123" s="15">
        <v>0.25</v>
      </c>
      <c r="C123" s="1">
        <f t="shared" si="3"/>
        <v>0.36811841147918178</v>
      </c>
      <c r="D123" s="1">
        <f t="shared" si="2"/>
        <v>0.37172434449852354</v>
      </c>
      <c r="E123" s="1">
        <f t="shared" si="2"/>
        <v>0.37239058154827609</v>
      </c>
      <c r="F123" s="1">
        <f t="shared" si="2"/>
        <v>0.37262365207097004</v>
      </c>
      <c r="G123" s="1">
        <f t="shared" si="2"/>
        <v>0.37273151070354449</v>
      </c>
      <c r="I123" s="25"/>
      <c r="J123" s="26"/>
      <c r="K123" s="27"/>
    </row>
    <row r="124" spans="2:11" hidden="1" outlineLevel="1" x14ac:dyDescent="0.25">
      <c r="B124" s="1">
        <v>0.5</v>
      </c>
      <c r="C124" s="1">
        <f t="shared" si="3"/>
        <v>0.60355339059327362</v>
      </c>
      <c r="D124" s="1">
        <f t="shared" si="2"/>
        <v>0.6284174365157309</v>
      </c>
      <c r="E124" s="1">
        <f t="shared" si="2"/>
        <v>0.63297950939376246</v>
      </c>
      <c r="F124" s="1">
        <f t="shared" si="2"/>
        <v>0.63457314922555363</v>
      </c>
      <c r="G124" s="1">
        <f t="shared" si="2"/>
        <v>0.63531023680873522</v>
      </c>
      <c r="I124" s="25"/>
      <c r="J124" s="26"/>
      <c r="K124" s="27"/>
    </row>
    <row r="125" spans="2:11" hidden="1" outlineLevel="1" x14ac:dyDescent="0.25">
      <c r="B125" s="15">
        <v>0.75</v>
      </c>
      <c r="C125" s="1">
        <f t="shared" si="3"/>
        <v>0.63871646155228023</v>
      </c>
      <c r="D125" s="1">
        <f t="shared" si="2"/>
        <v>0.70344710913184827</v>
      </c>
      <c r="E125" s="1">
        <f t="shared" si="2"/>
        <v>0.71518377819458068</v>
      </c>
      <c r="F125" s="1">
        <f t="shared" si="2"/>
        <v>0.71927369477064307</v>
      </c>
      <c r="G125" s="1">
        <f t="shared" si="2"/>
        <v>0.7211636184382656</v>
      </c>
      <c r="I125" s="25"/>
      <c r="J125" s="26"/>
      <c r="K125" s="27"/>
    </row>
    <row r="126" spans="2:11" hidden="1" outlineLevel="1" x14ac:dyDescent="0.25">
      <c r="B126" s="1">
        <v>1</v>
      </c>
      <c r="C126" s="1">
        <f t="shared" si="3"/>
        <v>0.50000000000000011</v>
      </c>
      <c r="D126" s="1">
        <f t="shared" si="2"/>
        <v>0.60355339059327373</v>
      </c>
      <c r="E126" s="1">
        <f t="shared" si="2"/>
        <v>0.62200846792814624</v>
      </c>
      <c r="F126" s="1">
        <f t="shared" si="2"/>
        <v>0.62841743651573101</v>
      </c>
      <c r="G126" s="1">
        <f t="shared" si="2"/>
        <v>0.63137515146750445</v>
      </c>
      <c r="I126" s="25"/>
      <c r="J126" s="26"/>
      <c r="K126" s="27"/>
    </row>
    <row r="127" spans="2:11" hidden="1" outlineLevel="1" x14ac:dyDescent="0.25">
      <c r="B127" s="15">
        <v>1.25</v>
      </c>
      <c r="C127" s="1">
        <f t="shared" si="3"/>
        <v>0.2851630709590065</v>
      </c>
      <c r="D127" s="1">
        <f t="shared" si="2"/>
        <v>0.39922151905917164</v>
      </c>
      <c r="E127" s="1">
        <f t="shared" si="2"/>
        <v>0.41908120083262501</v>
      </c>
      <c r="F127" s="1">
        <f t="shared" si="2"/>
        <v>0.42594701833050802</v>
      </c>
      <c r="G127" s="1">
        <f t="shared" si="2"/>
        <v>0.42911026691674847</v>
      </c>
      <c r="I127" s="25"/>
      <c r="J127" s="26"/>
      <c r="K127" s="27"/>
    </row>
    <row r="128" spans="2:11" hidden="1" outlineLevel="1" x14ac:dyDescent="0.25">
      <c r="B128" s="1">
        <v>1.5</v>
      </c>
      <c r="C128" s="1">
        <f t="shared" si="3"/>
        <v>0.10355339059327379</v>
      </c>
      <c r="D128" s="1">
        <f t="shared" si="2"/>
        <v>0.18707572033318617</v>
      </c>
      <c r="E128" s="1">
        <f t="shared" si="2"/>
        <v>0.20118446353109132</v>
      </c>
      <c r="F128" s="1">
        <f t="shared" si="2"/>
        <v>0.20603488805864506</v>
      </c>
      <c r="G128" s="1">
        <f t="shared" si="2"/>
        <v>0.20826498850452091</v>
      </c>
      <c r="I128" s="25"/>
      <c r="J128" s="26"/>
      <c r="K128" s="27"/>
    </row>
    <row r="129" spans="2:11" hidden="1" outlineLevel="1" x14ac:dyDescent="0.25">
      <c r="B129" s="15">
        <v>1.75</v>
      </c>
      <c r="C129" s="1">
        <f t="shared" si="3"/>
        <v>1.4565020885908019E-2</v>
      </c>
      <c r="D129" s="1">
        <f t="shared" si="2"/>
        <v>4.4611427468125339E-2</v>
      </c>
      <c r="E129" s="1">
        <f t="shared" si="2"/>
        <v>4.9494057829718205E-2</v>
      </c>
      <c r="F129" s="1">
        <f t="shared" si="2"/>
        <v>5.1161356807230343E-2</v>
      </c>
      <c r="G129" s="1">
        <f t="shared" si="2"/>
        <v>5.1926050872096376E-2</v>
      </c>
      <c r="I129" s="25"/>
      <c r="J129" s="26"/>
      <c r="K129" s="27"/>
    </row>
    <row r="130" spans="2:11" hidden="1" outlineLevel="1" x14ac:dyDescent="0.25">
      <c r="B130" s="1">
        <v>2</v>
      </c>
      <c r="C130" s="1">
        <f t="shared" si="3"/>
        <v>4.597335078594564E-49</v>
      </c>
      <c r="D130" s="1">
        <f t="shared" si="2"/>
        <v>3.752471841412448E-33</v>
      </c>
      <c r="E130" s="1">
        <f t="shared" si="2"/>
        <v>4.332981255531934E-33</v>
      </c>
      <c r="F130" s="1">
        <f t="shared" si="2"/>
        <v>4.5296342059805362E-33</v>
      </c>
      <c r="G130" s="1">
        <f t="shared" si="2"/>
        <v>4.6195683240115203E-33</v>
      </c>
      <c r="I130" s="25"/>
      <c r="J130" s="26"/>
      <c r="K130" s="27"/>
    </row>
    <row r="131" spans="2:11" hidden="1" outlineLevel="1" x14ac:dyDescent="0.25">
      <c r="B131" s="15">
        <v>2.25</v>
      </c>
      <c r="C131" s="1">
        <f t="shared" si="3"/>
        <v>0</v>
      </c>
      <c r="D131" s="1">
        <f t="shared" si="2"/>
        <v>3.0046406582217283E-2</v>
      </c>
      <c r="E131" s="1">
        <f t="shared" si="2"/>
        <v>3.6528806593488061E-2</v>
      </c>
      <c r="F131" s="1">
        <f t="shared" si="2"/>
        <v>3.8704417556979273E-2</v>
      </c>
      <c r="G131" s="1">
        <f t="shared" si="2"/>
        <v>3.9696090473187215E-2</v>
      </c>
      <c r="I131" s="25"/>
      <c r="J131" s="26"/>
      <c r="K131" s="27"/>
    </row>
    <row r="132" spans="2:11" hidden="1" outlineLevel="1" x14ac:dyDescent="0.25">
      <c r="B132" s="1">
        <v>2.5</v>
      </c>
      <c r="C132" s="1">
        <f t="shared" si="3"/>
        <v>0</v>
      </c>
      <c r="D132" s="1">
        <f t="shared" si="2"/>
        <v>8.3522329739912346E-2</v>
      </c>
      <c r="E132" s="1">
        <f t="shared" si="2"/>
        <v>0.10860211440343377</v>
      </c>
      <c r="F132" s="1">
        <f t="shared" si="2"/>
        <v>0.11692927573683683</v>
      </c>
      <c r="G132" s="1">
        <f t="shared" si="2"/>
        <v>0.12071067811865473</v>
      </c>
      <c r="I132" s="25"/>
      <c r="J132" s="26"/>
      <c r="K132" s="27"/>
    </row>
    <row r="133" spans="2:11" hidden="1" outlineLevel="1" x14ac:dyDescent="0.25">
      <c r="B133" s="15">
        <v>2.75</v>
      </c>
      <c r="C133" s="1">
        <f t="shared" si="3"/>
        <v>0</v>
      </c>
      <c r="D133" s="1">
        <f t="shared" si="2"/>
        <v>0.11405844810016511</v>
      </c>
      <c r="E133" s="1">
        <f t="shared" si="2"/>
        <v>0.16221518414159214</v>
      </c>
      <c r="F133" s="1">
        <f t="shared" si="2"/>
        <v>0.17800847484861579</v>
      </c>
      <c r="G133" s="1">
        <f t="shared" si="2"/>
        <v>0.18515004325994844</v>
      </c>
      <c r="I133" s="25"/>
      <c r="J133" s="26"/>
      <c r="K133" s="27"/>
    </row>
    <row r="134" spans="2:11" hidden="1" outlineLevel="1" x14ac:dyDescent="0.25">
      <c r="B134" s="1">
        <v>3</v>
      </c>
      <c r="C134" s="1">
        <f t="shared" si="3"/>
        <v>0</v>
      </c>
      <c r="D134" s="1">
        <f t="shared" si="2"/>
        <v>0.10355339059327377</v>
      </c>
      <c r="E134" s="1">
        <f t="shared" si="2"/>
        <v>0.16666666666666669</v>
      </c>
      <c r="F134" s="1">
        <f t="shared" si="2"/>
        <v>0.18707572033318615</v>
      </c>
      <c r="G134" s="1">
        <f t="shared" si="2"/>
        <v>0.19626105055051507</v>
      </c>
      <c r="I134" s="25"/>
      <c r="J134" s="26"/>
      <c r="K134" s="27"/>
    </row>
    <row r="135" spans="2:11" hidden="1" outlineLevel="1" x14ac:dyDescent="0.25">
      <c r="B135" s="15">
        <v>3.25</v>
      </c>
      <c r="C135" s="1">
        <f t="shared" si="3"/>
        <v>0</v>
      </c>
      <c r="D135" s="1">
        <f t="shared" si="2"/>
        <v>6.4730647579568007E-2</v>
      </c>
      <c r="E135" s="1">
        <f t="shared" si="2"/>
        <v>0.12475770557632733</v>
      </c>
      <c r="F135" s="1">
        <f t="shared" si="2"/>
        <v>0.14386043988029917</v>
      </c>
      <c r="G135" s="1">
        <f t="shared" si="2"/>
        <v>0.1524129247501656</v>
      </c>
      <c r="I135" s="25"/>
      <c r="J135" s="26"/>
      <c r="K135" s="27"/>
    </row>
    <row r="136" spans="2:11" hidden="1" outlineLevel="1" x14ac:dyDescent="0.25">
      <c r="B136" s="1">
        <v>3.5</v>
      </c>
      <c r="C136" s="1">
        <f t="shared" si="3"/>
        <v>0</v>
      </c>
      <c r="D136" s="1">
        <f t="shared" si="2"/>
        <v>2.4864045922457272E-2</v>
      </c>
      <c r="E136" s="1">
        <f t="shared" si="2"/>
        <v>6.3943915664913392E-2</v>
      </c>
      <c r="F136" s="1">
        <f t="shared" si="2"/>
        <v>7.6156470349248565E-2</v>
      </c>
      <c r="G136" s="1">
        <f t="shared" si="2"/>
        <v>8.1592584356439513E-2</v>
      </c>
      <c r="I136" s="25"/>
      <c r="J136" s="26"/>
      <c r="K136" s="27"/>
    </row>
    <row r="137" spans="2:11" hidden="1" outlineLevel="1" x14ac:dyDescent="0.25">
      <c r="B137" s="15">
        <v>3.75</v>
      </c>
      <c r="C137" s="1">
        <f t="shared" si="3"/>
        <v>0</v>
      </c>
      <c r="D137" s="1">
        <f t="shared" si="2"/>
        <v>3.6059330193417578E-3</v>
      </c>
      <c r="E137" s="1">
        <f t="shared" si="2"/>
        <v>1.6308749333547711E-2</v>
      </c>
      <c r="F137" s="1">
        <f t="shared" si="2"/>
        <v>2.01973667503717E-2</v>
      </c>
      <c r="G137" s="1">
        <f t="shared" si="2"/>
        <v>2.1917283956092923E-2</v>
      </c>
      <c r="I137" s="25"/>
      <c r="J137" s="26"/>
      <c r="K137" s="27"/>
    </row>
    <row r="138" spans="2:11" hidden="1" outlineLevel="1" x14ac:dyDescent="0.25">
      <c r="B138" s="1">
        <v>4</v>
      </c>
      <c r="C138" s="1">
        <f t="shared" si="3"/>
        <v>0</v>
      </c>
      <c r="D138" s="1">
        <f t="shared" si="2"/>
        <v>9.194670157189128E-49</v>
      </c>
      <c r="E138" s="1">
        <f t="shared" si="2"/>
        <v>5.7773083407092467E-33</v>
      </c>
      <c r="F138" s="1">
        <f t="shared" si="2"/>
        <v>7.504943682824896E-33</v>
      </c>
      <c r="G138" s="1">
        <f t="shared" si="2"/>
        <v>8.2637350393556254E-33</v>
      </c>
      <c r="I138" s="25"/>
      <c r="J138" s="26"/>
      <c r="K138" s="27"/>
    </row>
    <row r="139" spans="2:11" hidden="1" outlineLevel="1" x14ac:dyDescent="0.25">
      <c r="B139" s="15">
        <v>4.25</v>
      </c>
      <c r="C139" s="1">
        <f t="shared" si="3"/>
        <v>0</v>
      </c>
      <c r="D139" s="1">
        <f t="shared" si="2"/>
        <v>0</v>
      </c>
      <c r="E139" s="1">
        <f t="shared" si="2"/>
        <v>1.2036579264453343E-2</v>
      </c>
      <c r="F139" s="1">
        <f t="shared" si="2"/>
        <v>1.6591433731029906E-2</v>
      </c>
      <c r="G139" s="1">
        <f t="shared" si="2"/>
        <v>1.8576663843248898E-2</v>
      </c>
      <c r="I139" s="25"/>
      <c r="J139" s="26"/>
      <c r="K139" s="27"/>
    </row>
    <row r="140" spans="2:11" hidden="1" outlineLevel="1" x14ac:dyDescent="0.25">
      <c r="B140" s="1">
        <v>4.5</v>
      </c>
      <c r="C140" s="1">
        <f t="shared" si="3"/>
        <v>0</v>
      </c>
      <c r="D140" s="1">
        <f t="shared" si="2"/>
        <v>0</v>
      </c>
      <c r="E140" s="1">
        <f t="shared" si="2"/>
        <v>3.451779686442457E-2</v>
      </c>
      <c r="F140" s="1">
        <f t="shared" si="2"/>
        <v>5.1292424426791244E-2</v>
      </c>
      <c r="G140" s="1">
        <f t="shared" si="2"/>
        <v>5.8542478305626935E-2</v>
      </c>
      <c r="I140" s="25"/>
      <c r="J140" s="26"/>
      <c r="K140" s="27"/>
    </row>
    <row r="141" spans="2:11" hidden="1" outlineLevel="1" x14ac:dyDescent="0.25">
      <c r="B141" s="15">
        <v>4.75</v>
      </c>
      <c r="C141" s="1">
        <f t="shared" si="3"/>
        <v>0</v>
      </c>
      <c r="D141" s="1">
        <f t="shared" si="2"/>
        <v>0</v>
      </c>
      <c r="E141" s="1">
        <f t="shared" si="2"/>
        <v>4.8290388934026873E-2</v>
      </c>
      <c r="F141" s="1">
        <f t="shared" si="2"/>
        <v>7.9129792300731153E-2</v>
      </c>
      <c r="G141" s="1">
        <f t="shared" si="2"/>
        <v>9.2336885579830733E-2</v>
      </c>
      <c r="I141" s="25"/>
      <c r="J141" s="26"/>
      <c r="K141" s="27"/>
    </row>
    <row r="142" spans="2:11" hidden="1" outlineLevel="1" x14ac:dyDescent="0.25">
      <c r="B142" s="1">
        <v>5</v>
      </c>
      <c r="C142" s="1">
        <f t="shared" si="3"/>
        <v>0</v>
      </c>
      <c r="D142" s="1">
        <f t="shared" si="2"/>
        <v>0</v>
      </c>
      <c r="E142" s="1">
        <f t="shared" si="2"/>
        <v>4.4658198738520449E-2</v>
      </c>
      <c r="F142" s="1">
        <f t="shared" si="2"/>
        <v>8.3522329739912374E-2</v>
      </c>
      <c r="G142" s="1">
        <f t="shared" si="2"/>
        <v>0.10000000000000003</v>
      </c>
      <c r="I142" s="25"/>
      <c r="J142" s="26"/>
      <c r="K142" s="27"/>
    </row>
    <row r="143" spans="2:11" hidden="1" outlineLevel="1" x14ac:dyDescent="0.25">
      <c r="B143" s="15">
        <v>5.25</v>
      </c>
      <c r="C143" s="1">
        <f t="shared" si="3"/>
        <v>0</v>
      </c>
      <c r="D143" s="1">
        <f t="shared" si="2"/>
        <v>0</v>
      </c>
      <c r="E143" s="1">
        <f t="shared" si="2"/>
        <v>2.8297054267973673E-2</v>
      </c>
      <c r="F143" s="1">
        <f t="shared" si="2"/>
        <v>6.3950026748450725E-2</v>
      </c>
      <c r="G143" s="1">
        <f t="shared" si="2"/>
        <v>7.8901663838704603E-2</v>
      </c>
      <c r="I143" s="25"/>
      <c r="J143" s="26"/>
      <c r="K143" s="27"/>
    </row>
    <row r="144" spans="2:11" hidden="1" outlineLevel="1" x14ac:dyDescent="0.25">
      <c r="B144" s="1">
        <v>5.5</v>
      </c>
      <c r="C144" s="1">
        <f t="shared" si="3"/>
        <v>0</v>
      </c>
      <c r="D144" s="1">
        <f t="shared" si="2"/>
        <v>0</v>
      </c>
      <c r="E144" s="1">
        <f t="shared" si="2"/>
        <v>1.0971041465616359E-2</v>
      </c>
      <c r="F144" s="1">
        <f t="shared" si="2"/>
        <v>3.3406945996924571E-2</v>
      </c>
      <c r="G144" s="1">
        <f t="shared" si="2"/>
        <v>4.2704034273173451E-2</v>
      </c>
      <c r="I144" s="25"/>
      <c r="J144" s="26"/>
      <c r="K144" s="27"/>
    </row>
    <row r="145" spans="2:11" hidden="1" outlineLevel="1" x14ac:dyDescent="0.25">
      <c r="B145" s="15">
        <v>5.75</v>
      </c>
      <c r="C145" s="1">
        <f t="shared" si="3"/>
        <v>0</v>
      </c>
      <c r="D145" s="1">
        <f t="shared" si="2"/>
        <v>0</v>
      </c>
      <c r="E145" s="1">
        <f t="shared" si="2"/>
        <v>1.5997696496779239E-3</v>
      </c>
      <c r="F145" s="1">
        <f t="shared" si="2"/>
        <v>8.658010974762027E-3</v>
      </c>
      <c r="G145" s="1">
        <f t="shared" si="2"/>
        <v>1.1544919791677467E-2</v>
      </c>
      <c r="I145" s="25"/>
      <c r="J145" s="26"/>
      <c r="K145" s="27"/>
    </row>
    <row r="146" spans="2:11" hidden="1" outlineLevel="1" x14ac:dyDescent="0.25">
      <c r="B146" s="1">
        <v>6</v>
      </c>
      <c r="C146" s="1">
        <f t="shared" si="3"/>
        <v>0</v>
      </c>
      <c r="D146" s="1">
        <f t="shared" si="2"/>
        <v>0</v>
      </c>
      <c r="E146" s="1">
        <f t="shared" si="2"/>
        <v>1.3792005235783692E-48</v>
      </c>
      <c r="F146" s="1">
        <f t="shared" si="2"/>
        <v>6.9944612811128E-33</v>
      </c>
      <c r="G146" s="1">
        <f t="shared" si="2"/>
        <v>9.8147893605434337E-33</v>
      </c>
      <c r="I146" s="25"/>
      <c r="J146" s="26"/>
      <c r="K146" s="27"/>
    </row>
    <row r="147" spans="2:11" hidden="1" outlineLevel="1" x14ac:dyDescent="0.25">
      <c r="B147" s="15">
        <v>6.25</v>
      </c>
      <c r="C147" s="1">
        <f t="shared" si="3"/>
        <v>0</v>
      </c>
      <c r="D147" s="1">
        <f t="shared" si="2"/>
        <v>0</v>
      </c>
      <c r="E147" s="1">
        <f t="shared" si="2"/>
        <v>0</v>
      </c>
      <c r="F147" s="1">
        <f t="shared" si="2"/>
        <v>6.5499293391050092E-3</v>
      </c>
      <c r="G147" s="1">
        <f t="shared" si="2"/>
        <v>9.7852496001285972E-3</v>
      </c>
      <c r="I147" s="25"/>
      <c r="J147" s="26"/>
      <c r="K147" s="27"/>
    </row>
    <row r="148" spans="2:11" hidden="1" outlineLevel="1" x14ac:dyDescent="0.25">
      <c r="B148" s="1">
        <v>6.5</v>
      </c>
      <c r="C148" s="1">
        <f t="shared" si="3"/>
        <v>0</v>
      </c>
      <c r="D148" s="1">
        <f t="shared" si="2"/>
        <v>0</v>
      </c>
      <c r="E148" s="1">
        <f t="shared" si="2"/>
        <v>0</v>
      </c>
      <c r="F148" s="1">
        <f t="shared" si="2"/>
        <v>1.8959167725458918E-2</v>
      </c>
      <c r="G148" s="1">
        <f t="shared" si="2"/>
        <v>3.0640039406996639E-2</v>
      </c>
      <c r="I148" s="25"/>
      <c r="J148" s="26"/>
      <c r="K148" s="27"/>
    </row>
    <row r="149" spans="2:11" hidden="1" outlineLevel="1" x14ac:dyDescent="0.25">
      <c r="B149" s="15">
        <v>6.75</v>
      </c>
      <c r="C149" s="1">
        <f t="shared" si="3"/>
        <v>0</v>
      </c>
      <c r="D149" s="1">
        <f t="shared" si="3"/>
        <v>0</v>
      </c>
      <c r="E149" s="1">
        <f t="shared" si="3"/>
        <v>0</v>
      </c>
      <c r="F149" s="1">
        <f t="shared" si="3"/>
        <v>2.6725499271336387E-2</v>
      </c>
      <c r="G149" s="1">
        <f t="shared" si="3"/>
        <v>4.7801286655151709E-2</v>
      </c>
      <c r="I149" s="25"/>
      <c r="J149" s="26"/>
      <c r="K149" s="27"/>
    </row>
    <row r="150" spans="2:11" hidden="1" outlineLevel="1" x14ac:dyDescent="0.25">
      <c r="B150" s="1">
        <v>7</v>
      </c>
      <c r="C150" s="1">
        <f t="shared" si="3"/>
        <v>0</v>
      </c>
      <c r="D150" s="1">
        <f t="shared" si="3"/>
        <v>0</v>
      </c>
      <c r="E150" s="1">
        <f t="shared" si="3"/>
        <v>0</v>
      </c>
      <c r="F150" s="1">
        <f t="shared" si="3"/>
        <v>2.4864045922457261E-2</v>
      </c>
      <c r="G150" s="1">
        <f t="shared" si="3"/>
        <v>5.0952544949442895E-2</v>
      </c>
      <c r="I150" s="25"/>
      <c r="J150" s="26"/>
      <c r="K150" s="27"/>
    </row>
    <row r="151" spans="2:11" hidden="1" outlineLevel="1" x14ac:dyDescent="0.25">
      <c r="B151" s="15">
        <v>7.25</v>
      </c>
      <c r="C151" s="1">
        <f t="shared" ref="C151:G214" si="4">2/C$21*IF(ABS($B151)&lt;=C$21/2,SIN(PI()/2*$B151)^2/TAN(PI()*$B151/C$21),0)</f>
        <v>0</v>
      </c>
      <c r="D151" s="1">
        <f t="shared" si="4"/>
        <v>0</v>
      </c>
      <c r="E151" s="1">
        <f t="shared" si="4"/>
        <v>0</v>
      </c>
      <c r="F151" s="1">
        <f t="shared" si="4"/>
        <v>1.5826585638794754E-2</v>
      </c>
      <c r="G151" s="1">
        <f t="shared" si="4"/>
        <v>3.9349350276434637E-2</v>
      </c>
      <c r="I151" s="25"/>
      <c r="J151" s="26"/>
      <c r="K151" s="27"/>
    </row>
    <row r="152" spans="2:11" hidden="1" outlineLevel="1" x14ac:dyDescent="0.25">
      <c r="B152" s="1">
        <v>7.5</v>
      </c>
      <c r="C152" s="1">
        <f t="shared" si="4"/>
        <v>0</v>
      </c>
      <c r="D152" s="1">
        <f t="shared" si="4"/>
        <v>0</v>
      </c>
      <c r="E152" s="1">
        <f t="shared" si="4"/>
        <v>0</v>
      </c>
      <c r="F152" s="1">
        <f t="shared" si="4"/>
        <v>6.1557127098227932E-3</v>
      </c>
      <c r="G152" s="1">
        <f t="shared" si="4"/>
        <v>2.0710678118654811E-2</v>
      </c>
      <c r="I152" s="25"/>
      <c r="J152" s="26"/>
      <c r="K152" s="27"/>
    </row>
    <row r="153" spans="2:11" hidden="1" outlineLevel="1" x14ac:dyDescent="0.25">
      <c r="B153" s="15">
        <v>7.75</v>
      </c>
      <c r="C153" s="1">
        <f t="shared" si="4"/>
        <v>0</v>
      </c>
      <c r="D153" s="1">
        <f t="shared" si="4"/>
        <v>0</v>
      </c>
      <c r="E153" s="1">
        <f t="shared" si="4"/>
        <v>0</v>
      </c>
      <c r="F153" s="1">
        <f t="shared" si="4"/>
        <v>8.9930757244651718E-4</v>
      </c>
      <c r="G153" s="1">
        <f t="shared" si="4"/>
        <v>5.4027006566836778E-3</v>
      </c>
      <c r="I153" s="25"/>
      <c r="J153" s="26"/>
      <c r="K153" s="27"/>
    </row>
    <row r="154" spans="2:11" hidden="1" outlineLevel="1" x14ac:dyDescent="0.25">
      <c r="B154" s="1">
        <v>8</v>
      </c>
      <c r="C154" s="1">
        <f t="shared" si="4"/>
        <v>0</v>
      </c>
      <c r="D154" s="1">
        <f t="shared" si="4"/>
        <v>0</v>
      </c>
      <c r="E154" s="1">
        <f t="shared" si="4"/>
        <v>0</v>
      </c>
      <c r="F154" s="1">
        <f t="shared" si="4"/>
        <v>1.8389340314378256E-48</v>
      </c>
      <c r="G154" s="1">
        <f t="shared" si="4"/>
        <v>7.803212869339311E-33</v>
      </c>
      <c r="I154" s="25"/>
      <c r="J154" s="26"/>
      <c r="K154" s="27"/>
    </row>
    <row r="155" spans="2:11" hidden="1" outlineLevel="1" x14ac:dyDescent="0.25">
      <c r="B155" s="15">
        <v>8.25</v>
      </c>
      <c r="C155" s="1">
        <f t="shared" si="4"/>
        <v>0</v>
      </c>
      <c r="D155" s="1">
        <f t="shared" si="4"/>
        <v>0</v>
      </c>
      <c r="E155" s="1">
        <f t="shared" si="4"/>
        <v>0</v>
      </c>
      <c r="F155" s="1">
        <f t="shared" si="4"/>
        <v>0</v>
      </c>
      <c r="G155" s="1">
        <f t="shared" si="4"/>
        <v>4.1302215451649279E-3</v>
      </c>
      <c r="I155" s="25"/>
      <c r="J155" s="26"/>
      <c r="K155" s="27"/>
    </row>
    <row r="156" spans="2:11" hidden="1" outlineLevel="1" x14ac:dyDescent="0.25">
      <c r="B156" s="1">
        <v>8.5</v>
      </c>
      <c r="C156" s="1">
        <f t="shared" si="4"/>
        <v>0</v>
      </c>
      <c r="D156" s="1">
        <f t="shared" si="4"/>
        <v>0</v>
      </c>
      <c r="E156" s="1">
        <f t="shared" si="4"/>
        <v>0</v>
      </c>
      <c r="F156" s="1">
        <f t="shared" si="4"/>
        <v>0</v>
      </c>
      <c r="G156" s="1">
        <f t="shared" si="4"/>
        <v>1.2003937954005813E-2</v>
      </c>
      <c r="I156" s="25"/>
      <c r="J156" s="26"/>
      <c r="K156" s="27"/>
    </row>
    <row r="157" spans="2:11" hidden="1" outlineLevel="1" x14ac:dyDescent="0.25">
      <c r="B157" s="15">
        <v>8.75</v>
      </c>
      <c r="C157" s="1">
        <f t="shared" si="4"/>
        <v>0</v>
      </c>
      <c r="D157" s="1">
        <f t="shared" si="4"/>
        <v>0</v>
      </c>
      <c r="E157" s="1">
        <f t="shared" si="4"/>
        <v>0</v>
      </c>
      <c r="F157" s="1">
        <f t="shared" si="4"/>
        <v>0</v>
      </c>
      <c r="G157" s="1">
        <f t="shared" si="4"/>
        <v>1.6978232560784193E-2</v>
      </c>
      <c r="I157" s="25"/>
      <c r="J157" s="26"/>
      <c r="K157" s="27"/>
    </row>
    <row r="158" spans="2:11" hidden="1" outlineLevel="1" x14ac:dyDescent="0.25">
      <c r="B158" s="1">
        <v>9</v>
      </c>
      <c r="C158" s="1">
        <f t="shared" si="4"/>
        <v>0</v>
      </c>
      <c r="D158" s="1">
        <f t="shared" si="4"/>
        <v>0</v>
      </c>
      <c r="E158" s="1">
        <f t="shared" si="4"/>
        <v>0</v>
      </c>
      <c r="F158" s="1">
        <f t="shared" si="4"/>
        <v>0</v>
      </c>
      <c r="G158" s="1">
        <f t="shared" si="4"/>
        <v>1.5838444032453634E-2</v>
      </c>
      <c r="I158" s="25"/>
      <c r="J158" s="26"/>
      <c r="K158" s="27"/>
    </row>
    <row r="159" spans="2:11" hidden="1" outlineLevel="1" x14ac:dyDescent="0.25">
      <c r="B159" s="15">
        <v>9.25</v>
      </c>
      <c r="C159" s="1">
        <f t="shared" si="4"/>
        <v>0</v>
      </c>
      <c r="D159" s="1">
        <f t="shared" si="4"/>
        <v>0</v>
      </c>
      <c r="E159" s="1">
        <f t="shared" si="4"/>
        <v>0</v>
      </c>
      <c r="F159" s="1">
        <f t="shared" si="4"/>
        <v>0</v>
      </c>
      <c r="G159" s="1">
        <f t="shared" si="4"/>
        <v>1.0102470118653681E-2</v>
      </c>
      <c r="I159" s="25"/>
      <c r="J159" s="26"/>
      <c r="K159" s="27"/>
    </row>
    <row r="160" spans="2:11" hidden="1" outlineLevel="1" x14ac:dyDescent="0.25">
      <c r="B160" s="1">
        <v>9.5</v>
      </c>
      <c r="C160" s="1">
        <f t="shared" si="4"/>
        <v>0</v>
      </c>
      <c r="D160" s="1">
        <f t="shared" si="4"/>
        <v>0</v>
      </c>
      <c r="E160" s="1">
        <f t="shared" si="4"/>
        <v>0</v>
      </c>
      <c r="F160" s="1">
        <f t="shared" si="4"/>
        <v>0</v>
      </c>
      <c r="G160" s="1">
        <f t="shared" si="4"/>
        <v>3.9350853412309364E-3</v>
      </c>
      <c r="I160" s="25"/>
      <c r="J160" s="26"/>
      <c r="K160" s="27"/>
    </row>
    <row r="161" spans="2:11" hidden="1" outlineLevel="1" x14ac:dyDescent="0.25">
      <c r="B161" s="15">
        <v>9.75</v>
      </c>
      <c r="C161" s="1">
        <f t="shared" si="4"/>
        <v>0</v>
      </c>
      <c r="D161" s="1">
        <f t="shared" si="4"/>
        <v>0</v>
      </c>
      <c r="E161" s="1">
        <f t="shared" si="4"/>
        <v>0</v>
      </c>
      <c r="F161" s="1">
        <f t="shared" si="4"/>
        <v>0</v>
      </c>
      <c r="G161" s="1">
        <f t="shared" si="4"/>
        <v>5.7539029545007104E-4</v>
      </c>
      <c r="I161" s="25"/>
      <c r="J161" s="26"/>
      <c r="K161" s="27"/>
    </row>
    <row r="162" spans="2:11" hidden="1" outlineLevel="1" x14ac:dyDescent="0.25">
      <c r="B162" s="1">
        <v>10</v>
      </c>
      <c r="C162" s="1">
        <f t="shared" si="4"/>
        <v>0</v>
      </c>
      <c r="D162" s="1">
        <f t="shared" si="4"/>
        <v>0</v>
      </c>
      <c r="E162" s="1">
        <f t="shared" si="4"/>
        <v>0</v>
      </c>
      <c r="F162" s="1">
        <f t="shared" si="4"/>
        <v>0</v>
      </c>
      <c r="G162" s="1">
        <f t="shared" si="4"/>
        <v>2.298667539297282E-48</v>
      </c>
      <c r="I162" s="25"/>
      <c r="J162" s="26"/>
      <c r="K162" s="27"/>
    </row>
    <row r="163" spans="2:11" hidden="1" outlineLevel="1" x14ac:dyDescent="0.25">
      <c r="B163" s="15">
        <v>10.25</v>
      </c>
      <c r="C163" s="1">
        <f t="shared" si="4"/>
        <v>0</v>
      </c>
      <c r="D163" s="1">
        <f t="shared" si="4"/>
        <v>0</v>
      </c>
      <c r="E163" s="1">
        <f t="shared" si="4"/>
        <v>0</v>
      </c>
      <c r="F163" s="1">
        <f t="shared" si="4"/>
        <v>0</v>
      </c>
      <c r="G163" s="1">
        <f t="shared" si="4"/>
        <v>0</v>
      </c>
      <c r="I163" s="25"/>
      <c r="J163" s="26"/>
      <c r="K163" s="27"/>
    </row>
    <row r="164" spans="2:11" hidden="1" outlineLevel="1" x14ac:dyDescent="0.25">
      <c r="B164" s="1">
        <v>10.5</v>
      </c>
      <c r="C164" s="1">
        <f t="shared" si="4"/>
        <v>0</v>
      </c>
      <c r="D164" s="1">
        <f t="shared" si="4"/>
        <v>0</v>
      </c>
      <c r="E164" s="1">
        <f t="shared" si="4"/>
        <v>0</v>
      </c>
      <c r="F164" s="1">
        <f t="shared" si="4"/>
        <v>0</v>
      </c>
      <c r="G164" s="1">
        <f t="shared" si="4"/>
        <v>0</v>
      </c>
      <c r="I164" s="25"/>
      <c r="J164" s="26"/>
      <c r="K164" s="27"/>
    </row>
    <row r="165" spans="2:11" hidden="1" outlineLevel="1" x14ac:dyDescent="0.25">
      <c r="B165" s="15">
        <v>10.75</v>
      </c>
      <c r="C165" s="1">
        <f t="shared" si="4"/>
        <v>0</v>
      </c>
      <c r="D165" s="1">
        <f t="shared" si="4"/>
        <v>0</v>
      </c>
      <c r="E165" s="1">
        <f t="shared" si="4"/>
        <v>0</v>
      </c>
      <c r="F165" s="1">
        <f t="shared" si="4"/>
        <v>0</v>
      </c>
      <c r="G165" s="1">
        <f t="shared" si="4"/>
        <v>0</v>
      </c>
      <c r="I165" s="25"/>
      <c r="J165" s="26"/>
      <c r="K165" s="27"/>
    </row>
    <row r="166" spans="2:11" hidden="1" outlineLevel="1" x14ac:dyDescent="0.25">
      <c r="B166" s="1">
        <v>11</v>
      </c>
      <c r="C166" s="1">
        <f t="shared" si="4"/>
        <v>0</v>
      </c>
      <c r="D166" s="1">
        <f t="shared" si="4"/>
        <v>0</v>
      </c>
      <c r="E166" s="1">
        <f t="shared" si="4"/>
        <v>0</v>
      </c>
      <c r="F166" s="1">
        <f t="shared" si="4"/>
        <v>0</v>
      </c>
      <c r="G166" s="1">
        <f t="shared" si="4"/>
        <v>0</v>
      </c>
      <c r="I166" s="25"/>
      <c r="J166" s="26"/>
      <c r="K166" s="27"/>
    </row>
    <row r="167" spans="2:11" hidden="1" outlineLevel="1" x14ac:dyDescent="0.25">
      <c r="B167" s="15">
        <v>11.25</v>
      </c>
      <c r="C167" s="1">
        <f t="shared" si="4"/>
        <v>0</v>
      </c>
      <c r="D167" s="1">
        <f t="shared" si="4"/>
        <v>0</v>
      </c>
      <c r="E167" s="1">
        <f t="shared" si="4"/>
        <v>0</v>
      </c>
      <c r="F167" s="1">
        <f t="shared" si="4"/>
        <v>0</v>
      </c>
      <c r="G167" s="1">
        <f t="shared" si="4"/>
        <v>0</v>
      </c>
      <c r="I167" s="25"/>
      <c r="J167" s="26"/>
      <c r="K167" s="27"/>
    </row>
    <row r="168" spans="2:11" hidden="1" outlineLevel="1" x14ac:dyDescent="0.25">
      <c r="B168" s="1">
        <v>11.5</v>
      </c>
      <c r="C168" s="1">
        <f t="shared" si="4"/>
        <v>0</v>
      </c>
      <c r="D168" s="1">
        <f t="shared" si="4"/>
        <v>0</v>
      </c>
      <c r="E168" s="1">
        <f t="shared" si="4"/>
        <v>0</v>
      </c>
      <c r="F168" s="1">
        <f t="shared" si="4"/>
        <v>0</v>
      </c>
      <c r="G168" s="1">
        <f t="shared" si="4"/>
        <v>0</v>
      </c>
      <c r="I168" s="25"/>
      <c r="J168" s="26"/>
      <c r="K168" s="27"/>
    </row>
    <row r="169" spans="2:11" hidden="1" outlineLevel="1" x14ac:dyDescent="0.25">
      <c r="B169" s="15">
        <v>11.75</v>
      </c>
      <c r="C169" s="1">
        <f t="shared" si="4"/>
        <v>0</v>
      </c>
      <c r="D169" s="1">
        <f t="shared" si="4"/>
        <v>0</v>
      </c>
      <c r="E169" s="1">
        <f t="shared" si="4"/>
        <v>0</v>
      </c>
      <c r="F169" s="1">
        <f t="shared" si="4"/>
        <v>0</v>
      </c>
      <c r="G169" s="1">
        <f t="shared" si="4"/>
        <v>0</v>
      </c>
      <c r="I169" s="25"/>
      <c r="J169" s="26"/>
      <c r="K169" s="27"/>
    </row>
    <row r="170" spans="2:11" hidden="1" outlineLevel="1" x14ac:dyDescent="0.25">
      <c r="B170" s="1">
        <v>12</v>
      </c>
      <c r="C170" s="1">
        <f t="shared" si="4"/>
        <v>0</v>
      </c>
      <c r="D170" s="1">
        <f t="shared" si="4"/>
        <v>0</v>
      </c>
      <c r="E170" s="1">
        <f t="shared" si="4"/>
        <v>0</v>
      </c>
      <c r="F170" s="1">
        <f t="shared" si="4"/>
        <v>0</v>
      </c>
      <c r="G170" s="1">
        <f t="shared" si="4"/>
        <v>0</v>
      </c>
      <c r="I170" s="25"/>
      <c r="J170" s="26"/>
      <c r="K170" s="27"/>
    </row>
    <row r="171" spans="2:11" hidden="1" outlineLevel="1" x14ac:dyDescent="0.25">
      <c r="B171" s="15">
        <v>12.25</v>
      </c>
      <c r="C171" s="1">
        <f t="shared" si="4"/>
        <v>0</v>
      </c>
      <c r="D171" s="1">
        <f t="shared" si="4"/>
        <v>0</v>
      </c>
      <c r="E171" s="1">
        <f t="shared" si="4"/>
        <v>0</v>
      </c>
      <c r="F171" s="1">
        <f t="shared" si="4"/>
        <v>0</v>
      </c>
      <c r="G171" s="1">
        <f t="shared" si="4"/>
        <v>0</v>
      </c>
      <c r="I171" s="25"/>
      <c r="J171" s="26"/>
      <c r="K171" s="27"/>
    </row>
    <row r="172" spans="2:11" hidden="1" outlineLevel="1" x14ac:dyDescent="0.25">
      <c r="B172" s="1">
        <v>12.5</v>
      </c>
      <c r="C172" s="1">
        <f t="shared" si="4"/>
        <v>0</v>
      </c>
      <c r="D172" s="1">
        <f t="shared" si="4"/>
        <v>0</v>
      </c>
      <c r="E172" s="1">
        <f t="shared" si="4"/>
        <v>0</v>
      </c>
      <c r="F172" s="1">
        <f t="shared" si="4"/>
        <v>0</v>
      </c>
      <c r="G172" s="1">
        <f t="shared" si="4"/>
        <v>0</v>
      </c>
      <c r="I172" s="25"/>
      <c r="J172" s="26"/>
      <c r="K172" s="27"/>
    </row>
    <row r="173" spans="2:11" hidden="1" outlineLevel="1" x14ac:dyDescent="0.25">
      <c r="B173" s="15">
        <v>12.75</v>
      </c>
      <c r="C173" s="1">
        <f t="shared" si="4"/>
        <v>0</v>
      </c>
      <c r="D173" s="1">
        <f t="shared" si="4"/>
        <v>0</v>
      </c>
      <c r="E173" s="1">
        <f t="shared" si="4"/>
        <v>0</v>
      </c>
      <c r="F173" s="1">
        <f t="shared" si="4"/>
        <v>0</v>
      </c>
      <c r="G173" s="1">
        <f t="shared" si="4"/>
        <v>0</v>
      </c>
      <c r="I173" s="25"/>
      <c r="J173" s="26"/>
      <c r="K173" s="27"/>
    </row>
    <row r="174" spans="2:11" hidden="1" outlineLevel="1" x14ac:dyDescent="0.25">
      <c r="B174" s="1">
        <v>13</v>
      </c>
      <c r="C174" s="1">
        <f t="shared" si="4"/>
        <v>0</v>
      </c>
      <c r="D174" s="1">
        <f t="shared" si="4"/>
        <v>0</v>
      </c>
      <c r="E174" s="1">
        <f t="shared" si="4"/>
        <v>0</v>
      </c>
      <c r="F174" s="1">
        <f t="shared" si="4"/>
        <v>0</v>
      </c>
      <c r="G174" s="1">
        <f t="shared" si="4"/>
        <v>0</v>
      </c>
      <c r="I174" s="25"/>
      <c r="J174" s="26"/>
      <c r="K174" s="27"/>
    </row>
    <row r="175" spans="2:11" hidden="1" outlineLevel="1" x14ac:dyDescent="0.25">
      <c r="B175" s="15">
        <v>13.25</v>
      </c>
      <c r="C175" s="1">
        <f t="shared" si="4"/>
        <v>0</v>
      </c>
      <c r="D175" s="1">
        <f t="shared" si="4"/>
        <v>0</v>
      </c>
      <c r="E175" s="1">
        <f t="shared" si="4"/>
        <v>0</v>
      </c>
      <c r="F175" s="1">
        <f t="shared" si="4"/>
        <v>0</v>
      </c>
      <c r="G175" s="1">
        <f t="shared" si="4"/>
        <v>0</v>
      </c>
      <c r="I175" s="25"/>
      <c r="J175" s="26"/>
      <c r="K175" s="27"/>
    </row>
    <row r="176" spans="2:11" hidden="1" outlineLevel="1" x14ac:dyDescent="0.25">
      <c r="B176" s="1">
        <v>13.5</v>
      </c>
      <c r="C176" s="1">
        <f t="shared" si="4"/>
        <v>0</v>
      </c>
      <c r="D176" s="1">
        <f t="shared" si="4"/>
        <v>0</v>
      </c>
      <c r="E176" s="1">
        <f t="shared" si="4"/>
        <v>0</v>
      </c>
      <c r="F176" s="1">
        <f t="shared" si="4"/>
        <v>0</v>
      </c>
      <c r="G176" s="1">
        <f t="shared" si="4"/>
        <v>0</v>
      </c>
      <c r="I176" s="25"/>
      <c r="J176" s="26"/>
      <c r="K176" s="27"/>
    </row>
    <row r="177" spans="2:11" hidden="1" outlineLevel="1" x14ac:dyDescent="0.25">
      <c r="B177" s="15">
        <v>13.75</v>
      </c>
      <c r="C177" s="1">
        <f t="shared" si="4"/>
        <v>0</v>
      </c>
      <c r="D177" s="1">
        <f t="shared" si="4"/>
        <v>0</v>
      </c>
      <c r="E177" s="1">
        <f t="shared" si="4"/>
        <v>0</v>
      </c>
      <c r="F177" s="1">
        <f t="shared" si="4"/>
        <v>0</v>
      </c>
      <c r="G177" s="1">
        <f t="shared" si="4"/>
        <v>0</v>
      </c>
      <c r="I177" s="25"/>
      <c r="J177" s="26"/>
      <c r="K177" s="27"/>
    </row>
    <row r="178" spans="2:11" hidden="1" outlineLevel="1" x14ac:dyDescent="0.25">
      <c r="B178" s="1">
        <v>14</v>
      </c>
      <c r="C178" s="1">
        <f t="shared" si="4"/>
        <v>0</v>
      </c>
      <c r="D178" s="1">
        <f t="shared" si="4"/>
        <v>0</v>
      </c>
      <c r="E178" s="1">
        <f t="shared" si="4"/>
        <v>0</v>
      </c>
      <c r="F178" s="1">
        <f t="shared" si="4"/>
        <v>0</v>
      </c>
      <c r="G178" s="1">
        <f t="shared" si="4"/>
        <v>0</v>
      </c>
      <c r="I178" s="25"/>
      <c r="J178" s="26"/>
      <c r="K178" s="27"/>
    </row>
    <row r="179" spans="2:11" hidden="1" outlineLevel="1" x14ac:dyDescent="0.25">
      <c r="B179" s="15">
        <v>14.25</v>
      </c>
      <c r="C179" s="1">
        <f t="shared" si="4"/>
        <v>0</v>
      </c>
      <c r="D179" s="1">
        <f t="shared" si="4"/>
        <v>0</v>
      </c>
      <c r="E179" s="1">
        <f t="shared" si="4"/>
        <v>0</v>
      </c>
      <c r="F179" s="1">
        <f t="shared" si="4"/>
        <v>0</v>
      </c>
      <c r="G179" s="1">
        <f t="shared" si="4"/>
        <v>0</v>
      </c>
      <c r="I179" s="25"/>
      <c r="J179" s="26"/>
      <c r="K179" s="27"/>
    </row>
    <row r="180" spans="2:11" hidden="1" outlineLevel="1" x14ac:dyDescent="0.25">
      <c r="B180" s="1">
        <v>14.5</v>
      </c>
      <c r="C180" s="1">
        <f t="shared" si="4"/>
        <v>0</v>
      </c>
      <c r="D180" s="1">
        <f t="shared" si="4"/>
        <v>0</v>
      </c>
      <c r="E180" s="1">
        <f t="shared" si="4"/>
        <v>0</v>
      </c>
      <c r="F180" s="1">
        <f t="shared" si="4"/>
        <v>0</v>
      </c>
      <c r="G180" s="1">
        <f t="shared" si="4"/>
        <v>0</v>
      </c>
      <c r="I180" s="25"/>
      <c r="J180" s="26"/>
      <c r="K180" s="27"/>
    </row>
    <row r="181" spans="2:11" hidden="1" outlineLevel="1" x14ac:dyDescent="0.25">
      <c r="B181" s="15">
        <v>14.75</v>
      </c>
      <c r="C181" s="1">
        <f t="shared" si="4"/>
        <v>0</v>
      </c>
      <c r="D181" s="1">
        <f t="shared" si="4"/>
        <v>0</v>
      </c>
      <c r="E181" s="1">
        <f t="shared" si="4"/>
        <v>0</v>
      </c>
      <c r="F181" s="1">
        <f t="shared" si="4"/>
        <v>0</v>
      </c>
      <c r="G181" s="1">
        <f t="shared" si="4"/>
        <v>0</v>
      </c>
      <c r="I181" s="25"/>
      <c r="J181" s="26"/>
      <c r="K181" s="27"/>
    </row>
    <row r="182" spans="2:11" hidden="1" outlineLevel="1" x14ac:dyDescent="0.25">
      <c r="B182" s="1">
        <v>15</v>
      </c>
      <c r="C182" s="1">
        <f t="shared" si="4"/>
        <v>0</v>
      </c>
      <c r="D182" s="1">
        <f t="shared" si="4"/>
        <v>0</v>
      </c>
      <c r="E182" s="1">
        <f t="shared" si="4"/>
        <v>0</v>
      </c>
      <c r="F182" s="1">
        <f t="shared" si="4"/>
        <v>0</v>
      </c>
      <c r="G182" s="1">
        <f t="shared" si="4"/>
        <v>0</v>
      </c>
      <c r="I182" s="25"/>
      <c r="J182" s="26"/>
      <c r="K182" s="27"/>
    </row>
    <row r="183" spans="2:11" hidden="1" outlineLevel="1" x14ac:dyDescent="0.25">
      <c r="B183" s="15">
        <v>15.25</v>
      </c>
      <c r="C183" s="1">
        <f t="shared" si="4"/>
        <v>0</v>
      </c>
      <c r="D183" s="1">
        <f t="shared" si="4"/>
        <v>0</v>
      </c>
      <c r="E183" s="1">
        <f t="shared" si="4"/>
        <v>0</v>
      </c>
      <c r="F183" s="1">
        <f t="shared" si="4"/>
        <v>0</v>
      </c>
      <c r="G183" s="1">
        <f t="shared" si="4"/>
        <v>0</v>
      </c>
      <c r="I183" s="25"/>
      <c r="J183" s="26"/>
      <c r="K183" s="27"/>
    </row>
    <row r="184" spans="2:11" hidden="1" outlineLevel="1" x14ac:dyDescent="0.25">
      <c r="B184" s="1">
        <v>15.5</v>
      </c>
      <c r="C184" s="1">
        <f t="shared" si="4"/>
        <v>0</v>
      </c>
      <c r="D184" s="1">
        <f t="shared" si="4"/>
        <v>0</v>
      </c>
      <c r="E184" s="1">
        <f t="shared" si="4"/>
        <v>0</v>
      </c>
      <c r="F184" s="1">
        <f t="shared" si="4"/>
        <v>0</v>
      </c>
      <c r="G184" s="1">
        <f t="shared" si="4"/>
        <v>0</v>
      </c>
      <c r="I184" s="25"/>
      <c r="J184" s="26"/>
      <c r="K184" s="27"/>
    </row>
    <row r="185" spans="2:11" hidden="1" outlineLevel="1" x14ac:dyDescent="0.25">
      <c r="B185" s="15">
        <v>15.75</v>
      </c>
      <c r="C185" s="1">
        <f t="shared" si="4"/>
        <v>0</v>
      </c>
      <c r="D185" s="1">
        <f t="shared" si="4"/>
        <v>0</v>
      </c>
      <c r="E185" s="1">
        <f t="shared" si="4"/>
        <v>0</v>
      </c>
      <c r="F185" s="1">
        <f t="shared" si="4"/>
        <v>0</v>
      </c>
      <c r="G185" s="1">
        <f t="shared" si="4"/>
        <v>0</v>
      </c>
      <c r="I185" s="25"/>
      <c r="J185" s="26"/>
      <c r="K185" s="27"/>
    </row>
    <row r="186" spans="2:11" hidden="1" outlineLevel="1" x14ac:dyDescent="0.25">
      <c r="B186" s="1">
        <v>16</v>
      </c>
      <c r="C186" s="1">
        <f t="shared" si="4"/>
        <v>0</v>
      </c>
      <c r="D186" s="1">
        <f t="shared" si="4"/>
        <v>0</v>
      </c>
      <c r="E186" s="1">
        <f t="shared" si="4"/>
        <v>0</v>
      </c>
      <c r="F186" s="1">
        <f t="shared" si="4"/>
        <v>0</v>
      </c>
      <c r="G186" s="1">
        <f t="shared" si="4"/>
        <v>0</v>
      </c>
      <c r="I186" s="25"/>
      <c r="J186" s="26"/>
      <c r="K186" s="27"/>
    </row>
    <row r="187" spans="2:11" hidden="1" outlineLevel="1" x14ac:dyDescent="0.25">
      <c r="B187" s="15">
        <v>16.25</v>
      </c>
      <c r="C187" s="1">
        <f t="shared" si="4"/>
        <v>0</v>
      </c>
      <c r="D187" s="1">
        <f t="shared" si="4"/>
        <v>0</v>
      </c>
      <c r="E187" s="1">
        <f t="shared" si="4"/>
        <v>0</v>
      </c>
      <c r="F187" s="1">
        <f t="shared" si="4"/>
        <v>0</v>
      </c>
      <c r="G187" s="1">
        <f t="shared" si="4"/>
        <v>0</v>
      </c>
      <c r="I187" s="25"/>
      <c r="J187" s="26"/>
      <c r="K187" s="27"/>
    </row>
    <row r="188" spans="2:11" hidden="1" outlineLevel="1" x14ac:dyDescent="0.25">
      <c r="B188" s="1">
        <v>16.5</v>
      </c>
      <c r="C188" s="1">
        <f t="shared" si="4"/>
        <v>0</v>
      </c>
      <c r="D188" s="1">
        <f t="shared" si="4"/>
        <v>0</v>
      </c>
      <c r="E188" s="1">
        <f t="shared" si="4"/>
        <v>0</v>
      </c>
      <c r="F188" s="1">
        <f t="shared" si="4"/>
        <v>0</v>
      </c>
      <c r="G188" s="1">
        <f t="shared" si="4"/>
        <v>0</v>
      </c>
      <c r="I188" s="25"/>
      <c r="J188" s="26"/>
      <c r="K188" s="27"/>
    </row>
    <row r="189" spans="2:11" hidden="1" outlineLevel="1" x14ac:dyDescent="0.25">
      <c r="B189" s="15">
        <v>16.75</v>
      </c>
      <c r="C189" s="1">
        <f t="shared" si="4"/>
        <v>0</v>
      </c>
      <c r="D189" s="1">
        <f t="shared" si="4"/>
        <v>0</v>
      </c>
      <c r="E189" s="1">
        <f t="shared" si="4"/>
        <v>0</v>
      </c>
      <c r="F189" s="1">
        <f t="shared" si="4"/>
        <v>0</v>
      </c>
      <c r="G189" s="1">
        <f t="shared" si="4"/>
        <v>0</v>
      </c>
      <c r="I189" s="25"/>
      <c r="J189" s="26"/>
      <c r="K189" s="27"/>
    </row>
    <row r="190" spans="2:11" hidden="1" outlineLevel="1" x14ac:dyDescent="0.25">
      <c r="B190" s="1">
        <v>17</v>
      </c>
      <c r="C190" s="1">
        <f t="shared" si="4"/>
        <v>0</v>
      </c>
      <c r="D190" s="1">
        <f t="shared" si="4"/>
        <v>0</v>
      </c>
      <c r="E190" s="1">
        <f t="shared" si="4"/>
        <v>0</v>
      </c>
      <c r="F190" s="1">
        <f t="shared" si="4"/>
        <v>0</v>
      </c>
      <c r="G190" s="1">
        <f t="shared" si="4"/>
        <v>0</v>
      </c>
      <c r="I190" s="25"/>
      <c r="J190" s="26"/>
      <c r="K190" s="27"/>
    </row>
    <row r="191" spans="2:11" hidden="1" outlineLevel="1" x14ac:dyDescent="0.25">
      <c r="B191" s="15">
        <v>17.25</v>
      </c>
      <c r="C191" s="1">
        <f t="shared" si="4"/>
        <v>0</v>
      </c>
      <c r="D191" s="1">
        <f t="shared" si="4"/>
        <v>0</v>
      </c>
      <c r="E191" s="1">
        <f t="shared" si="4"/>
        <v>0</v>
      </c>
      <c r="F191" s="1">
        <f t="shared" si="4"/>
        <v>0</v>
      </c>
      <c r="G191" s="1">
        <f t="shared" si="4"/>
        <v>0</v>
      </c>
      <c r="I191" s="25"/>
      <c r="J191" s="26"/>
      <c r="K191" s="27"/>
    </row>
    <row r="192" spans="2:11" hidden="1" outlineLevel="1" x14ac:dyDescent="0.25">
      <c r="B192" s="1">
        <v>17.5</v>
      </c>
      <c r="C192" s="1">
        <f t="shared" si="4"/>
        <v>0</v>
      </c>
      <c r="D192" s="1">
        <f t="shared" si="4"/>
        <v>0</v>
      </c>
      <c r="E192" s="1">
        <f t="shared" si="4"/>
        <v>0</v>
      </c>
      <c r="F192" s="1">
        <f t="shared" si="4"/>
        <v>0</v>
      </c>
      <c r="G192" s="1">
        <f t="shared" si="4"/>
        <v>0</v>
      </c>
      <c r="I192" s="25"/>
      <c r="J192" s="26"/>
      <c r="K192" s="27"/>
    </row>
    <row r="193" spans="2:11" hidden="1" outlineLevel="1" x14ac:dyDescent="0.25">
      <c r="B193" s="15">
        <v>17.75</v>
      </c>
      <c r="C193" s="1">
        <f t="shared" si="4"/>
        <v>0</v>
      </c>
      <c r="D193" s="1">
        <f t="shared" si="4"/>
        <v>0</v>
      </c>
      <c r="E193" s="1">
        <f t="shared" si="4"/>
        <v>0</v>
      </c>
      <c r="F193" s="1">
        <f t="shared" si="4"/>
        <v>0</v>
      </c>
      <c r="G193" s="1">
        <f t="shared" si="4"/>
        <v>0</v>
      </c>
      <c r="I193" s="25"/>
      <c r="J193" s="26"/>
      <c r="K193" s="27"/>
    </row>
    <row r="194" spans="2:11" hidden="1" outlineLevel="1" x14ac:dyDescent="0.25">
      <c r="B194" s="1">
        <v>18</v>
      </c>
      <c r="C194" s="1">
        <f t="shared" si="4"/>
        <v>0</v>
      </c>
      <c r="D194" s="1">
        <f t="shared" si="4"/>
        <v>0</v>
      </c>
      <c r="E194" s="1">
        <f t="shared" si="4"/>
        <v>0</v>
      </c>
      <c r="F194" s="1">
        <f t="shared" si="4"/>
        <v>0</v>
      </c>
      <c r="G194" s="1">
        <f t="shared" si="4"/>
        <v>0</v>
      </c>
      <c r="I194" s="25"/>
      <c r="J194" s="26"/>
      <c r="K194" s="27"/>
    </row>
    <row r="195" spans="2:11" hidden="1" outlineLevel="1" x14ac:dyDescent="0.25">
      <c r="B195" s="15">
        <v>18.25</v>
      </c>
      <c r="C195" s="1">
        <f t="shared" si="4"/>
        <v>0</v>
      </c>
      <c r="D195" s="1">
        <f t="shared" si="4"/>
        <v>0</v>
      </c>
      <c r="E195" s="1">
        <f t="shared" si="4"/>
        <v>0</v>
      </c>
      <c r="F195" s="1">
        <f t="shared" si="4"/>
        <v>0</v>
      </c>
      <c r="G195" s="1">
        <f t="shared" si="4"/>
        <v>0</v>
      </c>
      <c r="I195" s="25"/>
      <c r="J195" s="26"/>
      <c r="K195" s="27"/>
    </row>
    <row r="196" spans="2:11" hidden="1" outlineLevel="1" x14ac:dyDescent="0.25">
      <c r="B196" s="1">
        <v>18.5</v>
      </c>
      <c r="C196" s="1">
        <f t="shared" si="4"/>
        <v>0</v>
      </c>
      <c r="D196" s="1">
        <f t="shared" si="4"/>
        <v>0</v>
      </c>
      <c r="E196" s="1">
        <f t="shared" si="4"/>
        <v>0</v>
      </c>
      <c r="F196" s="1">
        <f t="shared" si="4"/>
        <v>0</v>
      </c>
      <c r="G196" s="1">
        <f t="shared" si="4"/>
        <v>0</v>
      </c>
      <c r="I196" s="25"/>
      <c r="J196" s="26"/>
      <c r="K196" s="27"/>
    </row>
    <row r="197" spans="2:11" hidden="1" outlineLevel="1" x14ac:dyDescent="0.25">
      <c r="B197" s="15">
        <v>18.75</v>
      </c>
      <c r="C197" s="1">
        <f t="shared" si="4"/>
        <v>0</v>
      </c>
      <c r="D197" s="1">
        <f t="shared" si="4"/>
        <v>0</v>
      </c>
      <c r="E197" s="1">
        <f t="shared" si="4"/>
        <v>0</v>
      </c>
      <c r="F197" s="1">
        <f t="shared" si="4"/>
        <v>0</v>
      </c>
      <c r="G197" s="1">
        <f t="shared" si="4"/>
        <v>0</v>
      </c>
      <c r="I197" s="25"/>
      <c r="J197" s="26"/>
      <c r="K197" s="27"/>
    </row>
    <row r="198" spans="2:11" hidden="1" outlineLevel="1" x14ac:dyDescent="0.25">
      <c r="B198" s="1">
        <v>19</v>
      </c>
      <c r="C198" s="1">
        <f t="shared" si="4"/>
        <v>0</v>
      </c>
      <c r="D198" s="1">
        <f t="shared" si="4"/>
        <v>0</v>
      </c>
      <c r="E198" s="1">
        <f t="shared" si="4"/>
        <v>0</v>
      </c>
      <c r="F198" s="1">
        <f t="shared" si="4"/>
        <v>0</v>
      </c>
      <c r="G198" s="1">
        <f t="shared" ref="D198:G222" si="5">2/G$21*IF(ABS($B198)&lt;=G$21/2,SIN(PI()/2*$B198)^2/TAN(PI()*$B198/G$21),0)</f>
        <v>0</v>
      </c>
      <c r="I198" s="25"/>
      <c r="J198" s="26"/>
      <c r="K198" s="27"/>
    </row>
    <row r="199" spans="2:11" hidden="1" outlineLevel="1" x14ac:dyDescent="0.25">
      <c r="B199" s="15">
        <v>19.25</v>
      </c>
      <c r="C199" s="1">
        <f t="shared" si="4"/>
        <v>0</v>
      </c>
      <c r="D199" s="1">
        <f t="shared" si="5"/>
        <v>0</v>
      </c>
      <c r="E199" s="1">
        <f t="shared" si="5"/>
        <v>0</v>
      </c>
      <c r="F199" s="1">
        <f t="shared" si="5"/>
        <v>0</v>
      </c>
      <c r="G199" s="1">
        <f t="shared" si="5"/>
        <v>0</v>
      </c>
      <c r="I199" s="25"/>
      <c r="J199" s="26"/>
      <c r="K199" s="27"/>
    </row>
    <row r="200" spans="2:11" hidden="1" outlineLevel="1" x14ac:dyDescent="0.25">
      <c r="B200" s="1">
        <v>19.5</v>
      </c>
      <c r="C200" s="1">
        <f t="shared" si="4"/>
        <v>0</v>
      </c>
      <c r="D200" s="1">
        <f t="shared" si="5"/>
        <v>0</v>
      </c>
      <c r="E200" s="1">
        <f t="shared" si="5"/>
        <v>0</v>
      </c>
      <c r="F200" s="1">
        <f t="shared" si="5"/>
        <v>0</v>
      </c>
      <c r="G200" s="1">
        <f t="shared" si="5"/>
        <v>0</v>
      </c>
      <c r="I200" s="25"/>
      <c r="J200" s="26"/>
      <c r="K200" s="27"/>
    </row>
    <row r="201" spans="2:11" hidden="1" outlineLevel="1" x14ac:dyDescent="0.25">
      <c r="B201" s="15">
        <v>19.75</v>
      </c>
      <c r="C201" s="1">
        <f t="shared" si="4"/>
        <v>0</v>
      </c>
      <c r="D201" s="1">
        <f t="shared" si="5"/>
        <v>0</v>
      </c>
      <c r="E201" s="1">
        <f t="shared" si="5"/>
        <v>0</v>
      </c>
      <c r="F201" s="1">
        <f t="shared" si="5"/>
        <v>0</v>
      </c>
      <c r="G201" s="1">
        <f t="shared" si="5"/>
        <v>0</v>
      </c>
      <c r="I201" s="25"/>
      <c r="J201" s="26"/>
      <c r="K201" s="27"/>
    </row>
    <row r="202" spans="2:11" hidden="1" outlineLevel="1" x14ac:dyDescent="0.25">
      <c r="B202" s="1">
        <v>20</v>
      </c>
      <c r="C202" s="1">
        <f t="shared" si="4"/>
        <v>0</v>
      </c>
      <c r="D202" s="1">
        <f t="shared" si="5"/>
        <v>0</v>
      </c>
      <c r="E202" s="1">
        <f t="shared" si="5"/>
        <v>0</v>
      </c>
      <c r="F202" s="1">
        <f t="shared" si="5"/>
        <v>0</v>
      </c>
      <c r="G202" s="1">
        <f t="shared" si="5"/>
        <v>0</v>
      </c>
      <c r="I202" s="25"/>
      <c r="J202" s="26"/>
      <c r="K202" s="27"/>
    </row>
    <row r="203" spans="2:11" hidden="1" outlineLevel="1" x14ac:dyDescent="0.25">
      <c r="B203" s="15">
        <v>20.25</v>
      </c>
      <c r="C203" s="1">
        <f t="shared" si="4"/>
        <v>0</v>
      </c>
      <c r="D203" s="1">
        <f t="shared" si="5"/>
        <v>0</v>
      </c>
      <c r="E203" s="1">
        <f t="shared" si="5"/>
        <v>0</v>
      </c>
      <c r="F203" s="1">
        <f t="shared" si="5"/>
        <v>0</v>
      </c>
      <c r="G203" s="1">
        <f t="shared" si="5"/>
        <v>0</v>
      </c>
      <c r="I203" s="25"/>
      <c r="J203" s="26"/>
      <c r="K203" s="27"/>
    </row>
    <row r="204" spans="2:11" hidden="1" outlineLevel="1" x14ac:dyDescent="0.25">
      <c r="B204" s="1">
        <v>20.5</v>
      </c>
      <c r="C204" s="1">
        <f t="shared" si="4"/>
        <v>0</v>
      </c>
      <c r="D204" s="1">
        <f t="shared" si="5"/>
        <v>0</v>
      </c>
      <c r="E204" s="1">
        <f t="shared" si="5"/>
        <v>0</v>
      </c>
      <c r="F204" s="1">
        <f t="shared" si="5"/>
        <v>0</v>
      </c>
      <c r="G204" s="1">
        <f t="shared" si="5"/>
        <v>0</v>
      </c>
      <c r="I204" s="25"/>
      <c r="J204" s="26"/>
      <c r="K204" s="27"/>
    </row>
    <row r="205" spans="2:11" hidden="1" outlineLevel="1" x14ac:dyDescent="0.25">
      <c r="B205" s="15">
        <v>20.75</v>
      </c>
      <c r="C205" s="1">
        <f t="shared" si="4"/>
        <v>0</v>
      </c>
      <c r="D205" s="1">
        <f t="shared" si="5"/>
        <v>0</v>
      </c>
      <c r="E205" s="1">
        <f t="shared" si="5"/>
        <v>0</v>
      </c>
      <c r="F205" s="1">
        <f t="shared" si="5"/>
        <v>0</v>
      </c>
      <c r="G205" s="1">
        <f t="shared" si="5"/>
        <v>0</v>
      </c>
      <c r="I205" s="25"/>
      <c r="J205" s="26"/>
      <c r="K205" s="27"/>
    </row>
    <row r="206" spans="2:11" hidden="1" outlineLevel="1" x14ac:dyDescent="0.25">
      <c r="B206" s="1">
        <v>21</v>
      </c>
      <c r="C206" s="1">
        <f t="shared" si="4"/>
        <v>0</v>
      </c>
      <c r="D206" s="1">
        <f t="shared" si="5"/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I206" s="25"/>
      <c r="J206" s="26"/>
      <c r="K206" s="27"/>
    </row>
    <row r="207" spans="2:11" hidden="1" outlineLevel="1" x14ac:dyDescent="0.25">
      <c r="B207" s="15">
        <v>21.25</v>
      </c>
      <c r="C207" s="1">
        <f t="shared" si="4"/>
        <v>0</v>
      </c>
      <c r="D207" s="1">
        <f t="shared" si="5"/>
        <v>0</v>
      </c>
      <c r="E207" s="1">
        <f t="shared" si="5"/>
        <v>0</v>
      </c>
      <c r="F207" s="1">
        <f t="shared" si="5"/>
        <v>0</v>
      </c>
      <c r="G207" s="1">
        <f t="shared" si="5"/>
        <v>0</v>
      </c>
      <c r="I207" s="25"/>
      <c r="J207" s="26"/>
      <c r="K207" s="27"/>
    </row>
    <row r="208" spans="2:11" hidden="1" outlineLevel="1" x14ac:dyDescent="0.25">
      <c r="B208" s="1">
        <v>21.5</v>
      </c>
      <c r="C208" s="1">
        <f t="shared" si="4"/>
        <v>0</v>
      </c>
      <c r="D208" s="1">
        <f t="shared" si="5"/>
        <v>0</v>
      </c>
      <c r="E208" s="1">
        <f t="shared" si="5"/>
        <v>0</v>
      </c>
      <c r="F208" s="1">
        <f t="shared" si="5"/>
        <v>0</v>
      </c>
      <c r="G208" s="1">
        <f t="shared" si="5"/>
        <v>0</v>
      </c>
      <c r="I208" s="25"/>
      <c r="J208" s="26"/>
      <c r="K208" s="27"/>
    </row>
    <row r="209" spans="2:11" hidden="1" outlineLevel="1" x14ac:dyDescent="0.25">
      <c r="B209" s="15">
        <v>21.75</v>
      </c>
      <c r="C209" s="1">
        <f t="shared" si="4"/>
        <v>0</v>
      </c>
      <c r="D209" s="1">
        <f t="shared" si="5"/>
        <v>0</v>
      </c>
      <c r="E209" s="1">
        <f t="shared" si="5"/>
        <v>0</v>
      </c>
      <c r="F209" s="1">
        <f t="shared" si="5"/>
        <v>0</v>
      </c>
      <c r="G209" s="1">
        <f t="shared" si="5"/>
        <v>0</v>
      </c>
      <c r="I209" s="25"/>
      <c r="J209" s="26"/>
      <c r="K209" s="27"/>
    </row>
    <row r="210" spans="2:11" hidden="1" outlineLevel="1" x14ac:dyDescent="0.25">
      <c r="B210" s="1">
        <v>22</v>
      </c>
      <c r="C210" s="1">
        <f t="shared" si="4"/>
        <v>0</v>
      </c>
      <c r="D210" s="1">
        <f t="shared" si="5"/>
        <v>0</v>
      </c>
      <c r="E210" s="1">
        <f t="shared" si="5"/>
        <v>0</v>
      </c>
      <c r="F210" s="1">
        <f t="shared" si="5"/>
        <v>0</v>
      </c>
      <c r="G210" s="1">
        <f t="shared" si="5"/>
        <v>0</v>
      </c>
      <c r="I210" s="25"/>
      <c r="J210" s="26"/>
      <c r="K210" s="27"/>
    </row>
    <row r="211" spans="2:11" hidden="1" outlineLevel="1" x14ac:dyDescent="0.25">
      <c r="B211" s="15">
        <v>22.25</v>
      </c>
      <c r="C211" s="1">
        <f t="shared" si="4"/>
        <v>0</v>
      </c>
      <c r="D211" s="1">
        <f t="shared" si="5"/>
        <v>0</v>
      </c>
      <c r="E211" s="1">
        <f t="shared" si="5"/>
        <v>0</v>
      </c>
      <c r="F211" s="1">
        <f t="shared" si="5"/>
        <v>0</v>
      </c>
      <c r="G211" s="1">
        <f t="shared" si="5"/>
        <v>0</v>
      </c>
      <c r="I211" s="25"/>
      <c r="J211" s="26"/>
      <c r="K211" s="27"/>
    </row>
    <row r="212" spans="2:11" hidden="1" outlineLevel="1" x14ac:dyDescent="0.25">
      <c r="B212" s="1">
        <v>22.5</v>
      </c>
      <c r="C212" s="1">
        <f t="shared" si="4"/>
        <v>0</v>
      </c>
      <c r="D212" s="1">
        <f t="shared" si="5"/>
        <v>0</v>
      </c>
      <c r="E212" s="1">
        <f t="shared" si="5"/>
        <v>0</v>
      </c>
      <c r="F212" s="1">
        <f t="shared" si="5"/>
        <v>0</v>
      </c>
      <c r="G212" s="1">
        <f t="shared" si="5"/>
        <v>0</v>
      </c>
      <c r="I212" s="25"/>
      <c r="J212" s="26"/>
      <c r="K212" s="27"/>
    </row>
    <row r="213" spans="2:11" hidden="1" outlineLevel="1" x14ac:dyDescent="0.25">
      <c r="B213" s="15">
        <v>22.75</v>
      </c>
      <c r="C213" s="1">
        <f t="shared" si="4"/>
        <v>0</v>
      </c>
      <c r="D213" s="1">
        <f t="shared" si="5"/>
        <v>0</v>
      </c>
      <c r="E213" s="1">
        <f t="shared" si="5"/>
        <v>0</v>
      </c>
      <c r="F213" s="1">
        <f t="shared" si="5"/>
        <v>0</v>
      </c>
      <c r="G213" s="1">
        <f t="shared" si="5"/>
        <v>0</v>
      </c>
      <c r="I213" s="25"/>
      <c r="J213" s="26"/>
      <c r="K213" s="27"/>
    </row>
    <row r="214" spans="2:11" hidden="1" outlineLevel="1" x14ac:dyDescent="0.25">
      <c r="B214" s="1">
        <v>23</v>
      </c>
      <c r="C214" s="1">
        <f t="shared" si="4"/>
        <v>0</v>
      </c>
      <c r="D214" s="1">
        <f t="shared" si="5"/>
        <v>0</v>
      </c>
      <c r="E214" s="1">
        <f t="shared" si="5"/>
        <v>0</v>
      </c>
      <c r="F214" s="1">
        <f t="shared" si="5"/>
        <v>0</v>
      </c>
      <c r="G214" s="1">
        <f t="shared" si="5"/>
        <v>0</v>
      </c>
      <c r="I214" s="25"/>
      <c r="J214" s="26"/>
      <c r="K214" s="27"/>
    </row>
    <row r="215" spans="2:11" hidden="1" outlineLevel="1" x14ac:dyDescent="0.25">
      <c r="B215" s="15">
        <v>23.25</v>
      </c>
      <c r="C215" s="1">
        <f t="shared" ref="C215:C222" si="6">2/C$21*IF(ABS($B215)&lt;=C$21/2,SIN(PI()/2*$B215)^2/TAN(PI()*$B215/C$21),0)</f>
        <v>0</v>
      </c>
      <c r="D215" s="1">
        <f t="shared" si="5"/>
        <v>0</v>
      </c>
      <c r="E215" s="1">
        <f t="shared" si="5"/>
        <v>0</v>
      </c>
      <c r="F215" s="1">
        <f t="shared" si="5"/>
        <v>0</v>
      </c>
      <c r="G215" s="1">
        <f t="shared" si="5"/>
        <v>0</v>
      </c>
      <c r="I215" s="25"/>
      <c r="J215" s="26"/>
      <c r="K215" s="27"/>
    </row>
    <row r="216" spans="2:11" hidden="1" outlineLevel="1" x14ac:dyDescent="0.25">
      <c r="B216" s="1">
        <v>23.5</v>
      </c>
      <c r="C216" s="1">
        <f t="shared" si="6"/>
        <v>0</v>
      </c>
      <c r="D216" s="1">
        <f t="shared" si="5"/>
        <v>0</v>
      </c>
      <c r="E216" s="1">
        <f t="shared" si="5"/>
        <v>0</v>
      </c>
      <c r="F216" s="1">
        <f t="shared" si="5"/>
        <v>0</v>
      </c>
      <c r="G216" s="1">
        <f t="shared" si="5"/>
        <v>0</v>
      </c>
      <c r="I216" s="25"/>
      <c r="J216" s="26"/>
      <c r="K216" s="27"/>
    </row>
    <row r="217" spans="2:11" hidden="1" outlineLevel="1" x14ac:dyDescent="0.25">
      <c r="B217" s="15">
        <v>23.75</v>
      </c>
      <c r="C217" s="1">
        <f t="shared" si="6"/>
        <v>0</v>
      </c>
      <c r="D217" s="1">
        <f t="shared" si="5"/>
        <v>0</v>
      </c>
      <c r="E217" s="1">
        <f t="shared" si="5"/>
        <v>0</v>
      </c>
      <c r="F217" s="1">
        <f t="shared" si="5"/>
        <v>0</v>
      </c>
      <c r="G217" s="1">
        <f t="shared" si="5"/>
        <v>0</v>
      </c>
      <c r="I217" s="25"/>
      <c r="J217" s="26"/>
      <c r="K217" s="27"/>
    </row>
    <row r="218" spans="2:11" hidden="1" outlineLevel="1" x14ac:dyDescent="0.25">
      <c r="B218" s="1">
        <v>24</v>
      </c>
      <c r="C218" s="1">
        <f t="shared" si="6"/>
        <v>0</v>
      </c>
      <c r="D218" s="1">
        <f t="shared" si="5"/>
        <v>0</v>
      </c>
      <c r="E218" s="1">
        <f t="shared" si="5"/>
        <v>0</v>
      </c>
      <c r="F218" s="1">
        <f t="shared" si="5"/>
        <v>0</v>
      </c>
      <c r="G218" s="1">
        <f t="shared" si="5"/>
        <v>0</v>
      </c>
      <c r="I218" s="25"/>
      <c r="J218" s="26"/>
      <c r="K218" s="27"/>
    </row>
    <row r="219" spans="2:11" hidden="1" outlineLevel="1" x14ac:dyDescent="0.25">
      <c r="B219" s="15">
        <v>24.25</v>
      </c>
      <c r="C219" s="1">
        <f t="shared" si="6"/>
        <v>0</v>
      </c>
      <c r="D219" s="1">
        <f t="shared" si="5"/>
        <v>0</v>
      </c>
      <c r="E219" s="1">
        <f t="shared" si="5"/>
        <v>0</v>
      </c>
      <c r="F219" s="1">
        <f t="shared" si="5"/>
        <v>0</v>
      </c>
      <c r="G219" s="1">
        <f t="shared" si="5"/>
        <v>0</v>
      </c>
      <c r="I219" s="25"/>
      <c r="J219" s="26"/>
      <c r="K219" s="27"/>
    </row>
    <row r="220" spans="2:11" hidden="1" outlineLevel="1" x14ac:dyDescent="0.25">
      <c r="B220" s="1">
        <v>24.5</v>
      </c>
      <c r="C220" s="1">
        <f t="shared" si="6"/>
        <v>0</v>
      </c>
      <c r="D220" s="1">
        <f t="shared" si="5"/>
        <v>0</v>
      </c>
      <c r="E220" s="1">
        <f t="shared" si="5"/>
        <v>0</v>
      </c>
      <c r="F220" s="1">
        <f t="shared" si="5"/>
        <v>0</v>
      </c>
      <c r="G220" s="1">
        <f t="shared" si="5"/>
        <v>0</v>
      </c>
      <c r="I220" s="25"/>
      <c r="J220" s="26"/>
      <c r="K220" s="27"/>
    </row>
    <row r="221" spans="2:11" collapsed="1" x14ac:dyDescent="0.25">
      <c r="B221" s="15">
        <v>24.75</v>
      </c>
      <c r="C221" s="1">
        <f t="shared" si="6"/>
        <v>0</v>
      </c>
      <c r="D221" s="1">
        <f t="shared" si="5"/>
        <v>0</v>
      </c>
      <c r="E221" s="1">
        <f t="shared" si="5"/>
        <v>0</v>
      </c>
      <c r="F221" s="1">
        <f t="shared" si="5"/>
        <v>0</v>
      </c>
      <c r="G221" s="1">
        <f t="shared" si="5"/>
        <v>0</v>
      </c>
      <c r="I221" s="25"/>
      <c r="J221" s="26"/>
      <c r="K221" s="27"/>
    </row>
    <row r="222" spans="2:11" x14ac:dyDescent="0.25">
      <c r="B222" s="1">
        <v>25</v>
      </c>
      <c r="C222" s="1">
        <f t="shared" si="6"/>
        <v>0</v>
      </c>
      <c r="D222" s="1">
        <f t="shared" si="5"/>
        <v>0</v>
      </c>
      <c r="E222" s="1">
        <f t="shared" si="5"/>
        <v>0</v>
      </c>
      <c r="F222" s="1">
        <f t="shared" si="5"/>
        <v>0</v>
      </c>
      <c r="G222" s="1">
        <f t="shared" si="5"/>
        <v>0</v>
      </c>
      <c r="I222" s="28"/>
      <c r="J222" s="29"/>
      <c r="K222" s="30"/>
    </row>
    <row r="224" spans="2:11" x14ac:dyDescent="0.25">
      <c r="B224" s="40" t="s">
        <v>9</v>
      </c>
      <c r="C224" s="40"/>
      <c r="D224" s="40"/>
      <c r="E224" s="40"/>
    </row>
    <row r="225" spans="2:9" x14ac:dyDescent="0.25">
      <c r="B225" s="4" t="s">
        <v>8</v>
      </c>
      <c r="C225" s="4" t="s">
        <v>22</v>
      </c>
      <c r="D225" s="4" t="s">
        <v>8</v>
      </c>
      <c r="E225" s="4" t="s">
        <v>23</v>
      </c>
      <c r="G225" s="45" t="s">
        <v>14</v>
      </c>
      <c r="H225" s="46"/>
      <c r="I225" s="47"/>
    </row>
    <row r="226" spans="2:9" x14ac:dyDescent="0.25">
      <c r="B226" s="9">
        <f>-D226</f>
        <v>-0.5</v>
      </c>
      <c r="C226" s="7">
        <f>2/(PI()*B226)</f>
        <v>-1.2732395447351628</v>
      </c>
      <c r="D226" s="9">
        <v>0.5</v>
      </c>
      <c r="E226" s="7">
        <f>2/(PI()*D226)</f>
        <v>1.2732395447351628</v>
      </c>
      <c r="G226" s="48"/>
      <c r="H226" s="49"/>
      <c r="I226" s="50"/>
    </row>
    <row r="227" spans="2:9" x14ac:dyDescent="0.25">
      <c r="B227" s="9">
        <f t="shared" ref="B227:B275" si="7">-D227</f>
        <v>-0.6</v>
      </c>
      <c r="C227" s="7">
        <f t="shared" ref="C227:C281" si="8">2/(PI()*B227)</f>
        <v>-1.0610329539459689</v>
      </c>
      <c r="D227" s="9">
        <v>0.6</v>
      </c>
      <c r="E227" s="7">
        <f t="shared" ref="E227:E281" si="9">2/(PI()*D227)</f>
        <v>1.0610329539459689</v>
      </c>
      <c r="G227" s="48"/>
      <c r="H227" s="49"/>
      <c r="I227" s="50"/>
    </row>
    <row r="228" spans="2:9" hidden="1" outlineLevel="1" x14ac:dyDescent="0.25">
      <c r="B228" s="9">
        <f t="shared" si="7"/>
        <v>-0.7</v>
      </c>
      <c r="C228" s="7">
        <f t="shared" si="8"/>
        <v>-0.90945681766797337</v>
      </c>
      <c r="D228" s="9">
        <v>0.7</v>
      </c>
      <c r="E228" s="7">
        <f t="shared" si="9"/>
        <v>0.90945681766797337</v>
      </c>
      <c r="G228" s="48"/>
      <c r="H228" s="49"/>
      <c r="I228" s="50"/>
    </row>
    <row r="229" spans="2:9" hidden="1" outlineLevel="1" x14ac:dyDescent="0.25">
      <c r="B229" s="9">
        <f t="shared" si="7"/>
        <v>-0.8</v>
      </c>
      <c r="C229" s="7">
        <f t="shared" si="8"/>
        <v>-0.79577471545947676</v>
      </c>
      <c r="D229" s="9">
        <v>0.8</v>
      </c>
      <c r="E229" s="7">
        <f t="shared" si="9"/>
        <v>0.79577471545947676</v>
      </c>
      <c r="G229" s="48"/>
      <c r="H229" s="49"/>
      <c r="I229" s="50"/>
    </row>
    <row r="230" spans="2:9" hidden="1" outlineLevel="1" x14ac:dyDescent="0.25">
      <c r="B230" s="9">
        <f t="shared" si="7"/>
        <v>-0.9</v>
      </c>
      <c r="C230" s="7">
        <f t="shared" si="8"/>
        <v>-0.70735530263064594</v>
      </c>
      <c r="D230" s="9">
        <v>0.9</v>
      </c>
      <c r="E230" s="7">
        <f t="shared" si="9"/>
        <v>0.70735530263064594</v>
      </c>
      <c r="G230" s="48"/>
      <c r="H230" s="49"/>
      <c r="I230" s="50"/>
    </row>
    <row r="231" spans="2:9" hidden="1" outlineLevel="1" x14ac:dyDescent="0.25">
      <c r="B231" s="9">
        <f t="shared" si="7"/>
        <v>-1</v>
      </c>
      <c r="C231" s="7">
        <f t="shared" si="8"/>
        <v>-0.63661977236758138</v>
      </c>
      <c r="D231" s="9">
        <v>1</v>
      </c>
      <c r="E231" s="7">
        <f t="shared" si="9"/>
        <v>0.63661977236758138</v>
      </c>
      <c r="G231" s="48"/>
      <c r="H231" s="49"/>
      <c r="I231" s="50"/>
    </row>
    <row r="232" spans="2:9" hidden="1" outlineLevel="1" x14ac:dyDescent="0.25">
      <c r="B232" s="9">
        <f t="shared" si="7"/>
        <v>-1.1000000000000001</v>
      </c>
      <c r="C232" s="7">
        <f t="shared" si="8"/>
        <v>-0.57874524760689205</v>
      </c>
      <c r="D232" s="9">
        <v>1.1000000000000001</v>
      </c>
      <c r="E232" s="7">
        <f t="shared" si="9"/>
        <v>0.57874524760689205</v>
      </c>
      <c r="G232" s="48"/>
      <c r="H232" s="49"/>
      <c r="I232" s="50"/>
    </row>
    <row r="233" spans="2:9" hidden="1" outlineLevel="1" x14ac:dyDescent="0.25">
      <c r="B233" s="9">
        <f t="shared" si="7"/>
        <v>-1.2</v>
      </c>
      <c r="C233" s="7">
        <f t="shared" si="8"/>
        <v>-0.53051647697298443</v>
      </c>
      <c r="D233" s="9">
        <v>1.2</v>
      </c>
      <c r="E233" s="7">
        <f t="shared" si="9"/>
        <v>0.53051647697298443</v>
      </c>
      <c r="G233" s="48"/>
      <c r="H233" s="49"/>
      <c r="I233" s="50"/>
    </row>
    <row r="234" spans="2:9" hidden="1" outlineLevel="1" x14ac:dyDescent="0.25">
      <c r="B234" s="9">
        <f t="shared" si="7"/>
        <v>-1.3</v>
      </c>
      <c r="C234" s="7">
        <f t="shared" si="8"/>
        <v>-0.48970751720583183</v>
      </c>
      <c r="D234" s="9">
        <v>1.3</v>
      </c>
      <c r="E234" s="7">
        <f t="shared" si="9"/>
        <v>0.48970751720583183</v>
      </c>
      <c r="G234" s="48"/>
      <c r="H234" s="49"/>
      <c r="I234" s="50"/>
    </row>
    <row r="235" spans="2:9" hidden="1" outlineLevel="1" x14ac:dyDescent="0.25">
      <c r="B235" s="9">
        <f t="shared" si="7"/>
        <v>-1.4</v>
      </c>
      <c r="C235" s="7">
        <f t="shared" si="8"/>
        <v>-0.45472840883398669</v>
      </c>
      <c r="D235" s="9">
        <v>1.4</v>
      </c>
      <c r="E235" s="7">
        <f t="shared" si="9"/>
        <v>0.45472840883398669</v>
      </c>
      <c r="G235" s="48"/>
      <c r="H235" s="49"/>
      <c r="I235" s="50"/>
    </row>
    <row r="236" spans="2:9" hidden="1" outlineLevel="1" x14ac:dyDescent="0.25">
      <c r="B236" s="9">
        <f t="shared" si="7"/>
        <v>-1.5</v>
      </c>
      <c r="C236" s="7">
        <f t="shared" si="8"/>
        <v>-0.42441318157838759</v>
      </c>
      <c r="D236" s="9">
        <v>1.5</v>
      </c>
      <c r="E236" s="7">
        <f t="shared" si="9"/>
        <v>0.42441318157838759</v>
      </c>
      <c r="G236" s="48"/>
      <c r="H236" s="49"/>
      <c r="I236" s="50"/>
    </row>
    <row r="237" spans="2:9" hidden="1" outlineLevel="1" x14ac:dyDescent="0.25">
      <c r="B237" s="9">
        <f t="shared" si="7"/>
        <v>-1.6</v>
      </c>
      <c r="C237" s="7">
        <f t="shared" si="8"/>
        <v>-0.39788735772973838</v>
      </c>
      <c r="D237" s="9">
        <v>1.6</v>
      </c>
      <c r="E237" s="7">
        <f t="shared" si="9"/>
        <v>0.39788735772973838</v>
      </c>
      <c r="G237" s="48"/>
      <c r="H237" s="49"/>
      <c r="I237" s="50"/>
    </row>
    <row r="238" spans="2:9" hidden="1" outlineLevel="1" x14ac:dyDescent="0.25">
      <c r="B238" s="9">
        <f t="shared" si="7"/>
        <v>-1.7</v>
      </c>
      <c r="C238" s="7">
        <f t="shared" si="8"/>
        <v>-0.37448221903975376</v>
      </c>
      <c r="D238" s="9">
        <v>1.7</v>
      </c>
      <c r="E238" s="7">
        <f t="shared" si="9"/>
        <v>0.37448221903975376</v>
      </c>
      <c r="G238" s="48"/>
      <c r="H238" s="49"/>
      <c r="I238" s="50"/>
    </row>
    <row r="239" spans="2:9" hidden="1" outlineLevel="1" x14ac:dyDescent="0.25">
      <c r="B239" s="9">
        <f t="shared" si="7"/>
        <v>-1.8</v>
      </c>
      <c r="C239" s="7">
        <f t="shared" si="8"/>
        <v>-0.35367765131532297</v>
      </c>
      <c r="D239" s="9">
        <v>1.8</v>
      </c>
      <c r="E239" s="7">
        <f t="shared" si="9"/>
        <v>0.35367765131532297</v>
      </c>
      <c r="G239" s="48"/>
      <c r="H239" s="49"/>
      <c r="I239" s="50"/>
    </row>
    <row r="240" spans="2:9" hidden="1" outlineLevel="1" x14ac:dyDescent="0.25">
      <c r="B240" s="9">
        <f t="shared" si="7"/>
        <v>-1.9</v>
      </c>
      <c r="C240" s="7">
        <f t="shared" si="8"/>
        <v>-0.3350630380882007</v>
      </c>
      <c r="D240" s="9">
        <v>1.9</v>
      </c>
      <c r="E240" s="7">
        <f t="shared" si="9"/>
        <v>0.3350630380882007</v>
      </c>
      <c r="G240" s="48"/>
      <c r="H240" s="49"/>
      <c r="I240" s="50"/>
    </row>
    <row r="241" spans="2:9" hidden="1" outlineLevel="1" x14ac:dyDescent="0.25">
      <c r="B241" s="9">
        <f t="shared" si="7"/>
        <v>-2</v>
      </c>
      <c r="C241" s="7">
        <f t="shared" si="8"/>
        <v>-0.31830988618379069</v>
      </c>
      <c r="D241" s="9">
        <v>2</v>
      </c>
      <c r="E241" s="7">
        <f t="shared" si="9"/>
        <v>0.31830988618379069</v>
      </c>
      <c r="G241" s="48"/>
      <c r="H241" s="49"/>
      <c r="I241" s="50"/>
    </row>
    <row r="242" spans="2:9" hidden="1" outlineLevel="1" x14ac:dyDescent="0.25">
      <c r="B242" s="9">
        <f t="shared" si="7"/>
        <v>-2.1</v>
      </c>
      <c r="C242" s="7">
        <f t="shared" si="8"/>
        <v>-0.30315227255599114</v>
      </c>
      <c r="D242" s="9">
        <v>2.1</v>
      </c>
      <c r="E242" s="7">
        <f t="shared" si="9"/>
        <v>0.30315227255599114</v>
      </c>
      <c r="G242" s="48"/>
      <c r="H242" s="49"/>
      <c r="I242" s="50"/>
    </row>
    <row r="243" spans="2:9" hidden="1" outlineLevel="1" x14ac:dyDescent="0.25">
      <c r="B243" s="9">
        <f t="shared" si="7"/>
        <v>-2.2000000000000002</v>
      </c>
      <c r="C243" s="7">
        <f t="shared" si="8"/>
        <v>-0.28937262380344603</v>
      </c>
      <c r="D243" s="9">
        <v>2.2000000000000002</v>
      </c>
      <c r="E243" s="7">
        <f t="shared" si="9"/>
        <v>0.28937262380344603</v>
      </c>
      <c r="G243" s="48"/>
      <c r="H243" s="49"/>
      <c r="I243" s="50"/>
    </row>
    <row r="244" spans="2:9" hidden="1" outlineLevel="1" x14ac:dyDescent="0.25">
      <c r="B244" s="9">
        <f t="shared" si="7"/>
        <v>-2.2999999999999998</v>
      </c>
      <c r="C244" s="7">
        <f t="shared" si="8"/>
        <v>-0.2767912053772093</v>
      </c>
      <c r="D244" s="9">
        <v>2.2999999999999998</v>
      </c>
      <c r="E244" s="7">
        <f t="shared" si="9"/>
        <v>0.2767912053772093</v>
      </c>
      <c r="G244" s="48"/>
      <c r="H244" s="49"/>
      <c r="I244" s="50"/>
    </row>
    <row r="245" spans="2:9" hidden="1" outlineLevel="1" x14ac:dyDescent="0.25">
      <c r="B245" s="9">
        <f t="shared" si="7"/>
        <v>-2.4</v>
      </c>
      <c r="C245" s="7">
        <f t="shared" si="8"/>
        <v>-0.26525823848649221</v>
      </c>
      <c r="D245" s="9">
        <v>2.4</v>
      </c>
      <c r="E245" s="7">
        <f t="shared" si="9"/>
        <v>0.26525823848649221</v>
      </c>
      <c r="G245" s="48"/>
      <c r="H245" s="49"/>
      <c r="I245" s="50"/>
    </row>
    <row r="246" spans="2:9" hidden="1" outlineLevel="1" x14ac:dyDescent="0.25">
      <c r="B246" s="9">
        <f t="shared" si="7"/>
        <v>-2.5</v>
      </c>
      <c r="C246" s="7">
        <f t="shared" si="8"/>
        <v>-0.25464790894703254</v>
      </c>
      <c r="D246" s="9">
        <v>2.5</v>
      </c>
      <c r="E246" s="7">
        <f t="shared" si="9"/>
        <v>0.25464790894703254</v>
      </c>
      <c r="G246" s="48"/>
      <c r="H246" s="49"/>
      <c r="I246" s="50"/>
    </row>
    <row r="247" spans="2:9" hidden="1" outlineLevel="1" x14ac:dyDescent="0.25">
      <c r="B247" s="9">
        <f t="shared" si="7"/>
        <v>-2.6</v>
      </c>
      <c r="C247" s="7">
        <f t="shared" si="8"/>
        <v>-0.24485375860291592</v>
      </c>
      <c r="D247" s="9">
        <v>2.6</v>
      </c>
      <c r="E247" s="7">
        <f t="shared" si="9"/>
        <v>0.24485375860291592</v>
      </c>
      <c r="G247" s="48"/>
      <c r="H247" s="49"/>
      <c r="I247" s="50"/>
    </row>
    <row r="248" spans="2:9" hidden="1" outlineLevel="1" x14ac:dyDescent="0.25">
      <c r="B248" s="9">
        <f t="shared" si="7"/>
        <v>-2.7</v>
      </c>
      <c r="C248" s="7">
        <f t="shared" si="8"/>
        <v>-0.23578510087688198</v>
      </c>
      <c r="D248" s="9">
        <v>2.7</v>
      </c>
      <c r="E248" s="7">
        <f t="shared" si="9"/>
        <v>0.23578510087688198</v>
      </c>
      <c r="G248" s="48"/>
      <c r="H248" s="49"/>
      <c r="I248" s="50"/>
    </row>
    <row r="249" spans="2:9" hidden="1" outlineLevel="1" x14ac:dyDescent="0.25">
      <c r="B249" s="9">
        <f t="shared" si="7"/>
        <v>-2.8</v>
      </c>
      <c r="C249" s="7">
        <f t="shared" si="8"/>
        <v>-0.22736420441699334</v>
      </c>
      <c r="D249" s="9">
        <v>2.8</v>
      </c>
      <c r="E249" s="7">
        <f t="shared" si="9"/>
        <v>0.22736420441699334</v>
      </c>
      <c r="G249" s="48"/>
      <c r="H249" s="49"/>
      <c r="I249" s="50"/>
    </row>
    <row r="250" spans="2:9" hidden="1" outlineLevel="1" x14ac:dyDescent="0.25">
      <c r="B250" s="9">
        <f t="shared" si="7"/>
        <v>-2.9</v>
      </c>
      <c r="C250" s="7">
        <f t="shared" si="8"/>
        <v>-0.21952405943709702</v>
      </c>
      <c r="D250" s="9">
        <v>2.9</v>
      </c>
      <c r="E250" s="7">
        <f t="shared" si="9"/>
        <v>0.21952405943709702</v>
      </c>
      <c r="G250" s="48"/>
      <c r="H250" s="49"/>
      <c r="I250" s="50"/>
    </row>
    <row r="251" spans="2:9" hidden="1" outlineLevel="1" x14ac:dyDescent="0.25">
      <c r="B251" s="9">
        <f t="shared" si="7"/>
        <v>-3</v>
      </c>
      <c r="C251" s="7">
        <f t="shared" si="8"/>
        <v>-0.21220659078919379</v>
      </c>
      <c r="D251" s="9">
        <v>3</v>
      </c>
      <c r="E251" s="7">
        <f t="shared" si="9"/>
        <v>0.21220659078919379</v>
      </c>
      <c r="G251" s="48"/>
      <c r="H251" s="49"/>
      <c r="I251" s="50"/>
    </row>
    <row r="252" spans="2:9" hidden="1" outlineLevel="1" x14ac:dyDescent="0.25">
      <c r="B252" s="9">
        <f t="shared" si="7"/>
        <v>-3.1</v>
      </c>
      <c r="C252" s="7">
        <f t="shared" si="8"/>
        <v>-0.20536121689276818</v>
      </c>
      <c r="D252" s="9">
        <v>3.1</v>
      </c>
      <c r="E252" s="7">
        <f t="shared" si="9"/>
        <v>0.20536121689276818</v>
      </c>
      <c r="G252" s="48"/>
      <c r="H252" s="49"/>
      <c r="I252" s="50"/>
    </row>
    <row r="253" spans="2:9" hidden="1" outlineLevel="1" x14ac:dyDescent="0.25">
      <c r="B253" s="9">
        <f t="shared" si="7"/>
        <v>-3.2</v>
      </c>
      <c r="C253" s="7">
        <f t="shared" si="8"/>
        <v>-0.19894367886486919</v>
      </c>
      <c r="D253" s="9">
        <v>3.2</v>
      </c>
      <c r="E253" s="7">
        <f t="shared" si="9"/>
        <v>0.19894367886486919</v>
      </c>
      <c r="G253" s="48"/>
      <c r="H253" s="49"/>
      <c r="I253" s="50"/>
    </row>
    <row r="254" spans="2:9" hidden="1" outlineLevel="1" x14ac:dyDescent="0.25">
      <c r="B254" s="9">
        <f t="shared" si="7"/>
        <v>-3.3</v>
      </c>
      <c r="C254" s="7">
        <f t="shared" si="8"/>
        <v>-0.19291508253563072</v>
      </c>
      <c r="D254" s="9">
        <v>3.3</v>
      </c>
      <c r="E254" s="7">
        <f t="shared" si="9"/>
        <v>0.19291508253563072</v>
      </c>
      <c r="G254" s="48"/>
      <c r="H254" s="49"/>
      <c r="I254" s="50"/>
    </row>
    <row r="255" spans="2:9" hidden="1" outlineLevel="1" x14ac:dyDescent="0.25">
      <c r="B255" s="9">
        <f t="shared" si="7"/>
        <v>-3.4</v>
      </c>
      <c r="C255" s="7">
        <f t="shared" si="8"/>
        <v>-0.18724110951987688</v>
      </c>
      <c r="D255" s="9">
        <v>3.4</v>
      </c>
      <c r="E255" s="7">
        <f t="shared" si="9"/>
        <v>0.18724110951987688</v>
      </c>
      <c r="G255" s="48"/>
      <c r="H255" s="49"/>
      <c r="I255" s="50"/>
    </row>
    <row r="256" spans="2:9" hidden="1" outlineLevel="1" x14ac:dyDescent="0.25">
      <c r="B256" s="9">
        <f t="shared" si="7"/>
        <v>-3.5</v>
      </c>
      <c r="C256" s="7">
        <f t="shared" si="8"/>
        <v>-0.18189136353359467</v>
      </c>
      <c r="D256" s="9">
        <v>3.5</v>
      </c>
      <c r="E256" s="7">
        <f t="shared" si="9"/>
        <v>0.18189136353359467</v>
      </c>
      <c r="G256" s="48"/>
      <c r="H256" s="49"/>
      <c r="I256" s="50"/>
    </row>
    <row r="257" spans="2:9" hidden="1" outlineLevel="1" x14ac:dyDescent="0.25">
      <c r="B257" s="9">
        <f t="shared" si="7"/>
        <v>-3.6</v>
      </c>
      <c r="C257" s="7">
        <f t="shared" si="8"/>
        <v>-0.17683882565766149</v>
      </c>
      <c r="D257" s="9">
        <v>3.6</v>
      </c>
      <c r="E257" s="7">
        <f t="shared" si="9"/>
        <v>0.17683882565766149</v>
      </c>
      <c r="G257" s="48"/>
      <c r="H257" s="49"/>
      <c r="I257" s="50"/>
    </row>
    <row r="258" spans="2:9" hidden="1" outlineLevel="1" x14ac:dyDescent="0.25">
      <c r="B258" s="9">
        <f t="shared" si="7"/>
        <v>-3.7</v>
      </c>
      <c r="C258" s="7">
        <f t="shared" si="8"/>
        <v>-0.17205939793718417</v>
      </c>
      <c r="D258" s="9">
        <v>3.7</v>
      </c>
      <c r="E258" s="7">
        <f t="shared" si="9"/>
        <v>0.17205939793718417</v>
      </c>
      <c r="G258" s="48"/>
      <c r="H258" s="49"/>
      <c r="I258" s="50"/>
    </row>
    <row r="259" spans="2:9" hidden="1" outlineLevel="1" x14ac:dyDescent="0.25">
      <c r="B259" s="9">
        <f t="shared" si="7"/>
        <v>-3.8</v>
      </c>
      <c r="C259" s="7">
        <f t="shared" si="8"/>
        <v>-0.16753151904410035</v>
      </c>
      <c r="D259" s="9">
        <v>3.8</v>
      </c>
      <c r="E259" s="7">
        <f t="shared" si="9"/>
        <v>0.16753151904410035</v>
      </c>
      <c r="G259" s="48"/>
      <c r="H259" s="49"/>
      <c r="I259" s="50"/>
    </row>
    <row r="260" spans="2:9" hidden="1" outlineLevel="1" x14ac:dyDescent="0.25">
      <c r="B260" s="9">
        <f t="shared" si="7"/>
        <v>-3.9</v>
      </c>
      <c r="C260" s="7">
        <f t="shared" si="8"/>
        <v>-0.16323583906861061</v>
      </c>
      <c r="D260" s="9">
        <v>3.9</v>
      </c>
      <c r="E260" s="7">
        <f t="shared" si="9"/>
        <v>0.16323583906861061</v>
      </c>
      <c r="G260" s="48"/>
      <c r="H260" s="49"/>
      <c r="I260" s="50"/>
    </row>
    <row r="261" spans="2:9" hidden="1" outlineLevel="1" x14ac:dyDescent="0.25">
      <c r="B261" s="9">
        <f t="shared" si="7"/>
        <v>-4</v>
      </c>
      <c r="C261" s="7">
        <f t="shared" si="8"/>
        <v>-0.15915494309189535</v>
      </c>
      <c r="D261" s="9">
        <v>4</v>
      </c>
      <c r="E261" s="7">
        <f t="shared" si="9"/>
        <v>0.15915494309189535</v>
      </c>
      <c r="G261" s="48"/>
      <c r="H261" s="49"/>
      <c r="I261" s="50"/>
    </row>
    <row r="262" spans="2:9" hidden="1" outlineLevel="1" x14ac:dyDescent="0.25">
      <c r="B262" s="9">
        <f t="shared" si="7"/>
        <v>-4.0999999999999996</v>
      </c>
      <c r="C262" s="7">
        <f t="shared" si="8"/>
        <v>-0.15527311521160522</v>
      </c>
      <c r="D262" s="9">
        <v>4.0999999999999996</v>
      </c>
      <c r="E262" s="7">
        <f t="shared" si="9"/>
        <v>0.15527311521160522</v>
      </c>
      <c r="G262" s="48"/>
      <c r="H262" s="49"/>
      <c r="I262" s="50"/>
    </row>
    <row r="263" spans="2:9" hidden="1" outlineLevel="1" x14ac:dyDescent="0.25">
      <c r="B263" s="9">
        <f t="shared" si="7"/>
        <v>-4.2</v>
      </c>
      <c r="C263" s="7">
        <f t="shared" si="8"/>
        <v>-0.15157613627799557</v>
      </c>
      <c r="D263" s="9">
        <v>4.2</v>
      </c>
      <c r="E263" s="7">
        <f t="shared" si="9"/>
        <v>0.15157613627799557</v>
      </c>
      <c r="G263" s="48"/>
      <c r="H263" s="49"/>
      <c r="I263" s="50"/>
    </row>
    <row r="264" spans="2:9" hidden="1" outlineLevel="1" x14ac:dyDescent="0.25">
      <c r="B264" s="9">
        <f t="shared" si="7"/>
        <v>-4.3</v>
      </c>
      <c r="C264" s="7">
        <f t="shared" si="8"/>
        <v>-0.14805110985292591</v>
      </c>
      <c r="D264" s="9">
        <v>4.3</v>
      </c>
      <c r="E264" s="7">
        <f t="shared" si="9"/>
        <v>0.14805110985292591</v>
      </c>
      <c r="G264" s="48"/>
      <c r="H264" s="49"/>
      <c r="I264" s="50"/>
    </row>
    <row r="265" spans="2:9" hidden="1" outlineLevel="1" x14ac:dyDescent="0.25">
      <c r="B265" s="9">
        <f t="shared" si="7"/>
        <v>-4.4000000000000004</v>
      </c>
      <c r="C265" s="7">
        <f t="shared" si="8"/>
        <v>-0.14468631190172301</v>
      </c>
      <c r="D265" s="9">
        <v>4.4000000000000004</v>
      </c>
      <c r="E265" s="7">
        <f t="shared" si="9"/>
        <v>0.14468631190172301</v>
      </c>
      <c r="G265" s="48"/>
      <c r="H265" s="49"/>
      <c r="I265" s="50"/>
    </row>
    <row r="266" spans="2:9" hidden="1" outlineLevel="1" x14ac:dyDescent="0.25">
      <c r="B266" s="9">
        <f t="shared" si="7"/>
        <v>-4.5</v>
      </c>
      <c r="C266" s="7">
        <f t="shared" si="8"/>
        <v>-0.14147106052612921</v>
      </c>
      <c r="D266" s="9">
        <v>4.5</v>
      </c>
      <c r="E266" s="7">
        <f t="shared" si="9"/>
        <v>0.14147106052612921</v>
      </c>
      <c r="G266" s="48"/>
      <c r="H266" s="49"/>
      <c r="I266" s="50"/>
    </row>
    <row r="267" spans="2:9" hidden="1" outlineLevel="1" x14ac:dyDescent="0.25">
      <c r="B267" s="9">
        <f t="shared" si="7"/>
        <v>-4.5999999999999996</v>
      </c>
      <c r="C267" s="7">
        <f t="shared" si="8"/>
        <v>-0.13839560268860465</v>
      </c>
      <c r="D267" s="9">
        <v>4.5999999999999996</v>
      </c>
      <c r="E267" s="7">
        <f t="shared" si="9"/>
        <v>0.13839560268860465</v>
      </c>
      <c r="G267" s="48"/>
      <c r="H267" s="49"/>
      <c r="I267" s="50"/>
    </row>
    <row r="268" spans="2:9" hidden="1" outlineLevel="1" x14ac:dyDescent="0.25">
      <c r="B268" s="9">
        <f t="shared" si="7"/>
        <v>-4.7</v>
      </c>
      <c r="C268" s="7">
        <f t="shared" si="8"/>
        <v>-0.13545101539735774</v>
      </c>
      <c r="D268" s="9">
        <v>4.7</v>
      </c>
      <c r="E268" s="7">
        <f t="shared" si="9"/>
        <v>0.13545101539735774</v>
      </c>
      <c r="G268" s="48"/>
      <c r="H268" s="49"/>
      <c r="I268" s="50"/>
    </row>
    <row r="269" spans="2:9" hidden="1" outlineLevel="1" x14ac:dyDescent="0.25">
      <c r="B269" s="9">
        <f t="shared" si="7"/>
        <v>-4.8</v>
      </c>
      <c r="C269" s="7">
        <f t="shared" si="8"/>
        <v>-0.13262911924324611</v>
      </c>
      <c r="D269" s="9">
        <v>4.8</v>
      </c>
      <c r="E269" s="7">
        <f t="shared" si="9"/>
        <v>0.13262911924324611</v>
      </c>
      <c r="G269" s="48"/>
      <c r="H269" s="49"/>
      <c r="I269" s="50"/>
    </row>
    <row r="270" spans="2:9" hidden="1" outlineLevel="1" x14ac:dyDescent="0.25">
      <c r="B270" s="9">
        <f t="shared" si="7"/>
        <v>-4.9000000000000004</v>
      </c>
      <c r="C270" s="7">
        <f t="shared" si="8"/>
        <v>-0.12992240252399617</v>
      </c>
      <c r="D270" s="9">
        <v>4.9000000000000004</v>
      </c>
      <c r="E270" s="7">
        <f t="shared" si="9"/>
        <v>0.12992240252399617</v>
      </c>
      <c r="G270" s="48"/>
      <c r="H270" s="49"/>
      <c r="I270" s="50"/>
    </row>
    <row r="271" spans="2:9" hidden="1" outlineLevel="1" x14ac:dyDescent="0.25">
      <c r="B271" s="9">
        <f t="shared" si="7"/>
        <v>-5</v>
      </c>
      <c r="C271" s="7">
        <f t="shared" si="8"/>
        <v>-0.12732395447351627</v>
      </c>
      <c r="D271" s="9">
        <v>5</v>
      </c>
      <c r="E271" s="7">
        <f t="shared" si="9"/>
        <v>0.12732395447351627</v>
      </c>
      <c r="G271" s="48"/>
      <c r="H271" s="49"/>
      <c r="I271" s="50"/>
    </row>
    <row r="272" spans="2:9" hidden="1" outlineLevel="1" x14ac:dyDescent="0.25">
      <c r="B272" s="9">
        <f t="shared" si="7"/>
        <v>-5.0999999999999996</v>
      </c>
      <c r="C272" s="7">
        <f t="shared" si="8"/>
        <v>-0.1248274063465846</v>
      </c>
      <c r="D272" s="9">
        <v>5.0999999999999996</v>
      </c>
      <c r="E272" s="7">
        <f t="shared" si="9"/>
        <v>0.1248274063465846</v>
      </c>
      <c r="G272" s="48"/>
      <c r="H272" s="49"/>
      <c r="I272" s="50"/>
    </row>
    <row r="273" spans="2:9" hidden="1" outlineLevel="1" x14ac:dyDescent="0.25">
      <c r="B273" s="9">
        <f t="shared" si="7"/>
        <v>-5.2</v>
      </c>
      <c r="C273" s="7">
        <f t="shared" si="8"/>
        <v>-0.12242687930145796</v>
      </c>
      <c r="D273" s="9">
        <v>5.2</v>
      </c>
      <c r="E273" s="7">
        <f t="shared" si="9"/>
        <v>0.12242687930145796</v>
      </c>
      <c r="G273" s="48"/>
      <c r="H273" s="49"/>
      <c r="I273" s="50"/>
    </row>
    <row r="274" spans="2:9" hidden="1" outlineLevel="1" x14ac:dyDescent="0.25">
      <c r="B274" s="9">
        <f t="shared" si="7"/>
        <v>-5.3</v>
      </c>
      <c r="C274" s="7">
        <f t="shared" si="8"/>
        <v>-0.12011693818256254</v>
      </c>
      <c r="D274" s="9">
        <v>5.3</v>
      </c>
      <c r="E274" s="7">
        <f t="shared" si="9"/>
        <v>0.12011693818256254</v>
      </c>
      <c r="G274" s="48"/>
      <c r="H274" s="49"/>
      <c r="I274" s="50"/>
    </row>
    <row r="275" spans="2:9" hidden="1" outlineLevel="1" x14ac:dyDescent="0.25">
      <c r="B275" s="9">
        <f t="shared" si="7"/>
        <v>-5.4</v>
      </c>
      <c r="C275" s="7">
        <f t="shared" si="8"/>
        <v>-0.11789255043844099</v>
      </c>
      <c r="D275" s="9">
        <v>5.4</v>
      </c>
      <c r="E275" s="7">
        <f t="shared" si="9"/>
        <v>0.11789255043844099</v>
      </c>
      <c r="G275" s="48"/>
      <c r="H275" s="49"/>
      <c r="I275" s="50"/>
    </row>
    <row r="276" spans="2:9" hidden="1" outlineLevel="1" x14ac:dyDescent="0.25">
      <c r="B276" s="9">
        <f t="shared" ref="B276:B281" si="10">-D276</f>
        <v>-5.5</v>
      </c>
      <c r="C276" s="7">
        <f t="shared" si="8"/>
        <v>-0.11574904952137845</v>
      </c>
      <c r="D276" s="9">
        <v>5.5</v>
      </c>
      <c r="E276" s="7">
        <f t="shared" si="9"/>
        <v>0.11574904952137845</v>
      </c>
      <c r="G276" s="48"/>
      <c r="H276" s="49"/>
      <c r="I276" s="50"/>
    </row>
    <row r="277" spans="2:9" hidden="1" outlineLevel="1" x14ac:dyDescent="0.25">
      <c r="B277" s="9">
        <f t="shared" si="10"/>
        <v>-5.6</v>
      </c>
      <c r="C277" s="7">
        <f t="shared" si="8"/>
        <v>-0.11368210220849667</v>
      </c>
      <c r="D277" s="9">
        <v>5.6</v>
      </c>
      <c r="E277" s="7">
        <f t="shared" si="9"/>
        <v>0.11368210220849667</v>
      </c>
      <c r="G277" s="48"/>
      <c r="H277" s="49"/>
      <c r="I277" s="50"/>
    </row>
    <row r="278" spans="2:9" hidden="1" outlineLevel="1" x14ac:dyDescent="0.25">
      <c r="B278" s="9">
        <f t="shared" si="10"/>
        <v>-5.7</v>
      </c>
      <c r="C278" s="7">
        <f t="shared" si="8"/>
        <v>-0.11168767936273356</v>
      </c>
      <c r="D278" s="9">
        <v>5.7</v>
      </c>
      <c r="E278" s="7">
        <f t="shared" si="9"/>
        <v>0.11168767936273356</v>
      </c>
      <c r="G278" s="48"/>
      <c r="H278" s="49"/>
      <c r="I278" s="50"/>
    </row>
    <row r="279" spans="2:9" hidden="1" outlineLevel="1" x14ac:dyDescent="0.25">
      <c r="B279" s="9">
        <f t="shared" si="10"/>
        <v>-5.8</v>
      </c>
      <c r="C279" s="7">
        <f t="shared" si="8"/>
        <v>-0.10976202971854851</v>
      </c>
      <c r="D279" s="9">
        <v>5.8</v>
      </c>
      <c r="E279" s="7">
        <f t="shared" si="9"/>
        <v>0.10976202971854851</v>
      </c>
      <c r="G279" s="48"/>
      <c r="H279" s="49"/>
      <c r="I279" s="50"/>
    </row>
    <row r="280" spans="2:9" collapsed="1" x14ac:dyDescent="0.25">
      <c r="B280" s="9">
        <f t="shared" si="10"/>
        <v>-5.9</v>
      </c>
      <c r="C280" s="7">
        <f t="shared" si="8"/>
        <v>-0.10790165633348836</v>
      </c>
      <c r="D280" s="9">
        <v>5.9</v>
      </c>
      <c r="E280" s="7">
        <f t="shared" si="9"/>
        <v>0.10790165633348836</v>
      </c>
      <c r="G280" s="48"/>
      <c r="H280" s="49"/>
      <c r="I280" s="50"/>
    </row>
    <row r="281" spans="2:9" x14ac:dyDescent="0.25">
      <c r="B281" s="9">
        <f t="shared" si="10"/>
        <v>-6</v>
      </c>
      <c r="C281" s="7">
        <f t="shared" si="8"/>
        <v>-0.1061032953945969</v>
      </c>
      <c r="D281" s="9">
        <v>6</v>
      </c>
      <c r="E281" s="7">
        <f t="shared" si="9"/>
        <v>0.1061032953945969</v>
      </c>
      <c r="G281" s="51"/>
      <c r="H281" s="52"/>
      <c r="I281" s="53"/>
    </row>
  </sheetData>
  <mergeCells count="5">
    <mergeCell ref="B17:G17"/>
    <mergeCell ref="G225:I281"/>
    <mergeCell ref="B19:G19"/>
    <mergeCell ref="B224:E224"/>
    <mergeCell ref="I21:K2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8:I100"/>
  <sheetViews>
    <sheetView workbookViewId="0"/>
  </sheetViews>
  <sheetFormatPr baseColWidth="10" defaultRowHeight="15" x14ac:dyDescent="0.25"/>
  <sheetData>
    <row r="98" spans="2:9" x14ac:dyDescent="0.25">
      <c r="B98" s="19"/>
      <c r="C98" s="19"/>
      <c r="D98" s="19"/>
      <c r="E98" s="19"/>
      <c r="F98" s="19"/>
      <c r="G98" s="19"/>
      <c r="H98" s="19"/>
      <c r="I98" s="19"/>
    </row>
    <row r="99" spans="2:9" x14ac:dyDescent="0.25">
      <c r="B99" s="19"/>
      <c r="C99" s="19"/>
      <c r="D99" s="19"/>
      <c r="E99" s="19"/>
      <c r="F99" s="19"/>
      <c r="G99" s="19"/>
      <c r="H99" s="19"/>
      <c r="I99" s="19"/>
    </row>
    <row r="100" spans="2:9" x14ac:dyDescent="0.25">
      <c r="B100" s="19"/>
      <c r="C100" s="19"/>
      <c r="D100" s="19"/>
      <c r="E100" s="19"/>
      <c r="F100" s="19"/>
      <c r="G100" s="19"/>
      <c r="H100" s="19"/>
      <c r="I100" s="1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9</xdr:col>
                <xdr:colOff>9525</xdr:colOff>
                <xdr:row>27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2" r:id="rId6">
          <objectPr defaultSize="0" r:id="rId7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9</xdr:col>
                <xdr:colOff>9525</xdr:colOff>
                <xdr:row>64</xdr:row>
                <xdr:rowOff>123825</xdr:rowOff>
              </to>
            </anchor>
          </objectPr>
        </oleObject>
      </mc:Choice>
      <mc:Fallback>
        <oleObject progId="Word.Document.12" shapeId="2052" r:id="rId6"/>
      </mc:Fallback>
    </mc:AlternateContent>
    <mc:AlternateContent xmlns:mc="http://schemas.openxmlformats.org/markup-compatibility/2006">
      <mc:Choice Requires="x14">
        <oleObject progId="Word.Document.12" shapeId="2065" r:id="rId8">
          <objectPr defaultSize="0" r:id="rId9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9</xdr:col>
                <xdr:colOff>171450</xdr:colOff>
                <xdr:row>85</xdr:row>
                <xdr:rowOff>57150</xdr:rowOff>
              </to>
            </anchor>
          </objectPr>
        </oleObject>
      </mc:Choice>
      <mc:Fallback>
        <oleObject progId="Word.Document.12" shapeId="2065" r:id="rId8"/>
      </mc:Fallback>
    </mc:AlternateContent>
    <mc:AlternateContent xmlns:mc="http://schemas.openxmlformats.org/markup-compatibility/2006">
      <mc:Choice Requires="x14">
        <oleObject progId="Word.Document.12" shapeId="2067" r:id="rId10">
          <objectPr defaultSize="0" autoPict="0" r:id="rId11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9</xdr:col>
                <xdr:colOff>9525</xdr:colOff>
                <xdr:row>107</xdr:row>
                <xdr:rowOff>57150</xdr:rowOff>
              </to>
            </anchor>
          </objectPr>
        </oleObject>
      </mc:Choice>
      <mc:Fallback>
        <oleObject progId="Word.Document.12" shapeId="2067" r:id="rId10"/>
      </mc:Fallback>
    </mc:AlternateContent>
    <mc:AlternateContent xmlns:mc="http://schemas.openxmlformats.org/markup-compatibility/2006">
      <mc:Choice Requires="x14">
        <oleObject progId="Word.Document.12" shapeId="2069" r:id="rId12">
          <objectPr defaultSize="0" r:id="rId13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9</xdr:col>
                <xdr:colOff>9525</xdr:colOff>
                <xdr:row>96</xdr:row>
                <xdr:rowOff>38100</xdr:rowOff>
              </to>
            </anchor>
          </objectPr>
        </oleObject>
      </mc:Choice>
      <mc:Fallback>
        <oleObject progId="Word.Document.12" shapeId="2069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P363"/>
  <sheetViews>
    <sheetView workbookViewId="0"/>
  </sheetViews>
  <sheetFormatPr baseColWidth="10" defaultRowHeight="15" outlineLevelRow="1" x14ac:dyDescent="0.25"/>
  <cols>
    <col min="2" max="2" width="11.42578125" customWidth="1"/>
    <col min="3" max="3" width="18.140625" bestFit="1" customWidth="1"/>
    <col min="4" max="4" width="11.5703125" bestFit="1" customWidth="1"/>
    <col min="5" max="5" width="18.140625" bestFit="1" customWidth="1"/>
    <col min="6" max="7" width="11.5703125" bestFit="1" customWidth="1"/>
    <col min="8" max="8" width="17.42578125" bestFit="1" customWidth="1"/>
  </cols>
  <sheetData>
    <row r="33" spans="2:13" x14ac:dyDescent="0.25">
      <c r="B33" t="s">
        <v>15</v>
      </c>
      <c r="C33">
        <v>9</v>
      </c>
    </row>
    <row r="35" spans="2:13" x14ac:dyDescent="0.25">
      <c r="B35" s="40" t="s">
        <v>0</v>
      </c>
      <c r="C35" s="40"/>
      <c r="D35" s="40"/>
      <c r="E35" s="40"/>
      <c r="F35" s="40"/>
      <c r="G35" s="40"/>
      <c r="H35" s="40"/>
    </row>
    <row r="36" spans="2:13" x14ac:dyDescent="0.25">
      <c r="B36" s="3" t="s">
        <v>6</v>
      </c>
    </row>
    <row r="37" spans="2:13" s="19" customFormat="1" x14ac:dyDescent="0.25">
      <c r="B37" s="2" t="s">
        <v>27</v>
      </c>
      <c r="C37" s="4" t="str">
        <f>"Σ " &amp; C38</f>
        <v>Σ 0</v>
      </c>
      <c r="D37" s="4" t="str">
        <f>"Σ " &amp; D38</f>
        <v>Σ 1</v>
      </c>
      <c r="E37" s="4" t="str">
        <f>"Σ " &amp; E38</f>
        <v>Σ 2</v>
      </c>
      <c r="F37" s="4" t="str">
        <f>"Σ " &amp; F38</f>
        <v>Σ 3</v>
      </c>
      <c r="G37" s="4" t="str">
        <f>"Σ " &amp; G38</f>
        <v>Σ 4</v>
      </c>
    </row>
    <row r="38" spans="2:13" x14ac:dyDescent="0.25">
      <c r="B38" s="2" t="s">
        <v>7</v>
      </c>
      <c r="C38">
        <v>0</v>
      </c>
      <c r="D38">
        <v>1</v>
      </c>
      <c r="E38">
        <v>2</v>
      </c>
      <c r="F38">
        <v>3</v>
      </c>
      <c r="G38">
        <v>4</v>
      </c>
    </row>
    <row r="39" spans="2:13" x14ac:dyDescent="0.25">
      <c r="B39" s="2" t="s">
        <v>25</v>
      </c>
      <c r="C39">
        <v>1</v>
      </c>
      <c r="D39">
        <v>2</v>
      </c>
      <c r="E39">
        <v>2</v>
      </c>
      <c r="F39">
        <v>2</v>
      </c>
      <c r="G39">
        <v>2</v>
      </c>
    </row>
    <row r="40" spans="2:13" x14ac:dyDescent="0.25">
      <c r="B40">
        <v>-4</v>
      </c>
      <c r="C40" s="1">
        <f>C$39/$C$33*COS(C$38*2*PI()/$C$33*$B40)</f>
        <v>0.1111111111111111</v>
      </c>
      <c r="D40" s="1">
        <f>C40+D$39/$C$33*COS(D$38*2*PI()/$C$33*$B40)</f>
        <v>-9.770947128575741E-2</v>
      </c>
      <c r="E40" s="1">
        <f>D40+E$39/$C$33*COS(E$38*2*PI()/$C$33*$B40)</f>
        <v>7.2522627185126531E-2</v>
      </c>
      <c r="F40" s="1">
        <f>E40+F$39/$C$33*COS(F$38*2*PI()/$C$33*$B40)</f>
        <v>-3.8588483925984407E-2</v>
      </c>
      <c r="G40" s="1">
        <f>F40+G$39/$C$33*COS(G$38*2*PI()/$C$33*$B40)</f>
        <v>0</v>
      </c>
      <c r="I40" s="1"/>
      <c r="K40" s="1"/>
      <c r="M40" s="1"/>
    </row>
    <row r="41" spans="2:13" x14ac:dyDescent="0.25">
      <c r="B41" s="11">
        <v>-3</v>
      </c>
      <c r="C41" s="1">
        <f>C$39/$C$33*COS(C$38*2*PI()/$C$33*$B41)</f>
        <v>0.1111111111111111</v>
      </c>
      <c r="D41" s="1">
        <f>C41+D$39/$C$33*COS(D$38*2*PI()/$C$33*$B41)</f>
        <v>0</v>
      </c>
      <c r="E41" s="1">
        <f>D41+E$39/$C$33*COS(E$38*2*PI()/$C$33*$B41)</f>
        <v>-0.1111111111111112</v>
      </c>
      <c r="F41" s="1">
        <f>E41+F$39/$C$33*COS(F$38*2*PI()/$C$33*$B41)</f>
        <v>0.11111111111111101</v>
      </c>
      <c r="G41" s="1">
        <f>F41+G$39/$C$33*COS(G$38*2*PI()/$C$33*$B41)</f>
        <v>0</v>
      </c>
      <c r="I41" s="1"/>
      <c r="K41" s="1"/>
      <c r="M41" s="1"/>
    </row>
    <row r="42" spans="2:13" hidden="1" outlineLevel="1" x14ac:dyDescent="0.25">
      <c r="B42" s="11">
        <v>-2</v>
      </c>
      <c r="C42" s="1">
        <f>C$39/$C$33*COS(C$38*2*PI()/$C$33*$B42)</f>
        <v>0.1111111111111111</v>
      </c>
      <c r="D42" s="1">
        <f>C42+D$39/$C$33*COS(D$38*2*PI()/$C$33*$B42)</f>
        <v>0.14969959503709562</v>
      </c>
      <c r="E42" s="1">
        <f>D42+E$39/$C$33*COS(E$38*2*PI()/$C$33*$B42)</f>
        <v>-5.9120987359772892E-2</v>
      </c>
      <c r="F42" s="1">
        <f>E42+F$39/$C$33*COS(F$38*2*PI()/$C$33*$B42)</f>
        <v>-0.17023209847088411</v>
      </c>
      <c r="G42" s="1">
        <f>F42+G$39/$C$33*COS(G$38*2*PI()/$C$33*$B42)</f>
        <v>0</v>
      </c>
      <c r="I42" s="1"/>
      <c r="K42" s="1"/>
      <c r="M42" s="1"/>
    </row>
    <row r="43" spans="2:13" hidden="1" outlineLevel="1" x14ac:dyDescent="0.25">
      <c r="B43" s="11">
        <v>-1</v>
      </c>
      <c r="C43" s="1">
        <f>C$39/$C$33*COS(C$38*2*PI()/$C$33*$B43)</f>
        <v>0.1111111111111111</v>
      </c>
      <c r="D43" s="1">
        <f>C43+D$39/$C$33*COS(D$38*2*PI()/$C$33*$B43)</f>
        <v>0.2813432095819951</v>
      </c>
      <c r="E43" s="1">
        <f>D43+E$39/$C$33*COS(E$38*2*PI()/$C$33*$B43)</f>
        <v>0.31993169350797962</v>
      </c>
      <c r="F43" s="1">
        <f>E43+F$39/$C$33*COS(F$38*2*PI()/$C$33*$B43)</f>
        <v>0.20882058239686857</v>
      </c>
      <c r="G43" s="1">
        <f>F43+G$39/$C$33*COS(G$38*2*PI()/$C$33*$B43)</f>
        <v>0</v>
      </c>
      <c r="I43" s="1"/>
      <c r="K43" s="1"/>
      <c r="M43" s="1"/>
    </row>
    <row r="44" spans="2:13" hidden="1" outlineLevel="1" x14ac:dyDescent="0.25">
      <c r="B44" s="11">
        <v>0</v>
      </c>
      <c r="C44" s="1">
        <f>C$39/$C$33*COS(C$38*2*PI()/$C$33*$B44)</f>
        <v>0.1111111111111111</v>
      </c>
      <c r="D44" s="1">
        <f>C44+D$39/$C$33*COS(D$38*2*PI()/$C$33*$B44)</f>
        <v>0.33333333333333331</v>
      </c>
      <c r="E44" s="1">
        <f>D44+E$39/$C$33*COS(E$38*2*PI()/$C$33*$B44)</f>
        <v>0.55555555555555558</v>
      </c>
      <c r="F44" s="1">
        <f>E44+F$39/$C$33*COS(F$38*2*PI()/$C$33*$B44)</f>
        <v>0.77777777777777779</v>
      </c>
      <c r="G44" s="1">
        <f>F44+G$39/$C$33*COS(G$38*2*PI()/$C$33*$B44)</f>
        <v>1</v>
      </c>
      <c r="I44" s="1"/>
      <c r="K44" s="1"/>
      <c r="M44" s="1"/>
    </row>
    <row r="45" spans="2:13" hidden="1" outlineLevel="1" x14ac:dyDescent="0.25">
      <c r="B45" s="11">
        <v>1</v>
      </c>
      <c r="C45" s="1">
        <f>C$39/$C$33*COS(C$38*2*PI()/$C$33*$B45)</f>
        <v>0.1111111111111111</v>
      </c>
      <c r="D45" s="1">
        <f>C45+D$39/$C$33*COS(D$38*2*PI()/$C$33*$B45)</f>
        <v>0.2813432095819951</v>
      </c>
      <c r="E45" s="1">
        <f>D45+E$39/$C$33*COS(E$38*2*PI()/$C$33*$B45)</f>
        <v>0.31993169350797962</v>
      </c>
      <c r="F45" s="1">
        <f>E45+F$39/$C$33*COS(F$38*2*PI()/$C$33*$B45)</f>
        <v>0.20882058239686857</v>
      </c>
      <c r="G45" s="1">
        <f>F45+G$39/$C$33*COS(G$38*2*PI()/$C$33*$B45)</f>
        <v>0</v>
      </c>
      <c r="I45" s="1"/>
      <c r="K45" s="1"/>
      <c r="M45" s="1"/>
    </row>
    <row r="46" spans="2:13" hidden="1" outlineLevel="1" x14ac:dyDescent="0.25">
      <c r="B46" s="11">
        <v>2</v>
      </c>
      <c r="C46" s="1">
        <f>C$39/$C$33*COS(C$38*2*PI()/$C$33*$B46)</f>
        <v>0.1111111111111111</v>
      </c>
      <c r="D46" s="1">
        <f>C46+D$39/$C$33*COS(D$38*2*PI()/$C$33*$B46)</f>
        <v>0.14969959503709562</v>
      </c>
      <c r="E46" s="1">
        <f>D46+E$39/$C$33*COS(E$38*2*PI()/$C$33*$B46)</f>
        <v>-5.9120987359772892E-2</v>
      </c>
      <c r="F46" s="1">
        <f>E46+F$39/$C$33*COS(F$38*2*PI()/$C$33*$B46)</f>
        <v>-0.17023209847088411</v>
      </c>
      <c r="G46" s="1">
        <f>F46+G$39/$C$33*COS(G$38*2*PI()/$C$33*$B46)</f>
        <v>0</v>
      </c>
      <c r="I46" s="1"/>
      <c r="K46" s="1"/>
      <c r="M46" s="1"/>
    </row>
    <row r="47" spans="2:13" collapsed="1" x14ac:dyDescent="0.25">
      <c r="B47" s="11">
        <v>3</v>
      </c>
      <c r="C47" s="1">
        <f>C$39/$C$33*COS(C$38*2*PI()/$C$33*$B47)</f>
        <v>0.1111111111111111</v>
      </c>
      <c r="D47" s="1">
        <f>C47+D$39/$C$33*COS(D$38*2*PI()/$C$33*$B47)</f>
        <v>0</v>
      </c>
      <c r="E47" s="1">
        <f>D47+E$39/$C$33*COS(E$38*2*PI()/$C$33*$B47)</f>
        <v>-0.1111111111111112</v>
      </c>
      <c r="F47" s="1">
        <f>E47+F$39/$C$33*COS(F$38*2*PI()/$C$33*$B47)</f>
        <v>0.11111111111111101</v>
      </c>
      <c r="G47" s="1">
        <f>F47+G$39/$C$33*COS(G$38*2*PI()/$C$33*$B47)</f>
        <v>0</v>
      </c>
      <c r="I47" s="1"/>
      <c r="K47" s="1"/>
      <c r="M47" s="1"/>
    </row>
    <row r="48" spans="2:13" x14ac:dyDescent="0.25">
      <c r="B48" s="11">
        <v>4</v>
      </c>
      <c r="C48" s="1">
        <f>C$39/$C$33*COS(C$38*2*PI()/$C$33*$B48)</f>
        <v>0.1111111111111111</v>
      </c>
      <c r="D48" s="1">
        <f>C48+D$39/$C$33*COS(D$38*2*PI()/$C$33*$B48)</f>
        <v>-9.770947128575741E-2</v>
      </c>
      <c r="E48" s="1">
        <f>D48+E$39/$C$33*COS(E$38*2*PI()/$C$33*$B48)</f>
        <v>7.2522627185126531E-2</v>
      </c>
      <c r="F48" s="1">
        <f>E48+F$39/$C$33*COS(F$38*2*PI()/$C$33*$B48)</f>
        <v>-3.8588483925984407E-2</v>
      </c>
      <c r="G48" s="1">
        <f>F48+G$39/$C$33*COS(G$38*2*PI()/$C$33*$B48)</f>
        <v>0</v>
      </c>
      <c r="I48" s="1"/>
      <c r="K48" s="1"/>
      <c r="M48" s="1"/>
    </row>
    <row r="49" spans="2:13" s="19" customFormat="1" x14ac:dyDescent="0.25"/>
    <row r="50" spans="2:13" s="13" customFormat="1" x14ac:dyDescent="0.25">
      <c r="B50" s="41" t="s">
        <v>26</v>
      </c>
      <c r="C50" s="41"/>
      <c r="D50" s="41"/>
      <c r="E50" s="41"/>
      <c r="F50" s="41"/>
      <c r="G50" s="41"/>
      <c r="H50" s="41"/>
    </row>
    <row r="51" spans="2:13" s="13" customFormat="1" ht="15" customHeight="1" x14ac:dyDescent="0.25">
      <c r="B51" s="16" t="s">
        <v>8</v>
      </c>
      <c r="C51" s="16" t="str">
        <f>"Σ " &amp; C38 &amp; " (Lissage)"</f>
        <v>Σ 0 (Lissage)</v>
      </c>
      <c r="D51" s="16" t="str">
        <f>"Σ " &amp; D38 &amp; " (Lissage)"</f>
        <v>Σ 1 (Lissage)</v>
      </c>
      <c r="E51" s="16" t="str">
        <f>"Σ " &amp; E38 &amp; " (Lissage)"</f>
        <v>Σ 2 (Lissage)</v>
      </c>
      <c r="F51" s="16" t="str">
        <f>"Σ " &amp; F38 &amp; " (Lissage)"</f>
        <v>Σ 3 (Lissage)</v>
      </c>
      <c r="G51" s="16" t="str">
        <f>"Σ " &amp; G38 &amp; " (Lissage)"</f>
        <v>Σ 4 (Lissage)</v>
      </c>
      <c r="I51" s="22" t="s">
        <v>14</v>
      </c>
      <c r="J51" s="23"/>
      <c r="K51" s="24"/>
    </row>
    <row r="52" spans="2:13" s="19" customFormat="1" x14ac:dyDescent="0.25">
      <c r="B52" s="9">
        <v>-5</v>
      </c>
      <c r="C52" s="1">
        <f>C$39/$C$33*COS(C$38*2*PI()/$C$33*$B52)</f>
        <v>0.1111111111111111</v>
      </c>
      <c r="D52" s="1">
        <f>C52+D$39/$C$33*COS(D$38*2*PI()/$C$33*$B52)</f>
        <v>-9.770947128575741E-2</v>
      </c>
      <c r="E52" s="1">
        <f>D52+E$39/$C$33*COS(E$38*2*PI()/$C$33*$B52)</f>
        <v>7.2522627185126615E-2</v>
      </c>
      <c r="F52" s="1">
        <f>E52+F$39/$C$33*COS(F$38*2*PI()/$C$33*$B52)</f>
        <v>-3.8588483925984782E-2</v>
      </c>
      <c r="G52" s="1">
        <f>F52+G$39/$C$33*COS(G$38*2*PI()/$C$33*$B52)</f>
        <v>-1.8735013540549517E-16</v>
      </c>
      <c r="I52" s="25"/>
      <c r="J52" s="26"/>
      <c r="K52" s="27"/>
      <c r="M52" s="1"/>
    </row>
    <row r="53" spans="2:13" s="19" customFormat="1" x14ac:dyDescent="0.25">
      <c r="B53" s="19">
        <v>-4.9000000000000004</v>
      </c>
      <c r="C53" s="1">
        <f>C$39/$C$33*COS(C$38*2*PI()/$C$33*$B53)</f>
        <v>0.1111111111111111</v>
      </c>
      <c r="D53" s="1">
        <f>C53+D$39/$C$33*COS(D$38*2*PI()/$C$33*$B53)</f>
        <v>-0.10250259909740417</v>
      </c>
      <c r="E53" s="1">
        <f>D53+E$39/$C$33*COS(E$38*2*PI()/$C$33*$B53)</f>
        <v>8.5952533381801532E-2</v>
      </c>
      <c r="F53" s="1">
        <f>E53+F$39/$C$33*COS(F$38*2*PI()/$C$33*$B53)</f>
        <v>-6.2743156920167104E-2</v>
      </c>
      <c r="G53" s="1">
        <f>F53+G$39/$C$33*COS(G$38*2*PI()/$C$33*$B53)</f>
        <v>3.4672653477405432E-2</v>
      </c>
      <c r="I53" s="25"/>
      <c r="J53" s="26"/>
      <c r="K53" s="27"/>
      <c r="M53" s="1"/>
    </row>
    <row r="54" spans="2:13" s="19" customFormat="1" ht="14.45" hidden="1" customHeight="1" outlineLevel="1" x14ac:dyDescent="0.25">
      <c r="B54" s="9">
        <v>-4.8</v>
      </c>
      <c r="C54" s="1">
        <f>C$39/$C$33*COS(C$38*2*PI()/$C$33*$B54)</f>
        <v>0.1111111111111111</v>
      </c>
      <c r="D54" s="1">
        <f>C54+D$39/$C$33*COS(D$38*2*PI()/$C$33*$B54)</f>
        <v>-0.10625502238529014</v>
      </c>
      <c r="E54" s="1">
        <f>D54+E$39/$C$33*COS(E$38*2*PI()/$C$33*$B54)</f>
        <v>9.6755079313065651E-2</v>
      </c>
      <c r="F54" s="1">
        <f>E54+F$39/$C$33*COS(F$38*2*PI()/$C$33*$B54)</f>
        <v>-8.3026474992478477E-2</v>
      </c>
      <c r="G54" s="1">
        <f>F54+G$39/$C$33*COS(G$38*2*PI()/$C$33*$B54)</f>
        <v>6.5669215309490186E-2</v>
      </c>
      <c r="I54" s="25"/>
      <c r="J54" s="26"/>
      <c r="K54" s="27"/>
      <c r="M54" s="1"/>
    </row>
    <row r="55" spans="2:13" s="19" customFormat="1" ht="14.45" hidden="1" customHeight="1" outlineLevel="1" x14ac:dyDescent="0.25">
      <c r="B55" s="19">
        <v>-4.7</v>
      </c>
      <c r="C55" s="1">
        <f>C$39/$C$33*COS(C$38*2*PI()/$C$33*$B55)</f>
        <v>0.1111111111111111</v>
      </c>
      <c r="D55" s="1">
        <f>C55+D$39/$C$33*COS(D$38*2*PI()/$C$33*$B55)</f>
        <v>-0.10894845972034894</v>
      </c>
      <c r="E55" s="1">
        <f>D55+E$39/$C$33*COS(E$38*2*PI()/$C$33*$B55)</f>
        <v>0.10466525048816633</v>
      </c>
      <c r="F55" s="1">
        <f>E55+F$39/$C$33*COS(F$38*2*PI()/$C$33*$B55)</f>
        <v>-9.8344851210189543E-2</v>
      </c>
      <c r="G55" s="1">
        <f>F55+G$39/$C$33*COS(G$38*2*PI()/$C$33*$B55)</f>
        <v>9.0110281269016185E-2</v>
      </c>
      <c r="I55" s="25"/>
      <c r="J55" s="26"/>
      <c r="K55" s="27"/>
      <c r="M55" s="1"/>
    </row>
    <row r="56" spans="2:13" s="19" customFormat="1" ht="14.45" hidden="1" customHeight="1" outlineLevel="1" x14ac:dyDescent="0.25">
      <c r="B56" s="9">
        <v>-4.5999999999999996</v>
      </c>
      <c r="C56" s="1">
        <f>C$39/$C$33*COS(C$38*2*PI()/$C$33*$B56)</f>
        <v>0.1111111111111111</v>
      </c>
      <c r="D56" s="1">
        <f>C56+D$39/$C$33*COS(D$38*2*PI()/$C$33*$B56)</f>
        <v>-0.11056978894662761</v>
      </c>
      <c r="E56" s="1">
        <f>D56+E$39/$C$33*COS(E$38*2*PI()/$C$33*$B56)</f>
        <v>0.10948978188483249</v>
      </c>
      <c r="F56" s="1">
        <f>E56+F$39/$C$33*COS(F$38*2*PI()/$C$33*$B56)</f>
        <v>-0.10787635161156878</v>
      </c>
      <c r="G56" s="1">
        <f>F56+G$39/$C$33*COS(G$38*2*PI()/$C$33*$B56)</f>
        <v>0.10573735859694661</v>
      </c>
      <c r="I56" s="25"/>
      <c r="J56" s="26"/>
      <c r="K56" s="27"/>
      <c r="M56" s="1"/>
    </row>
    <row r="57" spans="2:13" s="19" customFormat="1" ht="14.45" hidden="1" customHeight="1" outlineLevel="1" x14ac:dyDescent="0.25">
      <c r="B57" s="19">
        <v>-4.5</v>
      </c>
      <c r="C57" s="1">
        <f>C$39/$C$33*COS(C$38*2*PI()/$C$33*$B57)</f>
        <v>0.1111111111111111</v>
      </c>
      <c r="D57" s="1">
        <f>C57+D$39/$C$33*COS(D$38*2*PI()/$C$33*$B57)</f>
        <v>-0.1111111111111111</v>
      </c>
      <c r="E57" s="1">
        <f>D57+E$39/$C$33*COS(E$38*2*PI()/$C$33*$B57)</f>
        <v>0.1111111111111111</v>
      </c>
      <c r="F57" s="1">
        <f>E57+F$39/$C$33*COS(F$38*2*PI()/$C$33*$B57)</f>
        <v>-0.1111111111111111</v>
      </c>
      <c r="G57" s="1">
        <f>F57+G$39/$C$33*COS(G$38*2*PI()/$C$33*$B57)</f>
        <v>0.1111111111111111</v>
      </c>
      <c r="I57" s="25"/>
      <c r="J57" s="26"/>
      <c r="K57" s="27"/>
      <c r="M57" s="1"/>
    </row>
    <row r="58" spans="2:13" s="19" customFormat="1" ht="14.45" hidden="1" customHeight="1" outlineLevel="1" x14ac:dyDescent="0.25">
      <c r="B58" s="9">
        <v>-4.4000000000000004</v>
      </c>
      <c r="C58" s="1">
        <f>C$39/$C$33*COS(C$38*2*PI()/$C$33*$B58)</f>
        <v>0.1111111111111111</v>
      </c>
      <c r="D58" s="1">
        <f>C58+D$39/$C$33*COS(D$38*2*PI()/$C$33*$B58)</f>
        <v>-0.11056978894662761</v>
      </c>
      <c r="E58" s="1">
        <f>D58+E$39/$C$33*COS(E$38*2*PI()/$C$33*$B58)</f>
        <v>0.10948978188483247</v>
      </c>
      <c r="F58" s="1">
        <f>E58+F$39/$C$33*COS(F$38*2*PI()/$C$33*$B58)</f>
        <v>-0.10787635161156878</v>
      </c>
      <c r="G58" s="1">
        <f>F58+G$39/$C$33*COS(G$38*2*PI()/$C$33*$B58)</f>
        <v>0.10573735859694658</v>
      </c>
      <c r="I58" s="25"/>
      <c r="J58" s="26"/>
      <c r="K58" s="27"/>
      <c r="M58" s="1"/>
    </row>
    <row r="59" spans="2:13" s="19" customFormat="1" ht="14.45" hidden="1" customHeight="1" outlineLevel="1" x14ac:dyDescent="0.25">
      <c r="B59" s="19">
        <v>-4.3</v>
      </c>
      <c r="C59" s="1">
        <f>C$39/$C$33*COS(C$38*2*PI()/$C$33*$B59)</f>
        <v>0.1111111111111111</v>
      </c>
      <c r="D59" s="1">
        <f>C59+D$39/$C$33*COS(D$38*2*PI()/$C$33*$B59)</f>
        <v>-0.10894845972034894</v>
      </c>
      <c r="E59" s="1">
        <f>D59+E$39/$C$33*COS(E$38*2*PI()/$C$33*$B59)</f>
        <v>0.1046652504881663</v>
      </c>
      <c r="F59" s="1">
        <f>E59+F$39/$C$33*COS(F$38*2*PI()/$C$33*$B59)</f>
        <v>-9.8344851210189349E-2</v>
      </c>
      <c r="G59" s="1">
        <f>F59+G$39/$C$33*COS(G$38*2*PI()/$C$33*$B59)</f>
        <v>9.0110281269016268E-2</v>
      </c>
      <c r="I59" s="25"/>
      <c r="J59" s="26"/>
      <c r="K59" s="27"/>
      <c r="M59" s="1"/>
    </row>
    <row r="60" spans="2:13" s="19" customFormat="1" ht="14.45" hidden="1" customHeight="1" outlineLevel="1" x14ac:dyDescent="0.25">
      <c r="B60" s="9">
        <v>-4.2</v>
      </c>
      <c r="C60" s="1">
        <f>C$39/$C$33*COS(C$38*2*PI()/$C$33*$B60)</f>
        <v>0.1111111111111111</v>
      </c>
      <c r="D60" s="1">
        <f>C60+D$39/$C$33*COS(D$38*2*PI()/$C$33*$B60)</f>
        <v>-0.10625502238529014</v>
      </c>
      <c r="E60" s="1">
        <f>D60+E$39/$C$33*COS(E$38*2*PI()/$C$33*$B60)</f>
        <v>9.6755079313065623E-2</v>
      </c>
      <c r="F60" s="1">
        <f>E60+F$39/$C$33*COS(F$38*2*PI()/$C$33*$B60)</f>
        <v>-8.30264749924782E-2</v>
      </c>
      <c r="G60" s="1">
        <f>F60+G$39/$C$33*COS(G$38*2*PI()/$C$33*$B60)</f>
        <v>6.5669215309490325E-2</v>
      </c>
      <c r="I60" s="25"/>
      <c r="J60" s="26"/>
      <c r="K60" s="27"/>
      <c r="M60" s="1"/>
    </row>
    <row r="61" spans="2:13" s="19" customFormat="1" ht="14.45" hidden="1" customHeight="1" outlineLevel="1" x14ac:dyDescent="0.25">
      <c r="B61" s="19">
        <v>-4.0999999999999996</v>
      </c>
      <c r="C61" s="1">
        <f>C$39/$C$33*COS(C$38*2*PI()/$C$33*$B61)</f>
        <v>0.1111111111111111</v>
      </c>
      <c r="D61" s="1">
        <f>C61+D$39/$C$33*COS(D$38*2*PI()/$C$33*$B61)</f>
        <v>-0.10250259909740414</v>
      </c>
      <c r="E61" s="1">
        <f>D61+E$39/$C$33*COS(E$38*2*PI()/$C$33*$B61)</f>
        <v>8.5952533381801505E-2</v>
      </c>
      <c r="F61" s="1">
        <f>E61+F$39/$C$33*COS(F$38*2*PI()/$C$33*$B61)</f>
        <v>-6.2743156920166743E-2</v>
      </c>
      <c r="G61" s="1">
        <f>F61+G$39/$C$33*COS(G$38*2*PI()/$C$33*$B61)</f>
        <v>3.4672653477405599E-2</v>
      </c>
      <c r="I61" s="25"/>
      <c r="J61" s="26"/>
      <c r="K61" s="27"/>
      <c r="M61" s="1"/>
    </row>
    <row r="62" spans="2:13" s="19" customFormat="1" ht="14.45" hidden="1" customHeight="1" outlineLevel="1" x14ac:dyDescent="0.25">
      <c r="B62" s="9">
        <v>-4</v>
      </c>
      <c r="C62" s="1">
        <f>C$39/$C$33*COS(C$38*2*PI()/$C$33*$B62)</f>
        <v>0.1111111111111111</v>
      </c>
      <c r="D62" s="1">
        <f>C62+D$39/$C$33*COS(D$38*2*PI()/$C$33*$B62)</f>
        <v>-9.770947128575741E-2</v>
      </c>
      <c r="E62" s="1">
        <f>D62+E$39/$C$33*COS(E$38*2*PI()/$C$33*$B62)</f>
        <v>7.2522627185126531E-2</v>
      </c>
      <c r="F62" s="1">
        <f>E62+F$39/$C$33*COS(F$38*2*PI()/$C$33*$B62)</f>
        <v>-3.8588483925984407E-2</v>
      </c>
      <c r="G62" s="1">
        <f>F62+G$39/$C$33*COS(G$38*2*PI()/$C$33*$B62)</f>
        <v>0</v>
      </c>
      <c r="I62" s="25"/>
      <c r="J62" s="26"/>
      <c r="K62" s="27"/>
      <c r="M62" s="1"/>
    </row>
    <row r="63" spans="2:13" s="19" customFormat="1" ht="14.45" hidden="1" customHeight="1" outlineLevel="1" x14ac:dyDescent="0.25">
      <c r="B63" s="19">
        <v>-3.9</v>
      </c>
      <c r="C63" s="1">
        <f>C$39/$C$33*COS(C$38*2*PI()/$C$33*$B63)</f>
        <v>0.1111111111111111</v>
      </c>
      <c r="D63" s="1">
        <f>C63+D$39/$C$33*COS(D$38*2*PI()/$C$33*$B63)</f>
        <v>-9.18989905872446E-2</v>
      </c>
      <c r="E63" s="1">
        <f>D63+E$39/$C$33*COS(E$38*2*PI()/$C$33*$B63)</f>
        <v>5.6796699714723786E-2</v>
      </c>
      <c r="F63" s="1">
        <f>E63+F$39/$C$33*COS(F$38*2*PI()/$C$33*$B63)</f>
        <v>-1.1873743479708904E-2</v>
      </c>
      <c r="G63" s="1">
        <f>F63+G$39/$C$33*COS(G$38*2*PI()/$C$33*$B63)</f>
        <v>-3.5102290872521008E-2</v>
      </c>
      <c r="I63" s="25"/>
      <c r="J63" s="26"/>
      <c r="K63" s="27"/>
    </row>
    <row r="64" spans="2:13" s="19" customFormat="1" ht="14.45" hidden="1" customHeight="1" outlineLevel="1" x14ac:dyDescent="0.25">
      <c r="B64" s="9">
        <v>-3.8</v>
      </c>
      <c r="C64" s="1">
        <f>C$39/$C$33*COS(C$38*2*PI()/$C$33*$B64)</f>
        <v>0.1111111111111111</v>
      </c>
      <c r="D64" s="1">
        <f>C64+D$39/$C$33*COS(D$38*2*PI()/$C$33*$B64)</f>
        <v>-8.5099465079761488E-2</v>
      </c>
      <c r="E64" s="1">
        <f>D64+E$39/$C$33*COS(E$38*2*PI()/$C$33*$B64)</f>
        <v>3.9165624580404332E-2</v>
      </c>
      <c r="F64" s="1">
        <f>E64+F$39/$C$33*COS(F$38*2*PI()/$C$33*$B64)</f>
        <v>1.5937077187592779E-2</v>
      </c>
      <c r="G64" s="1">
        <f>F64+G$39/$C$33*COS(G$38*2*PI()/$C$33*$B64)</f>
        <v>-6.7308832460387963E-2</v>
      </c>
      <c r="I64" s="25"/>
      <c r="J64" s="26"/>
      <c r="K64" s="27"/>
    </row>
    <row r="65" spans="2:11" s="19" customFormat="1" ht="14.45" hidden="1" customHeight="1" outlineLevel="1" x14ac:dyDescent="0.25">
      <c r="B65" s="19">
        <v>-3.7</v>
      </c>
      <c r="C65" s="1">
        <f>C$39/$C$33*COS(C$38*2*PI()/$C$33*$B65)</f>
        <v>0.1111111111111111</v>
      </c>
      <c r="D65" s="1">
        <f>C65+D$39/$C$33*COS(D$38*2*PI()/$C$33*$B65)</f>
        <v>-7.7344021368094651E-2</v>
      </c>
      <c r="E65" s="1">
        <f>D65+E$39/$C$33*COS(E$38*2*PI()/$C$33*$B65)</f>
        <v>2.0071789029478093E-2</v>
      </c>
      <c r="F65" s="1">
        <f>E65+F$39/$C$33*COS(F$38*2*PI()/$C$33*$B65)</f>
        <v>4.330033642229017E-2</v>
      </c>
      <c r="G65" s="1">
        <f>F65+G$39/$C$33*COS(G$38*2*PI()/$C$33*$B65)</f>
        <v>-9.3513324761189454E-2</v>
      </c>
      <c r="I65" s="25"/>
      <c r="J65" s="26"/>
      <c r="K65" s="27"/>
    </row>
    <row r="66" spans="2:11" s="19" customFormat="1" ht="14.45" hidden="1" customHeight="1" outlineLevel="1" x14ac:dyDescent="0.25">
      <c r="B66" s="9">
        <v>-3.6</v>
      </c>
      <c r="C66" s="1">
        <f>C$39/$C$33*COS(C$38*2*PI()/$C$33*$B66)</f>
        <v>0.1111111111111111</v>
      </c>
      <c r="D66" s="1">
        <f>C66+D$39/$C$33*COS(D$38*2*PI()/$C$33*$B66)</f>
        <v>-6.8670443194432745E-2</v>
      </c>
      <c r="E66" s="1">
        <f>D66+E$39/$C$33*COS(E$38*2*PI()/$C$33*$B66)</f>
        <v>0</v>
      </c>
      <c r="F66" s="1">
        <f>E66+F$39/$C$33*COS(F$38*2*PI()/$C$33*$B66)</f>
        <v>6.8670443194432829E-2</v>
      </c>
      <c r="G66" s="1">
        <f>F66+G$39/$C$33*COS(G$38*2*PI()/$C$33*$B66)</f>
        <v>-0.11111111111111108</v>
      </c>
      <c r="I66" s="25"/>
      <c r="J66" s="26"/>
      <c r="K66" s="27"/>
    </row>
    <row r="67" spans="2:11" s="19" customFormat="1" ht="14.45" hidden="1" customHeight="1" outlineLevel="1" x14ac:dyDescent="0.25">
      <c r="B67" s="19">
        <v>-3.5000000000000102</v>
      </c>
      <c r="C67" s="1">
        <f>C$39/$C$33*COS(C$38*2*PI()/$C$33*$B67)</f>
        <v>0.1111111111111111</v>
      </c>
      <c r="D67" s="1">
        <f>C67+D$39/$C$33*COS(D$38*2*PI()/$C$33*$B67)</f>
        <v>-5.9120987359773863E-2</v>
      </c>
      <c r="E67" s="1">
        <f>D67+E$39/$C$33*COS(E$38*2*PI()/$C$33*$B67)</f>
        <v>-2.053250343378632E-2</v>
      </c>
      <c r="F67" s="1">
        <f>E67+F$39/$C$33*COS(F$38*2*PI()/$C$33*$B67)</f>
        <v>9.0578607677320802E-2</v>
      </c>
      <c r="G67" s="1">
        <f>F67+G$39/$C$33*COS(G$38*2*PI()/$C$33*$B67)</f>
        <v>-0.1182419747195456</v>
      </c>
      <c r="I67" s="25"/>
      <c r="J67" s="26"/>
      <c r="K67" s="27"/>
    </row>
    <row r="68" spans="2:11" s="19" customFormat="1" ht="14.45" hidden="1" customHeight="1" outlineLevel="1" x14ac:dyDescent="0.25">
      <c r="B68" s="9">
        <v>-3.4000000000000101</v>
      </c>
      <c r="C68" s="1">
        <f>C$39/$C$33*COS(C$38*2*PI()/$C$33*$B68)</f>
        <v>0.1111111111111111</v>
      </c>
      <c r="D68" s="1">
        <f>C68+D$39/$C$33*COS(D$38*2*PI()/$C$33*$B68)</f>
        <v>-4.8742177853034641E-2</v>
      </c>
      <c r="E68" s="1">
        <f>D68+E$39/$C$33*COS(E$38*2*PI()/$C$33*$B68)</f>
        <v>-4.0986734141364729E-2</v>
      </c>
      <c r="F68" s="1">
        <f>E68+F$39/$C$33*COS(F$38*2*PI()/$C$33*$B68)</f>
        <v>0.10770895616060039</v>
      </c>
      <c r="G68" s="1">
        <f>F68+G$39/$C$33*COS(G$38*2*PI()/$C$33*$B68)</f>
        <v>-0.11397194389713788</v>
      </c>
      <c r="I68" s="25"/>
      <c r="J68" s="26"/>
      <c r="K68" s="27"/>
    </row>
    <row r="69" spans="2:11" s="19" customFormat="1" ht="14.45" hidden="1" customHeight="1" outlineLevel="1" x14ac:dyDescent="0.25">
      <c r="B69" s="19">
        <v>-3.30000000000001</v>
      </c>
      <c r="C69" s="1">
        <f>C$39/$C$33*COS(C$38*2*PI()/$C$33*$B69)</f>
        <v>0.1111111111111111</v>
      </c>
      <c r="D69" s="1">
        <f>C69+D$39/$C$33*COS(D$38*2*PI()/$C$33*$B69)</f>
        <v>-3.7584579190858503E-2</v>
      </c>
      <c r="E69" s="1">
        <f>D69+E$39/$C$33*COS(E$38*2*PI()/$C$33*$B69)</f>
        <v>-6.0813126583667415E-2</v>
      </c>
      <c r="F69" s="1">
        <f>E69+F$39/$C$33*COS(F$38*2*PI()/$C$33*$B69)</f>
        <v>0.11896842772187383</v>
      </c>
      <c r="G69" s="1">
        <f>F69+G$39/$C$33*COS(G$38*2*PI()/$C$33*$B69)</f>
        <v>-9.8397705774528665E-2</v>
      </c>
      <c r="I69" s="25"/>
      <c r="J69" s="26"/>
      <c r="K69" s="27"/>
    </row>
    <row r="70" spans="2:11" s="19" customFormat="1" ht="14.45" hidden="1" customHeight="1" outlineLevel="1" x14ac:dyDescent="0.25">
      <c r="B70" s="9">
        <v>-3.2000000000000099</v>
      </c>
      <c r="C70" s="1">
        <f>C$39/$C$33*COS(C$38*2*PI()/$C$33*$B70)</f>
        <v>0.1111111111111111</v>
      </c>
      <c r="D70" s="1">
        <f>C70+D$39/$C$33*COS(D$38*2*PI()/$C$33*$B70)</f>
        <v>-2.5702550072369656E-2</v>
      </c>
      <c r="E70" s="1">
        <f>D70+E$39/$C$33*COS(E$38*2*PI()/$C$33*$B70)</f>
        <v>-7.9462971316737407E-2</v>
      </c>
      <c r="F70" s="1">
        <f>E70+F$39/$C$33*COS(F$38*2*PI()/$C$33*$B70)</f>
        <v>0.12354713038161652</v>
      </c>
      <c r="G70" s="1">
        <f>F70+G$39/$C$33*COS(G$38*2*PI()/$C$33*$B70)</f>
        <v>-7.2663445809258903E-2</v>
      </c>
      <c r="I70" s="25"/>
      <c r="J70" s="26"/>
      <c r="K70" s="27"/>
    </row>
    <row r="71" spans="2:11" s="19" customFormat="1" ht="14.45" hidden="1" customHeight="1" outlineLevel="1" x14ac:dyDescent="0.25">
      <c r="B71" s="19">
        <v>-3.1000000000000099</v>
      </c>
      <c r="C71" s="1">
        <f>C$39/$C$33*COS(C$38*2*PI()/$C$33*$B71)</f>
        <v>0.1111111111111111</v>
      </c>
      <c r="D71" s="1">
        <f>C71+D$39/$C$33*COS(D$38*2*PI()/$C$33*$B71)</f>
        <v>-1.3153978549056131E-2</v>
      </c>
      <c r="E71" s="1">
        <f>D71+E$39/$C$33*COS(E$38*2*PI()/$C$33*$B71)</f>
        <v>-9.6399888197033698E-2</v>
      </c>
      <c r="F71" s="1">
        <f>E71+F$39/$C$33*COS(F$38*2*PI()/$C$33*$B71)</f>
        <v>0.12096624529936663</v>
      </c>
      <c r="G71" s="1">
        <f>F71+G$39/$C$33*COS(G$38*2*PI()/$C$33*$B71)</f>
        <v>-3.8887043664782364E-2</v>
      </c>
      <c r="I71" s="25"/>
      <c r="J71" s="26"/>
      <c r="K71" s="27"/>
    </row>
    <row r="72" spans="2:11" s="19" customFormat="1" ht="14.45" hidden="1" customHeight="1" outlineLevel="1" x14ac:dyDescent="0.25">
      <c r="B72" s="9">
        <v>-3.0000000000000102</v>
      </c>
      <c r="C72" s="1">
        <f>C$39/$C$33*COS(C$38*2*PI()/$C$33*$B72)</f>
        <v>0.1111111111111111</v>
      </c>
      <c r="D72" s="1">
        <f>C72+D$39/$C$33*COS(D$38*2*PI()/$C$33*$B72)</f>
        <v>-1.3322676295501878E-15</v>
      </c>
      <c r="E72" s="1">
        <f>D72+E$39/$C$33*COS(E$38*2*PI()/$C$33*$B72)</f>
        <v>-0.11111111111110979</v>
      </c>
      <c r="F72" s="1">
        <f>E72+F$39/$C$33*COS(F$38*2*PI()/$C$33*$B72)</f>
        <v>0.11111111111111242</v>
      </c>
      <c r="G72" s="1">
        <f>F72+G$39/$C$33*COS(G$38*2*PI()/$C$33*$B72)</f>
        <v>-3.9829251008427491E-15</v>
      </c>
      <c r="I72" s="25"/>
      <c r="J72" s="26"/>
      <c r="K72" s="27"/>
    </row>
    <row r="73" spans="2:11" s="19" customFormat="1" ht="14.45" hidden="1" customHeight="1" outlineLevel="1" x14ac:dyDescent="0.25">
      <c r="B73" s="19">
        <v>-2.9000000000000101</v>
      </c>
      <c r="C73" s="1">
        <f>C$39/$C$33*COS(C$38*2*PI()/$C$33*$B73)</f>
        <v>0.1111111111111111</v>
      </c>
      <c r="D73" s="1">
        <f>C73+D$39/$C$33*COS(D$38*2*PI()/$C$33*$B73)</f>
        <v>1.3695300713537001E-2</v>
      </c>
      <c r="E73" s="1">
        <f>D73+E$39/$C$33*COS(E$38*2*PI()/$C$33*$B73)</f>
        <v>-0.12311836046994024</v>
      </c>
      <c r="F73" s="1">
        <f>E73+F$39/$C$33*COS(F$38*2*PI()/$C$33*$B73)</f>
        <v>9.4247773026461951E-2</v>
      </c>
      <c r="G73" s="1">
        <f>F73+G$39/$C$33*COS(G$38*2*PI()/$C$33*$B73)</f>
        <v>4.0487351782085498E-2</v>
      </c>
      <c r="I73" s="25"/>
      <c r="J73" s="26"/>
      <c r="K73" s="27"/>
    </row>
    <row r="74" spans="2:11" s="19" customFormat="1" ht="14.45" hidden="1" customHeight="1" outlineLevel="1" x14ac:dyDescent="0.25">
      <c r="B74" s="9">
        <v>-2.80000000000001</v>
      </c>
      <c r="C74" s="1">
        <f>C$39/$C$33*COS(C$38*2*PI()/$C$33*$B74)</f>
        <v>0.1111111111111111</v>
      </c>
      <c r="D74" s="1">
        <f>C74+D$39/$C$33*COS(D$38*2*PI()/$C$33*$B74)</f>
        <v>2.7865201463129236E-2</v>
      </c>
      <c r="E74" s="1">
        <f>D74+E$39/$C$33*COS(E$38*2*PI()/$C$33*$B74)</f>
        <v>-0.13198808750101332</v>
      </c>
      <c r="F74" s="1">
        <f>E74+F$39/$C$33*COS(F$38*2*PI()/$C$33*$B74)</f>
        <v>7.1022014197344274E-2</v>
      </c>
      <c r="G74" s="1">
        <f>F74+G$39/$C$33*COS(G$38*2*PI()/$C$33*$B74)</f>
        <v>7.8777457909005019E-2</v>
      </c>
      <c r="I74" s="25"/>
      <c r="J74" s="26"/>
      <c r="K74" s="27"/>
    </row>
    <row r="75" spans="2:11" s="19" customFormat="1" ht="14.45" hidden="1" customHeight="1" outlineLevel="1" x14ac:dyDescent="0.25">
      <c r="B75" s="19">
        <v>-2.7000000000000099</v>
      </c>
      <c r="C75" s="1">
        <f>C$39/$C$33*COS(C$38*2*PI()/$C$33*$B75)</f>
        <v>0.1111111111111111</v>
      </c>
      <c r="D75" s="1">
        <f>C75+D$39/$C$33*COS(D$38*2*PI()/$C$33*$B75)</f>
        <v>4.2440667916676916E-2</v>
      </c>
      <c r="E75" s="1">
        <f>D75+E$39/$C$33*COS(E$38*2*PI()/$C$33*$B75)</f>
        <v>-0.13734088638886519</v>
      </c>
      <c r="F75" s="1">
        <f>E75+F$39/$C$33*COS(F$38*2*PI()/$C$33*$B75)</f>
        <v>4.2440667916681329E-2</v>
      </c>
      <c r="G75" s="1">
        <f>F75+G$39/$C$33*COS(G$38*2*PI()/$C$33*$B75)</f>
        <v>0.11111111111110833</v>
      </c>
      <c r="I75" s="25"/>
      <c r="J75" s="26"/>
      <c r="K75" s="27"/>
    </row>
    <row r="76" spans="2:11" s="19" customFormat="1" ht="14.45" hidden="1" customHeight="1" outlineLevel="1" x14ac:dyDescent="0.25">
      <c r="B76" s="9">
        <v>-2.6000000000000099</v>
      </c>
      <c r="C76" s="1">
        <f>C$39/$C$33*COS(C$38*2*PI()/$C$33*$B76)</f>
        <v>0.1111111111111111</v>
      </c>
      <c r="D76" s="1">
        <f>C76+D$39/$C$33*COS(D$38*2*PI()/$C$33*$B76)</f>
        <v>5.7350689866739059E-2</v>
      </c>
      <c r="E76" s="1">
        <f>D76+E$39/$C$33*COS(E$38*2*PI()/$C$33*$B76)</f>
        <v>-0.13885988632413218</v>
      </c>
      <c r="F76" s="1">
        <f>E76+F$39/$C$33*COS(F$38*2*PI()/$C$33*$B76)</f>
        <v>9.8358039778395912E-3</v>
      </c>
      <c r="G76" s="1">
        <f>F76+G$39/$C$33*COS(G$38*2*PI()/$C$33*$B76)</f>
        <v>0.1341008936380006</v>
      </c>
      <c r="I76" s="25"/>
      <c r="J76" s="26"/>
      <c r="K76" s="27"/>
    </row>
    <row r="77" spans="2:11" s="19" customFormat="1" ht="14.45" hidden="1" customHeight="1" outlineLevel="1" x14ac:dyDescent="0.25">
      <c r="B77" s="19">
        <v>-2.5000000000000102</v>
      </c>
      <c r="C77" s="1">
        <f>C$39/$C$33*COS(C$38*2*PI()/$C$33*$B77)</f>
        <v>0.1111111111111111</v>
      </c>
      <c r="D77" s="1">
        <f>C77+D$39/$C$33*COS(D$38*2*PI()/$C$33*$B77)</f>
        <v>7.2522627185125033E-2</v>
      </c>
      <c r="E77" s="1">
        <f>D77+E$39/$C$33*COS(E$38*2*PI()/$C$33*$B77)</f>
        <v>-0.1362979552117424</v>
      </c>
      <c r="F77" s="1">
        <f>E77+F$39/$C$33*COS(F$38*2*PI()/$C$33*$B77)</f>
        <v>-2.5186844100627354E-2</v>
      </c>
      <c r="G77" s="1">
        <f>F77+G$39/$C$33*COS(G$38*2*PI()/$C$33*$B77)</f>
        <v>0.14504525437025262</v>
      </c>
      <c r="I77" s="25"/>
      <c r="J77" s="26"/>
      <c r="K77" s="27"/>
    </row>
    <row r="78" spans="2:11" s="19" customFormat="1" ht="14.45" hidden="1" customHeight="1" outlineLevel="1" x14ac:dyDescent="0.25">
      <c r="B78" s="9">
        <v>-2.4000000000000101</v>
      </c>
      <c r="C78" s="1">
        <f>C$39/$C$33*COS(C$38*2*PI()/$C$33*$B78)</f>
        <v>0.1111111111111111</v>
      </c>
      <c r="D78" s="1">
        <f>C78+D$39/$C$33*COS(D$38*2*PI()/$C$33*$B78)</f>
        <v>8.7882563718297682E-2</v>
      </c>
      <c r="E78" s="1">
        <f>D78+E$39/$C$33*COS(E$38*2*PI()/$C$33*$B78)</f>
        <v>-0.12948356977810288</v>
      </c>
      <c r="F78" s="1">
        <f>E78+F$39/$C$33*COS(F$38*2*PI()/$C$33*$B78)</f>
        <v>-6.0813126583665847E-2</v>
      </c>
      <c r="G78" s="1">
        <f>F78+G$39/$C$33*COS(G$38*2*PI()/$C$33*$B78)</f>
        <v>0.14219697511468737</v>
      </c>
      <c r="I78" s="25"/>
      <c r="J78" s="26"/>
      <c r="K78" s="27"/>
    </row>
    <row r="79" spans="2:11" s="19" customFormat="1" ht="14.45" hidden="1" customHeight="1" outlineLevel="1" x14ac:dyDescent="0.25">
      <c r="B79" s="19">
        <v>-2.30000000000001</v>
      </c>
      <c r="C79" s="1">
        <f>C$39/$C$33*COS(C$38*2*PI()/$C$33*$B79)</f>
        <v>0.1111111111111111</v>
      </c>
      <c r="D79" s="1">
        <f>C79+D$39/$C$33*COS(D$38*2*PI()/$C$33*$B79)</f>
        <v>0.1033556673994427</v>
      </c>
      <c r="E79" s="1">
        <f>D79+E$39/$C$33*COS(E$38*2*PI()/$C$33*$B79)</f>
        <v>-0.1183252326582958</v>
      </c>
      <c r="F79" s="1">
        <f>E79+F$39/$C$33*COS(F$38*2*PI()/$C$33*$B79)</f>
        <v>-9.5096685265479305E-2</v>
      </c>
      <c r="G79" s="1">
        <f>F79+G$39/$C$33*COS(G$38*2*PI()/$C$33*$B79)</f>
        <v>0.12496288556597991</v>
      </c>
      <c r="I79" s="25"/>
      <c r="J79" s="26"/>
      <c r="K79" s="27"/>
    </row>
    <row r="80" spans="2:11" s="19" customFormat="1" ht="14.45" hidden="1" customHeight="1" outlineLevel="1" x14ac:dyDescent="0.25">
      <c r="B80" s="9">
        <v>-2.2000000000000099</v>
      </c>
      <c r="C80" s="1">
        <f>C$39/$C$33*COS(C$38*2*PI()/$C$33*$B80)</f>
        <v>0.1111111111111111</v>
      </c>
      <c r="D80" s="1">
        <f>C80+D$39/$C$33*COS(D$38*2*PI()/$C$33*$B80)</f>
        <v>0.11886655482277649</v>
      </c>
      <c r="E80" s="1">
        <f>D80+E$39/$C$33*COS(E$38*2*PI()/$C$33*$B80)</f>
        <v>-0.10281434523496243</v>
      </c>
      <c r="F80" s="1">
        <f>E80+F$39/$C$33*COS(F$38*2*PI()/$C$33*$B80)</f>
        <v>-0.12604289262776977</v>
      </c>
      <c r="G80" s="1">
        <f>F80+G$39/$C$33*COS(G$38*2*PI()/$C$33*$B80)</f>
        <v>9.401667820369114E-2</v>
      </c>
      <c r="I80" s="25"/>
      <c r="J80" s="26"/>
      <c r="K80" s="27"/>
    </row>
    <row r="81" spans="2:11" s="19" customFormat="1" ht="14.45" hidden="1" customHeight="1" outlineLevel="1" x14ac:dyDescent="0.25">
      <c r="B81" s="19">
        <v>-2.1000000000000099</v>
      </c>
      <c r="C81" s="1">
        <f>C$39/$C$33*COS(C$38*2*PI()/$C$33*$B81)</f>
        <v>0.1111111111111111</v>
      </c>
      <c r="D81" s="1">
        <f>C81+D$39/$C$33*COS(D$38*2*PI()/$C$33*$B81)</f>
        <v>0.13433965850392146</v>
      </c>
      <c r="E81" s="1">
        <f>D81+E$39/$C$33*COS(E$38*2*PI()/$C$33*$B81)</f>
        <v>-8.302647499248042E-2</v>
      </c>
      <c r="F81" s="1">
        <f>E81+F$39/$C$33*COS(F$38*2*PI()/$C$33*$B81)</f>
        <v>-0.15169691818690889</v>
      </c>
      <c r="G81" s="1">
        <f>F81+G$39/$C$33*COS(G$38*2*PI()/$C$33*$B81)</f>
        <v>5.131318351144934E-2</v>
      </c>
      <c r="I81" s="25"/>
      <c r="J81" s="26"/>
      <c r="K81" s="27"/>
    </row>
    <row r="82" spans="2:11" s="19" customFormat="1" ht="14.45" hidden="1" customHeight="1" outlineLevel="1" x14ac:dyDescent="0.25">
      <c r="B82" s="9">
        <v>-2.0000000000000102</v>
      </c>
      <c r="C82" s="1">
        <f>C$39/$C$33*COS(C$38*2*PI()/$C$33*$B82)</f>
        <v>0.1111111111111111</v>
      </c>
      <c r="D82" s="1">
        <f>C82+D$39/$C$33*COS(D$38*2*PI()/$C$33*$B82)</f>
        <v>0.14969959503709407</v>
      </c>
      <c r="E82" s="1">
        <f>D82+E$39/$C$33*COS(E$38*2*PI()/$C$33*$B82)</f>
        <v>-5.9120987359775529E-2</v>
      </c>
      <c r="F82" s="1">
        <f>E82+F$39/$C$33*COS(F$38*2*PI()/$C$33*$B82)</f>
        <v>-0.17023209847088261</v>
      </c>
      <c r="G82" s="1">
        <f>F82+G$39/$C$33*COS(G$38*2*PI()/$C$33*$B82)</f>
        <v>5.4123372450476381E-15</v>
      </c>
      <c r="I82" s="25"/>
      <c r="J82" s="26"/>
      <c r="K82" s="27"/>
    </row>
    <row r="83" spans="2:11" s="19" customFormat="1" ht="14.45" hidden="1" customHeight="1" outlineLevel="1" x14ac:dyDescent="0.25">
      <c r="B83" s="19">
        <v>-1.9000000000000099</v>
      </c>
      <c r="C83" s="1">
        <f>C$39/$C$33*COS(C$38*2*PI()/$C$33*$B83)</f>
        <v>0.1111111111111111</v>
      </c>
      <c r="D83" s="1">
        <f>C83+D$39/$C$33*COS(D$38*2*PI()/$C$33*$B83)</f>
        <v>0.16487153235548022</v>
      </c>
      <c r="E83" s="1">
        <f>D83+E$39/$C$33*COS(E$38*2*PI()/$C$33*$B83)</f>
        <v>-3.1339043835393876E-2</v>
      </c>
      <c r="F83" s="1">
        <f>E83+F$39/$C$33*COS(F$38*2*PI()/$C$33*$B83)</f>
        <v>-0.18003473413735904</v>
      </c>
      <c r="G83" s="1">
        <f>F83+G$39/$C$33*COS(G$38*2*PI()/$C$33*$B83)</f>
        <v>-5.5769644477187991E-2</v>
      </c>
      <c r="I83" s="25"/>
      <c r="J83" s="26"/>
      <c r="K83" s="27"/>
    </row>
    <row r="84" spans="2:11" s="19" customFormat="1" ht="14.45" hidden="1" customHeight="1" outlineLevel="1" x14ac:dyDescent="0.25">
      <c r="B84" s="9">
        <v>-1.80000000000001</v>
      </c>
      <c r="C84" s="1">
        <f>C$39/$C$33*COS(C$38*2*PI()/$C$33*$B84)</f>
        <v>0.1111111111111111</v>
      </c>
      <c r="D84" s="1">
        <f>C84+D$39/$C$33*COS(D$38*2*PI()/$C$33*$B84)</f>
        <v>0.17978155430554241</v>
      </c>
      <c r="E84" s="1">
        <f>D84+E$39/$C$33*COS(E$38*2*PI()/$C$33*$B84)</f>
        <v>-3.2474023470285829E-15</v>
      </c>
      <c r="F84" s="1">
        <f>E84+F$39/$C$33*COS(F$38*2*PI()/$C$33*$B84)</f>
        <v>-0.17978155430554441</v>
      </c>
      <c r="G84" s="1">
        <f>F84+G$39/$C$33*COS(G$38*2*PI()/$C$33*$B84)</f>
        <v>-0.11111111111110587</v>
      </c>
      <c r="I84" s="25"/>
      <c r="J84" s="26"/>
      <c r="K84" s="27"/>
    </row>
    <row r="85" spans="2:11" s="19" customFormat="1" ht="14.45" hidden="1" customHeight="1" outlineLevel="1" x14ac:dyDescent="0.25">
      <c r="B85" s="19">
        <v>-1.7000000000000099</v>
      </c>
      <c r="C85" s="1">
        <f>C$39/$C$33*COS(C$38*2*PI()/$C$33*$B85)</f>
        <v>0.1111111111111111</v>
      </c>
      <c r="D85" s="1">
        <f>C85+D$39/$C$33*COS(D$38*2*PI()/$C$33*$B85)</f>
        <v>0.19435702075909012</v>
      </c>
      <c r="E85" s="1">
        <f>D85+E$39/$C$33*COS(E$38*2*PI()/$C$33*$B85)</f>
        <v>3.450373179494326E-2</v>
      </c>
      <c r="F85" s="1">
        <f>E85+F$39/$C$33*COS(F$38*2*PI()/$C$33*$B85)</f>
        <v>-0.16850636990341061</v>
      </c>
      <c r="G85" s="1">
        <f>F85+G$39/$C$33*COS(G$38*2*PI()/$C$33*$B85)</f>
        <v>-0.16075092619173756</v>
      </c>
      <c r="I85" s="25"/>
      <c r="J85" s="26"/>
      <c r="K85" s="27"/>
    </row>
    <row r="86" spans="2:11" s="19" customFormat="1" ht="14.45" hidden="1" customHeight="1" outlineLevel="1" x14ac:dyDescent="0.25">
      <c r="B86" s="9">
        <v>-1.6000000000000101</v>
      </c>
      <c r="C86" s="1">
        <f>C$39/$C$33*COS(C$38*2*PI()/$C$33*$B86)</f>
        <v>0.1111111111111111</v>
      </c>
      <c r="D86" s="1">
        <f>C86+D$39/$C$33*COS(D$38*2*PI()/$C$33*$B86)</f>
        <v>0.20852692150868249</v>
      </c>
      <c r="E86" s="1">
        <f>D86+E$39/$C$33*COS(E$38*2*PI()/$C$33*$B86)</f>
        <v>7.1713260325200479E-2</v>
      </c>
      <c r="F86" s="1">
        <f>E86+F$39/$C$33*COS(F$38*2*PI()/$C$33*$B86)</f>
        <v>-0.14565287317119982</v>
      </c>
      <c r="G86" s="1">
        <f>F86+G$39/$C$33*COS(G$38*2*PI()/$C$33*$B86)</f>
        <v>-0.19941329441556449</v>
      </c>
      <c r="I86" s="25"/>
      <c r="J86" s="26"/>
      <c r="K86" s="27"/>
    </row>
    <row r="87" spans="2:11" s="19" customFormat="1" ht="14.45" hidden="1" customHeight="1" outlineLevel="1" x14ac:dyDescent="0.25">
      <c r="B87" s="19">
        <v>-1.50000000000001</v>
      </c>
      <c r="C87" s="1">
        <f>C$39/$C$33*COS(C$38*2*PI()/$C$33*$B87)</f>
        <v>0.1111111111111111</v>
      </c>
      <c r="D87" s="1">
        <f>C87+D$39/$C$33*COS(D$38*2*PI()/$C$33*$B87)</f>
        <v>0.22222222222222088</v>
      </c>
      <c r="E87" s="1">
        <f>D87+E$39/$C$33*COS(E$38*2*PI()/$C$33*$B87)</f>
        <v>0.11111111111110708</v>
      </c>
      <c r="F87" s="1">
        <f>E87+F$39/$C$33*COS(F$38*2*PI()/$C$33*$B87)</f>
        <v>-0.11111111111111513</v>
      </c>
      <c r="G87" s="1">
        <f>F87+G$39/$C$33*COS(G$38*2*PI()/$C$33*$B87)</f>
        <v>-0.22222222222222085</v>
      </c>
      <c r="I87" s="25"/>
      <c r="J87" s="26"/>
      <c r="K87" s="27"/>
    </row>
    <row r="88" spans="2:11" s="19" customFormat="1" ht="14.45" hidden="1" customHeight="1" outlineLevel="1" x14ac:dyDescent="0.25">
      <c r="B88" s="9">
        <v>-1.4000000000000099</v>
      </c>
      <c r="C88" s="1">
        <f>C$39/$C$33*COS(C$38*2*PI()/$C$33*$B88)</f>
        <v>0.1111111111111111</v>
      </c>
      <c r="D88" s="1">
        <f>C88+D$39/$C$33*COS(D$38*2*PI()/$C$33*$B88)</f>
        <v>0.2353762007712758</v>
      </c>
      <c r="E88" s="1">
        <f>D88+E$39/$C$33*COS(E$38*2*PI()/$C$33*$B88)</f>
        <v>0.15213029112329252</v>
      </c>
      <c r="F88" s="1">
        <f>E88+F$39/$C$33*COS(F$38*2*PI()/$C$33*$B88)</f>
        <v>-6.523584237310967E-2</v>
      </c>
      <c r="G88" s="1">
        <f>F88+G$39/$C$33*COS(G$38*2*PI()/$C$33*$B88)</f>
        <v>-0.22508913133725011</v>
      </c>
      <c r="I88" s="25"/>
      <c r="J88" s="26"/>
      <c r="K88" s="27"/>
    </row>
    <row r="89" spans="2:11" s="19" customFormat="1" ht="14.45" hidden="1" customHeight="1" outlineLevel="1" x14ac:dyDescent="0.25">
      <c r="B89" s="19">
        <v>-1.30000000000001</v>
      </c>
      <c r="C89" s="1">
        <f>C$39/$C$33*COS(C$38*2*PI()/$C$33*$B89)</f>
        <v>0.1111111111111111</v>
      </c>
      <c r="D89" s="1">
        <f>C89+D$39/$C$33*COS(D$38*2*PI()/$C$33*$B89)</f>
        <v>0.24792477229458951</v>
      </c>
      <c r="E89" s="1">
        <f>D89+E$39/$C$33*COS(E$38*2*PI()/$C$33*$B89)</f>
        <v>0.19416435105021593</v>
      </c>
      <c r="F89" s="1">
        <f>E89+F$39/$C$33*COS(F$38*2*PI()/$C$33*$B89)</f>
        <v>-8.8457506481416925E-3</v>
      </c>
      <c r="G89" s="1">
        <f>F89+G$39/$C$33*COS(G$38*2*PI()/$C$33*$B89)</f>
        <v>-0.20505632683901145</v>
      </c>
      <c r="I89" s="25"/>
      <c r="J89" s="26"/>
      <c r="K89" s="27"/>
    </row>
    <row r="90" spans="2:11" s="19" customFormat="1" ht="14.45" hidden="1" customHeight="1" outlineLevel="1" x14ac:dyDescent="0.25">
      <c r="B90" s="9">
        <v>-1.2000000000000099</v>
      </c>
      <c r="C90" s="1">
        <f>C$39/$C$33*COS(C$38*2*PI()/$C$33*$B90)</f>
        <v>0.1111111111111111</v>
      </c>
      <c r="D90" s="1">
        <f>C90+D$39/$C$33*COS(D$38*2*PI()/$C$33*$B90)</f>
        <v>0.25980680141307844</v>
      </c>
      <c r="E90" s="1">
        <f>D90+E$39/$C$33*COS(E$38*2*PI()/$C$33*$B90)</f>
        <v>0.2365782540202635</v>
      </c>
      <c r="F90" s="1">
        <f>E90+F$39/$C$33*COS(F$38*2*PI()/$C$33*$B90)</f>
        <v>5.6796699714716931E-2</v>
      </c>
      <c r="G90" s="1">
        <f>F90+G$39/$C$33*COS(G$38*2*PI()/$C$33*$B90)</f>
        <v>-0.16056943378168304</v>
      </c>
      <c r="I90" s="25"/>
      <c r="J90" s="26"/>
      <c r="K90" s="27"/>
    </row>
    <row r="91" spans="2:11" s="19" customFormat="1" ht="14.45" hidden="1" customHeight="1" outlineLevel="1" x14ac:dyDescent="0.25">
      <c r="B91" s="19">
        <v>-1.1000000000000101</v>
      </c>
      <c r="C91" s="1">
        <f>C$39/$C$33*COS(C$38*2*PI()/$C$33*$B91)</f>
        <v>0.1111111111111111</v>
      </c>
      <c r="D91" s="1">
        <f>C91+D$39/$C$33*COS(D$38*2*PI()/$C$33*$B91)</f>
        <v>0.27096440007525469</v>
      </c>
      <c r="E91" s="1">
        <f>D91+E$39/$C$33*COS(E$38*2*PI()/$C$33*$B91)</f>
        <v>0.2787198437869185</v>
      </c>
      <c r="F91" s="1">
        <f>E91+F$39/$C$33*COS(F$38*2*PI()/$C$33*$B91)</f>
        <v>0.13002415348494656</v>
      </c>
      <c r="G91" s="1">
        <f>F91+G$39/$C$33*COS(G$38*2*PI()/$C$33*$B91)</f>
        <v>-9.1656746572792575E-2</v>
      </c>
      <c r="I91" s="25"/>
      <c r="J91" s="26"/>
      <c r="K91" s="27"/>
    </row>
    <row r="92" spans="2:11" s="19" customFormat="1" ht="14.45" hidden="1" customHeight="1" outlineLevel="1" x14ac:dyDescent="0.25">
      <c r="B92" s="9">
        <v>-1.00000000000001</v>
      </c>
      <c r="C92" s="1">
        <f>C$39/$C$33*COS(C$38*2*PI()/$C$33*$B92)</f>
        <v>0.1111111111111111</v>
      </c>
      <c r="D92" s="1">
        <f>C92+D$39/$C$33*COS(D$38*2*PI()/$C$33*$B92)</f>
        <v>0.2813432095819941</v>
      </c>
      <c r="E92" s="1">
        <f>D92+E$39/$C$33*COS(E$38*2*PI()/$C$33*$B92)</f>
        <v>0.31993169350797557</v>
      </c>
      <c r="F92" s="1">
        <f>E92+F$39/$C$33*COS(F$38*2*PI()/$C$33*$B92)</f>
        <v>0.20882058239686049</v>
      </c>
      <c r="G92" s="1">
        <f>F92+G$39/$C$33*COS(G$38*2*PI()/$C$33*$B92)</f>
        <v>-1.0130785099704553E-14</v>
      </c>
      <c r="I92" s="25"/>
      <c r="J92" s="26"/>
      <c r="K92" s="27"/>
    </row>
    <row r="93" spans="2:11" s="19" customFormat="1" ht="14.45" hidden="1" customHeight="1" outlineLevel="1" x14ac:dyDescent="0.25">
      <c r="B93" s="19">
        <v>-0.90000000000001001</v>
      </c>
      <c r="C93" s="1">
        <f>C$39/$C$33*COS(C$38*2*PI()/$C$33*$B93)</f>
        <v>0.1111111111111111</v>
      </c>
      <c r="D93" s="1">
        <f>C93+D$39/$C$33*COS(D$38*2*PI()/$C$33*$B93)</f>
        <v>0.29089266541665404</v>
      </c>
      <c r="E93" s="1">
        <f>D93+E$39/$C$33*COS(E$38*2*PI()/$C$33*$B93)</f>
        <v>0.35956310861108387</v>
      </c>
      <c r="F93" s="1">
        <f>E93+F$39/$C$33*COS(F$38*2*PI()/$C$33*$B93)</f>
        <v>0.29089266541664671</v>
      </c>
      <c r="G93" s="1">
        <f>F93+G$39/$C$33*COS(G$38*2*PI()/$C$33*$B93)</f>
        <v>0.11111111111109923</v>
      </c>
      <c r="I93" s="25"/>
      <c r="J93" s="26"/>
      <c r="K93" s="27"/>
    </row>
    <row r="94" spans="2:11" s="19" customFormat="1" ht="14.45" hidden="1" customHeight="1" outlineLevel="1" x14ac:dyDescent="0.25">
      <c r="B94" s="9">
        <v>-0.80000000000001004</v>
      </c>
      <c r="C94" s="1">
        <f>C$39/$C$33*COS(C$38*2*PI()/$C$33*$B94)</f>
        <v>0.1111111111111111</v>
      </c>
      <c r="D94" s="1">
        <f>C94+D$39/$C$33*COS(D$38*2*PI()/$C$33*$B94)</f>
        <v>0.29956624359031603</v>
      </c>
      <c r="E94" s="1">
        <f>D94+E$39/$C$33*COS(E$38*2*PI()/$C$33*$B94)</f>
        <v>0.396982053987886</v>
      </c>
      <c r="F94" s="1">
        <f>E94+F$39/$C$33*COS(F$38*2*PI()/$C$33*$B94)</f>
        <v>0.37375350659506951</v>
      </c>
      <c r="G94" s="1">
        <f>F94+G$39/$C$33*COS(G$38*2*PI()/$C$33*$B94)</f>
        <v>0.236939845411585</v>
      </c>
      <c r="I94" s="25"/>
      <c r="J94" s="26"/>
      <c r="K94" s="27"/>
    </row>
    <row r="95" spans="2:11" s="19" customFormat="1" ht="14.45" hidden="1" customHeight="1" outlineLevel="1" x14ac:dyDescent="0.25">
      <c r="B95" s="19">
        <v>-0.70000000000002005</v>
      </c>
      <c r="C95" s="1">
        <f>C$39/$C$33*COS(C$38*2*PI()/$C$33*$B95)</f>
        <v>0.1111111111111111</v>
      </c>
      <c r="D95" s="1">
        <f>C95+D$39/$C$33*COS(D$38*2*PI()/$C$33*$B95)</f>
        <v>0.30732168730198228</v>
      </c>
      <c r="E95" s="1">
        <f>D95+E$39/$C$33*COS(E$38*2*PI()/$C$33*$B95)</f>
        <v>0.43158677696214309</v>
      </c>
      <c r="F95" s="1">
        <f>E95+F$39/$C$33*COS(F$38*2*PI()/$C$33*$B95)</f>
        <v>0.45481532435494576</v>
      </c>
      <c r="G95" s="1">
        <f>F95+G$39/$C$33*COS(G$38*2*PI()/$C$33*$B95)</f>
        <v>0.37156941470695382</v>
      </c>
      <c r="I95" s="25"/>
      <c r="J95" s="26"/>
      <c r="K95" s="27"/>
    </row>
    <row r="96" spans="2:11" s="19" customFormat="1" ht="14.45" hidden="1" customHeight="1" outlineLevel="1" x14ac:dyDescent="0.25">
      <c r="B96" s="9">
        <v>-0.60000000000001996</v>
      </c>
      <c r="C96" s="1">
        <f>C$39/$C$33*COS(C$38*2*PI()/$C$33*$B96)</f>
        <v>0.1111111111111111</v>
      </c>
      <c r="D96" s="1">
        <f>C96+D$39/$C$33*COS(D$38*2*PI()/$C$33*$B96)</f>
        <v>0.31412121280946559</v>
      </c>
      <c r="E96" s="1">
        <f>D96+E$39/$C$33*COS(E$38*2*PI()/$C$33*$B96)</f>
        <v>0.46281690311142948</v>
      </c>
      <c r="F96" s="1">
        <f>E96+F$39/$C$33*COS(F$38*2*PI()/$C$33*$B96)</f>
        <v>0.53148734630585337</v>
      </c>
      <c r="G96" s="1">
        <f>F96+G$39/$C$33*COS(G$38*2*PI()/$C$33*$B96)</f>
        <v>0.50825879891302916</v>
      </c>
      <c r="I96" s="25"/>
      <c r="J96" s="26"/>
      <c r="K96" s="27"/>
    </row>
    <row r="97" spans="2:11" s="19" customFormat="1" ht="14.45" hidden="1" customHeight="1" outlineLevel="1" x14ac:dyDescent="0.25">
      <c r="B97" s="19">
        <v>-0.50000000000001998</v>
      </c>
      <c r="C97" s="1">
        <f>C$39/$C$33*COS(C$38*2*PI()/$C$33*$B97)</f>
        <v>0.1111111111111111</v>
      </c>
      <c r="D97" s="1">
        <f>C97+D$39/$C$33*COS(D$38*2*PI()/$C$33*$B97)</f>
        <v>0.31993169350797857</v>
      </c>
      <c r="E97" s="1">
        <f>D97+E$39/$C$33*COS(E$38*2*PI()/$C$33*$B97)</f>
        <v>0.49016379197885862</v>
      </c>
      <c r="F97" s="1">
        <f>E97+F$39/$C$33*COS(F$38*2*PI()/$C$33*$B97)</f>
        <v>0.60127490308996168</v>
      </c>
      <c r="G97" s="1">
        <f>F97+G$39/$C$33*COS(G$38*2*PI()/$C$33*$B97)</f>
        <v>0.63986338701593404</v>
      </c>
      <c r="I97" s="25"/>
      <c r="J97" s="26"/>
      <c r="K97" s="27"/>
    </row>
    <row r="98" spans="2:11" s="19" customFormat="1" ht="14.45" hidden="1" customHeight="1" outlineLevel="1" x14ac:dyDescent="0.25">
      <c r="B98" s="9">
        <v>-0.40000000000002001</v>
      </c>
      <c r="C98" s="1">
        <f>C$39/$C$33*COS(C$38*2*PI()/$C$33*$B98)</f>
        <v>0.1111111111111111</v>
      </c>
      <c r="D98" s="1">
        <f>C98+D$39/$C$33*COS(D$38*2*PI()/$C$33*$B98)</f>
        <v>0.32472482131962555</v>
      </c>
      <c r="E98" s="1">
        <f>D98+E$39/$C$33*COS(E$38*2*PI()/$C$33*$B98)</f>
        <v>0.51317995379882797</v>
      </c>
      <c r="F98" s="1">
        <f>E98+F$39/$C$33*COS(F$38*2*PI()/$C$33*$B98)</f>
        <v>0.66187564410078958</v>
      </c>
      <c r="G98" s="1">
        <f>F98+G$39/$C$33*COS(G$38*2*PI()/$C$33*$B98)</f>
        <v>0.75929145449835123</v>
      </c>
      <c r="I98" s="25"/>
      <c r="J98" s="26"/>
      <c r="K98" s="27"/>
    </row>
    <row r="99" spans="2:11" s="19" customFormat="1" ht="14.45" hidden="1" customHeight="1" outlineLevel="1" x14ac:dyDescent="0.25">
      <c r="B99" s="19">
        <v>-0.30000000000001997</v>
      </c>
      <c r="C99" s="1">
        <f>C$39/$C$33*COS(C$38*2*PI()/$C$33*$B99)</f>
        <v>0.1111111111111111</v>
      </c>
      <c r="D99" s="1">
        <f>C99+D$39/$C$33*COS(D$38*2*PI()/$C$33*$B99)</f>
        <v>0.32847724460751171</v>
      </c>
      <c r="E99" s="1">
        <f>D99+E$39/$C$33*COS(E$38*2*PI()/$C$33*$B99)</f>
        <v>0.53148734630586492</v>
      </c>
      <c r="F99" s="1">
        <f>E99+F$39/$C$33*COS(F$38*2*PI()/$C$33*$B99)</f>
        <v>0.71126890061140335</v>
      </c>
      <c r="G99" s="1">
        <f>F99+G$39/$C$33*COS(G$38*2*PI()/$C$33*$B99)</f>
        <v>0.85996459091336264</v>
      </c>
      <c r="I99" s="25"/>
      <c r="J99" s="26"/>
      <c r="K99" s="27"/>
    </row>
    <row r="100" spans="2:11" s="19" customFormat="1" ht="14.45" hidden="1" customHeight="1" outlineLevel="1" x14ac:dyDescent="0.25">
      <c r="B100" s="9">
        <v>-0.20000000000002</v>
      </c>
      <c r="C100" s="1">
        <f>C$39/$C$33*COS(C$38*2*PI()/$C$33*$B100)</f>
        <v>0.1111111111111111</v>
      </c>
      <c r="D100" s="1">
        <f>C100+D$39/$C$33*COS(D$38*2*PI()/$C$33*$B100)</f>
        <v>0.33117068194257071</v>
      </c>
      <c r="E100" s="1">
        <f>D100+E$39/$C$33*COS(E$38*2*PI()/$C$33*$B100)</f>
        <v>0.54478439215108432</v>
      </c>
      <c r="F100" s="1">
        <f>E100+F$39/$C$33*COS(F$38*2*PI()/$C$33*$B100)</f>
        <v>0.7477944938494363</v>
      </c>
      <c r="G100" s="1">
        <f>F100+G$39/$C$33*COS(G$38*2*PI()/$C$33*$B100)</f>
        <v>0.93624962632863551</v>
      </c>
      <c r="I100" s="25"/>
      <c r="J100" s="26"/>
      <c r="K100" s="27"/>
    </row>
    <row r="101" spans="2:11" s="19" customFormat="1" ht="14.45" hidden="1" customHeight="1" outlineLevel="1" x14ac:dyDescent="0.25">
      <c r="B101" s="19">
        <v>-0.10000000000002</v>
      </c>
      <c r="C101" s="1">
        <f>C$39/$C$33*COS(C$38*2*PI()/$C$33*$B101)</f>
        <v>0.1111111111111111</v>
      </c>
      <c r="D101" s="1">
        <f>C101+D$39/$C$33*COS(D$38*2*PI()/$C$33*$B101)</f>
        <v>0.3327920111688496</v>
      </c>
      <c r="E101" s="1">
        <f>D101+E$39/$C$33*COS(E$38*2*PI()/$C$33*$B101)</f>
        <v>0.55285158200030882</v>
      </c>
      <c r="F101" s="1">
        <f>E101+F$39/$C$33*COS(F$38*2*PI()/$C$33*$B101)</f>
        <v>0.77021771549670814</v>
      </c>
      <c r="G101" s="1">
        <f>F101+G$39/$C$33*COS(G$38*2*PI()/$C$33*$B101)</f>
        <v>0.98383142570521998</v>
      </c>
      <c r="I101" s="25"/>
      <c r="J101" s="26"/>
      <c r="K101" s="27"/>
    </row>
    <row r="102" spans="2:11" s="19" customFormat="1" ht="14.45" hidden="1" customHeight="1" outlineLevel="1" x14ac:dyDescent="0.25">
      <c r="B102" s="9">
        <v>-2.0428103653102899E-14</v>
      </c>
      <c r="C102" s="1">
        <f>C$39/$C$33*COS(C$38*2*PI()/$C$33*$B102)</f>
        <v>0.1111111111111111</v>
      </c>
      <c r="D102" s="1">
        <f>C102+D$39/$C$33*COS(D$38*2*PI()/$C$33*$B102)</f>
        <v>0.33333333333333331</v>
      </c>
      <c r="E102" s="1">
        <f>D102+E$39/$C$33*COS(E$38*2*PI()/$C$33*$B102)</f>
        <v>0.55555555555555558</v>
      </c>
      <c r="F102" s="1">
        <f>E102+F$39/$C$33*COS(F$38*2*PI()/$C$33*$B102)</f>
        <v>0.77777777777777779</v>
      </c>
      <c r="G102" s="1">
        <f>F102+G$39/$C$33*COS(G$38*2*PI()/$C$33*$B102)</f>
        <v>1</v>
      </c>
      <c r="I102" s="25"/>
      <c r="J102" s="26"/>
      <c r="K102" s="27"/>
    </row>
    <row r="103" spans="2:11" s="19" customFormat="1" ht="14.45" hidden="1" customHeight="1" outlineLevel="1" x14ac:dyDescent="0.25">
      <c r="B103" s="19">
        <v>9.9999999999980105E-2</v>
      </c>
      <c r="C103" s="1">
        <f>C$39/$C$33*COS(C$38*2*PI()/$C$33*$B103)</f>
        <v>0.1111111111111111</v>
      </c>
      <c r="D103" s="1">
        <f>C103+D$39/$C$33*COS(D$38*2*PI()/$C$33*$B103)</f>
        <v>0.33279201116885004</v>
      </c>
      <c r="E103" s="1">
        <f>D103+E$39/$C$33*COS(E$38*2*PI()/$C$33*$B103)</f>
        <v>0.55285158200031093</v>
      </c>
      <c r="F103" s="1">
        <f>E103+F$39/$C$33*COS(F$38*2*PI()/$C$33*$B103)</f>
        <v>0.77021771549671414</v>
      </c>
      <c r="G103" s="1">
        <f>F103+G$39/$C$33*COS(G$38*2*PI()/$C$33*$B103)</f>
        <v>0.98383142570523285</v>
      </c>
      <c r="I103" s="25"/>
      <c r="J103" s="26"/>
      <c r="K103" s="27"/>
    </row>
    <row r="104" spans="2:11" s="19" customFormat="1" ht="14.45" hidden="1" customHeight="1" outlineLevel="1" x14ac:dyDescent="0.25">
      <c r="B104" s="9">
        <v>0.19999999999998</v>
      </c>
      <c r="C104" s="1">
        <f>C$39/$C$33*COS(C$38*2*PI()/$C$33*$B104)</f>
        <v>0.1111111111111111</v>
      </c>
      <c r="D104" s="1">
        <f>C104+D$39/$C$33*COS(D$38*2*PI()/$C$33*$B104)</f>
        <v>0.3311706819425716</v>
      </c>
      <c r="E104" s="1">
        <f>D104+E$39/$C$33*COS(E$38*2*PI()/$C$33*$B104)</f>
        <v>0.54478439215108865</v>
      </c>
      <c r="F104" s="1">
        <f>E104+F$39/$C$33*COS(F$38*2*PI()/$C$33*$B104)</f>
        <v>0.74779449384944818</v>
      </c>
      <c r="G104" s="1">
        <f>F104+G$39/$C$33*COS(G$38*2*PI()/$C$33*$B104)</f>
        <v>0.93624962632866049</v>
      </c>
      <c r="I104" s="25"/>
      <c r="J104" s="26"/>
      <c r="K104" s="27"/>
    </row>
    <row r="105" spans="2:11" s="19" customFormat="1" ht="14.45" hidden="1" customHeight="1" outlineLevel="1" x14ac:dyDescent="0.25">
      <c r="B105" s="19">
        <v>0.29999999999998</v>
      </c>
      <c r="C105" s="1">
        <f>C$39/$C$33*COS(C$38*2*PI()/$C$33*$B105)</f>
        <v>0.1111111111111111</v>
      </c>
      <c r="D105" s="1">
        <f>C105+D$39/$C$33*COS(D$38*2*PI()/$C$33*$B105)</f>
        <v>0.32847724460751299</v>
      </c>
      <c r="E105" s="1">
        <f>D105+E$39/$C$33*COS(E$38*2*PI()/$C$33*$B105)</f>
        <v>0.53148734630587124</v>
      </c>
      <c r="F105" s="1">
        <f>E105+F$39/$C$33*COS(F$38*2*PI()/$C$33*$B105)</f>
        <v>0.71126890061142056</v>
      </c>
      <c r="G105" s="1">
        <f>F105+G$39/$C$33*COS(G$38*2*PI()/$C$33*$B105)</f>
        <v>0.85996459091339827</v>
      </c>
      <c r="I105" s="25"/>
      <c r="J105" s="26"/>
      <c r="K105" s="27"/>
    </row>
    <row r="106" spans="2:11" s="19" customFormat="1" ht="14.45" hidden="1" customHeight="1" outlineLevel="1" x14ac:dyDescent="0.25">
      <c r="B106" s="9">
        <v>0.39999999999997998</v>
      </c>
      <c r="C106" s="1">
        <f>C$39/$C$33*COS(C$38*2*PI()/$C$33*$B106)</f>
        <v>0.1111111111111111</v>
      </c>
      <c r="D106" s="1">
        <f>C106+D$39/$C$33*COS(D$38*2*PI()/$C$33*$B106)</f>
        <v>0.32472482131962721</v>
      </c>
      <c r="E106" s="1">
        <f>D106+E$39/$C$33*COS(E$38*2*PI()/$C$33*$B106)</f>
        <v>0.5131799537988363</v>
      </c>
      <c r="F106" s="1">
        <f>E106+F$39/$C$33*COS(F$38*2*PI()/$C$33*$B106)</f>
        <v>0.66187564410081168</v>
      </c>
      <c r="G106" s="1">
        <f>F106+G$39/$C$33*COS(G$38*2*PI()/$C$33*$B106)</f>
        <v>0.75929145449839563</v>
      </c>
      <c r="I106" s="25"/>
      <c r="J106" s="26"/>
      <c r="K106" s="27"/>
    </row>
    <row r="107" spans="2:11" s="19" customFormat="1" ht="14.45" hidden="1" customHeight="1" outlineLevel="1" x14ac:dyDescent="0.25">
      <c r="B107" s="19">
        <v>0.49999999999998002</v>
      </c>
      <c r="C107" s="1">
        <f>C$39/$C$33*COS(C$38*2*PI()/$C$33*$B107)</f>
        <v>0.1111111111111111</v>
      </c>
      <c r="D107" s="1">
        <f>C107+D$39/$C$33*COS(D$38*2*PI()/$C$33*$B107)</f>
        <v>0.31993169350798067</v>
      </c>
      <c r="E107" s="1">
        <f>D107+E$39/$C$33*COS(E$38*2*PI()/$C$33*$B107)</f>
        <v>0.49016379197886867</v>
      </c>
      <c r="F107" s="1">
        <f>E107+F$39/$C$33*COS(F$38*2*PI()/$C$33*$B107)</f>
        <v>0.60127490308998788</v>
      </c>
      <c r="G107" s="1">
        <f>F107+G$39/$C$33*COS(G$38*2*PI()/$C$33*$B107)</f>
        <v>0.63986338701598466</v>
      </c>
      <c r="I107" s="25"/>
      <c r="J107" s="26"/>
      <c r="K107" s="27"/>
    </row>
    <row r="108" spans="2:11" s="19" customFormat="1" ht="14.45" hidden="1" customHeight="1" outlineLevel="1" x14ac:dyDescent="0.25">
      <c r="B108" s="9">
        <v>0.59999999999997999</v>
      </c>
      <c r="C108" s="1">
        <f>C$39/$C$33*COS(C$38*2*PI()/$C$33*$B108)</f>
        <v>0.1111111111111111</v>
      </c>
      <c r="D108" s="1">
        <f>C108+D$39/$C$33*COS(D$38*2*PI()/$C$33*$B108)</f>
        <v>0.31412121280946809</v>
      </c>
      <c r="E108" s="1">
        <f>D108+E$39/$C$33*COS(E$38*2*PI()/$C$33*$B108)</f>
        <v>0.46281690311144119</v>
      </c>
      <c r="F108" s="1">
        <f>E108+F$39/$C$33*COS(F$38*2*PI()/$C$33*$B108)</f>
        <v>0.53148734630588279</v>
      </c>
      <c r="G108" s="1">
        <f>F108+G$39/$C$33*COS(G$38*2*PI()/$C$33*$B108)</f>
        <v>0.50825879891308323</v>
      </c>
      <c r="I108" s="25"/>
      <c r="J108" s="26"/>
      <c r="K108" s="27"/>
    </row>
    <row r="109" spans="2:11" s="19" customFormat="1" ht="14.45" hidden="1" customHeight="1" outlineLevel="1" x14ac:dyDescent="0.25">
      <c r="B109" s="19">
        <v>0.69999999999997997</v>
      </c>
      <c r="C109" s="1">
        <f>C$39/$C$33*COS(C$38*2*PI()/$C$33*$B109)</f>
        <v>0.1111111111111111</v>
      </c>
      <c r="D109" s="1">
        <f>C109+D$39/$C$33*COS(D$38*2*PI()/$C$33*$B109)</f>
        <v>0.30732168730198522</v>
      </c>
      <c r="E109" s="1">
        <f>D109+E$39/$C$33*COS(E$38*2*PI()/$C$33*$B109)</f>
        <v>0.4315867769621563</v>
      </c>
      <c r="F109" s="1">
        <f>E109+F$39/$C$33*COS(F$38*2*PI()/$C$33*$B109)</f>
        <v>0.45481532435497751</v>
      </c>
      <c r="G109" s="1">
        <f>F109+G$39/$C$33*COS(G$38*2*PI()/$C$33*$B109)</f>
        <v>0.37156941470700861</v>
      </c>
      <c r="I109" s="25"/>
      <c r="J109" s="26"/>
      <c r="K109" s="27"/>
    </row>
    <row r="110" spans="2:11" s="19" customFormat="1" ht="14.45" hidden="1" customHeight="1" outlineLevel="1" x14ac:dyDescent="0.25">
      <c r="B110" s="9">
        <v>0.79999999999997995</v>
      </c>
      <c r="C110" s="1">
        <f>C$39/$C$33*COS(C$38*2*PI()/$C$33*$B110)</f>
        <v>0.1111111111111111</v>
      </c>
      <c r="D110" s="1">
        <f>C110+D$39/$C$33*COS(D$38*2*PI()/$C$33*$B110)</f>
        <v>0.29956624359031853</v>
      </c>
      <c r="E110" s="1">
        <f>D110+E$39/$C$33*COS(E$38*2*PI()/$C$33*$B110)</f>
        <v>0.39698205398789688</v>
      </c>
      <c r="F110" s="1">
        <f>E110+F$39/$C$33*COS(F$38*2*PI()/$C$33*$B110)</f>
        <v>0.37375350659509432</v>
      </c>
      <c r="G110" s="1">
        <f>F110+G$39/$C$33*COS(G$38*2*PI()/$C$33*$B110)</f>
        <v>0.23693984541162452</v>
      </c>
      <c r="I110" s="25"/>
      <c r="J110" s="26"/>
      <c r="K110" s="27"/>
    </row>
    <row r="111" spans="2:11" s="19" customFormat="1" ht="14.45" hidden="1" customHeight="1" outlineLevel="1" x14ac:dyDescent="0.25">
      <c r="B111" s="19">
        <v>0.89999999999998004</v>
      </c>
      <c r="C111" s="1">
        <f>C$39/$C$33*COS(C$38*2*PI()/$C$33*$B111)</f>
        <v>0.1111111111111111</v>
      </c>
      <c r="D111" s="1">
        <f>C111+D$39/$C$33*COS(D$38*2*PI()/$C$33*$B111)</f>
        <v>0.29089266541665681</v>
      </c>
      <c r="E111" s="1">
        <f>D111+E$39/$C$33*COS(E$38*2*PI()/$C$33*$B111)</f>
        <v>0.35956310861109553</v>
      </c>
      <c r="F111" s="1">
        <f>E111+F$39/$C$33*COS(F$38*2*PI()/$C$33*$B111)</f>
        <v>0.29089266541667169</v>
      </c>
      <c r="G111" s="1">
        <f>F111+G$39/$C$33*COS(G$38*2*PI()/$C$33*$B111)</f>
        <v>0.11111111111113514</v>
      </c>
      <c r="I111" s="25"/>
      <c r="J111" s="26"/>
      <c r="K111" s="27"/>
    </row>
    <row r="112" spans="2:11" s="19" customFormat="1" ht="14.45" hidden="1" customHeight="1" outlineLevel="1" x14ac:dyDescent="0.25">
      <c r="B112" s="9">
        <v>0.99999999999998002</v>
      </c>
      <c r="C112" s="1">
        <f>C$39/$C$33*COS(C$38*2*PI()/$C$33*$B112)</f>
        <v>0.1111111111111111</v>
      </c>
      <c r="D112" s="1">
        <f>C112+D$39/$C$33*COS(D$38*2*PI()/$C$33*$B112)</f>
        <v>0.2813432095819971</v>
      </c>
      <c r="E112" s="1">
        <f>D112+E$39/$C$33*COS(E$38*2*PI()/$C$33*$B112)</f>
        <v>0.31993169350798778</v>
      </c>
      <c r="F112" s="1">
        <f>E112+F$39/$C$33*COS(F$38*2*PI()/$C$33*$B112)</f>
        <v>0.20882058239688475</v>
      </c>
      <c r="G112" s="1">
        <f>F112+G$39/$C$33*COS(G$38*2*PI()/$C$33*$B112)</f>
        <v>2.0483614804334138E-14</v>
      </c>
      <c r="I112" s="25"/>
      <c r="J112" s="26"/>
      <c r="K112" s="27"/>
    </row>
    <row r="113" spans="2:11" s="19" customFormat="1" ht="14.45" hidden="1" customHeight="1" outlineLevel="1" x14ac:dyDescent="0.25">
      <c r="B113" s="19">
        <v>1.0999999999999801</v>
      </c>
      <c r="C113" s="1">
        <f>C$39/$C$33*COS(C$38*2*PI()/$C$33*$B113)</f>
        <v>0.1111111111111111</v>
      </c>
      <c r="D113" s="1">
        <f>C113+D$39/$C$33*COS(D$38*2*PI()/$C$33*$B113)</f>
        <v>0.27096440007525796</v>
      </c>
      <c r="E113" s="1">
        <f>D113+E$39/$C$33*COS(E$38*2*PI()/$C$33*$B113)</f>
        <v>0.27871984378693104</v>
      </c>
      <c r="F113" s="1">
        <f>E113+F$39/$C$33*COS(F$38*2*PI()/$C$33*$B113)</f>
        <v>0.13002415348496951</v>
      </c>
      <c r="G113" s="1">
        <f>F113+G$39/$C$33*COS(G$38*2*PI()/$C$33*$B113)</f>
        <v>-9.1656746572768316E-2</v>
      </c>
      <c r="I113" s="25"/>
      <c r="J113" s="26"/>
      <c r="K113" s="27"/>
    </row>
    <row r="114" spans="2:11" s="19" customFormat="1" ht="14.45" hidden="1" customHeight="1" outlineLevel="1" x14ac:dyDescent="0.25">
      <c r="B114" s="9">
        <v>1.19999999999998</v>
      </c>
      <c r="C114" s="1">
        <f>C$39/$C$33*COS(C$38*2*PI()/$C$33*$B114)</f>
        <v>0.1111111111111111</v>
      </c>
      <c r="D114" s="1">
        <f>C114+D$39/$C$33*COS(D$38*2*PI()/$C$33*$B114)</f>
        <v>0.25980680141308188</v>
      </c>
      <c r="E114" s="1">
        <f>D114+E$39/$C$33*COS(E$38*2*PI()/$C$33*$B114)</f>
        <v>0.23657825402027621</v>
      </c>
      <c r="F114" s="1">
        <f>E114+F$39/$C$33*COS(F$38*2*PI()/$C$33*$B114)</f>
        <v>5.6796699714737858E-2</v>
      </c>
      <c r="G114" s="1">
        <f>F114+G$39/$C$33*COS(G$38*2*PI()/$C$33*$B114)</f>
        <v>-0.16056943378166599</v>
      </c>
      <c r="I114" s="25"/>
      <c r="J114" s="26"/>
      <c r="K114" s="27"/>
    </row>
    <row r="115" spans="2:11" s="19" customFormat="1" ht="14.45" hidden="1" customHeight="1" outlineLevel="1" x14ac:dyDescent="0.25">
      <c r="B115" s="19">
        <v>1.2999999999999801</v>
      </c>
      <c r="C115" s="1">
        <f>C$39/$C$33*COS(C$38*2*PI()/$C$33*$B115)</f>
        <v>0.1111111111111111</v>
      </c>
      <c r="D115" s="1">
        <f>C115+D$39/$C$33*COS(D$38*2*PI()/$C$33*$B115)</f>
        <v>0.24792477229459317</v>
      </c>
      <c r="E115" s="1">
        <f>D115+E$39/$C$33*COS(E$38*2*PI()/$C$33*$B115)</f>
        <v>0.19416435105022858</v>
      </c>
      <c r="F115" s="1">
        <f>E115+F$39/$C$33*COS(F$38*2*PI()/$C$33*$B115)</f>
        <v>-8.8457506481233461E-3</v>
      </c>
      <c r="G115" s="1">
        <f>F115+G$39/$C$33*COS(G$38*2*PI()/$C$33*$B115)</f>
        <v>-0.20505632683900182</v>
      </c>
      <c r="I115" s="25"/>
      <c r="J115" s="26"/>
      <c r="K115" s="27"/>
    </row>
    <row r="116" spans="2:11" s="19" customFormat="1" ht="14.45" hidden="1" customHeight="1" outlineLevel="1" x14ac:dyDescent="0.25">
      <c r="B116" s="9">
        <v>1.3999999999999799</v>
      </c>
      <c r="C116" s="1">
        <f>C$39/$C$33*COS(C$38*2*PI()/$C$33*$B116)</f>
        <v>0.1111111111111111</v>
      </c>
      <c r="D116" s="1">
        <f>C116+D$39/$C$33*COS(D$38*2*PI()/$C$33*$B116)</f>
        <v>0.23537620077127969</v>
      </c>
      <c r="E116" s="1">
        <f>D116+E$39/$C$33*COS(E$38*2*PI()/$C$33*$B116)</f>
        <v>0.15213029112330506</v>
      </c>
      <c r="F116" s="1">
        <f>E116+F$39/$C$33*COS(F$38*2*PI()/$C$33*$B116)</f>
        <v>-6.5235842373094238E-2</v>
      </c>
      <c r="G116" s="1">
        <f>F116+G$39/$C$33*COS(G$38*2*PI()/$C$33*$B116)</f>
        <v>-0.22508913133724762</v>
      </c>
      <c r="I116" s="25"/>
      <c r="J116" s="26"/>
      <c r="K116" s="27"/>
    </row>
    <row r="117" spans="2:11" s="19" customFormat="1" ht="14.45" hidden="1" customHeight="1" outlineLevel="1" x14ac:dyDescent="0.25">
      <c r="B117" s="19">
        <v>1.49999999999998</v>
      </c>
      <c r="C117" s="1">
        <f>C$39/$C$33*COS(C$38*2*PI()/$C$33*$B117)</f>
        <v>0.1111111111111111</v>
      </c>
      <c r="D117" s="1">
        <f>C117+D$39/$C$33*COS(D$38*2*PI()/$C$33*$B117)</f>
        <v>0.22222222222222493</v>
      </c>
      <c r="E117" s="1">
        <f>D117+E$39/$C$33*COS(E$38*2*PI()/$C$33*$B117)</f>
        <v>0.11111111111111925</v>
      </c>
      <c r="F117" s="1">
        <f>E117+F$39/$C$33*COS(F$38*2*PI()/$C$33*$B117)</f>
        <v>-0.11111111111110296</v>
      </c>
      <c r="G117" s="1">
        <f>F117+G$39/$C$33*COS(G$38*2*PI()/$C$33*$B117)</f>
        <v>-0.22222222222222493</v>
      </c>
      <c r="I117" s="25"/>
      <c r="J117" s="26"/>
      <c r="K117" s="27"/>
    </row>
    <row r="118" spans="2:11" s="19" customFormat="1" ht="14.45" hidden="1" customHeight="1" outlineLevel="1" x14ac:dyDescent="0.25">
      <c r="B118" s="9">
        <v>1.5999999999999801</v>
      </c>
      <c r="C118" s="1">
        <f>C$39/$C$33*COS(C$38*2*PI()/$C$33*$B118)</f>
        <v>0.1111111111111111</v>
      </c>
      <c r="D118" s="1">
        <f>C118+D$39/$C$33*COS(D$38*2*PI()/$C$33*$B118)</f>
        <v>0.20852692150868665</v>
      </c>
      <c r="E118" s="1">
        <f>D118+E$39/$C$33*COS(E$38*2*PI()/$C$33*$B118)</f>
        <v>7.1713260325211942E-2</v>
      </c>
      <c r="F118" s="1">
        <f>E118+F$39/$C$33*COS(F$38*2*PI()/$C$33*$B118)</f>
        <v>-0.14565287317119124</v>
      </c>
      <c r="G118" s="1">
        <f>F118+G$39/$C$33*COS(G$38*2*PI()/$C$33*$B118)</f>
        <v>-0.19941329441557393</v>
      </c>
      <c r="I118" s="25"/>
      <c r="J118" s="26"/>
      <c r="K118" s="27"/>
    </row>
    <row r="119" spans="2:11" s="19" customFormat="1" ht="14.45" hidden="1" customHeight="1" outlineLevel="1" x14ac:dyDescent="0.25">
      <c r="B119" s="19">
        <v>1.69999999999998</v>
      </c>
      <c r="C119" s="1">
        <f>C$39/$C$33*COS(C$38*2*PI()/$C$33*$B119)</f>
        <v>0.1111111111111111</v>
      </c>
      <c r="D119" s="1">
        <f>C119+D$39/$C$33*COS(D$38*2*PI()/$C$33*$B119)</f>
        <v>0.19435702075909445</v>
      </c>
      <c r="E119" s="1">
        <f>D119+E$39/$C$33*COS(E$38*2*PI()/$C$33*$B119)</f>
        <v>3.4503731794954112E-2</v>
      </c>
      <c r="F119" s="1">
        <f>E119+F$39/$C$33*COS(F$38*2*PI()/$C$33*$B119)</f>
        <v>-0.16850636990340545</v>
      </c>
      <c r="G119" s="1">
        <f>F119+G$39/$C$33*COS(G$38*2*PI()/$C$33*$B119)</f>
        <v>-0.16075092619175113</v>
      </c>
      <c r="I119" s="25"/>
      <c r="J119" s="26"/>
      <c r="K119" s="27"/>
    </row>
    <row r="120" spans="2:11" s="19" customFormat="1" ht="14.45" hidden="1" customHeight="1" outlineLevel="1" x14ac:dyDescent="0.25">
      <c r="B120" s="9">
        <v>1.7999999999999801</v>
      </c>
      <c r="C120" s="1">
        <f>C$39/$C$33*COS(C$38*2*PI()/$C$33*$B120)</f>
        <v>0.1111111111111111</v>
      </c>
      <c r="D120" s="1">
        <f>C120+D$39/$C$33*COS(D$38*2*PI()/$C$33*$B120)</f>
        <v>0.17978155430554682</v>
      </c>
      <c r="E120" s="1">
        <f>D120+E$39/$C$33*COS(E$38*2*PI()/$C$33*$B120)</f>
        <v>6.6335825721353103E-15</v>
      </c>
      <c r="F120" s="1">
        <f>E120+F$39/$C$33*COS(F$38*2*PI()/$C$33*$B120)</f>
        <v>-0.17978155430554277</v>
      </c>
      <c r="G120" s="1">
        <f>F120+G$39/$C$33*COS(G$38*2*PI()/$C$33*$B120)</f>
        <v>-0.11111111111112189</v>
      </c>
      <c r="I120" s="25"/>
      <c r="J120" s="26"/>
      <c r="K120" s="27"/>
    </row>
    <row r="121" spans="2:11" s="19" customFormat="1" ht="14.45" hidden="1" customHeight="1" outlineLevel="1" x14ac:dyDescent="0.25">
      <c r="B121" s="19">
        <v>1.8999999999999799</v>
      </c>
      <c r="C121" s="1">
        <f>C$39/$C$33*COS(C$38*2*PI()/$C$33*$B121)</f>
        <v>0.1111111111111111</v>
      </c>
      <c r="D121" s="1">
        <f>C121+D$39/$C$33*COS(D$38*2*PI()/$C$33*$B121)</f>
        <v>0.16487153235548477</v>
      </c>
      <c r="E121" s="1">
        <f>D121+E$39/$C$33*COS(E$38*2*PI()/$C$33*$B121)</f>
        <v>-3.1339043835384911E-2</v>
      </c>
      <c r="F121" s="1">
        <f>E121+F$39/$C$33*COS(F$38*2*PI()/$C$33*$B121)</f>
        <v>-0.1800347341373604</v>
      </c>
      <c r="G121" s="1">
        <f>F121+G$39/$C$33*COS(G$38*2*PI()/$C$33*$B121)</f>
        <v>-5.5769644477204894E-2</v>
      </c>
      <c r="I121" s="25"/>
      <c r="J121" s="26"/>
      <c r="K121" s="27"/>
    </row>
    <row r="122" spans="2:11" s="19" customFormat="1" ht="14.45" hidden="1" customHeight="1" outlineLevel="1" x14ac:dyDescent="0.25">
      <c r="B122" s="9">
        <v>1.99999999999998</v>
      </c>
      <c r="C122" s="1">
        <f>C$39/$C$33*COS(C$38*2*PI()/$C$33*$B122)</f>
        <v>0.1111111111111111</v>
      </c>
      <c r="D122" s="1">
        <f>C122+D$39/$C$33*COS(D$38*2*PI()/$C$33*$B122)</f>
        <v>0.1496995950370987</v>
      </c>
      <c r="E122" s="1">
        <f>D122+E$39/$C$33*COS(E$38*2*PI()/$C$33*$B122)</f>
        <v>-5.9120987359767674E-2</v>
      </c>
      <c r="F122" s="1">
        <f>E122+F$39/$C$33*COS(F$38*2*PI()/$C$33*$B122)</f>
        <v>-0.17023209847088688</v>
      </c>
      <c r="G122" s="1">
        <f>F122+G$39/$C$33*COS(G$38*2*PI()/$C$33*$B122)</f>
        <v>-1.0935696792557792E-14</v>
      </c>
      <c r="I122" s="25"/>
      <c r="J122" s="26"/>
      <c r="K122" s="27"/>
    </row>
    <row r="123" spans="2:11" s="19" customFormat="1" ht="14.45" hidden="1" customHeight="1" outlineLevel="1" x14ac:dyDescent="0.25">
      <c r="B123" s="19">
        <v>2.0999999999999699</v>
      </c>
      <c r="C123" s="1">
        <f>C$39/$C$33*COS(C$38*2*PI()/$C$33*$B123)</f>
        <v>0.1111111111111111</v>
      </c>
      <c r="D123" s="1">
        <f>C123+D$39/$C$33*COS(D$38*2*PI()/$C$33*$B123)</f>
        <v>0.13433965850392765</v>
      </c>
      <c r="E123" s="1">
        <f>D123+E$39/$C$33*COS(E$38*2*PI()/$C$33*$B123)</f>
        <v>-8.3026474992471649E-2</v>
      </c>
      <c r="F123" s="1">
        <f>E123+F$39/$C$33*COS(F$38*2*PI()/$C$33*$B123)</f>
        <v>-0.15169691818691777</v>
      </c>
      <c r="G123" s="1">
        <f>F123+G$39/$C$33*COS(G$38*2*PI()/$C$33*$B123)</f>
        <v>5.1313183511430327E-2</v>
      </c>
      <c r="I123" s="25"/>
      <c r="J123" s="26"/>
      <c r="K123" s="27"/>
    </row>
    <row r="124" spans="2:11" s="19" customFormat="1" ht="14.45" hidden="1" customHeight="1" outlineLevel="1" x14ac:dyDescent="0.25">
      <c r="B124" s="9">
        <v>2.19999999999997</v>
      </c>
      <c r="C124" s="1">
        <f>C$39/$C$33*COS(C$38*2*PI()/$C$33*$B124)</f>
        <v>0.1111111111111111</v>
      </c>
      <c r="D124" s="1">
        <f>C124+D$39/$C$33*COS(D$38*2*PI()/$C$33*$B124)</f>
        <v>0.11886655482278265</v>
      </c>
      <c r="E124" s="1">
        <f>D124+E$39/$C$33*COS(E$38*2*PI()/$C$33*$B124)</f>
        <v>-0.1028143452349554</v>
      </c>
      <c r="F124" s="1">
        <f>E124+F$39/$C$33*COS(F$38*2*PI()/$C$33*$B124)</f>
        <v>-0.12604289262778121</v>
      </c>
      <c r="G124" s="1">
        <f>F124+G$39/$C$33*COS(G$38*2*PI()/$C$33*$B124)</f>
        <v>9.4016678203676235E-2</v>
      </c>
      <c r="I124" s="25"/>
      <c r="J124" s="26"/>
      <c r="K124" s="27"/>
    </row>
    <row r="125" spans="2:11" s="19" customFormat="1" ht="14.45" hidden="1" customHeight="1" outlineLevel="1" x14ac:dyDescent="0.25">
      <c r="B125" s="19">
        <v>2.2999999999999701</v>
      </c>
      <c r="C125" s="1">
        <f>C$39/$C$33*COS(C$38*2*PI()/$C$33*$B125)</f>
        <v>0.1111111111111111</v>
      </c>
      <c r="D125" s="1">
        <f>C125+D$39/$C$33*COS(D$38*2*PI()/$C$33*$B125)</f>
        <v>0.10335566739944886</v>
      </c>
      <c r="E125" s="1">
        <f>D125+E$39/$C$33*COS(E$38*2*PI()/$C$33*$B125)</f>
        <v>-0.11832523265829049</v>
      </c>
      <c r="F125" s="1">
        <f>E125+F$39/$C$33*COS(F$38*2*PI()/$C$33*$B125)</f>
        <v>-9.5096685265492656E-2</v>
      </c>
      <c r="G125" s="1">
        <f>F125+G$39/$C$33*COS(G$38*2*PI()/$C$33*$B125)</f>
        <v>0.12496288556596997</v>
      </c>
      <c r="I125" s="25"/>
      <c r="J125" s="26"/>
      <c r="K125" s="27"/>
    </row>
    <row r="126" spans="2:11" s="19" customFormat="1" ht="14.45" hidden="1" customHeight="1" outlineLevel="1" x14ac:dyDescent="0.25">
      <c r="B126" s="9">
        <v>2.3999999999999702</v>
      </c>
      <c r="C126" s="1">
        <f>C$39/$C$33*COS(C$38*2*PI()/$C$33*$B126)</f>
        <v>0.1111111111111111</v>
      </c>
      <c r="D126" s="1">
        <f>C126+D$39/$C$33*COS(D$38*2*PI()/$C$33*$B126)</f>
        <v>8.7882563718303872E-2</v>
      </c>
      <c r="E126" s="1">
        <f>D126+E$39/$C$33*COS(E$38*2*PI()/$C$33*$B126)</f>
        <v>-0.12948356977809933</v>
      </c>
      <c r="F126" s="1">
        <f>E126+F$39/$C$33*COS(F$38*2*PI()/$C$33*$B126)</f>
        <v>-6.0813126583679933E-2</v>
      </c>
      <c r="G126" s="1">
        <f>F126+G$39/$C$33*COS(G$38*2*PI()/$C$33*$B126)</f>
        <v>0.1421969751146834</v>
      </c>
      <c r="I126" s="25"/>
      <c r="J126" s="26"/>
      <c r="K126" s="27"/>
    </row>
    <row r="127" spans="2:11" s="19" customFormat="1" ht="14.45" hidden="1" customHeight="1" outlineLevel="1" x14ac:dyDescent="0.25">
      <c r="B127" s="19">
        <v>2.4999999999999698</v>
      </c>
      <c r="C127" s="1">
        <f>C$39/$C$33*COS(C$38*2*PI()/$C$33*$B127)</f>
        <v>0.1111111111111111</v>
      </c>
      <c r="D127" s="1">
        <f>C127+D$39/$C$33*COS(D$38*2*PI()/$C$33*$B127)</f>
        <v>7.2522627185131208E-2</v>
      </c>
      <c r="E127" s="1">
        <f>D127+E$39/$C$33*COS(E$38*2*PI()/$C$33*$B127)</f>
        <v>-0.13629795521174054</v>
      </c>
      <c r="F127" s="1">
        <f>E127+F$39/$C$33*COS(F$38*2*PI()/$C$33*$B127)</f>
        <v>-2.5186844100641717E-2</v>
      </c>
      <c r="G127" s="1">
        <f>F127+G$39/$C$33*COS(G$38*2*PI()/$C$33*$B127)</f>
        <v>0.14504525437025434</v>
      </c>
      <c r="I127" s="25"/>
      <c r="J127" s="26"/>
      <c r="K127" s="27"/>
    </row>
    <row r="128" spans="2:11" s="19" customFormat="1" ht="14.45" hidden="1" customHeight="1" outlineLevel="1" x14ac:dyDescent="0.25">
      <c r="B128" s="9">
        <v>2.5999999999999699</v>
      </c>
      <c r="C128" s="1">
        <f>C$39/$C$33*COS(C$38*2*PI()/$C$33*$B128)</f>
        <v>0.1111111111111111</v>
      </c>
      <c r="D128" s="1">
        <f>C128+D$39/$C$33*COS(D$38*2*PI()/$C$33*$B128)</f>
        <v>5.735068986674504E-2</v>
      </c>
      <c r="E128" s="1">
        <f>D128+E$39/$C$33*COS(E$38*2*PI()/$C$33*$B128)</f>
        <v>-0.13885988632413199</v>
      </c>
      <c r="F128" s="1">
        <f>E128+F$39/$C$33*COS(F$38*2*PI()/$C$33*$B128)</f>
        <v>9.8358039778259909E-3</v>
      </c>
      <c r="G128" s="1">
        <f>F128+G$39/$C$33*COS(G$38*2*PI()/$C$33*$B128)</f>
        <v>0.13410089363800745</v>
      </c>
      <c r="I128" s="25"/>
      <c r="J128" s="26"/>
      <c r="K128" s="27"/>
    </row>
    <row r="129" spans="2:11" s="19" customFormat="1" ht="14.45" hidden="1" customHeight="1" outlineLevel="1" x14ac:dyDescent="0.25">
      <c r="B129" s="19">
        <v>2.69999999999997</v>
      </c>
      <c r="C129" s="1">
        <f>C$39/$C$33*COS(C$38*2*PI()/$C$33*$B129)</f>
        <v>0.1111111111111111</v>
      </c>
      <c r="D129" s="1">
        <f>C129+D$39/$C$33*COS(D$38*2*PI()/$C$33*$B129)</f>
        <v>4.2440667916682814E-2</v>
      </c>
      <c r="E129" s="1">
        <f>D129+E$39/$C$33*COS(E$38*2*PI()/$C$33*$B129)</f>
        <v>-0.1373408863888666</v>
      </c>
      <c r="F129" s="1">
        <f>E129+F$39/$C$33*COS(F$38*2*PI()/$C$33*$B129)</f>
        <v>4.2440667916669006E-2</v>
      </c>
      <c r="G129" s="1">
        <f>F129+G$39/$C$33*COS(G$38*2*PI()/$C$33*$B129)</f>
        <v>0.11111111111111965</v>
      </c>
      <c r="I129" s="25"/>
      <c r="J129" s="26"/>
      <c r="K129" s="27"/>
    </row>
    <row r="130" spans="2:11" s="19" customFormat="1" ht="14.45" hidden="1" customHeight="1" outlineLevel="1" x14ac:dyDescent="0.25">
      <c r="B130" s="9">
        <v>2.7999999999999701</v>
      </c>
      <c r="C130" s="1">
        <f>C$39/$C$33*COS(C$38*2*PI()/$C$33*$B130)</f>
        <v>0.1111111111111111</v>
      </c>
      <c r="D130" s="1">
        <f>C130+D$39/$C$33*COS(D$38*2*PI()/$C$33*$B130)</f>
        <v>2.7865201463135009E-2</v>
      </c>
      <c r="E130" s="1">
        <f>D130+E$39/$C$33*COS(E$38*2*PI()/$C$33*$B130)</f>
        <v>-0.13198808750101618</v>
      </c>
      <c r="F130" s="1">
        <f>E130+F$39/$C$33*COS(F$38*2*PI()/$C$33*$B130)</f>
        <v>7.1022014197333866E-2</v>
      </c>
      <c r="G130" s="1">
        <f>F130+G$39/$C$33*COS(G$38*2*PI()/$C$33*$B130)</f>
        <v>7.8777457909019466E-2</v>
      </c>
      <c r="I130" s="25"/>
      <c r="J130" s="26"/>
      <c r="K130" s="27"/>
    </row>
    <row r="131" spans="2:11" s="19" customFormat="1" ht="14.45" hidden="1" customHeight="1" outlineLevel="1" x14ac:dyDescent="0.25">
      <c r="B131" s="19">
        <v>2.8999999999999702</v>
      </c>
      <c r="C131" s="1">
        <f>C$39/$C$33*COS(C$38*2*PI()/$C$33*$B131)</f>
        <v>0.1111111111111111</v>
      </c>
      <c r="D131" s="1">
        <f>C131+D$39/$C$33*COS(D$38*2*PI()/$C$33*$B131)</f>
        <v>1.3695300713542496E-2</v>
      </c>
      <c r="E131" s="1">
        <f>D131+E$39/$C$33*COS(E$38*2*PI()/$C$33*$B131)</f>
        <v>-0.1231183604699444</v>
      </c>
      <c r="F131" s="1">
        <f>E131+F$39/$C$33*COS(F$38*2*PI()/$C$33*$B131)</f>
        <v>9.4247773026453902E-2</v>
      </c>
      <c r="G131" s="1">
        <f>F131+G$39/$C$33*COS(G$38*2*PI()/$C$33*$B131)</f>
        <v>4.0487351782101194E-2</v>
      </c>
      <c r="I131" s="25"/>
      <c r="J131" s="26"/>
      <c r="K131" s="27"/>
    </row>
    <row r="132" spans="2:11" s="19" customFormat="1" ht="14.45" hidden="1" customHeight="1" outlineLevel="1" x14ac:dyDescent="0.25">
      <c r="B132" s="9">
        <v>2.9999999999999698</v>
      </c>
      <c r="C132" s="1">
        <f>C$39/$C$33*COS(C$38*2*PI()/$C$33*$B132)</f>
        <v>0.1111111111111111</v>
      </c>
      <c r="D132" s="1">
        <f>C132+D$39/$C$33*COS(D$38*2*PI()/$C$33*$B132)</f>
        <v>4.0523140398818214E-15</v>
      </c>
      <c r="E132" s="1">
        <f>D132+E$39/$C$33*COS(E$38*2*PI()/$C$33*$B132)</f>
        <v>-0.11111111111111517</v>
      </c>
      <c r="F132" s="1">
        <f>E132+F$39/$C$33*COS(F$38*2*PI()/$C$33*$B132)</f>
        <v>0.11111111111110704</v>
      </c>
      <c r="G132" s="1">
        <f>F132+G$39/$C$33*COS(G$38*2*PI()/$C$33*$B132)</f>
        <v>1.2184697695261093E-14</v>
      </c>
      <c r="I132" s="25"/>
      <c r="J132" s="26"/>
      <c r="K132" s="27"/>
    </row>
    <row r="133" spans="2:11" s="19" customFormat="1" ht="14.45" hidden="1" customHeight="1" outlineLevel="1" x14ac:dyDescent="0.25">
      <c r="B133" s="19">
        <v>3.0999999999999699</v>
      </c>
      <c r="C133" s="1">
        <f>C$39/$C$33*COS(C$38*2*PI()/$C$33*$B133)</f>
        <v>0.1111111111111111</v>
      </c>
      <c r="D133" s="1">
        <f>C133+D$39/$C$33*COS(D$38*2*PI()/$C$33*$B133)</f>
        <v>-1.3153978549050968E-2</v>
      </c>
      <c r="E133" s="1">
        <f>D133+E$39/$C$33*COS(E$38*2*PI()/$C$33*$B133)</f>
        <v>-9.6399888197040068E-2</v>
      </c>
      <c r="F133" s="1">
        <f>E133+F$39/$C$33*COS(F$38*2*PI()/$C$33*$B133)</f>
        <v>0.12096624529936412</v>
      </c>
      <c r="G133" s="1">
        <f>F133+G$39/$C$33*COS(G$38*2*PI()/$C$33*$B133)</f>
        <v>-3.8887043664767612E-2</v>
      </c>
      <c r="I133" s="25"/>
      <c r="J133" s="26"/>
      <c r="K133" s="27"/>
    </row>
    <row r="134" spans="2:11" s="19" customFormat="1" ht="14.45" hidden="1" customHeight="1" outlineLevel="1" x14ac:dyDescent="0.25">
      <c r="B134" s="9">
        <v>3.19999999999997</v>
      </c>
      <c r="C134" s="1">
        <f>C$39/$C$33*COS(C$38*2*PI()/$C$33*$B134)</f>
        <v>0.1111111111111111</v>
      </c>
      <c r="D134" s="1">
        <f>C134+D$39/$C$33*COS(D$38*2*PI()/$C$33*$B134)</f>
        <v>-2.5702550072364827E-2</v>
      </c>
      <c r="E134" s="1">
        <f>D134+E$39/$C$33*COS(E$38*2*PI()/$C$33*$B134)</f>
        <v>-7.9462971316744457E-2</v>
      </c>
      <c r="F134" s="1">
        <f>E134+F$39/$C$33*COS(F$38*2*PI()/$C$33*$B134)</f>
        <v>0.12354713038161702</v>
      </c>
      <c r="G134" s="1">
        <f>F134+G$39/$C$33*COS(G$38*2*PI()/$C$33*$B134)</f>
        <v>-7.2663445809246885E-2</v>
      </c>
      <c r="I134" s="25"/>
      <c r="J134" s="26"/>
      <c r="K134" s="27"/>
    </row>
    <row r="135" spans="2:11" s="19" customFormat="1" ht="14.45" hidden="1" customHeight="1" outlineLevel="1" x14ac:dyDescent="0.25">
      <c r="B135" s="19">
        <v>3.2999999999999701</v>
      </c>
      <c r="C135" s="1">
        <f>C$39/$C$33*COS(C$38*2*PI()/$C$33*$B135)</f>
        <v>0.1111111111111111</v>
      </c>
      <c r="D135" s="1">
        <f>C135+D$39/$C$33*COS(D$38*2*PI()/$C$33*$B135)</f>
        <v>-3.7584579190853923E-2</v>
      </c>
      <c r="E135" s="1">
        <f>D135+E$39/$C$33*COS(E$38*2*PI()/$C$33*$B135)</f>
        <v>-6.0813126583675006E-2</v>
      </c>
      <c r="F135" s="1">
        <f>E135+F$39/$C$33*COS(F$38*2*PI()/$C$33*$B135)</f>
        <v>0.11896842772187712</v>
      </c>
      <c r="G135" s="1">
        <f>F135+G$39/$C$33*COS(G$38*2*PI()/$C$33*$B135)</f>
        <v>-9.8397705774520297E-2</v>
      </c>
      <c r="I135" s="25"/>
      <c r="J135" s="26"/>
      <c r="K135" s="27"/>
    </row>
    <row r="136" spans="2:11" s="19" customFormat="1" ht="14.45" hidden="1" customHeight="1" outlineLevel="1" x14ac:dyDescent="0.25">
      <c r="B136" s="9">
        <v>3.3999999999999702</v>
      </c>
      <c r="C136" s="1">
        <f>C$39/$C$33*COS(C$38*2*PI()/$C$33*$B136)</f>
        <v>0.1111111111111111</v>
      </c>
      <c r="D136" s="1">
        <f>C136+D$39/$C$33*COS(D$38*2*PI()/$C$33*$B136)</f>
        <v>-4.8742177853030311E-2</v>
      </c>
      <c r="E136" s="1">
        <f>D136+E$39/$C$33*COS(E$38*2*PI()/$C$33*$B136)</f>
        <v>-4.0986734141372827E-2</v>
      </c>
      <c r="F136" s="1">
        <f>E136+F$39/$C$33*COS(F$38*2*PI()/$C$33*$B136)</f>
        <v>0.10770895616060608</v>
      </c>
      <c r="G136" s="1">
        <f>F136+G$39/$C$33*COS(G$38*2*PI()/$C$33*$B136)</f>
        <v>-0.11397194389713394</v>
      </c>
      <c r="I136" s="25"/>
      <c r="J136" s="26"/>
      <c r="K136" s="27"/>
    </row>
    <row r="137" spans="2:11" s="19" customFormat="1" ht="14.45" hidden="1" customHeight="1" outlineLevel="1" x14ac:dyDescent="0.25">
      <c r="B137" s="19">
        <v>3.4999999999999698</v>
      </c>
      <c r="C137" s="1">
        <f>C$39/$C$33*COS(C$38*2*PI()/$C$33*$B137)</f>
        <v>0.1111111111111111</v>
      </c>
      <c r="D137" s="1">
        <f>C137+D$39/$C$33*COS(D$38*2*PI()/$C$33*$B137)</f>
        <v>-5.9120987359769867E-2</v>
      </c>
      <c r="E137" s="1">
        <f>D137+E$39/$C$33*COS(E$38*2*PI()/$C$33*$B137)</f>
        <v>-2.0532503433794563E-2</v>
      </c>
      <c r="F137" s="1">
        <f>E137+F$39/$C$33*COS(F$38*2*PI()/$C$33*$B137)</f>
        <v>9.0578607677328782E-2</v>
      </c>
      <c r="G137" s="1">
        <f>F137+G$39/$C$33*COS(G$38*2*PI()/$C$33*$B137)</f>
        <v>-0.11824197471954614</v>
      </c>
      <c r="I137" s="25"/>
      <c r="J137" s="26"/>
      <c r="K137" s="27"/>
    </row>
    <row r="138" spans="2:11" s="19" customFormat="1" ht="14.45" hidden="1" customHeight="1" outlineLevel="1" x14ac:dyDescent="0.25">
      <c r="B138" s="9">
        <v>3.5999999999999699</v>
      </c>
      <c r="C138" s="1">
        <f>C$39/$C$33*COS(C$38*2*PI()/$C$33*$B138)</f>
        <v>0.1111111111111111</v>
      </c>
      <c r="D138" s="1">
        <f>C138+D$39/$C$33*COS(D$38*2*PI()/$C$33*$B138)</f>
        <v>-6.8670443194430025E-2</v>
      </c>
      <c r="E138" s="1">
        <f>D138+E$39/$C$33*COS(E$38*2*PI()/$C$33*$B138)</f>
        <v>-6.1339822110539899E-15</v>
      </c>
      <c r="F138" s="1">
        <f>E138+F$39/$C$33*COS(F$38*2*PI()/$C$33*$B138)</f>
        <v>6.8670443194440198E-2</v>
      </c>
      <c r="G138" s="1">
        <f>F138+G$39/$C$33*COS(G$38*2*PI()/$C$33*$B138)</f>
        <v>-0.11111111111111462</v>
      </c>
      <c r="I138" s="25"/>
      <c r="J138" s="26"/>
      <c r="K138" s="27"/>
    </row>
    <row r="139" spans="2:11" s="19" customFormat="1" ht="14.45" hidden="1" customHeight="1" outlineLevel="1" x14ac:dyDescent="0.25">
      <c r="B139" s="19">
        <v>3.69999999999997</v>
      </c>
      <c r="C139" s="1">
        <f>C$39/$C$33*COS(C$38*2*PI()/$C$33*$B139)</f>
        <v>0.1111111111111111</v>
      </c>
      <c r="D139" s="1">
        <f>C139+D$39/$C$33*COS(D$38*2*PI()/$C$33*$B139)</f>
        <v>-7.7344021368092125E-2</v>
      </c>
      <c r="E139" s="1">
        <f>D139+E$39/$C$33*COS(E$38*2*PI()/$C$33*$B139)</f>
        <v>2.0071789029472112E-2</v>
      </c>
      <c r="F139" s="1">
        <f>E139+F$39/$C$33*COS(F$38*2*PI()/$C$33*$B139)</f>
        <v>4.3300336422298122E-2</v>
      </c>
      <c r="G139" s="1">
        <f>F139+G$39/$C$33*COS(G$38*2*PI()/$C$33*$B139)</f>
        <v>-9.3513324761196406E-2</v>
      </c>
      <c r="I139" s="25"/>
      <c r="J139" s="26"/>
      <c r="K139" s="27"/>
    </row>
    <row r="140" spans="2:11" s="19" customFormat="1" ht="14.45" hidden="1" customHeight="1" outlineLevel="1" x14ac:dyDescent="0.25">
      <c r="B140" s="9">
        <v>3.7999999999999701</v>
      </c>
      <c r="C140" s="1">
        <f>C$39/$C$33*COS(C$38*2*PI()/$C$33*$B140)</f>
        <v>0.1111111111111111</v>
      </c>
      <c r="D140" s="1">
        <f>C140+D$39/$C$33*COS(D$38*2*PI()/$C$33*$B140)</f>
        <v>-8.5099465079759323E-2</v>
      </c>
      <c r="E140" s="1">
        <f>D140+E$39/$C$33*COS(E$38*2*PI()/$C$33*$B140)</f>
        <v>3.9165624580398808E-2</v>
      </c>
      <c r="F140" s="1">
        <f>E140+F$39/$C$33*COS(F$38*2*PI()/$C$33*$B140)</f>
        <v>1.5937077187600998E-2</v>
      </c>
      <c r="G140" s="1">
        <f>F140+G$39/$C$33*COS(G$38*2*PI()/$C$33*$B140)</f>
        <v>-6.7308832460396942E-2</v>
      </c>
      <c r="I140" s="25"/>
      <c r="J140" s="26"/>
      <c r="K140" s="27"/>
    </row>
    <row r="141" spans="2:11" s="19" customFormat="1" ht="14.45" hidden="1" customHeight="1" outlineLevel="1" x14ac:dyDescent="0.25">
      <c r="B141" s="19">
        <v>3.8999999999999702</v>
      </c>
      <c r="C141" s="1">
        <f>C$39/$C$33*COS(C$38*2*PI()/$C$33*$B141)</f>
        <v>0.1111111111111111</v>
      </c>
      <c r="D141" s="1">
        <f>C141+D$39/$C$33*COS(D$38*2*PI()/$C$33*$B141)</f>
        <v>-9.189899058724274E-2</v>
      </c>
      <c r="E141" s="1">
        <f>D141+E$39/$C$33*COS(E$38*2*PI()/$C$33*$B141)</f>
        <v>5.6796699714718762E-2</v>
      </c>
      <c r="F141" s="1">
        <f>E141+F$39/$C$33*COS(F$38*2*PI()/$C$33*$B141)</f>
        <v>-1.187374347970041E-2</v>
      </c>
      <c r="G141" s="1">
        <f>F141+G$39/$C$33*COS(G$38*2*PI()/$C$33*$B141)</f>
        <v>-3.5102290872530972E-2</v>
      </c>
      <c r="I141" s="25"/>
      <c r="J141" s="26"/>
      <c r="K141" s="27"/>
    </row>
    <row r="142" spans="2:11" s="19" customFormat="1" ht="14.45" hidden="1" customHeight="1" outlineLevel="1" x14ac:dyDescent="0.25">
      <c r="B142" s="9">
        <v>3.9999999999999698</v>
      </c>
      <c r="C142" s="1">
        <f>C$39/$C$33*COS(C$38*2*PI()/$C$33*$B142)</f>
        <v>0.1111111111111111</v>
      </c>
      <c r="D142" s="1">
        <f>C142+D$39/$C$33*COS(D$38*2*PI()/$C$33*$B142)</f>
        <v>-9.7709471285755828E-2</v>
      </c>
      <c r="E142" s="1">
        <f>D142+E$39/$C$33*COS(E$38*2*PI()/$C$33*$B142)</f>
        <v>7.2522627185122174E-2</v>
      </c>
      <c r="F142" s="1">
        <f>E142+F$39/$C$33*COS(F$38*2*PI()/$C$33*$B142)</f>
        <v>-3.8588483925976441E-2</v>
      </c>
      <c r="G142" s="1">
        <f>F142+G$39/$C$33*COS(G$38*2*PI()/$C$33*$B142)</f>
        <v>-1.0332013022917863E-14</v>
      </c>
      <c r="I142" s="25"/>
      <c r="J142" s="26"/>
      <c r="K142" s="27"/>
    </row>
    <row r="143" spans="2:11" s="19" customFormat="1" ht="14.45" hidden="1" customHeight="1" outlineLevel="1" x14ac:dyDescent="0.25">
      <c r="B143" s="19">
        <v>4.0999999999999703</v>
      </c>
      <c r="C143" s="1">
        <f>C$39/$C$33*COS(C$38*2*PI()/$C$33*$B143)</f>
        <v>0.1111111111111111</v>
      </c>
      <c r="D143" s="1">
        <f>C143+D$39/$C$33*COS(D$38*2*PI()/$C$33*$B143)</f>
        <v>-0.10250259909740292</v>
      </c>
      <c r="E143" s="1">
        <f>D143+E$39/$C$33*COS(E$38*2*PI()/$C$33*$B143)</f>
        <v>8.5952533381797896E-2</v>
      </c>
      <c r="F143" s="1">
        <f>E143+F$39/$C$33*COS(F$38*2*PI()/$C$33*$B143)</f>
        <v>-6.2743156920160054E-2</v>
      </c>
      <c r="G143" s="1">
        <f>F143+G$39/$C$33*COS(G$38*2*PI()/$C$33*$B143)</f>
        <v>3.4672653477395968E-2</v>
      </c>
      <c r="I143" s="25"/>
      <c r="J143" s="26"/>
      <c r="K143" s="27"/>
    </row>
    <row r="144" spans="2:11" s="19" customFormat="1" ht="14.45" hidden="1" customHeight="1" outlineLevel="1" x14ac:dyDescent="0.25">
      <c r="B144" s="9">
        <v>4.19999999999997</v>
      </c>
      <c r="C144" s="1">
        <f>C$39/$C$33*COS(C$38*2*PI()/$C$33*$B144)</f>
        <v>0.1111111111111111</v>
      </c>
      <c r="D144" s="1">
        <f>C144+D$39/$C$33*COS(D$38*2*PI()/$C$33*$B144)</f>
        <v>-0.10625502238528917</v>
      </c>
      <c r="E144" s="1">
        <f>D144+E$39/$C$33*COS(E$38*2*PI()/$C$33*$B144)</f>
        <v>9.6755079313062708E-2</v>
      </c>
      <c r="F144" s="1">
        <f>E144+F$39/$C$33*COS(F$38*2*PI()/$C$33*$B144)</f>
        <v>-8.302647499247276E-2</v>
      </c>
      <c r="G144" s="1">
        <f>F144+G$39/$C$33*COS(G$38*2*PI()/$C$33*$B144)</f>
        <v>6.5669215309481666E-2</v>
      </c>
      <c r="I144" s="25"/>
      <c r="J144" s="26"/>
      <c r="K144" s="27"/>
    </row>
    <row r="145" spans="2:16" s="19" customFormat="1" ht="14.45" hidden="1" customHeight="1" outlineLevel="1" x14ac:dyDescent="0.25">
      <c r="B145" s="19">
        <v>4.2999999999999696</v>
      </c>
      <c r="C145" s="1">
        <f>C$39/$C$33*COS(C$38*2*PI()/$C$33*$B145)</f>
        <v>0.1111111111111111</v>
      </c>
      <c r="D145" s="1">
        <f>C145+D$39/$C$33*COS(D$38*2*PI()/$C$33*$B145)</f>
        <v>-0.10894845972034831</v>
      </c>
      <c r="E145" s="1">
        <f>D145+E$39/$C$33*COS(E$38*2*PI()/$C$33*$B145)</f>
        <v>0.10466525048816441</v>
      </c>
      <c r="F145" s="1">
        <f>E145+F$39/$C$33*COS(F$38*2*PI()/$C$33*$B145)</f>
        <v>-9.8344851210185463E-2</v>
      </c>
      <c r="G145" s="1">
        <f>F145+G$39/$C$33*COS(G$38*2*PI()/$C$33*$B145)</f>
        <v>9.0110281269010328E-2</v>
      </c>
      <c r="I145" s="25"/>
      <c r="J145" s="26"/>
      <c r="K145" s="27"/>
    </row>
    <row r="146" spans="2:16" s="19" customFormat="1" ht="14.45" hidden="1" customHeight="1" outlineLevel="1" x14ac:dyDescent="0.25">
      <c r="B146" s="9">
        <v>4.3999999999999702</v>
      </c>
      <c r="C146" s="1">
        <f>C$39/$C$33*COS(C$38*2*PI()/$C$33*$B146)</f>
        <v>0.1111111111111111</v>
      </c>
      <c r="D146" s="1">
        <f>C146+D$39/$C$33*COS(D$38*2*PI()/$C$33*$B146)</f>
        <v>-0.11056978894662728</v>
      </c>
      <c r="E146" s="1">
        <f>D146+E$39/$C$33*COS(E$38*2*PI()/$C$33*$B146)</f>
        <v>0.10948978188483149</v>
      </c>
      <c r="F146" s="1">
        <f>E146+F$39/$C$33*COS(F$38*2*PI()/$C$33*$B146)</f>
        <v>-0.10787635161156681</v>
      </c>
      <c r="G146" s="1">
        <f>F146+G$39/$C$33*COS(G$38*2*PI()/$C$33*$B146)</f>
        <v>0.1057373585969433</v>
      </c>
      <c r="I146" s="25"/>
      <c r="J146" s="26"/>
      <c r="K146" s="27"/>
    </row>
    <row r="147" spans="2:16" s="19" customFormat="1" ht="14.45" hidden="1" customHeight="1" outlineLevel="1" x14ac:dyDescent="0.25">
      <c r="B147" s="19">
        <v>4.4999999999999698</v>
      </c>
      <c r="C147" s="1">
        <f>C$39/$C$33*COS(C$38*2*PI()/$C$33*$B147)</f>
        <v>0.1111111111111111</v>
      </c>
      <c r="D147" s="1">
        <f>C147+D$39/$C$33*COS(D$38*2*PI()/$C$33*$B147)</f>
        <v>-0.1111111111111111</v>
      </c>
      <c r="E147" s="1">
        <f>D147+E$39/$C$33*COS(E$38*2*PI()/$C$33*$B147)</f>
        <v>0.1111111111111111</v>
      </c>
      <c r="F147" s="1">
        <f>E147+F$39/$C$33*COS(F$38*2*PI()/$C$33*$B147)</f>
        <v>-0.1111111111111111</v>
      </c>
      <c r="G147" s="1">
        <f>F147+G$39/$C$33*COS(G$38*2*PI()/$C$33*$B147)</f>
        <v>0.1111111111111111</v>
      </c>
      <c r="I147" s="25"/>
      <c r="J147" s="26"/>
      <c r="K147" s="27"/>
    </row>
    <row r="148" spans="2:16" s="19" customFormat="1" ht="14.45" hidden="1" customHeight="1" outlineLevel="1" x14ac:dyDescent="0.25">
      <c r="B148" s="9">
        <v>4.5999999999999703</v>
      </c>
      <c r="C148" s="1">
        <f>C$39/$C$33*COS(C$38*2*PI()/$C$33*$B148)</f>
        <v>0.1111111111111111</v>
      </c>
      <c r="D148" s="1">
        <f>C148+D$39/$C$33*COS(D$38*2*PI()/$C$33*$B148)</f>
        <v>-0.11056978894662794</v>
      </c>
      <c r="E148" s="1">
        <f>D148+E$39/$C$33*COS(E$38*2*PI()/$C$33*$B148)</f>
        <v>0.10948978188483341</v>
      </c>
      <c r="F148" s="1">
        <f>E148+F$39/$C$33*COS(F$38*2*PI()/$C$33*$B148)</f>
        <v>-0.10787635161157075</v>
      </c>
      <c r="G148" s="1">
        <f>F148+G$39/$C$33*COS(G$38*2*PI()/$C$33*$B148)</f>
        <v>0.10573735859694966</v>
      </c>
      <c r="I148" s="25"/>
      <c r="J148" s="26"/>
      <c r="K148" s="27"/>
    </row>
    <row r="149" spans="2:16" s="19" customFormat="1" ht="14.45" hidden="1" customHeight="1" outlineLevel="1" x14ac:dyDescent="0.25">
      <c r="B149" s="19">
        <v>4.69999999999997</v>
      </c>
      <c r="C149" s="1">
        <f>C$39/$C$33*COS(C$38*2*PI()/$C$33*$B149)</f>
        <v>0.1111111111111111</v>
      </c>
      <c r="D149" s="1">
        <f>C149+D$39/$C$33*COS(D$38*2*PI()/$C$33*$B149)</f>
        <v>-0.10894845972034961</v>
      </c>
      <c r="E149" s="1">
        <f>D149+E$39/$C$33*COS(E$38*2*PI()/$C$33*$B149)</f>
        <v>0.10466525048816827</v>
      </c>
      <c r="F149" s="1">
        <f>E149+F$39/$C$33*COS(F$38*2*PI()/$C$33*$B149)</f>
        <v>-9.8344851210193235E-2</v>
      </c>
      <c r="G149" s="1">
        <f>F149+G$39/$C$33*COS(G$38*2*PI()/$C$33*$B149)</f>
        <v>9.0110281269022541E-2</v>
      </c>
      <c r="I149" s="25"/>
      <c r="J149" s="26"/>
      <c r="K149" s="27"/>
    </row>
    <row r="150" spans="2:16" s="19" customFormat="1" ht="14.45" hidden="1" customHeight="1" outlineLevel="1" x14ac:dyDescent="0.25">
      <c r="B150" s="9">
        <v>4.7999999999999696</v>
      </c>
      <c r="C150" s="1">
        <f>C$39/$C$33*COS(C$38*2*PI()/$C$33*$B150)</f>
        <v>0.1111111111111111</v>
      </c>
      <c r="D150" s="1">
        <f>C150+D$39/$C$33*COS(D$38*2*PI()/$C$33*$B150)</f>
        <v>-0.10625502238529114</v>
      </c>
      <c r="E150" s="1">
        <f>D150+E$39/$C$33*COS(E$38*2*PI()/$C$33*$B150)</f>
        <v>9.6755079313068509E-2</v>
      </c>
      <c r="F150" s="1">
        <f>E150+F$39/$C$33*COS(F$38*2*PI()/$C$33*$B150)</f>
        <v>-8.3026474992483751E-2</v>
      </c>
      <c r="G150" s="1">
        <f>F150+G$39/$C$33*COS(G$38*2*PI()/$C$33*$B150)</f>
        <v>6.5669215309498985E-2</v>
      </c>
      <c r="I150" s="25"/>
      <c r="J150" s="26"/>
      <c r="K150" s="27"/>
    </row>
    <row r="151" spans="2:16" s="19" customFormat="1" collapsed="1" x14ac:dyDescent="0.25">
      <c r="B151" s="19">
        <v>4.8999999999999604</v>
      </c>
      <c r="C151" s="1">
        <f>C$39/$C$33*COS(C$38*2*PI()/$C$33*$B151)</f>
        <v>0.1111111111111111</v>
      </c>
      <c r="D151" s="1">
        <f>C151+D$39/$C$33*COS(D$38*2*PI()/$C$33*$B151)</f>
        <v>-0.10250259909740589</v>
      </c>
      <c r="E151" s="1">
        <f>D151+E$39/$C$33*COS(E$38*2*PI()/$C$33*$B151)</f>
        <v>8.5952533381806417E-2</v>
      </c>
      <c r="F151" s="1">
        <f>E151+F$39/$C$33*COS(F$38*2*PI()/$C$33*$B151)</f>
        <v>-6.2743156920176013E-2</v>
      </c>
      <c r="G151" s="1">
        <f>F151+G$39/$C$33*COS(G$38*2*PI()/$C$33*$B151)</f>
        <v>3.467265347741888E-2</v>
      </c>
      <c r="I151" s="25"/>
      <c r="J151" s="26"/>
      <c r="K151" s="27"/>
    </row>
    <row r="152" spans="2:16" s="19" customFormat="1" x14ac:dyDescent="0.25">
      <c r="B152" s="9">
        <v>4.99999999999996</v>
      </c>
      <c r="C152" s="1">
        <f>C$39/$C$33*COS(C$38*2*PI()/$C$33*$B152)</f>
        <v>0.1111111111111111</v>
      </c>
      <c r="D152" s="1">
        <f>C152+D$39/$C$33*COS(D$38*2*PI()/$C$33*$B152)</f>
        <v>-9.7709471285759547E-2</v>
      </c>
      <c r="E152" s="1">
        <f>D152+E$39/$C$33*COS(E$38*2*PI()/$C$33*$B152)</f>
        <v>7.2522627185132471E-2</v>
      </c>
      <c r="F152" s="1">
        <f>E152+F$39/$C$33*COS(F$38*2*PI()/$C$33*$B152)</f>
        <v>-3.858848392599501E-2</v>
      </c>
      <c r="G152" s="1">
        <f>F152+G$39/$C$33*COS(G$38*2*PI()/$C$33*$B152)</f>
        <v>1.4079015731027766E-14</v>
      </c>
      <c r="I152" s="28"/>
      <c r="J152" s="29"/>
      <c r="K152" s="30"/>
    </row>
    <row r="153" spans="2:16" s="19" customFormat="1" x14ac:dyDescent="0.25">
      <c r="C153" s="1"/>
      <c r="D153" s="1"/>
      <c r="E153" s="1"/>
      <c r="F153" s="1"/>
      <c r="G153" s="1"/>
      <c r="H153" s="1"/>
      <c r="I153" s="1"/>
      <c r="K153" s="1"/>
      <c r="M153" s="1"/>
      <c r="N153"/>
      <c r="O153"/>
      <c r="P153"/>
    </row>
    <row r="154" spans="2:16" s="19" customFormat="1" x14ac:dyDescent="0.25">
      <c r="B154" s="40" t="s">
        <v>1</v>
      </c>
      <c r="C154" s="40"/>
      <c r="D154" s="40"/>
      <c r="E154" s="40"/>
      <c r="F154" s="40"/>
      <c r="G154" s="40"/>
      <c r="H154" s="40"/>
      <c r="I154" s="1"/>
      <c r="J154" s="1"/>
      <c r="K154" s="1"/>
      <c r="L154" s="1"/>
      <c r="M154" s="1"/>
    </row>
    <row r="155" spans="2:16" s="19" customFormat="1" x14ac:dyDescent="0.25">
      <c r="B155" s="3" t="s">
        <v>6</v>
      </c>
    </row>
    <row r="156" spans="2:16" s="20" customFormat="1" x14ac:dyDescent="0.25">
      <c r="B156" s="2" t="s">
        <v>27</v>
      </c>
      <c r="D156" s="4" t="str">
        <f>"Σ " &amp; D157</f>
        <v>Σ 0</v>
      </c>
      <c r="E156" s="4" t="str">
        <f>"Σ " &amp; E157</f>
        <v>Σ 1</v>
      </c>
      <c r="F156" s="4" t="str">
        <f>"Σ " &amp; F157</f>
        <v>Σ 2</v>
      </c>
      <c r="G156" s="4" t="str">
        <f>"Σ " &amp; G157</f>
        <v>Σ 3</v>
      </c>
      <c r="H156" s="4" t="str">
        <f>"Σ " &amp; H157</f>
        <v>Σ 4</v>
      </c>
    </row>
    <row r="157" spans="2:16" s="19" customFormat="1" x14ac:dyDescent="0.25">
      <c r="C157" s="2" t="s">
        <v>20</v>
      </c>
      <c r="D157" s="19">
        <f>C38</f>
        <v>0</v>
      </c>
      <c r="E157" s="19">
        <f>D38</f>
        <v>1</v>
      </c>
      <c r="F157" s="19">
        <f>E38</f>
        <v>2</v>
      </c>
      <c r="G157" s="19">
        <f>F38</f>
        <v>3</v>
      </c>
      <c r="H157" s="19">
        <f>G38</f>
        <v>4</v>
      </c>
    </row>
    <row r="158" spans="2:16" s="19" customFormat="1" ht="14.45" customHeight="1" x14ac:dyDescent="0.25">
      <c r="B158" s="4" t="s">
        <v>8</v>
      </c>
      <c r="C158" s="2" t="s">
        <v>2</v>
      </c>
      <c r="D158" s="19">
        <f>C39</f>
        <v>1</v>
      </c>
      <c r="E158" s="19">
        <f>D39</f>
        <v>2</v>
      </c>
      <c r="F158" s="19">
        <f>E39</f>
        <v>2</v>
      </c>
      <c r="G158" s="19">
        <f>F39</f>
        <v>2</v>
      </c>
      <c r="H158" s="19">
        <f>G39</f>
        <v>2</v>
      </c>
      <c r="I158" s="1"/>
      <c r="J158" s="5" t="s">
        <v>3</v>
      </c>
      <c r="K158" s="4" t="s">
        <v>4</v>
      </c>
      <c r="L158" s="4" t="s">
        <v>5</v>
      </c>
      <c r="N158" s="22" t="s">
        <v>21</v>
      </c>
      <c r="O158" s="23"/>
      <c r="P158" s="24"/>
    </row>
    <row r="159" spans="2:16" s="19" customFormat="1" x14ac:dyDescent="0.25">
      <c r="B159" s="19">
        <v>-4</v>
      </c>
      <c r="C159" s="19">
        <f>360*(ROW(C158)-ROW(C$158)-(9-1)/2)/9</f>
        <v>-160</v>
      </c>
      <c r="D159" s="1">
        <f t="shared" ref="D159:D167" si="0">D$158/$C$33*SIN(D$157*PI()/180*$C159)</f>
        <v>0</v>
      </c>
      <c r="E159" s="1">
        <f t="shared" ref="E159:H167" si="1">D159+E$158/$C$33*SIN(E$157*PI()/180*$C159)</f>
        <v>-7.6004476294593074E-2</v>
      </c>
      <c r="F159" s="1">
        <f t="shared" si="1"/>
        <v>6.6837214746860149E-2</v>
      </c>
      <c r="G159" s="1">
        <f t="shared" si="1"/>
        <v>-0.12561287498301521</v>
      </c>
      <c r="H159" s="1">
        <f t="shared" si="1"/>
        <v>9.3233292353031016E-2</v>
      </c>
      <c r="I159" s="1"/>
      <c r="J159" s="1">
        <f t="shared" ref="J159:J167" si="2">IF(COS(PI()/180*9/2*C159)=-1,K159,L159)</f>
        <v>-9.32332923530311E-2</v>
      </c>
      <c r="K159" s="1">
        <f t="shared" ref="K159:K167" si="3">-1/($C$33*TAN(PI()/180*C159/4))</f>
        <v>0.13241706584380111</v>
      </c>
      <c r="L159" s="1">
        <f t="shared" ref="L159:L167" si="4">1/$C$33*TAN(PI()/180*C159/4)</f>
        <v>-9.32332923530311E-2</v>
      </c>
      <c r="M159" s="1"/>
      <c r="N159" s="25"/>
      <c r="O159" s="26"/>
      <c r="P159" s="27"/>
    </row>
    <row r="160" spans="2:16" s="19" customFormat="1" x14ac:dyDescent="0.25">
      <c r="B160" s="19">
        <v>-3</v>
      </c>
      <c r="C160" s="19">
        <f t="shared" ref="C160:C167" si="5">360*(ROW(C159)-ROW(C$158)-(9-1)/2)/9</f>
        <v>-120</v>
      </c>
      <c r="D160" s="1">
        <f t="shared" si="0"/>
        <v>0</v>
      </c>
      <c r="E160" s="1">
        <f t="shared" si="1"/>
        <v>-0.19245008972987526</v>
      </c>
      <c r="F160" s="1">
        <f t="shared" si="1"/>
        <v>0</v>
      </c>
      <c r="G160" s="1">
        <f t="shared" si="1"/>
        <v>5.4451042440383106E-17</v>
      </c>
      <c r="H160" s="1">
        <f t="shared" si="1"/>
        <v>-0.19245008972987529</v>
      </c>
      <c r="I160" s="1"/>
      <c r="J160" s="1">
        <f t="shared" si="2"/>
        <v>0.19245008972987526</v>
      </c>
      <c r="K160" s="1">
        <f t="shared" si="3"/>
        <v>0.19245008972987526</v>
      </c>
      <c r="L160" s="1">
        <f t="shared" si="4"/>
        <v>-6.4150029909958411E-2</v>
      </c>
      <c r="M160" s="1"/>
      <c r="N160" s="25"/>
      <c r="O160" s="26"/>
      <c r="P160" s="27"/>
    </row>
    <row r="161" spans="1:16" s="19" customFormat="1" ht="15" hidden="1" customHeight="1" outlineLevel="1" x14ac:dyDescent="0.25">
      <c r="B161" s="19">
        <v>-2</v>
      </c>
      <c r="C161" s="19">
        <f t="shared" si="5"/>
        <v>-80</v>
      </c>
      <c r="D161" s="1">
        <f t="shared" si="0"/>
        <v>0</v>
      </c>
      <c r="E161" s="1">
        <f t="shared" si="1"/>
        <v>-0.21884616733604623</v>
      </c>
      <c r="F161" s="1">
        <f t="shared" si="1"/>
        <v>-0.29485064363063929</v>
      </c>
      <c r="G161" s="1">
        <f t="shared" si="1"/>
        <v>-0.10240055390076411</v>
      </c>
      <c r="H161" s="1">
        <f t="shared" si="1"/>
        <v>4.0441137140689115E-2</v>
      </c>
      <c r="I161" s="1"/>
      <c r="J161" s="1">
        <f t="shared" si="2"/>
        <v>-4.044113714068915E-2</v>
      </c>
      <c r="K161" s="1">
        <f t="shared" si="3"/>
        <v>0.30527526882829142</v>
      </c>
      <c r="L161" s="1">
        <f t="shared" si="4"/>
        <v>-4.044113714068915E-2</v>
      </c>
      <c r="M161" s="1"/>
      <c r="N161" s="25"/>
      <c r="O161" s="26"/>
      <c r="P161" s="27"/>
    </row>
    <row r="162" spans="1:16" s="19" customFormat="1" ht="15" hidden="1" customHeight="1" outlineLevel="1" x14ac:dyDescent="0.25">
      <c r="B162" s="19">
        <v>-1</v>
      </c>
      <c r="C162" s="19">
        <f t="shared" si="5"/>
        <v>-40</v>
      </c>
      <c r="D162" s="1">
        <f t="shared" si="0"/>
        <v>0</v>
      </c>
      <c r="E162" s="1">
        <f t="shared" si="1"/>
        <v>-0.14284169104145317</v>
      </c>
      <c r="F162" s="1">
        <f t="shared" si="1"/>
        <v>-0.36168785837749939</v>
      </c>
      <c r="G162" s="1">
        <f t="shared" si="1"/>
        <v>-0.55413794810737471</v>
      </c>
      <c r="H162" s="1">
        <f t="shared" si="1"/>
        <v>-0.63014242440196777</v>
      </c>
      <c r="I162" s="1"/>
      <c r="J162" s="1">
        <f t="shared" si="2"/>
        <v>0.63014242440196766</v>
      </c>
      <c r="K162" s="1">
        <f t="shared" si="3"/>
        <v>0.63014242440196766</v>
      </c>
      <c r="L162" s="1">
        <f t="shared" si="4"/>
        <v>-1.9591886745384996E-2</v>
      </c>
      <c r="M162" s="1"/>
      <c r="N162" s="25"/>
      <c r="O162" s="26"/>
      <c r="P162" s="27"/>
    </row>
    <row r="163" spans="1:16" s="19" customFormat="1" ht="15" hidden="1" customHeight="1" outlineLevel="1" x14ac:dyDescent="0.25">
      <c r="B163" s="19">
        <v>0</v>
      </c>
      <c r="C163" s="19">
        <f t="shared" si="5"/>
        <v>0</v>
      </c>
      <c r="D163" s="1">
        <f t="shared" si="0"/>
        <v>0</v>
      </c>
      <c r="E163" s="1">
        <f t="shared" si="1"/>
        <v>0</v>
      </c>
      <c r="F163" s="1">
        <f t="shared" si="1"/>
        <v>0</v>
      </c>
      <c r="G163" s="1">
        <f t="shared" si="1"/>
        <v>0</v>
      </c>
      <c r="H163" s="1">
        <f t="shared" si="1"/>
        <v>0</v>
      </c>
      <c r="I163" s="1"/>
      <c r="J163" s="1">
        <f t="shared" si="2"/>
        <v>0</v>
      </c>
      <c r="K163" s="1" t="e">
        <f t="shared" si="3"/>
        <v>#DIV/0!</v>
      </c>
      <c r="L163" s="1">
        <f t="shared" si="4"/>
        <v>0</v>
      </c>
      <c r="M163" s="1"/>
      <c r="N163" s="25"/>
      <c r="O163" s="26"/>
      <c r="P163" s="27"/>
    </row>
    <row r="164" spans="1:16" s="19" customFormat="1" ht="15" hidden="1" customHeight="1" outlineLevel="1" x14ac:dyDescent="0.25">
      <c r="B164" s="19">
        <v>1</v>
      </c>
      <c r="C164" s="19">
        <f t="shared" si="5"/>
        <v>40</v>
      </c>
      <c r="D164" s="1">
        <f t="shared" si="0"/>
        <v>0</v>
      </c>
      <c r="E164" s="1">
        <f t="shared" si="1"/>
        <v>0.14284169104145317</v>
      </c>
      <c r="F164" s="1">
        <f t="shared" si="1"/>
        <v>0.36168785837749939</v>
      </c>
      <c r="G164" s="1">
        <f t="shared" si="1"/>
        <v>0.55413794810737471</v>
      </c>
      <c r="H164" s="1">
        <f t="shared" si="1"/>
        <v>0.63014242440196777</v>
      </c>
      <c r="I164" s="1"/>
      <c r="J164" s="1">
        <f t="shared" si="2"/>
        <v>-0.63014242440196766</v>
      </c>
      <c r="K164" s="1">
        <f t="shared" si="3"/>
        <v>-0.63014242440196766</v>
      </c>
      <c r="L164" s="1">
        <f t="shared" si="4"/>
        <v>1.9591886745384996E-2</v>
      </c>
      <c r="M164" s="1"/>
      <c r="N164" s="25"/>
      <c r="O164" s="26"/>
      <c r="P164" s="27"/>
    </row>
    <row r="165" spans="1:16" s="19" customFormat="1" ht="15" hidden="1" customHeight="1" outlineLevel="1" x14ac:dyDescent="0.25">
      <c r="B165" s="19">
        <v>2</v>
      </c>
      <c r="C165" s="19">
        <f t="shared" si="5"/>
        <v>80</v>
      </c>
      <c r="D165" s="1">
        <f t="shared" si="0"/>
        <v>0</v>
      </c>
      <c r="E165" s="1">
        <f t="shared" si="1"/>
        <v>0.21884616733604623</v>
      </c>
      <c r="F165" s="1">
        <f t="shared" si="1"/>
        <v>0.29485064363063929</v>
      </c>
      <c r="G165" s="1">
        <f t="shared" si="1"/>
        <v>0.10240055390076411</v>
      </c>
      <c r="H165" s="1">
        <f t="shared" si="1"/>
        <v>-4.0441137140689115E-2</v>
      </c>
      <c r="I165" s="1"/>
      <c r="J165" s="1">
        <f t="shared" si="2"/>
        <v>4.044113714068915E-2</v>
      </c>
      <c r="K165" s="1">
        <f t="shared" si="3"/>
        <v>-0.30527526882829142</v>
      </c>
      <c r="L165" s="1">
        <f t="shared" si="4"/>
        <v>4.044113714068915E-2</v>
      </c>
      <c r="M165" s="1"/>
      <c r="N165" s="25"/>
      <c r="O165" s="26"/>
      <c r="P165" s="27"/>
    </row>
    <row r="166" spans="1:16" s="19" customFormat="1" collapsed="1" x14ac:dyDescent="0.25">
      <c r="B166" s="19">
        <v>3</v>
      </c>
      <c r="C166" s="19">
        <f t="shared" si="5"/>
        <v>120</v>
      </c>
      <c r="D166" s="1">
        <f t="shared" si="0"/>
        <v>0</v>
      </c>
      <c r="E166" s="1">
        <f t="shared" si="1"/>
        <v>0.19245008972987526</v>
      </c>
      <c r="F166" s="1">
        <f t="shared" si="1"/>
        <v>0</v>
      </c>
      <c r="G166" s="1">
        <f t="shared" si="1"/>
        <v>-5.4451042440383106E-17</v>
      </c>
      <c r="H166" s="1">
        <f t="shared" si="1"/>
        <v>0.19245008972987529</v>
      </c>
      <c r="I166" s="1"/>
      <c r="J166" s="1">
        <f t="shared" si="2"/>
        <v>-0.19245008972987526</v>
      </c>
      <c r="K166" s="1">
        <f t="shared" si="3"/>
        <v>-0.19245008972987526</v>
      </c>
      <c r="L166" s="1">
        <f t="shared" si="4"/>
        <v>6.4150029909958411E-2</v>
      </c>
      <c r="M166" s="1"/>
      <c r="N166" s="25"/>
      <c r="O166" s="26"/>
      <c r="P166" s="27"/>
    </row>
    <row r="167" spans="1:16" s="19" customFormat="1" x14ac:dyDescent="0.25">
      <c r="B167" s="19">
        <v>4</v>
      </c>
      <c r="C167" s="19">
        <f t="shared" si="5"/>
        <v>160</v>
      </c>
      <c r="D167" s="1">
        <f t="shared" si="0"/>
        <v>0</v>
      </c>
      <c r="E167" s="1">
        <f t="shared" si="1"/>
        <v>7.6004476294593074E-2</v>
      </c>
      <c r="F167" s="1">
        <f t="shared" si="1"/>
        <v>-6.6837214746860149E-2</v>
      </c>
      <c r="G167" s="1">
        <f t="shared" si="1"/>
        <v>0.12561287498301521</v>
      </c>
      <c r="H167" s="1">
        <f t="shared" si="1"/>
        <v>-9.3233292353031016E-2</v>
      </c>
      <c r="I167" s="1"/>
      <c r="J167" s="1">
        <f t="shared" si="2"/>
        <v>9.32332923530311E-2</v>
      </c>
      <c r="K167" s="1">
        <f t="shared" si="3"/>
        <v>-0.13241706584380111</v>
      </c>
      <c r="L167" s="1">
        <f t="shared" si="4"/>
        <v>9.32332923530311E-2</v>
      </c>
      <c r="M167" s="1"/>
      <c r="N167" s="25"/>
      <c r="O167" s="26"/>
      <c r="P167" s="27"/>
    </row>
    <row r="168" spans="1:16" s="20" customFormat="1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5"/>
      <c r="O168" s="26"/>
      <c r="P168" s="27"/>
    </row>
    <row r="169" spans="1:16" s="20" customFormat="1" x14ac:dyDescent="0.25">
      <c r="A169" s="57"/>
      <c r="B169" s="41" t="s">
        <v>26</v>
      </c>
      <c r="C169" s="41"/>
      <c r="D169" s="41"/>
      <c r="E169" s="41"/>
      <c r="F169" s="41"/>
      <c r="G169" s="41"/>
      <c r="H169" s="41"/>
      <c r="I169" s="1"/>
      <c r="J169" s="1"/>
      <c r="K169" s="1"/>
      <c r="L169" s="1"/>
      <c r="M169" s="1"/>
      <c r="N169" s="25"/>
      <c r="O169" s="26"/>
      <c r="P169" s="27"/>
    </row>
    <row r="170" spans="1:16" s="20" customFormat="1" x14ac:dyDescent="0.25">
      <c r="A170" s="57"/>
      <c r="B170" s="3" t="s">
        <v>6</v>
      </c>
      <c r="N170" s="25"/>
      <c r="O170" s="26"/>
      <c r="P170" s="27"/>
    </row>
    <row r="171" spans="1:16" s="20" customFormat="1" ht="15" customHeight="1" x14ac:dyDescent="0.25">
      <c r="A171" s="57"/>
      <c r="B171" s="4" t="s">
        <v>8</v>
      </c>
      <c r="C171" s="4" t="str">
        <f>"Σ " &amp; D$157 &amp; " (Lissage)"</f>
        <v>Σ 0 (Lissage)</v>
      </c>
      <c r="D171" s="4" t="str">
        <f>"Σ " &amp; E$157 &amp; " (Lissage)"</f>
        <v>Σ 1 (Lissage)</v>
      </c>
      <c r="E171" s="4" t="str">
        <f>"Σ " &amp; F$157 &amp; " (Lissage)"</f>
        <v>Σ 2 (Lissage)</v>
      </c>
      <c r="F171" s="4" t="str">
        <f>"Σ " &amp; G$157 &amp; " (Lissage)"</f>
        <v>Σ 3 (Lissage)</v>
      </c>
      <c r="G171" s="4" t="str">
        <f>"Σ " &amp; H$157 &amp; " (Lissage)"</f>
        <v>Σ 4 (Lissage)</v>
      </c>
      <c r="I171" s="22" t="s">
        <v>14</v>
      </c>
      <c r="J171" s="23"/>
      <c r="K171" s="24"/>
      <c r="M171" s="13"/>
      <c r="N171" s="25"/>
      <c r="O171" s="26"/>
      <c r="P171" s="27"/>
    </row>
    <row r="172" spans="1:16" s="20" customFormat="1" ht="14.45" customHeight="1" x14ac:dyDescent="0.25">
      <c r="A172" s="57"/>
      <c r="B172" s="9">
        <v>-5</v>
      </c>
      <c r="C172" s="1">
        <f>D$158/$C$33*SIN(D$157*2*PI()/$C$33*$B172)</f>
        <v>0</v>
      </c>
      <c r="D172" s="1">
        <f>C172+E$158/$C$33*SIN(E$157*2*PI()/$C$33*$B172)</f>
        <v>7.6004476294593032E-2</v>
      </c>
      <c r="E172" s="1">
        <f>D172+F$158/$C$33*SIN(F$157*2*PI()/$C$33*$B172)</f>
        <v>-6.6837214746860107E-2</v>
      </c>
      <c r="F172" s="1">
        <f>E172+G$158/$C$33*SIN(G$157*2*PI()/$C$33*$B172)</f>
        <v>0.12561287498301496</v>
      </c>
      <c r="G172" s="1">
        <f>F172+H$158/$C$33*SIN(H$157*2*PI()/$C$33*$B172)</f>
        <v>-9.3233292353031266E-2</v>
      </c>
      <c r="I172" s="25"/>
      <c r="J172" s="26"/>
      <c r="K172" s="27"/>
      <c r="M172" s="18"/>
      <c r="N172" s="25"/>
      <c r="O172" s="26"/>
      <c r="P172" s="27"/>
    </row>
    <row r="173" spans="1:16" s="20" customFormat="1" x14ac:dyDescent="0.25">
      <c r="A173" s="57"/>
      <c r="B173" s="20">
        <v>-4.9000000000000004</v>
      </c>
      <c r="C173" s="1">
        <f>D$158/$C$33*SIN(D$157*2*PI()/$C$33*$B173)</f>
        <v>0</v>
      </c>
      <c r="D173" s="1">
        <f>C173+E$158/$C$33*SIN(E$157*2*PI()/$C$33*$B173)</f>
        <v>6.1252745737110981E-2</v>
      </c>
      <c r="E173" s="1">
        <f>D173+F$158/$C$33*SIN(F$157*2*PI()/$C$33*$B173)</f>
        <v>-5.6507090759156872E-2</v>
      </c>
      <c r="F173" s="1">
        <f>E173+G$158/$C$33*SIN(G$157*2*PI()/$C$33*$B173)</f>
        <v>0.10863620379137502</v>
      </c>
      <c r="G173" s="1">
        <f>F173+H$158/$C$33*SIN(H$157*2*PI()/$C$33*$B173)</f>
        <v>-9.109580649732886E-2</v>
      </c>
      <c r="I173" s="25"/>
      <c r="J173" s="26"/>
      <c r="K173" s="27"/>
      <c r="M173" s="18"/>
      <c r="N173" s="25"/>
      <c r="O173" s="26"/>
      <c r="P173" s="27"/>
    </row>
    <row r="174" spans="1:16" s="20" customFormat="1" ht="15" hidden="1" customHeight="1" outlineLevel="1" x14ac:dyDescent="0.25">
      <c r="A174" s="57"/>
      <c r="B174" s="9">
        <v>-4.8</v>
      </c>
      <c r="C174" s="1">
        <f>D$158/$C$33*SIN(D$157*2*PI()/$C$33*$B174)</f>
        <v>0</v>
      </c>
      <c r="D174" s="1">
        <f>C174+E$158/$C$33*SIN(E$157*2*PI()/$C$33*$B174)</f>
        <v>4.6202597959502011E-2</v>
      </c>
      <c r="E174" s="1">
        <f>D174+F$158/$C$33*SIN(F$157*2*PI()/$C$33*$B174)</f>
        <v>-4.4183322724009037E-2</v>
      </c>
      <c r="F174" s="1">
        <f>E174+G$158/$C$33*SIN(G$157*2*PI()/$C$33*$B174)</f>
        <v>8.6435622229873471E-2</v>
      </c>
      <c r="G174" s="1">
        <f>F174+H$158/$C$33*SIN(H$157*2*PI()/$C$33*$B174)</f>
        <v>-7.8707672320658395E-2</v>
      </c>
      <c r="I174" s="25"/>
      <c r="J174" s="26"/>
      <c r="K174" s="27"/>
      <c r="M174" s="18"/>
      <c r="N174" s="25"/>
      <c r="O174" s="26"/>
      <c r="P174" s="27"/>
    </row>
    <row r="175" spans="1:16" s="20" customFormat="1" ht="15" hidden="1" customHeight="1" outlineLevel="1" x14ac:dyDescent="0.25">
      <c r="A175" s="57"/>
      <c r="B175" s="20">
        <v>-4.7</v>
      </c>
      <c r="C175" s="1">
        <f>D$158/$C$33*SIN(D$157*2*PI()/$C$33*$B175)</f>
        <v>0</v>
      </c>
      <c r="D175" s="1">
        <f>C175+E$158/$C$33*SIN(E$157*2*PI()/$C$33*$B175)</f>
        <v>3.0927355768903448E-2</v>
      </c>
      <c r="E175" s="1">
        <f>D175+F$158/$C$33*SIN(F$157*2*PI()/$C$33*$B175)</f>
        <v>-3.0325389968207512E-2</v>
      </c>
      <c r="F175" s="1">
        <f>E175+G$158/$C$33*SIN(G$157*2*PI()/$C$33*$B175)</f>
        <v>6.0060530715303317E-2</v>
      </c>
      <c r="G175" s="1">
        <f>F175+H$158/$C$33*SIN(H$157*2*PI()/$C$33*$B175)</f>
        <v>-5.7699305780964508E-2</v>
      </c>
      <c r="I175" s="25"/>
      <c r="J175" s="26"/>
      <c r="K175" s="27"/>
      <c r="M175" s="18"/>
      <c r="N175" s="25"/>
      <c r="O175" s="26"/>
      <c r="P175" s="27"/>
    </row>
    <row r="176" spans="1:16" s="20" customFormat="1" ht="15" hidden="1" customHeight="1" outlineLevel="1" x14ac:dyDescent="0.25">
      <c r="A176" s="57"/>
      <c r="B176" s="9">
        <v>-4.5999999999999996</v>
      </c>
      <c r="C176" s="1">
        <f>D$158/$C$33*SIN(D$157*2*PI()/$C$33*$B176)</f>
        <v>0</v>
      </c>
      <c r="D176" s="1">
        <f>C176+E$158/$C$33*SIN(E$157*2*PI()/$C$33*$B176)</f>
        <v>1.5501438609805518E-2</v>
      </c>
      <c r="E176" s="1">
        <f>D176+F$158/$C$33*SIN(F$157*2*PI()/$C$33*$B176)</f>
        <v>-1.5425917159097708E-2</v>
      </c>
      <c r="F176" s="1">
        <f>E176+G$158/$C$33*SIN(G$157*2*PI()/$C$33*$B176)</f>
        <v>3.0776680800404157E-2</v>
      </c>
      <c r="G176" s="1">
        <f>F176+H$158/$C$33*SIN(H$157*2*PI()/$C$33*$B176)</f>
        <v>-3.0476064936706373E-2</v>
      </c>
      <c r="I176" s="25"/>
      <c r="J176" s="26"/>
      <c r="K176" s="27"/>
      <c r="M176" s="18"/>
      <c r="N176" s="25"/>
      <c r="O176" s="26"/>
      <c r="P176" s="27"/>
    </row>
    <row r="177" spans="1:16" s="20" customFormat="1" ht="15" hidden="1" customHeight="1" outlineLevel="1" x14ac:dyDescent="0.25">
      <c r="A177" s="57"/>
      <c r="B177" s="20">
        <v>-4.5</v>
      </c>
      <c r="C177" s="1">
        <f>D$158/$C$33*SIN(D$157*2*PI()/$C$33*$B177)</f>
        <v>0</v>
      </c>
      <c r="D177" s="1">
        <f>C177+E$158/$C$33*SIN(E$157*2*PI()/$C$33*$B177)</f>
        <v>-2.7225521220191553E-17</v>
      </c>
      <c r="E177" s="1">
        <f>D177+F$158/$C$33*SIN(F$157*2*PI()/$C$33*$B177)</f>
        <v>2.7225521220191553E-17</v>
      </c>
      <c r="F177" s="1">
        <f>E177+G$158/$C$33*SIN(G$157*2*PI()/$C$33*$B177)</f>
        <v>-5.4451042440383106E-17</v>
      </c>
      <c r="G177" s="1">
        <f>F177+H$158/$C$33*SIN(H$157*2*PI()/$C$33*$B177)</f>
        <v>5.4451042440383106E-17</v>
      </c>
      <c r="I177" s="25"/>
      <c r="J177" s="26"/>
      <c r="K177" s="27"/>
      <c r="M177" s="18"/>
      <c r="N177" s="25"/>
      <c r="O177" s="26"/>
      <c r="P177" s="27"/>
    </row>
    <row r="178" spans="1:16" s="20" customFormat="1" ht="15" hidden="1" customHeight="1" outlineLevel="1" x14ac:dyDescent="0.25">
      <c r="A178" s="57"/>
      <c r="B178" s="9">
        <v>-4.4000000000000004</v>
      </c>
      <c r="C178" s="1">
        <f>D$158/$C$33*SIN(D$157*2*PI()/$C$33*$B178)</f>
        <v>0</v>
      </c>
      <c r="D178" s="1">
        <f>C178+E$158/$C$33*SIN(E$157*2*PI()/$C$33*$B178)</f>
        <v>-1.5501438609805573E-2</v>
      </c>
      <c r="E178" s="1">
        <f>D178+F$158/$C$33*SIN(F$157*2*PI()/$C$33*$B178)</f>
        <v>1.5425917159097757E-2</v>
      </c>
      <c r="F178" s="1">
        <f>E178+G$158/$C$33*SIN(G$157*2*PI()/$C$33*$B178)</f>
        <v>-3.0776680800404268E-2</v>
      </c>
      <c r="G178" s="1">
        <f>F178+H$158/$C$33*SIN(H$157*2*PI()/$C$33*$B178)</f>
        <v>3.047606493670647E-2</v>
      </c>
      <c r="I178" s="25"/>
      <c r="J178" s="26"/>
      <c r="K178" s="27"/>
      <c r="M178" s="18"/>
      <c r="N178" s="25"/>
      <c r="O178" s="26"/>
      <c r="P178" s="27"/>
    </row>
    <row r="179" spans="1:16" s="20" customFormat="1" ht="15" hidden="1" customHeight="1" outlineLevel="1" x14ac:dyDescent="0.25">
      <c r="A179" s="57"/>
      <c r="B179" s="20">
        <v>-4.3</v>
      </c>
      <c r="C179" s="1">
        <f>D$158/$C$33*SIN(D$157*2*PI()/$C$33*$B179)</f>
        <v>0</v>
      </c>
      <c r="D179" s="1">
        <f>C179+E$158/$C$33*SIN(E$157*2*PI()/$C$33*$B179)</f>
        <v>-3.0927355768903497E-2</v>
      </c>
      <c r="E179" s="1">
        <f>D179+F$158/$C$33*SIN(F$157*2*PI()/$C$33*$B179)</f>
        <v>3.032538996820756E-2</v>
      </c>
      <c r="F179" s="1">
        <f>E179+G$158/$C$33*SIN(G$157*2*PI()/$C$33*$B179)</f>
        <v>-6.0060530715303789E-2</v>
      </c>
      <c r="G179" s="1">
        <f>F179+H$158/$C$33*SIN(H$157*2*PI()/$C$33*$B179)</f>
        <v>5.7699305780964202E-2</v>
      </c>
      <c r="I179" s="25"/>
      <c r="J179" s="26"/>
      <c r="K179" s="27"/>
      <c r="M179" s="18"/>
      <c r="N179" s="25"/>
      <c r="O179" s="26"/>
      <c r="P179" s="27"/>
    </row>
    <row r="180" spans="1:16" s="20" customFormat="1" ht="15" hidden="1" customHeight="1" outlineLevel="1" x14ac:dyDescent="0.25">
      <c r="A180" s="57"/>
      <c r="B180" s="9">
        <v>-4.2</v>
      </c>
      <c r="C180" s="1">
        <f>D$158/$C$33*SIN(D$157*2*PI()/$C$33*$B180)</f>
        <v>0</v>
      </c>
      <c r="D180" s="1">
        <f>C180+E$158/$C$33*SIN(E$157*2*PI()/$C$33*$B180)</f>
        <v>-4.6202597959502066E-2</v>
      </c>
      <c r="E180" s="1">
        <f>D180+F$158/$C$33*SIN(F$157*2*PI()/$C$33*$B180)</f>
        <v>4.4183322724009079E-2</v>
      </c>
      <c r="F180" s="1">
        <f>E180+G$158/$C$33*SIN(G$157*2*PI()/$C$33*$B180)</f>
        <v>-8.6435622229873887E-2</v>
      </c>
      <c r="G180" s="1">
        <f>F180+H$158/$C$33*SIN(H$157*2*PI()/$C$33*$B180)</f>
        <v>7.8707672320658145E-2</v>
      </c>
      <c r="I180" s="25"/>
      <c r="J180" s="26"/>
      <c r="K180" s="27"/>
      <c r="M180" s="18"/>
      <c r="N180" s="25"/>
      <c r="O180" s="26"/>
      <c r="P180" s="27"/>
    </row>
    <row r="181" spans="1:16" s="20" customFormat="1" ht="15" hidden="1" customHeight="1" outlineLevel="1" x14ac:dyDescent="0.25">
      <c r="A181" s="57"/>
      <c r="B181" s="20">
        <v>-4.0999999999999996</v>
      </c>
      <c r="C181" s="1">
        <f>D$158/$C$33*SIN(D$157*2*PI()/$C$33*$B181)</f>
        <v>0</v>
      </c>
      <c r="D181" s="1">
        <f>C181+E$158/$C$33*SIN(E$157*2*PI()/$C$33*$B181)</f>
        <v>-6.1252745737111036E-2</v>
      </c>
      <c r="E181" s="1">
        <f>D181+F$158/$C$33*SIN(F$157*2*PI()/$C$33*$B181)</f>
        <v>5.6507090759156914E-2</v>
      </c>
      <c r="F181" s="1">
        <f>E181+G$158/$C$33*SIN(G$157*2*PI()/$C$33*$B181)</f>
        <v>-0.10863620379137534</v>
      </c>
      <c r="G181" s="1">
        <f>F181+H$158/$C$33*SIN(H$157*2*PI()/$C$33*$B181)</f>
        <v>9.1095806497328624E-2</v>
      </c>
      <c r="I181" s="25"/>
      <c r="J181" s="26"/>
      <c r="K181" s="27"/>
      <c r="M181" s="18"/>
      <c r="N181" s="25"/>
      <c r="O181" s="26"/>
      <c r="P181" s="27"/>
    </row>
    <row r="182" spans="1:16" s="20" customFormat="1" ht="15" hidden="1" customHeight="1" outlineLevel="1" x14ac:dyDescent="0.25">
      <c r="A182" s="57"/>
      <c r="B182" s="9">
        <v>-4</v>
      </c>
      <c r="C182" s="1">
        <f>D$158/$C$33*SIN(D$157*2*PI()/$C$33*$B182)</f>
        <v>0</v>
      </c>
      <c r="D182" s="1">
        <f>C182+E$158/$C$33*SIN(E$157*2*PI()/$C$33*$B182)</f>
        <v>-7.6004476294593074E-2</v>
      </c>
      <c r="E182" s="1">
        <f>D182+F$158/$C$33*SIN(F$157*2*PI()/$C$33*$B182)</f>
        <v>6.6837214746860149E-2</v>
      </c>
      <c r="F182" s="1">
        <f>E182+G$158/$C$33*SIN(G$157*2*PI()/$C$33*$B182)</f>
        <v>-0.12561287498301521</v>
      </c>
      <c r="G182" s="1">
        <f>F182+H$158/$C$33*SIN(H$157*2*PI()/$C$33*$B182)</f>
        <v>9.3233292353031016E-2</v>
      </c>
      <c r="I182" s="25"/>
      <c r="J182" s="26"/>
      <c r="K182" s="27"/>
      <c r="M182" s="18"/>
      <c r="N182" s="25"/>
      <c r="O182" s="26"/>
      <c r="P182" s="27"/>
    </row>
    <row r="183" spans="1:16" s="20" customFormat="1" ht="15" hidden="1" customHeight="1" outlineLevel="1" x14ac:dyDescent="0.25">
      <c r="A183" s="57"/>
      <c r="B183" s="20">
        <v>-3.9</v>
      </c>
      <c r="C183" s="1">
        <f>D$158/$C$33*SIN(D$157*2*PI()/$C$33*$B183)</f>
        <v>0</v>
      </c>
      <c r="D183" s="1">
        <f>C183+E$158/$C$33*SIN(E$157*2*PI()/$C$33*$B183)</f>
        <v>-9.0385920683511201E-2</v>
      </c>
      <c r="E183" s="1">
        <f>D183+F$158/$C$33*SIN(F$157*2*PI()/$C$33*$B183)</f>
        <v>7.4757373867020915E-2</v>
      </c>
      <c r="F183" s="1">
        <f>E183+G$158/$C$33*SIN(G$157*2*PI()/$C$33*$B183)</f>
        <v>-0.13658851864301322</v>
      </c>
      <c r="G183" s="1">
        <f>F183+H$158/$C$33*SIN(H$157*2*PI()/$C$33*$B183)</f>
        <v>8.4416346994380803E-2</v>
      </c>
      <c r="I183" s="25"/>
      <c r="J183" s="26"/>
      <c r="K183" s="27"/>
      <c r="M183" s="18"/>
      <c r="N183" s="25"/>
      <c r="O183" s="26"/>
      <c r="P183" s="27"/>
    </row>
    <row r="184" spans="1:16" s="20" customFormat="1" ht="15" hidden="1" customHeight="1" outlineLevel="1" x14ac:dyDescent="0.25">
      <c r="A184" s="57"/>
      <c r="B184" s="9">
        <v>-3.8</v>
      </c>
      <c r="C184" s="1">
        <f>D$158/$C$33*SIN(D$157*2*PI()/$C$33*$B184)</f>
        <v>0</v>
      </c>
      <c r="D184" s="1">
        <f>C184+E$158/$C$33*SIN(E$157*2*PI()/$C$33*$B184)</f>
        <v>-0.10432701395242024</v>
      </c>
      <c r="E184" s="1">
        <f>D184+F$158/$C$33*SIN(F$157*2*PI()/$C$33*$B184)</f>
        <v>7.9903557726477989E-2</v>
      </c>
      <c r="F184" s="1">
        <f>E184+G$158/$C$33*SIN(G$157*2*PI()/$C$33*$B184)</f>
        <v>-0.14110130791091613</v>
      </c>
      <c r="G184" s="1">
        <f>F184+H$158/$C$33*SIN(H$157*2*PI()/$C$33*$B184)</f>
        <v>6.4939548659480928E-2</v>
      </c>
      <c r="I184" s="25"/>
      <c r="J184" s="26"/>
      <c r="K184" s="27"/>
      <c r="M184" s="17"/>
      <c r="N184" s="25"/>
      <c r="O184" s="26"/>
      <c r="P184" s="27"/>
    </row>
    <row r="185" spans="1:16" s="20" customFormat="1" ht="15" hidden="1" customHeight="1" outlineLevel="1" x14ac:dyDescent="0.25">
      <c r="A185" s="57"/>
      <c r="B185" s="20">
        <v>-3.7</v>
      </c>
      <c r="C185" s="1">
        <f>D$158/$C$33*SIN(D$157*2*PI()/$C$33*$B185)</f>
        <v>0</v>
      </c>
      <c r="D185" s="1">
        <f>C185+E$158/$C$33*SIN(E$157*2*PI()/$C$33*$B185)</f>
        <v>-0.11775983649626776</v>
      </c>
      <c r="E185" s="1">
        <f>D185+F$158/$C$33*SIN(F$157*2*PI()/$C$33*$B185)</f>
        <v>8.1972173792436015E-2</v>
      </c>
      <c r="F185" s="1">
        <f>E185+G$158/$C$33*SIN(G$157*2*PI()/$C$33*$B185)</f>
        <v>-0.13903269184495803</v>
      </c>
      <c r="G185" s="1">
        <f>F185+H$158/$C$33*SIN(H$157*2*PI()/$C$33*$B185)</f>
        <v>3.6080808956535704E-2</v>
      </c>
      <c r="I185" s="25"/>
      <c r="J185" s="26"/>
      <c r="K185" s="27"/>
      <c r="M185" s="17"/>
      <c r="N185" s="25"/>
      <c r="O185" s="26"/>
      <c r="P185" s="27"/>
    </row>
    <row r="186" spans="1:16" s="20" customFormat="1" ht="15" hidden="1" customHeight="1" outlineLevel="1" x14ac:dyDescent="0.25">
      <c r="A186" s="57"/>
      <c r="B186" s="9">
        <v>-3.6</v>
      </c>
      <c r="C186" s="1">
        <f>D$158/$C$33*SIN(D$157*2*PI()/$C$33*$B186)</f>
        <v>0</v>
      </c>
      <c r="D186" s="1">
        <f>C186+E$158/$C$33*SIN(E$157*2*PI()/$C$33*$B186)</f>
        <v>-0.13061894495388293</v>
      </c>
      <c r="E186" s="1">
        <f>D186+F$158/$C$33*SIN(F$157*2*PI()/$C$33*$B186)</f>
        <v>8.0726947556151202E-2</v>
      </c>
      <c r="F186" s="1">
        <f>E186+G$158/$C$33*SIN(G$157*2*PI()/$C$33*$B186)</f>
        <v>-0.1306189449538829</v>
      </c>
      <c r="G186" s="1">
        <f>F186+H$158/$C$33*SIN(H$157*2*PI()/$C$33*$B186)</f>
        <v>0</v>
      </c>
      <c r="I186" s="25"/>
      <c r="J186" s="26"/>
      <c r="K186" s="27"/>
      <c r="M186" s="17"/>
      <c r="N186" s="25"/>
      <c r="O186" s="26"/>
      <c r="P186" s="27"/>
    </row>
    <row r="187" spans="1:16" s="20" customFormat="1" ht="15" hidden="1" customHeight="1" outlineLevel="1" x14ac:dyDescent="0.25">
      <c r="A187" s="57"/>
      <c r="B187" s="20">
        <v>-3.5000000000000102</v>
      </c>
      <c r="C187" s="1">
        <f>D$158/$C$33*SIN(D$157*2*PI()/$C$33*$B187)</f>
        <v>0</v>
      </c>
      <c r="D187" s="1">
        <f>C187+E$158/$C$33*SIN(E$157*2*PI()/$C$33*$B187)</f>
        <v>-0.142841691041452</v>
      </c>
      <c r="E187" s="1">
        <f>D187+F$158/$C$33*SIN(F$157*2*PI()/$C$33*$B187)</f>
        <v>7.6004476294593698E-2</v>
      </c>
      <c r="F187" s="1">
        <f>E187+G$158/$C$33*SIN(G$157*2*PI()/$C$33*$B187)</f>
        <v>-0.11644561343528387</v>
      </c>
      <c r="G187" s="1">
        <f>F187+H$158/$C$33*SIN(H$157*2*PI()/$C$33*$B187)</f>
        <v>-4.0441137140685049E-2</v>
      </c>
      <c r="I187" s="25"/>
      <c r="J187" s="26"/>
      <c r="K187" s="27"/>
      <c r="M187" s="17"/>
      <c r="N187" s="25"/>
      <c r="O187" s="26"/>
      <c r="P187" s="27"/>
    </row>
    <row r="188" spans="1:16" s="20" customFormat="1" ht="15" hidden="1" customHeight="1" outlineLevel="1" x14ac:dyDescent="0.25">
      <c r="A188" s="57"/>
      <c r="B188" s="9">
        <v>-3.4000000000000101</v>
      </c>
      <c r="C188" s="1">
        <f>D$158/$C$33*SIN(D$157*2*PI()/$C$33*$B188)</f>
        <v>0</v>
      </c>
      <c r="D188" s="1">
        <f>C188+E$158/$C$33*SIN(E$157*2*PI()/$C$33*$B188)</f>
        <v>-0.15436852676866497</v>
      </c>
      <c r="E188" s="1">
        <f>D188+F$158/$C$33*SIN(F$157*2*PI()/$C$33*$B188)</f>
        <v>6.7718323680022841E-2</v>
      </c>
      <c r="F188" s="1">
        <f>E188+G$158/$C$33*SIN(G$157*2*PI()/$C$33*$B188)</f>
        <v>-9.7424970870512245E-2</v>
      </c>
      <c r="G188" s="1">
        <f>F188+H$158/$C$33*SIN(H$157*2*PI()/$C$33*$B188)</f>
        <v>-8.1923532260700579E-2</v>
      </c>
      <c r="I188" s="25"/>
      <c r="J188" s="26"/>
      <c r="K188" s="27"/>
      <c r="M188" s="17"/>
      <c r="N188" s="25"/>
      <c r="O188" s="26"/>
      <c r="P188" s="27"/>
    </row>
    <row r="189" spans="1:16" s="20" customFormat="1" ht="15" hidden="1" customHeight="1" outlineLevel="1" x14ac:dyDescent="0.25">
      <c r="A189" s="57"/>
      <c r="B189" s="20">
        <v>-3.30000000000001</v>
      </c>
      <c r="C189" s="1">
        <f>D$158/$C$33*SIN(D$157*2*PI()/$C$33*$B189)</f>
        <v>0</v>
      </c>
      <c r="D189" s="1">
        <f>C189+E$158/$C$33*SIN(E$157*2*PI()/$C$33*$B189)</f>
        <v>-0.16514329455053103</v>
      </c>
      <c r="E189" s="1">
        <f>D189+F$158/$C$33*SIN(F$157*2*PI()/$C$33*$B189)</f>
        <v>5.5861571086863349E-2</v>
      </c>
      <c r="F189" s="1">
        <f>E189+G$158/$C$33*SIN(G$157*2*PI()/$C$33*$B189)</f>
        <v>-7.4757373867023191E-2</v>
      </c>
      <c r="G189" s="1">
        <f>F189+H$158/$C$33*SIN(H$157*2*PI()/$C$33*$B189)</f>
        <v>-0.12095997182651942</v>
      </c>
      <c r="I189" s="25"/>
      <c r="J189" s="26"/>
      <c r="K189" s="27"/>
      <c r="M189" s="17"/>
      <c r="N189" s="25"/>
      <c r="O189" s="26"/>
      <c r="P189" s="27"/>
    </row>
    <row r="190" spans="1:16" s="20" customFormat="1" ht="15" hidden="1" customHeight="1" outlineLevel="1" x14ac:dyDescent="0.25">
      <c r="A190" s="57"/>
      <c r="B190" s="9">
        <v>-3.2000000000000099</v>
      </c>
      <c r="C190" s="1">
        <f>D$158/$C$33*SIN(D$157*2*PI()/$C$33*$B190)</f>
        <v>0</v>
      </c>
      <c r="D190" s="1">
        <f>C190+E$158/$C$33*SIN(E$157*2*PI()/$C$33*$B190)</f>
        <v>-0.17511350080149285</v>
      </c>
      <c r="E190" s="1">
        <f>D190+F$158/$C$33*SIN(F$157*2*PI()/$C$33*$B190)</f>
        <v>4.0507771704284851E-2</v>
      </c>
      <c r="F190" s="1">
        <f>E190+G$158/$C$33*SIN(G$157*2*PI()/$C$33*$B190)</f>
        <v>-4.9878148979230333E-2</v>
      </c>
      <c r="G190" s="1">
        <f>F190+H$158/$C$33*SIN(H$157*2*PI()/$C$33*$B190)</f>
        <v>-0.1542051629316453</v>
      </c>
      <c r="I190" s="25"/>
      <c r="J190" s="26"/>
      <c r="K190" s="27"/>
      <c r="M190" s="17"/>
      <c r="N190" s="25"/>
      <c r="O190" s="26"/>
      <c r="P190" s="27"/>
    </row>
    <row r="191" spans="1:16" s="20" customFormat="1" ht="15" hidden="1" customHeight="1" outlineLevel="1" x14ac:dyDescent="0.25">
      <c r="A191" s="57"/>
      <c r="B191" s="20">
        <v>-3.1000000000000099</v>
      </c>
      <c r="C191" s="1">
        <f>D$158/$C$33*SIN(D$157*2*PI()/$C$33*$B191)</f>
        <v>0</v>
      </c>
      <c r="D191" s="1">
        <f>C191+E$158/$C$33*SIN(E$157*2*PI()/$C$33*$B191)</f>
        <v>-0.18423057167889725</v>
      </c>
      <c r="E191" s="1">
        <f>D191+F$158/$C$33*SIN(F$157*2*PI()/$C$33*$B191)</f>
        <v>2.1810284891501108E-2</v>
      </c>
      <c r="F191" s="1">
        <f>E191+G$158/$C$33*SIN(G$157*2*PI()/$C$33*$B191)</f>
        <v>-2.4392313068005218E-2</v>
      </c>
      <c r="G191" s="1">
        <f>F191+H$158/$C$33*SIN(H$157*2*PI()/$C$33*$B191)</f>
        <v>-0.17876083983666682</v>
      </c>
      <c r="I191" s="25"/>
      <c r="J191" s="26"/>
      <c r="K191" s="27"/>
      <c r="M191" s="17"/>
      <c r="N191" s="25"/>
      <c r="O191" s="26"/>
      <c r="P191" s="27"/>
    </row>
    <row r="192" spans="1:16" s="20" customFormat="1" ht="15" hidden="1" customHeight="1" outlineLevel="1" x14ac:dyDescent="0.25">
      <c r="A192" s="57"/>
      <c r="B192" s="9">
        <v>-3.0000000000000102</v>
      </c>
      <c r="C192" s="1">
        <f>D$158/$C$33*SIN(D$157*2*PI()/$C$33*$B192)</f>
        <v>0</v>
      </c>
      <c r="D192" s="1">
        <f>C192+E$158/$C$33*SIN(E$157*2*PI()/$C$33*$B192)</f>
        <v>-0.19245008972987446</v>
      </c>
      <c r="E192" s="1">
        <f>D192+F$158/$C$33*SIN(F$157*2*PI()/$C$33*$B192)</f>
        <v>2.3037127760971998E-15</v>
      </c>
      <c r="F192" s="1">
        <f>E192+G$158/$C$33*SIN(G$157*2*PI()/$C$33*$B192)</f>
        <v>-2.3787877531964184E-15</v>
      </c>
      <c r="G192" s="1">
        <f>F192+H$158/$C$33*SIN(H$157*2*PI()/$C$33*$B192)</f>
        <v>-0.1924500897298746</v>
      </c>
      <c r="I192" s="25"/>
      <c r="J192" s="26"/>
      <c r="K192" s="27"/>
      <c r="M192" s="17"/>
      <c r="N192" s="25"/>
      <c r="O192" s="26"/>
      <c r="P192" s="27"/>
    </row>
    <row r="193" spans="1:16" s="20" customFormat="1" ht="15" hidden="1" customHeight="1" outlineLevel="1" x14ac:dyDescent="0.25">
      <c r="A193" s="57"/>
      <c r="B193" s="20">
        <v>-2.9000000000000101</v>
      </c>
      <c r="C193" s="1">
        <f>D$158/$C$33*SIN(D$157*2*PI()/$C$33*$B193)</f>
        <v>0</v>
      </c>
      <c r="D193" s="1">
        <f>C193+E$158/$C$33*SIN(E$157*2*PI()/$C$33*$B193)</f>
        <v>-0.1997320102887031</v>
      </c>
      <c r="E193" s="1">
        <f>D193+F$158/$C$33*SIN(F$157*2*PI()/$C$33*$B193)</f>
        <v>-2.4618509487207479E-2</v>
      </c>
      <c r="F193" s="1">
        <f>E193+G$158/$C$33*SIN(G$157*2*PI()/$C$33*$B193)</f>
        <v>2.1584088472290076E-2</v>
      </c>
      <c r="G193" s="1">
        <f>F193+H$158/$C$33*SIN(H$157*2*PI()/$C$33*$B193)</f>
        <v>-0.19403718403348547</v>
      </c>
      <c r="I193" s="25"/>
      <c r="J193" s="26"/>
      <c r="K193" s="27"/>
      <c r="M193" s="17"/>
      <c r="N193" s="25"/>
      <c r="O193" s="26"/>
      <c r="P193" s="27"/>
    </row>
    <row r="194" spans="1:16" s="20" customFormat="1" ht="15" hidden="1" customHeight="1" outlineLevel="1" x14ac:dyDescent="0.25">
      <c r="A194" s="57"/>
      <c r="B194" s="9">
        <v>-2.80000000000001</v>
      </c>
      <c r="C194" s="1">
        <f>D$158/$C$33*SIN(D$157*2*PI()/$C$33*$B194)</f>
        <v>0</v>
      </c>
      <c r="D194" s="1">
        <f>C194+E$158/$C$33*SIN(E$157*2*PI()/$C$33*$B194)</f>
        <v>-0.20604085657039661</v>
      </c>
      <c r="E194" s="1">
        <f>D194+F$158/$C$33*SIN(F$157*2*PI()/$C$33*$B194)</f>
        <v>-5.1672329801728339E-2</v>
      </c>
      <c r="F194" s="1">
        <f>E194+G$158/$C$33*SIN(G$157*2*PI()/$C$33*$B194)</f>
        <v>3.8713590881778656E-2</v>
      </c>
      <c r="G194" s="1">
        <f>F194+H$158/$C$33*SIN(H$157*2*PI()/$C$33*$B194)</f>
        <v>-0.18337325956690947</v>
      </c>
      <c r="I194" s="25"/>
      <c r="J194" s="26"/>
      <c r="K194" s="27"/>
      <c r="M194" s="17"/>
      <c r="N194" s="25"/>
      <c r="O194" s="26"/>
      <c r="P194" s="27"/>
    </row>
    <row r="195" spans="1:16" s="20" customFormat="1" ht="15" hidden="1" customHeight="1" outlineLevel="1" x14ac:dyDescent="0.25">
      <c r="A195" s="57"/>
      <c r="B195" s="20">
        <v>-2.7000000000000099</v>
      </c>
      <c r="C195" s="1">
        <f>D$158/$C$33*SIN(D$157*2*PI()/$C$33*$B195)</f>
        <v>0</v>
      </c>
      <c r="D195" s="1">
        <f>C195+E$158/$C$33*SIN(E$157*2*PI()/$C$33*$B195)</f>
        <v>-0.21134589251003363</v>
      </c>
      <c r="E195" s="1">
        <f>D195+F$158/$C$33*SIN(F$157*2*PI()/$C$33*$B195)</f>
        <v>-8.0726947556148287E-2</v>
      </c>
      <c r="F195" s="1">
        <f>E195+G$158/$C$33*SIN(G$157*2*PI()/$C$33*$B195)</f>
        <v>4.9891997397731008E-2</v>
      </c>
      <c r="G195" s="1">
        <f>F195+H$158/$C$33*SIN(H$157*2*PI()/$C$33*$B195)</f>
        <v>-0.16145389511230498</v>
      </c>
      <c r="I195" s="25"/>
      <c r="J195" s="26"/>
      <c r="K195" s="27"/>
      <c r="M195" s="17"/>
      <c r="N195" s="25"/>
      <c r="O195" s="26"/>
      <c r="P195" s="27"/>
    </row>
    <row r="196" spans="1:16" s="20" customFormat="1" ht="15" hidden="1" customHeight="1" outlineLevel="1" x14ac:dyDescent="0.25">
      <c r="A196" s="57"/>
      <c r="B196" s="9">
        <v>-2.6000000000000099</v>
      </c>
      <c r="C196" s="1">
        <f>D$158/$C$33*SIN(D$157*2*PI()/$C$33*$B196)</f>
        <v>0</v>
      </c>
      <c r="D196" s="1">
        <f>C196+E$158/$C$33*SIN(E$157*2*PI()/$C$33*$B196)</f>
        <v>-0.21562127250577662</v>
      </c>
      <c r="E196" s="1">
        <f>D196+F$158/$C$33*SIN(F$157*2*PI()/$C$33*$B196)</f>
        <v>-0.11129425855335381</v>
      </c>
      <c r="F196" s="1">
        <f>E196+G$158/$C$33*SIN(G$157*2*PI()/$C$33*$B196)</f>
        <v>5.3849035997175276E-2</v>
      </c>
      <c r="G196" s="1">
        <f>F196+H$158/$C$33*SIN(H$157*2*PI()/$C$33*$B196)</f>
        <v>-0.1303815356817262</v>
      </c>
      <c r="I196" s="25"/>
      <c r="J196" s="26"/>
      <c r="K196" s="27"/>
      <c r="M196" s="17"/>
      <c r="N196" s="25"/>
      <c r="O196" s="26"/>
      <c r="P196" s="27"/>
    </row>
    <row r="197" spans="1:16" s="20" customFormat="1" ht="15" hidden="1" customHeight="1" outlineLevel="1" x14ac:dyDescent="0.25">
      <c r="A197" s="57"/>
      <c r="B197" s="20">
        <v>-2.5000000000000102</v>
      </c>
      <c r="C197" s="1">
        <f>D$158/$C$33*SIN(D$157*2*PI()/$C$33*$B197)</f>
        <v>0</v>
      </c>
      <c r="D197" s="1">
        <f>C197+E$158/$C$33*SIN(E$157*2*PI()/$C$33*$B197)</f>
        <v>-0.21884616733604595</v>
      </c>
      <c r="E197" s="1">
        <f>D197+F$158/$C$33*SIN(F$157*2*PI()/$C$33*$B197)</f>
        <v>-0.14284169104144995</v>
      </c>
      <c r="F197" s="1">
        <f>E197+G$158/$C$33*SIN(G$157*2*PI()/$C$33*$B197)</f>
        <v>4.9608398688423011E-2</v>
      </c>
      <c r="G197" s="1">
        <f>F197+H$158/$C$33*SIN(H$157*2*PI()/$C$33*$B197)</f>
        <v>-9.3233292353034986E-2</v>
      </c>
      <c r="I197" s="25"/>
      <c r="J197" s="26"/>
      <c r="K197" s="27"/>
      <c r="M197" s="17"/>
      <c r="N197" s="25"/>
      <c r="O197" s="26"/>
      <c r="P197" s="27"/>
    </row>
    <row r="198" spans="1:16" s="20" customFormat="1" ht="15" hidden="1" customHeight="1" outlineLevel="1" x14ac:dyDescent="0.25">
      <c r="A198" s="57"/>
      <c r="B198" s="9">
        <v>-2.4000000000000101</v>
      </c>
      <c r="C198" s="1">
        <f>D$158/$C$33*SIN(D$157*2*PI()/$C$33*$B198)</f>
        <v>0</v>
      </c>
      <c r="D198" s="1">
        <f>C198+E$158/$C$33*SIN(E$157*2*PI()/$C$33*$B198)</f>
        <v>-0.22100486563739391</v>
      </c>
      <c r="E198" s="1">
        <f>D198+F$158/$C$33*SIN(F$157*2*PI()/$C$33*$B198)</f>
        <v>-0.17480226767788881</v>
      </c>
      <c r="F198" s="1">
        <f>E198+G$158/$C$33*SIN(G$157*2*PI()/$C$33*$B198)</f>
        <v>3.6543624832143906E-2</v>
      </c>
      <c r="G198" s="1">
        <f>F198+H$158/$C$33*SIN(H$157*2*PI()/$C$33*$B198)</f>
        <v>-5.3842295851372915E-2</v>
      </c>
      <c r="I198" s="25"/>
      <c r="J198" s="26"/>
      <c r="K198" s="27"/>
      <c r="M198" s="17"/>
      <c r="N198" s="25"/>
      <c r="O198" s="26"/>
      <c r="P198" s="27"/>
    </row>
    <row r="199" spans="1:16" s="20" customFormat="1" ht="15" hidden="1" customHeight="1" outlineLevel="1" x14ac:dyDescent="0.25">
      <c r="A199" s="57"/>
      <c r="B199" s="20">
        <v>-2.30000000000001</v>
      </c>
      <c r="C199" s="1">
        <f>D$158/$C$33*SIN(D$157*2*PI()/$C$33*$B199)</f>
        <v>0</v>
      </c>
      <c r="D199" s="1">
        <f>C199+E$158/$C$33*SIN(E$157*2*PI()/$C$33*$B199)</f>
        <v>-0.22208685044868789</v>
      </c>
      <c r="E199" s="1">
        <f>D199+F$158/$C$33*SIN(F$157*2*PI()/$C$33*$B199)</f>
        <v>-0.20658541183887924</v>
      </c>
      <c r="F199" s="1">
        <f>E199+G$158/$C$33*SIN(G$157*2*PI()/$C$33*$B199)</f>
        <v>1.4419453798514337E-2</v>
      </c>
      <c r="G199" s="1">
        <f>F199+H$158/$C$33*SIN(H$157*2*PI()/$C$33*$B199)</f>
        <v>-1.6507901970395145E-2</v>
      </c>
      <c r="I199" s="25"/>
      <c r="J199" s="26"/>
      <c r="K199" s="27"/>
      <c r="M199" s="17"/>
      <c r="N199" s="25"/>
      <c r="O199" s="26"/>
      <c r="P199" s="27"/>
    </row>
    <row r="200" spans="1:16" s="20" customFormat="1" ht="15" hidden="1" customHeight="1" outlineLevel="1" x14ac:dyDescent="0.25">
      <c r="A200" s="57"/>
      <c r="B200" s="9">
        <v>-2.2000000000000099</v>
      </c>
      <c r="C200" s="1">
        <f>D$158/$C$33*SIN(D$157*2*PI()/$C$33*$B200)</f>
        <v>0</v>
      </c>
      <c r="D200" s="1">
        <f>C200+E$158/$C$33*SIN(E$157*2*PI()/$C$33*$B200)</f>
        <v>-0.22208685044868798</v>
      </c>
      <c r="E200" s="1">
        <f>D200+F$158/$C$33*SIN(F$157*2*PI()/$C$33*$B200)</f>
        <v>-0.23758828905849061</v>
      </c>
      <c r="F200" s="1">
        <f>E200+G$158/$C$33*SIN(G$157*2*PI()/$C$33*$B200)</f>
        <v>-1.6583423421096061E-2</v>
      </c>
      <c r="G200" s="1">
        <f>F200+H$158/$C$33*SIN(H$157*2*PI()/$C$33*$B200)</f>
        <v>1.4343932347801402E-2</v>
      </c>
      <c r="I200" s="25"/>
      <c r="J200" s="26"/>
      <c r="K200" s="27"/>
      <c r="M200" s="17"/>
      <c r="N200" s="25"/>
      <c r="O200" s="26"/>
      <c r="P200" s="27"/>
    </row>
    <row r="201" spans="1:16" s="20" customFormat="1" ht="15" hidden="1" customHeight="1" outlineLevel="1" x14ac:dyDescent="0.25">
      <c r="A201" s="57"/>
      <c r="B201" s="20">
        <v>-2.1000000000000099</v>
      </c>
      <c r="C201" s="1">
        <f>D$158/$C$33*SIN(D$157*2*PI()/$C$33*$B201)</f>
        <v>0</v>
      </c>
      <c r="D201" s="1">
        <f>C201+E$158/$C$33*SIN(E$157*2*PI()/$C$33*$B201)</f>
        <v>-0.22100486563739422</v>
      </c>
      <c r="E201" s="1">
        <f>D201+F$158/$C$33*SIN(F$157*2*PI()/$C$33*$B201)</f>
        <v>-0.26720746359689329</v>
      </c>
      <c r="F201" s="1">
        <f>E201+G$158/$C$33*SIN(G$157*2*PI()/$C$33*$B201)</f>
        <v>-5.586157108685777E-2</v>
      </c>
      <c r="G201" s="1">
        <f>F201+H$158/$C$33*SIN(H$157*2*PI()/$C$33*$B201)</f>
        <v>3.4524349596647783E-2</v>
      </c>
      <c r="I201" s="25"/>
      <c r="J201" s="26"/>
      <c r="K201" s="27"/>
      <c r="M201" s="17"/>
      <c r="N201" s="25"/>
      <c r="O201" s="26"/>
      <c r="P201" s="27"/>
    </row>
    <row r="202" spans="1:16" s="20" customFormat="1" ht="15" hidden="1" customHeight="1" outlineLevel="1" x14ac:dyDescent="0.25">
      <c r="A202" s="57"/>
      <c r="B202" s="9">
        <v>-2.0000000000000102</v>
      </c>
      <c r="C202" s="1">
        <f>D$158/$C$33*SIN(D$157*2*PI()/$C$33*$B202)</f>
        <v>0</v>
      </c>
      <c r="D202" s="1">
        <f>C202+E$158/$C$33*SIN(E$157*2*PI()/$C$33*$B202)</f>
        <v>-0.21884616733604648</v>
      </c>
      <c r="E202" s="1">
        <f>D202+F$158/$C$33*SIN(F$157*2*PI()/$C$33*$B202)</f>
        <v>-0.29485064363063657</v>
      </c>
      <c r="F202" s="1">
        <f>E202+G$158/$C$33*SIN(G$157*2*PI()/$C$33*$B202)</f>
        <v>-0.102400553900759</v>
      </c>
      <c r="G202" s="1">
        <f>F202+H$158/$C$33*SIN(H$157*2*PI()/$C$33*$B202)</f>
        <v>4.0441137140689393E-2</v>
      </c>
      <c r="I202" s="25"/>
      <c r="J202" s="26"/>
      <c r="K202" s="27"/>
      <c r="M202" s="17"/>
      <c r="N202" s="25"/>
      <c r="O202" s="26"/>
      <c r="P202" s="27"/>
    </row>
    <row r="203" spans="1:16" s="20" customFormat="1" ht="15" hidden="1" customHeight="1" outlineLevel="1" x14ac:dyDescent="0.25">
      <c r="A203" s="57"/>
      <c r="B203" s="20">
        <v>-1.9000000000000099</v>
      </c>
      <c r="C203" s="1">
        <f>D$158/$C$33*SIN(D$157*2*PI()/$C$33*$B203)</f>
        <v>0</v>
      </c>
      <c r="D203" s="1">
        <f>C203+E$158/$C$33*SIN(E$157*2*PI()/$C$33*$B203)</f>
        <v>-0.21562127250577734</v>
      </c>
      <c r="E203" s="1">
        <f>D203+F$158/$C$33*SIN(F$157*2*PI()/$C$33*$B203)</f>
        <v>-0.31994828645819479</v>
      </c>
      <c r="F203" s="1">
        <f>E203+G$158/$C$33*SIN(G$157*2*PI()/$C$33*$B203)</f>
        <v>-0.15480499190765976</v>
      </c>
      <c r="G203" s="1">
        <f>F203+H$158/$C$33*SIN(H$157*2*PI()/$C$33*$B203)</f>
        <v>2.9425579771234944E-2</v>
      </c>
      <c r="I203" s="25"/>
      <c r="J203" s="26"/>
      <c r="K203" s="27"/>
      <c r="M203" s="17"/>
      <c r="N203" s="25"/>
      <c r="O203" s="26"/>
      <c r="P203" s="27"/>
    </row>
    <row r="204" spans="1:16" s="20" customFormat="1" ht="15" hidden="1" customHeight="1" outlineLevel="1" x14ac:dyDescent="0.25">
      <c r="A204" s="57"/>
      <c r="B204" s="9">
        <v>-1.80000000000001</v>
      </c>
      <c r="C204" s="1">
        <f>D$158/$C$33*SIN(D$157*2*PI()/$C$33*$B204)</f>
        <v>0</v>
      </c>
      <c r="D204" s="1">
        <f>C204+E$158/$C$33*SIN(E$157*2*PI()/$C$33*$B204)</f>
        <v>-0.21134589251003458</v>
      </c>
      <c r="E204" s="1">
        <f>D204+F$158/$C$33*SIN(F$157*2*PI()/$C$33*$B204)</f>
        <v>-0.34196483746391504</v>
      </c>
      <c r="F204" s="1">
        <f>E204+G$158/$C$33*SIN(G$157*2*PI()/$C$33*$B204)</f>
        <v>-0.21134589251002839</v>
      </c>
      <c r="G204" s="1">
        <f>F204+H$158/$C$33*SIN(H$157*2*PI()/$C$33*$B204)</f>
        <v>3.8302694349567901E-15</v>
      </c>
      <c r="I204" s="25"/>
      <c r="J204" s="26"/>
      <c r="K204" s="27"/>
      <c r="M204" s="17"/>
      <c r="N204" s="25"/>
      <c r="O204" s="26"/>
      <c r="P204" s="27"/>
    </row>
    <row r="205" spans="1:16" s="20" customFormat="1" ht="15" hidden="1" customHeight="1" outlineLevel="1" x14ac:dyDescent="0.25">
      <c r="A205" s="57"/>
      <c r="B205" s="20">
        <v>-1.7000000000000099</v>
      </c>
      <c r="C205" s="1">
        <f>D$158/$C$33*SIN(D$157*2*PI()/$C$33*$B205)</f>
        <v>0</v>
      </c>
      <c r="D205" s="1">
        <f>C205+E$158/$C$33*SIN(E$157*2*PI()/$C$33*$B205)</f>
        <v>-0.20604085657039775</v>
      </c>
      <c r="E205" s="1">
        <f>D205+F$158/$C$33*SIN(F$157*2*PI()/$C$33*$B205)</f>
        <v>-0.36040938333906158</v>
      </c>
      <c r="F205" s="1">
        <f>E205+G$158/$C$33*SIN(G$157*2*PI()/$C$33*$B205)</f>
        <v>-0.27002346265554628</v>
      </c>
      <c r="G205" s="1">
        <f>F205+H$158/$C$33*SIN(H$157*2*PI()/$C$33*$B205)</f>
        <v>-4.7936612206858575E-2</v>
      </c>
      <c r="I205" s="25"/>
      <c r="J205" s="26"/>
      <c r="K205" s="27"/>
      <c r="M205" s="17"/>
      <c r="N205" s="25"/>
      <c r="O205" s="26"/>
      <c r="P205" s="27"/>
    </row>
    <row r="206" spans="1:16" s="20" customFormat="1" ht="15" hidden="1" customHeight="1" outlineLevel="1" x14ac:dyDescent="0.25">
      <c r="A206" s="57"/>
      <c r="B206" s="9">
        <v>-1.6000000000000101</v>
      </c>
      <c r="C206" s="1">
        <f>D$158/$C$33*SIN(D$157*2*PI()/$C$33*$B206)</f>
        <v>0</v>
      </c>
      <c r="D206" s="1">
        <f>C206+E$158/$C$33*SIN(E$157*2*PI()/$C$33*$B206)</f>
        <v>-0.19973201028870444</v>
      </c>
      <c r="E206" s="1">
        <f>D206+F$158/$C$33*SIN(F$157*2*PI()/$C$33*$B206)</f>
        <v>-0.37484551109019631</v>
      </c>
      <c r="F206" s="1">
        <f>E206+G$158/$C$33*SIN(G$157*2*PI()/$C$33*$B206)</f>
        <v>-0.32864291313068977</v>
      </c>
      <c r="G206" s="1">
        <f>F206+H$158/$C$33*SIN(H$157*2*PI()/$C$33*$B206)</f>
        <v>-0.11302164062491132</v>
      </c>
      <c r="I206" s="25"/>
      <c r="J206" s="26"/>
      <c r="K206" s="27"/>
      <c r="M206" s="17"/>
      <c r="N206" s="25"/>
      <c r="O206" s="26"/>
      <c r="P206" s="27"/>
    </row>
    <row r="207" spans="1:16" s="20" customFormat="1" ht="15" hidden="1" customHeight="1" outlineLevel="1" x14ac:dyDescent="0.25">
      <c r="A207" s="57"/>
      <c r="B207" s="20">
        <v>-1.50000000000001</v>
      </c>
      <c r="C207" s="1">
        <f>D$158/$C$33*SIN(D$157*2*PI()/$C$33*$B207)</f>
        <v>0</v>
      </c>
      <c r="D207" s="1">
        <f>C207+E$158/$C$33*SIN(E$157*2*PI()/$C$33*$B207)</f>
        <v>-0.19245008972987601</v>
      </c>
      <c r="E207" s="1">
        <f>D207+F$158/$C$33*SIN(F$157*2*PI()/$C$33*$B207)</f>
        <v>-0.38490017945974969</v>
      </c>
      <c r="F207" s="1">
        <f>E207+G$158/$C$33*SIN(G$157*2*PI()/$C$33*$B207)</f>
        <v>-0.38490017945974508</v>
      </c>
      <c r="G207" s="1">
        <f>F207+H$158/$C$33*SIN(H$157*2*PI()/$C$33*$B207)</f>
        <v>-0.19245008972986674</v>
      </c>
      <c r="I207" s="25"/>
      <c r="J207" s="26"/>
      <c r="K207" s="27"/>
      <c r="M207" s="17"/>
      <c r="N207" s="25"/>
      <c r="O207" s="26"/>
      <c r="P207" s="27"/>
    </row>
    <row r="208" spans="1:16" s="20" customFormat="1" ht="15" hidden="1" customHeight="1" outlineLevel="1" x14ac:dyDescent="0.25">
      <c r="A208" s="57"/>
      <c r="B208" s="9">
        <v>-1.4000000000000099</v>
      </c>
      <c r="C208" s="1">
        <f>D$158/$C$33*SIN(D$157*2*PI()/$C$33*$B208)</f>
        <v>0</v>
      </c>
      <c r="D208" s="1">
        <f>C208+E$158/$C$33*SIN(E$157*2*PI()/$C$33*$B208)</f>
        <v>-0.184230571678899</v>
      </c>
      <c r="E208" s="1">
        <f>D208+F$158/$C$33*SIN(F$157*2*PI()/$C$33*$B208)</f>
        <v>-0.39027142824929506</v>
      </c>
      <c r="F208" s="1">
        <f>E208+G$158/$C$33*SIN(G$157*2*PI()/$C$33*$B208)</f>
        <v>-0.43647402620879266</v>
      </c>
      <c r="G208" s="1">
        <f>F208+H$158/$C$33*SIN(H$157*2*PI()/$C$33*$B208)</f>
        <v>-0.2821054994401222</v>
      </c>
      <c r="I208" s="25"/>
      <c r="J208" s="26"/>
      <c r="K208" s="27"/>
      <c r="M208" s="17"/>
      <c r="N208" s="25"/>
      <c r="O208" s="26"/>
      <c r="P208" s="27"/>
    </row>
    <row r="209" spans="1:16" s="20" customFormat="1" ht="15" hidden="1" customHeight="1" outlineLevel="1" x14ac:dyDescent="0.25">
      <c r="A209" s="57"/>
      <c r="B209" s="20">
        <v>-1.30000000000001</v>
      </c>
      <c r="C209" s="1">
        <f>D$158/$C$33*SIN(D$157*2*PI()/$C$33*$B209)</f>
        <v>0</v>
      </c>
      <c r="D209" s="1">
        <f>C209+E$158/$C$33*SIN(E$157*2*PI()/$C$33*$B209)</f>
        <v>-0.17511350080149471</v>
      </c>
      <c r="E209" s="1">
        <f>D209+F$158/$C$33*SIN(F$157*2*PI()/$C$33*$B209)</f>
        <v>-0.39073477330727091</v>
      </c>
      <c r="F209" s="1">
        <f>E209+G$158/$C$33*SIN(G$157*2*PI()/$C$33*$B209)</f>
        <v>-0.48112069399077789</v>
      </c>
      <c r="G209" s="1">
        <f>F209+H$158/$C$33*SIN(H$157*2*PI()/$C$33*$B209)</f>
        <v>-0.37679368003835229</v>
      </c>
      <c r="I209" s="25"/>
      <c r="J209" s="26"/>
      <c r="K209" s="27"/>
      <c r="M209" s="17"/>
      <c r="N209" s="25"/>
      <c r="O209" s="26"/>
      <c r="P209" s="27"/>
    </row>
    <row r="210" spans="1:16" s="20" customFormat="1" ht="15" hidden="1" customHeight="1" outlineLevel="1" x14ac:dyDescent="0.25">
      <c r="A210" s="57"/>
      <c r="B210" s="9">
        <v>-1.2000000000000099</v>
      </c>
      <c r="C210" s="1">
        <f>D$158/$C$33*SIN(D$157*2*PI()/$C$33*$B210)</f>
        <v>0</v>
      </c>
      <c r="D210" s="1">
        <f>C210+E$158/$C$33*SIN(E$157*2*PI()/$C$33*$B210)</f>
        <v>-0.16514329455053309</v>
      </c>
      <c r="E210" s="1">
        <f>D210+F$158/$C$33*SIN(F$157*2*PI()/$C$33*$B210)</f>
        <v>-0.38614816018792686</v>
      </c>
      <c r="F210" s="1">
        <f>E210+G$158/$C$33*SIN(G$157*2*PI()/$C$33*$B210)</f>
        <v>-0.51676710514180602</v>
      </c>
      <c r="G210" s="1">
        <f>F210+H$158/$C$33*SIN(H$157*2*PI()/$C$33*$B210)</f>
        <v>-0.47056450718229792</v>
      </c>
      <c r="I210" s="25"/>
      <c r="J210" s="26"/>
      <c r="K210" s="27"/>
      <c r="M210" s="17"/>
      <c r="N210" s="25"/>
      <c r="O210" s="26"/>
      <c r="P210" s="27"/>
    </row>
    <row r="211" spans="1:16" s="20" customFormat="1" ht="15" hidden="1" customHeight="1" outlineLevel="1" x14ac:dyDescent="0.25">
      <c r="A211" s="57"/>
      <c r="B211" s="20">
        <v>-1.1000000000000101</v>
      </c>
      <c r="C211" s="1">
        <f>D$158/$C$33*SIN(D$157*2*PI()/$C$33*$B211)</f>
        <v>0</v>
      </c>
      <c r="D211" s="1">
        <f>C211+E$158/$C$33*SIN(E$157*2*PI()/$C$33*$B211)</f>
        <v>-0.15436852676866716</v>
      </c>
      <c r="E211" s="1">
        <f>D211+F$158/$C$33*SIN(F$157*2*PI()/$C$33*$B211)</f>
        <v>-0.37645537721735522</v>
      </c>
      <c r="F211" s="1">
        <f>E211+G$158/$C$33*SIN(G$157*2*PI()/$C$33*$B211)</f>
        <v>-0.54159867176788412</v>
      </c>
      <c r="G211" s="1">
        <f>F211+H$158/$C$33*SIN(H$157*2*PI()/$C$33*$B211)</f>
        <v>-0.55710011037768359</v>
      </c>
      <c r="I211" s="25"/>
      <c r="J211" s="26"/>
      <c r="K211" s="27"/>
      <c r="M211" s="17"/>
      <c r="N211" s="25"/>
      <c r="O211" s="26"/>
      <c r="P211" s="27"/>
    </row>
    <row r="212" spans="1:16" s="20" customFormat="1" ht="15" hidden="1" customHeight="1" outlineLevel="1" x14ac:dyDescent="0.25">
      <c r="A212" s="57"/>
      <c r="B212" s="9">
        <v>-1.00000000000001</v>
      </c>
      <c r="C212" s="1">
        <f>D$158/$C$33*SIN(D$157*2*PI()/$C$33*$B212)</f>
        <v>0</v>
      </c>
      <c r="D212" s="1">
        <f>C212+E$158/$C$33*SIN(E$157*2*PI()/$C$33*$B212)</f>
        <v>-0.14284169104145436</v>
      </c>
      <c r="E212" s="1">
        <f>D212+F$158/$C$33*SIN(F$157*2*PI()/$C$33*$B212)</f>
        <v>-0.36168785837750111</v>
      </c>
      <c r="F212" s="1">
        <f>E212+G$158/$C$33*SIN(G$157*2*PI()/$C$33*$B212)</f>
        <v>-0.55413794810737405</v>
      </c>
      <c r="G212" s="1">
        <f>F212+H$158/$C$33*SIN(H$157*2*PI()/$C$33*$B212)</f>
        <v>-0.63014242440196133</v>
      </c>
      <c r="I212" s="25"/>
      <c r="J212" s="26"/>
      <c r="K212" s="27"/>
      <c r="M212" s="17"/>
      <c r="N212" s="25"/>
      <c r="O212" s="26"/>
      <c r="P212" s="27"/>
    </row>
    <row r="213" spans="1:16" s="20" customFormat="1" ht="15" hidden="1" customHeight="1" outlineLevel="1" x14ac:dyDescent="0.25">
      <c r="A213" s="57"/>
      <c r="B213" s="20">
        <v>-0.90000000000001001</v>
      </c>
      <c r="C213" s="1">
        <f>D$158/$C$33*SIN(D$157*2*PI()/$C$33*$B213)</f>
        <v>0</v>
      </c>
      <c r="D213" s="1">
        <f>C213+E$158/$C$33*SIN(E$157*2*PI()/$C$33*$B213)</f>
        <v>-0.13061894495388418</v>
      </c>
      <c r="E213" s="1">
        <f>D213+F$158/$C$33*SIN(F$157*2*PI()/$C$33*$B213)</f>
        <v>-0.34196483746391926</v>
      </c>
      <c r="F213" s="1">
        <f>E213+G$158/$C$33*SIN(G$157*2*PI()/$C$33*$B213)</f>
        <v>-0.55331072997395192</v>
      </c>
      <c r="G213" s="1">
        <f>F213+H$158/$C$33*SIN(H$157*2*PI()/$C$33*$B213)</f>
        <v>-0.68392967492782986</v>
      </c>
      <c r="I213" s="25"/>
      <c r="J213" s="26"/>
      <c r="K213" s="27"/>
      <c r="M213" s="17"/>
      <c r="N213" s="25"/>
      <c r="O213" s="26"/>
      <c r="P213" s="27"/>
    </row>
    <row r="214" spans="1:16" s="20" customFormat="1" ht="15" hidden="1" customHeight="1" outlineLevel="1" x14ac:dyDescent="0.25">
      <c r="A214" s="57"/>
      <c r="B214" s="9">
        <v>-0.80000000000001004</v>
      </c>
      <c r="C214" s="1">
        <f>D$158/$C$33*SIN(D$157*2*PI()/$C$33*$B214)</f>
        <v>0</v>
      </c>
      <c r="D214" s="1">
        <f>C214+E$158/$C$33*SIN(E$157*2*PI()/$C$33*$B214)</f>
        <v>-0.11775983649626909</v>
      </c>
      <c r="E214" s="1">
        <f>D214+F$158/$C$33*SIN(F$157*2*PI()/$C$33*$B214)</f>
        <v>-0.31749184678497422</v>
      </c>
      <c r="F214" s="1">
        <f>E214+G$158/$C$33*SIN(G$157*2*PI()/$C$33*$B214)</f>
        <v>-0.53849671242236785</v>
      </c>
      <c r="G214" s="1">
        <f>F214+H$158/$C$33*SIN(H$157*2*PI()/$C$33*$B214)</f>
        <v>-0.71361021322385776</v>
      </c>
      <c r="I214" s="25"/>
      <c r="J214" s="26"/>
      <c r="K214" s="27"/>
      <c r="M214" s="17"/>
      <c r="N214" s="25"/>
      <c r="O214" s="26"/>
      <c r="P214" s="27"/>
    </row>
    <row r="215" spans="1:16" s="20" customFormat="1" ht="15" hidden="1" customHeight="1" outlineLevel="1" x14ac:dyDescent="0.25">
      <c r="A215" s="57"/>
      <c r="B215" s="20">
        <v>-0.70000000000002005</v>
      </c>
      <c r="C215" s="1">
        <f>D$158/$C$33*SIN(D$157*2*PI()/$C$33*$B215)</f>
        <v>0</v>
      </c>
      <c r="D215" s="1">
        <f>C215+E$158/$C$33*SIN(E$157*2*PI()/$C$33*$B215)</f>
        <v>-0.10432701395242291</v>
      </c>
      <c r="E215" s="1">
        <f>D215+F$158/$C$33*SIN(F$157*2*PI()/$C$33*$B215)</f>
        <v>-0.28855758563132455</v>
      </c>
      <c r="F215" s="1">
        <f>E215+G$158/$C$33*SIN(G$157*2*PI()/$C$33*$B215)</f>
        <v>-0.50956245126871957</v>
      </c>
      <c r="G215" s="1">
        <f>F215+H$158/$C$33*SIN(H$157*2*PI()/$C$33*$B215)</f>
        <v>-0.71560330783911208</v>
      </c>
      <c r="I215" s="25"/>
      <c r="J215" s="26"/>
      <c r="K215" s="27"/>
      <c r="M215" s="17"/>
      <c r="N215" s="25"/>
      <c r="O215" s="26"/>
      <c r="P215" s="27"/>
    </row>
    <row r="216" spans="1:16" s="20" customFormat="1" ht="15" hidden="1" customHeight="1" outlineLevel="1" x14ac:dyDescent="0.25">
      <c r="A216" s="57"/>
      <c r="B216" s="9">
        <v>-0.60000000000001996</v>
      </c>
      <c r="C216" s="1">
        <f>D$158/$C$33*SIN(D$157*2*PI()/$C$33*$B216)</f>
        <v>0</v>
      </c>
      <c r="D216" s="1">
        <f>C216+E$158/$C$33*SIN(E$157*2*PI()/$C$33*$B216)</f>
        <v>-9.0385920683513976E-2</v>
      </c>
      <c r="E216" s="1">
        <f>D216+F$158/$C$33*SIN(F$157*2*PI()/$C$33*$B216)</f>
        <v>-0.25552921523405014</v>
      </c>
      <c r="F216" s="1">
        <f>E216+G$158/$C$33*SIN(G$157*2*PI()/$C$33*$B216)</f>
        <v>-0.46687510774408714</v>
      </c>
      <c r="G216" s="1">
        <f>F216+H$158/$C$33*SIN(H$157*2*PI()/$C$33*$B216)</f>
        <v>-0.68787997338147988</v>
      </c>
      <c r="I216" s="25"/>
      <c r="J216" s="26"/>
      <c r="K216" s="27"/>
      <c r="M216" s="17"/>
      <c r="N216" s="25"/>
      <c r="O216" s="26"/>
      <c r="P216" s="27"/>
    </row>
    <row r="217" spans="1:16" s="20" customFormat="1" ht="15" hidden="1" customHeight="1" outlineLevel="1" x14ac:dyDescent="0.25">
      <c r="A217" s="57"/>
      <c r="B217" s="20">
        <v>-0.50000000000001998</v>
      </c>
      <c r="C217" s="1">
        <f>D$158/$C$33*SIN(D$157*2*PI()/$C$33*$B217)</f>
        <v>0</v>
      </c>
      <c r="D217" s="1">
        <f>C217+E$158/$C$33*SIN(E$157*2*PI()/$C$33*$B217)</f>
        <v>-7.600447629459596E-2</v>
      </c>
      <c r="E217" s="1">
        <f>D217+F$158/$C$33*SIN(F$157*2*PI()/$C$33*$B217)</f>
        <v>-0.21884616733605389</v>
      </c>
      <c r="F217" s="1">
        <f>E217+G$158/$C$33*SIN(G$157*2*PI()/$C$33*$B217)</f>
        <v>-0.41129625706593376</v>
      </c>
      <c r="G217" s="1">
        <f>F217+H$158/$C$33*SIN(H$157*2*PI()/$C$33*$B217)</f>
        <v>-0.63014242440198209</v>
      </c>
      <c r="I217" s="25"/>
      <c r="J217" s="26"/>
      <c r="K217" s="27"/>
      <c r="M217" s="17"/>
      <c r="N217" s="25"/>
      <c r="O217" s="26"/>
      <c r="P217" s="27"/>
    </row>
    <row r="218" spans="1:16" s="20" customFormat="1" ht="15" hidden="1" customHeight="1" outlineLevel="1" x14ac:dyDescent="0.25">
      <c r="A218" s="57"/>
      <c r="B218" s="9">
        <v>-0.40000000000002001</v>
      </c>
      <c r="C218" s="1">
        <f>D$158/$C$33*SIN(D$157*2*PI()/$C$33*$B218)</f>
        <v>0</v>
      </c>
      <c r="D218" s="1">
        <f>C218+E$158/$C$33*SIN(E$157*2*PI()/$C$33*$B218)</f>
        <v>-6.1252745737113909E-2</v>
      </c>
      <c r="E218" s="1">
        <f>D218+F$158/$C$33*SIN(F$157*2*PI()/$C$33*$B218)</f>
        <v>-0.1790125822333869</v>
      </c>
      <c r="F218" s="1">
        <f>E218+G$158/$C$33*SIN(G$157*2*PI()/$C$33*$B218)</f>
        <v>-0.34415587678392512</v>
      </c>
      <c r="G218" s="1">
        <f>F218+H$158/$C$33*SIN(H$157*2*PI()/$C$33*$B218)</f>
        <v>-0.54388788707263436</v>
      </c>
      <c r="I218" s="25"/>
      <c r="J218" s="26"/>
      <c r="K218" s="27"/>
      <c r="M218" s="17"/>
      <c r="N218" s="25"/>
      <c r="O218" s="26"/>
      <c r="P218" s="27"/>
    </row>
    <row r="219" spans="1:16" s="20" customFormat="1" ht="15" hidden="1" customHeight="1" outlineLevel="1" x14ac:dyDescent="0.25">
      <c r="A219" s="57"/>
      <c r="B219" s="20">
        <v>-0.30000000000001997</v>
      </c>
      <c r="C219" s="1">
        <f>D$158/$C$33*SIN(D$157*2*PI()/$C$33*$B219)</f>
        <v>0</v>
      </c>
      <c r="D219" s="1">
        <f>C219+E$158/$C$33*SIN(E$157*2*PI()/$C$33*$B219)</f>
        <v>-4.6202597959505105E-2</v>
      </c>
      <c r="E219" s="1">
        <f>D219+F$158/$C$33*SIN(F$157*2*PI()/$C$33*$B219)</f>
        <v>-0.13658851864302193</v>
      </c>
      <c r="F219" s="1">
        <f>E219+G$158/$C$33*SIN(G$157*2*PI()/$C$33*$B219)</f>
        <v>-0.26720746359691239</v>
      </c>
      <c r="G219" s="1">
        <f>F219+H$158/$C$33*SIN(H$157*2*PI()/$C$33*$B219)</f>
        <v>-0.43235075814745272</v>
      </c>
      <c r="I219" s="25"/>
      <c r="J219" s="26"/>
      <c r="K219" s="27"/>
      <c r="M219" s="17"/>
      <c r="N219" s="25"/>
      <c r="O219" s="26"/>
      <c r="P219" s="27"/>
    </row>
    <row r="220" spans="1:16" s="20" customFormat="1" ht="15" hidden="1" customHeight="1" outlineLevel="1" x14ac:dyDescent="0.25">
      <c r="A220" s="57"/>
      <c r="B220" s="9">
        <v>-0.20000000000002</v>
      </c>
      <c r="C220" s="1">
        <f>D$158/$C$33*SIN(D$157*2*PI()/$C$33*$B220)</f>
        <v>0</v>
      </c>
      <c r="D220" s="1">
        <f>C220+E$158/$C$33*SIN(E$157*2*PI()/$C$33*$B220)</f>
        <v>-3.0927355768906501E-2</v>
      </c>
      <c r="E220" s="1">
        <f>D220+F$158/$C$33*SIN(F$157*2*PI()/$C$33*$B220)</f>
        <v>-9.218010150602339E-2</v>
      </c>
      <c r="F220" s="1">
        <f>E220+G$158/$C$33*SIN(G$157*2*PI()/$C$33*$B220)</f>
        <v>-0.18256602218954304</v>
      </c>
      <c r="G220" s="1">
        <f>F220+H$158/$C$33*SIN(H$157*2*PI()/$C$33*$B220)</f>
        <v>-0.30032585868582135</v>
      </c>
      <c r="I220" s="25"/>
      <c r="J220" s="26"/>
      <c r="K220" s="27"/>
      <c r="M220" s="17"/>
      <c r="N220" s="25"/>
      <c r="O220" s="26"/>
      <c r="P220" s="27"/>
    </row>
    <row r="221" spans="1:16" s="20" customFormat="1" ht="15" hidden="1" customHeight="1" outlineLevel="1" x14ac:dyDescent="0.25">
      <c r="A221" s="57"/>
      <c r="B221" s="20">
        <v>-0.10000000000002</v>
      </c>
      <c r="C221" s="1">
        <f>D$158/$C$33*SIN(D$157*2*PI()/$C$33*$B221)</f>
        <v>0</v>
      </c>
      <c r="D221" s="1">
        <f>C221+E$158/$C$33*SIN(E$157*2*PI()/$C$33*$B221)</f>
        <v>-1.5501438609808715E-2</v>
      </c>
      <c r="E221" s="1">
        <f>D221+F$158/$C$33*SIN(F$157*2*PI()/$C$33*$B221)</f>
        <v>-4.6428794378718288E-2</v>
      </c>
      <c r="F221" s="1">
        <f>E221+G$158/$C$33*SIN(G$157*2*PI()/$C$33*$B221)</f>
        <v>-9.2631392338229451E-2</v>
      </c>
      <c r="G221" s="1">
        <f>F221+H$158/$C$33*SIN(H$157*2*PI()/$C$33*$B221)</f>
        <v>-0.15388413807535231</v>
      </c>
      <c r="I221" s="25"/>
      <c r="J221" s="26"/>
      <c r="K221" s="27"/>
      <c r="M221" s="17"/>
      <c r="N221" s="25"/>
      <c r="O221" s="26"/>
      <c r="P221" s="27"/>
    </row>
    <row r="222" spans="1:16" s="20" customFormat="1" ht="15" hidden="1" customHeight="1" outlineLevel="1" x14ac:dyDescent="0.25">
      <c r="A222" s="57"/>
      <c r="B222" s="9">
        <v>-2.0428103653102899E-14</v>
      </c>
      <c r="C222" s="1">
        <f>D$158/$C$33*SIN(D$157*2*PI()/$C$33*$B222)</f>
        <v>0</v>
      </c>
      <c r="D222" s="1">
        <f>C222+E$158/$C$33*SIN(E$157*2*PI()/$C$33*$B222)</f>
        <v>-3.1692237216473518E-15</v>
      </c>
      <c r="E222" s="1">
        <f>D222+F$158/$C$33*SIN(F$157*2*PI()/$C$33*$B222)</f>
        <v>-9.5076711649420557E-15</v>
      </c>
      <c r="F222" s="1">
        <f>E222+G$158/$C$33*SIN(G$157*2*PI()/$C$33*$B222)</f>
        <v>-1.9015342329884111E-14</v>
      </c>
      <c r="G222" s="1">
        <f>F222+H$158/$C$33*SIN(H$157*2*PI()/$C$33*$B222)</f>
        <v>-3.169223721647352E-14</v>
      </c>
      <c r="I222" s="25"/>
      <c r="J222" s="26"/>
      <c r="K222" s="27"/>
      <c r="M222" s="17"/>
      <c r="N222" s="25"/>
      <c r="O222" s="26"/>
      <c r="P222" s="27"/>
    </row>
    <row r="223" spans="1:16" s="20" customFormat="1" ht="15" hidden="1" customHeight="1" outlineLevel="1" x14ac:dyDescent="0.25">
      <c r="A223" s="57"/>
      <c r="B223" s="20">
        <v>9.9999999999980105E-2</v>
      </c>
      <c r="C223" s="1">
        <f>D$158/$C$33*SIN(D$157*2*PI()/$C$33*$B223)</f>
        <v>0</v>
      </c>
      <c r="D223" s="1">
        <f>C223+E$158/$C$33*SIN(E$157*2*PI()/$C$33*$B223)</f>
        <v>1.5501438609802541E-2</v>
      </c>
      <c r="E223" s="1">
        <f>D223+F$158/$C$33*SIN(F$157*2*PI()/$C$33*$B223)</f>
        <v>4.6428794378699859E-2</v>
      </c>
      <c r="F223" s="1">
        <f>E223+G$158/$C$33*SIN(G$157*2*PI()/$C$33*$B223)</f>
        <v>9.2631392338192869E-2</v>
      </c>
      <c r="G223" s="1">
        <f>F223+H$158/$C$33*SIN(H$157*2*PI()/$C$33*$B223)</f>
        <v>0.15388413807529192</v>
      </c>
      <c r="I223" s="25"/>
      <c r="J223" s="26"/>
      <c r="K223" s="27"/>
      <c r="M223" s="17"/>
      <c r="N223" s="25"/>
      <c r="O223" s="26"/>
      <c r="P223" s="27"/>
    </row>
    <row r="224" spans="1:16" s="20" customFormat="1" ht="15" hidden="1" customHeight="1" outlineLevel="1" x14ac:dyDescent="0.25">
      <c r="A224" s="57"/>
      <c r="B224" s="9">
        <v>0.19999999999998</v>
      </c>
      <c r="C224" s="1">
        <f>D$158/$C$33*SIN(D$157*2*PI()/$C$33*$B224)</f>
        <v>0</v>
      </c>
      <c r="D224" s="1">
        <f>C224+E$158/$C$33*SIN(E$157*2*PI()/$C$33*$B224)</f>
        <v>3.0927355768900357E-2</v>
      </c>
      <c r="E224" s="1">
        <f>D224+F$158/$C$33*SIN(F$157*2*PI()/$C$33*$B224)</f>
        <v>9.2180101506005321E-2</v>
      </c>
      <c r="F224" s="1">
        <f>E224+G$158/$C$33*SIN(G$157*2*PI()/$C$33*$B224)</f>
        <v>0.18256602218950796</v>
      </c>
      <c r="G224" s="1">
        <f>F224+H$158/$C$33*SIN(H$157*2*PI()/$C$33*$B224)</f>
        <v>0.30032585868576522</v>
      </c>
      <c r="I224" s="25"/>
      <c r="J224" s="26"/>
      <c r="K224" s="27"/>
      <c r="M224" s="17"/>
      <c r="N224" s="25"/>
      <c r="O224" s="26"/>
      <c r="P224" s="27"/>
    </row>
    <row r="225" spans="1:16" s="20" customFormat="1" ht="15" hidden="1" customHeight="1" outlineLevel="1" x14ac:dyDescent="0.25">
      <c r="A225" s="57"/>
      <c r="B225" s="20">
        <v>0.29999999999998</v>
      </c>
      <c r="C225" s="1">
        <f>D$158/$C$33*SIN(D$157*2*PI()/$C$33*$B225)</f>
        <v>0</v>
      </c>
      <c r="D225" s="1">
        <f>C225+E$158/$C$33*SIN(E$157*2*PI()/$C$33*$B225)</f>
        <v>4.6202597959499034E-2</v>
      </c>
      <c r="E225" s="1">
        <f>D225+F$158/$C$33*SIN(F$157*2*PI()/$C$33*$B225)</f>
        <v>0.13658851864300453</v>
      </c>
      <c r="F225" s="1">
        <f>E225+G$158/$C$33*SIN(G$157*2*PI()/$C$33*$B225)</f>
        <v>0.26720746359687986</v>
      </c>
      <c r="G225" s="1">
        <f>F225+H$158/$C$33*SIN(H$157*2*PI()/$C$33*$B225)</f>
        <v>0.43235075814740359</v>
      </c>
      <c r="I225" s="25"/>
      <c r="J225" s="26"/>
      <c r="K225" s="27"/>
      <c r="M225" s="17"/>
      <c r="N225" s="25"/>
      <c r="O225" s="26"/>
      <c r="P225" s="27"/>
    </row>
    <row r="226" spans="1:16" s="20" customFormat="1" ht="15" hidden="1" customHeight="1" outlineLevel="1" x14ac:dyDescent="0.25">
      <c r="A226" s="57"/>
      <c r="B226" s="9">
        <v>0.39999999999997998</v>
      </c>
      <c r="C226" s="1">
        <f>D$158/$C$33*SIN(D$157*2*PI()/$C$33*$B226)</f>
        <v>0</v>
      </c>
      <c r="D226" s="1">
        <f>C226+E$158/$C$33*SIN(E$157*2*PI()/$C$33*$B226)</f>
        <v>6.1252745737107935E-2</v>
      </c>
      <c r="E226" s="1">
        <f>D226+F$158/$C$33*SIN(F$157*2*PI()/$C$33*$B226)</f>
        <v>0.17901258223337044</v>
      </c>
      <c r="F226" s="1">
        <f>E226+G$158/$C$33*SIN(G$157*2*PI()/$C$33*$B226)</f>
        <v>0.34415587678389625</v>
      </c>
      <c r="G226" s="1">
        <f>F226+H$158/$C$33*SIN(H$157*2*PI()/$C$33*$B226)</f>
        <v>0.54388788707259461</v>
      </c>
      <c r="I226" s="25"/>
      <c r="J226" s="26"/>
      <c r="K226" s="27"/>
      <c r="M226" s="17"/>
      <c r="N226" s="25"/>
      <c r="O226" s="26"/>
      <c r="P226" s="27"/>
    </row>
    <row r="227" spans="1:16" s="20" customFormat="1" ht="15" hidden="1" customHeight="1" outlineLevel="1" x14ac:dyDescent="0.25">
      <c r="A227" s="57"/>
      <c r="B227" s="20">
        <v>0.49999999999998002</v>
      </c>
      <c r="C227" s="1">
        <f>D$158/$C$33*SIN(D$157*2*PI()/$C$33*$B227)</f>
        <v>0</v>
      </c>
      <c r="D227" s="1">
        <f>C227+E$158/$C$33*SIN(E$157*2*PI()/$C$33*$B227)</f>
        <v>7.6004476294590131E-2</v>
      </c>
      <c r="E227" s="1">
        <f>D227+F$158/$C$33*SIN(F$157*2*PI()/$C$33*$B227)</f>
        <v>0.21884616733603857</v>
      </c>
      <c r="F227" s="1">
        <f>E227+G$158/$C$33*SIN(G$157*2*PI()/$C$33*$B227)</f>
        <v>0.41129625706590917</v>
      </c>
      <c r="G227" s="1">
        <f>F227+H$158/$C$33*SIN(H$157*2*PI()/$C$33*$B227)</f>
        <v>0.63014242440195323</v>
      </c>
      <c r="I227" s="25"/>
      <c r="J227" s="26"/>
      <c r="K227" s="27"/>
      <c r="M227" s="17"/>
      <c r="N227" s="25"/>
      <c r="O227" s="26"/>
      <c r="P227" s="27"/>
    </row>
    <row r="228" spans="1:16" s="20" customFormat="1" ht="15" hidden="1" customHeight="1" outlineLevel="1" x14ac:dyDescent="0.25">
      <c r="A228" s="57"/>
      <c r="B228" s="9">
        <v>0.59999999999997999</v>
      </c>
      <c r="C228" s="1">
        <f>D$158/$C$33*SIN(D$157*2*PI()/$C$33*$B228)</f>
        <v>0</v>
      </c>
      <c r="D228" s="1">
        <f>C228+E$158/$C$33*SIN(E$157*2*PI()/$C$33*$B228)</f>
        <v>9.0385920683508314E-2</v>
      </c>
      <c r="E228" s="1">
        <f>D228+F$158/$C$33*SIN(F$157*2*PI()/$C$33*$B228)</f>
        <v>0.25552921523403621</v>
      </c>
      <c r="F228" s="1">
        <f>E228+G$158/$C$33*SIN(G$157*2*PI()/$C$33*$B228)</f>
        <v>0.46687510774406743</v>
      </c>
      <c r="G228" s="1">
        <f>F228+H$158/$C$33*SIN(H$157*2*PI()/$C$33*$B228)</f>
        <v>0.68787997338146278</v>
      </c>
      <c r="I228" s="25"/>
      <c r="J228" s="26"/>
      <c r="K228" s="27"/>
      <c r="M228" s="17"/>
      <c r="N228" s="25"/>
      <c r="O228" s="26"/>
      <c r="P228" s="27"/>
    </row>
    <row r="229" spans="1:16" s="20" customFormat="1" ht="15" hidden="1" customHeight="1" outlineLevel="1" x14ac:dyDescent="0.25">
      <c r="A229" s="57"/>
      <c r="B229" s="20">
        <v>0.69999999999997997</v>
      </c>
      <c r="C229" s="1">
        <f>D$158/$C$33*SIN(D$157*2*PI()/$C$33*$B229)</f>
        <v>0</v>
      </c>
      <c r="D229" s="1">
        <f>C229+E$158/$C$33*SIN(E$157*2*PI()/$C$33*$B229)</f>
        <v>0.10432701395241742</v>
      </c>
      <c r="E229" s="1">
        <f>D229+F$158/$C$33*SIN(F$157*2*PI()/$C$33*$B229)</f>
        <v>0.28855758563131206</v>
      </c>
      <c r="F229" s="1">
        <f>E229+G$158/$C$33*SIN(G$157*2*PI()/$C$33*$B229)</f>
        <v>0.50956245126870514</v>
      </c>
      <c r="G229" s="1">
        <f>F229+H$158/$C$33*SIN(H$157*2*PI()/$C$33*$B229)</f>
        <v>0.71560330783910697</v>
      </c>
      <c r="I229" s="25"/>
      <c r="J229" s="26"/>
      <c r="K229" s="27"/>
      <c r="M229" s="17"/>
      <c r="N229" s="25"/>
      <c r="O229" s="26"/>
      <c r="P229" s="27"/>
    </row>
    <row r="230" spans="1:16" s="20" customFormat="1" ht="15" hidden="1" customHeight="1" outlineLevel="1" x14ac:dyDescent="0.25">
      <c r="A230" s="57"/>
      <c r="B230" s="9">
        <v>0.79999999999997995</v>
      </c>
      <c r="C230" s="1">
        <f>D$158/$C$33*SIN(D$157*2*PI()/$C$33*$B230)</f>
        <v>0</v>
      </c>
      <c r="D230" s="1">
        <f>C230+E$158/$C$33*SIN(E$157*2*PI()/$C$33*$B230)</f>
        <v>0.11775983649626513</v>
      </c>
      <c r="E230" s="1">
        <f>D230+F$158/$C$33*SIN(F$157*2*PI()/$C$33*$B230)</f>
        <v>0.31749184678496617</v>
      </c>
      <c r="F230" s="1">
        <f>E230+G$158/$C$33*SIN(G$157*2*PI()/$C$33*$B230)</f>
        <v>0.53849671242236119</v>
      </c>
      <c r="G230" s="1">
        <f>F230+H$158/$C$33*SIN(H$157*2*PI()/$C$33*$B230)</f>
        <v>0.71361021322386264</v>
      </c>
      <c r="I230" s="25"/>
      <c r="J230" s="26"/>
      <c r="K230" s="27"/>
      <c r="M230" s="17"/>
      <c r="N230" s="25"/>
      <c r="O230" s="26"/>
      <c r="P230" s="27"/>
    </row>
    <row r="231" spans="1:16" s="20" customFormat="1" ht="15" hidden="1" customHeight="1" outlineLevel="1" x14ac:dyDescent="0.25">
      <c r="A231" s="57"/>
      <c r="B231" s="20">
        <v>0.89999999999998004</v>
      </c>
      <c r="C231" s="1">
        <f>D$158/$C$33*SIN(D$157*2*PI()/$C$33*$B231)</f>
        <v>0</v>
      </c>
      <c r="D231" s="1">
        <f>C231+E$158/$C$33*SIN(E$157*2*PI()/$C$33*$B231)</f>
        <v>0.13061894495388041</v>
      </c>
      <c r="E231" s="1">
        <f>D231+F$158/$C$33*SIN(F$157*2*PI()/$C$33*$B231)</f>
        <v>0.3419648374639126</v>
      </c>
      <c r="F231" s="1">
        <f>E231+G$158/$C$33*SIN(G$157*2*PI()/$C$33*$B231)</f>
        <v>0.55331072997394959</v>
      </c>
      <c r="G231" s="1">
        <f>F231+H$158/$C$33*SIN(H$157*2*PI()/$C$33*$B231)</f>
        <v>0.68392967492784251</v>
      </c>
      <c r="I231" s="25"/>
      <c r="J231" s="26"/>
      <c r="K231" s="27"/>
      <c r="M231" s="17"/>
      <c r="N231" s="25"/>
      <c r="O231" s="26"/>
      <c r="P231" s="27"/>
    </row>
    <row r="232" spans="1:16" s="20" customFormat="1" ht="15" hidden="1" customHeight="1" outlineLevel="1" x14ac:dyDescent="0.25">
      <c r="A232" s="57"/>
      <c r="B232" s="9">
        <v>0.99999999999998002</v>
      </c>
      <c r="C232" s="1">
        <f>D$158/$C$33*SIN(D$157*2*PI()/$C$33*$B232)</f>
        <v>0</v>
      </c>
      <c r="D232" s="1">
        <f>C232+E$158/$C$33*SIN(E$157*2*PI()/$C$33*$B232)</f>
        <v>0.14284169104145078</v>
      </c>
      <c r="E232" s="1">
        <f>D232+F$158/$C$33*SIN(F$157*2*PI()/$C$33*$B232)</f>
        <v>0.3616878583774959</v>
      </c>
      <c r="F232" s="1">
        <f>E232+G$158/$C$33*SIN(G$157*2*PI()/$C$33*$B232)</f>
        <v>0.55413794810737582</v>
      </c>
      <c r="G232" s="1">
        <f>F232+H$158/$C$33*SIN(H$157*2*PI()/$C$33*$B232)</f>
        <v>0.63014242440198054</v>
      </c>
      <c r="I232" s="25"/>
      <c r="J232" s="26"/>
      <c r="K232" s="27"/>
      <c r="M232" s="17"/>
      <c r="N232" s="25"/>
      <c r="O232" s="26"/>
      <c r="P232" s="27"/>
    </row>
    <row r="233" spans="1:16" s="20" customFormat="1" ht="15" hidden="1" customHeight="1" outlineLevel="1" x14ac:dyDescent="0.25">
      <c r="A233" s="57"/>
      <c r="B233" s="20">
        <v>1.0999999999999801</v>
      </c>
      <c r="C233" s="1">
        <f>D$158/$C$33*SIN(D$157*2*PI()/$C$33*$B233)</f>
        <v>0</v>
      </c>
      <c r="D233" s="1">
        <f>C233+E$158/$C$33*SIN(E$157*2*PI()/$C$33*$B233)</f>
        <v>0.15436852676866383</v>
      </c>
      <c r="E233" s="1">
        <f>D233+F$158/$C$33*SIN(F$157*2*PI()/$C$33*$B233)</f>
        <v>0.37645537721735156</v>
      </c>
      <c r="F233" s="1">
        <f>E233+G$158/$C$33*SIN(G$157*2*PI()/$C$33*$B233)</f>
        <v>0.54159867176788989</v>
      </c>
      <c r="G233" s="1">
        <f>F233+H$158/$C$33*SIN(H$157*2*PI()/$C$33*$B233)</f>
        <v>0.5571001103777079</v>
      </c>
      <c r="I233" s="25"/>
      <c r="J233" s="26"/>
      <c r="K233" s="27"/>
      <c r="M233" s="17"/>
      <c r="N233" s="25"/>
      <c r="O233" s="26"/>
      <c r="P233" s="27"/>
    </row>
    <row r="234" spans="1:16" s="20" customFormat="1" ht="15" hidden="1" customHeight="1" outlineLevel="1" x14ac:dyDescent="0.25">
      <c r="A234" s="57"/>
      <c r="B234" s="9">
        <v>1.19999999999998</v>
      </c>
      <c r="C234" s="1">
        <f>D$158/$C$33*SIN(D$157*2*PI()/$C$33*$B234)</f>
        <v>0</v>
      </c>
      <c r="D234" s="1">
        <f>C234+E$158/$C$33*SIN(E$157*2*PI()/$C$33*$B234)</f>
        <v>0.16514329455052995</v>
      </c>
      <c r="E234" s="1">
        <f>D234+F$158/$C$33*SIN(F$157*2*PI()/$C$33*$B234)</f>
        <v>0.38614816018792464</v>
      </c>
      <c r="F234" s="1">
        <f>E234+G$158/$C$33*SIN(G$157*2*PI()/$C$33*$B234)</f>
        <v>0.51676710514181512</v>
      </c>
      <c r="G234" s="1">
        <f>F234+H$158/$C$33*SIN(H$157*2*PI()/$C$33*$B234)</f>
        <v>0.47056450718232529</v>
      </c>
      <c r="I234" s="25"/>
      <c r="J234" s="26"/>
      <c r="K234" s="27"/>
      <c r="M234" s="17"/>
      <c r="N234" s="25"/>
      <c r="O234" s="26"/>
      <c r="P234" s="27"/>
    </row>
    <row r="235" spans="1:16" s="20" customFormat="1" ht="15" hidden="1" customHeight="1" outlineLevel="1" x14ac:dyDescent="0.25">
      <c r="A235" s="57"/>
      <c r="B235" s="20">
        <v>1.2999999999999801</v>
      </c>
      <c r="C235" s="1">
        <f>D$158/$C$33*SIN(D$157*2*PI()/$C$33*$B235)</f>
        <v>0</v>
      </c>
      <c r="D235" s="1">
        <f>C235+E$158/$C$33*SIN(E$157*2*PI()/$C$33*$B235)</f>
        <v>0.17511350080149185</v>
      </c>
      <c r="E235" s="1">
        <f>D235+F$158/$C$33*SIN(F$157*2*PI()/$C$33*$B235)</f>
        <v>0.39073477330727036</v>
      </c>
      <c r="F235" s="1">
        <f>E235+G$158/$C$33*SIN(G$157*2*PI()/$C$33*$B235)</f>
        <v>0.48112069399079005</v>
      </c>
      <c r="G235" s="1">
        <f>F235+H$158/$C$33*SIN(H$157*2*PI()/$C$33*$B235)</f>
        <v>0.37679368003838087</v>
      </c>
      <c r="I235" s="25"/>
      <c r="J235" s="26"/>
      <c r="K235" s="27"/>
      <c r="M235" s="17"/>
      <c r="N235" s="25"/>
      <c r="O235" s="26"/>
      <c r="P235" s="27"/>
    </row>
    <row r="236" spans="1:16" s="20" customFormat="1" ht="15" hidden="1" customHeight="1" outlineLevel="1" x14ac:dyDescent="0.25">
      <c r="A236" s="57"/>
      <c r="B236" s="9">
        <v>1.3999999999999799</v>
      </c>
      <c r="C236" s="1">
        <f>D$158/$C$33*SIN(D$157*2*PI()/$C$33*$B236)</f>
        <v>0</v>
      </c>
      <c r="D236" s="1">
        <f>C236+E$158/$C$33*SIN(E$157*2*PI()/$C$33*$B236)</f>
        <v>0.18423057167889639</v>
      </c>
      <c r="E236" s="1">
        <f>D236+F$158/$C$33*SIN(F$157*2*PI()/$C$33*$B236)</f>
        <v>0.39027142824929595</v>
      </c>
      <c r="F236" s="1">
        <f>E236+G$158/$C$33*SIN(G$157*2*PI()/$C$33*$B236)</f>
        <v>0.43647402620880715</v>
      </c>
      <c r="G236" s="1">
        <f>F236+H$158/$C$33*SIN(H$157*2*PI()/$C$33*$B236)</f>
        <v>0.28210549944015012</v>
      </c>
      <c r="I236" s="25"/>
      <c r="J236" s="26"/>
      <c r="K236" s="27"/>
      <c r="M236" s="17"/>
      <c r="N236" s="25"/>
      <c r="O236" s="26"/>
      <c r="P236" s="27"/>
    </row>
    <row r="237" spans="1:16" s="20" customFormat="1" ht="15" hidden="1" customHeight="1" outlineLevel="1" x14ac:dyDescent="0.25">
      <c r="A237" s="57"/>
      <c r="B237" s="20">
        <v>1.49999999999998</v>
      </c>
      <c r="C237" s="1">
        <f>D$158/$C$33*SIN(D$157*2*PI()/$C$33*$B237)</f>
        <v>0</v>
      </c>
      <c r="D237" s="1">
        <f>C237+E$158/$C$33*SIN(E$157*2*PI()/$C$33*$B237)</f>
        <v>0.19245008972987368</v>
      </c>
      <c r="E237" s="1">
        <f>D237+F$158/$C$33*SIN(F$157*2*PI()/$C$33*$B237)</f>
        <v>0.38490017945975208</v>
      </c>
      <c r="F237" s="1">
        <f>E237+G$158/$C$33*SIN(G$157*2*PI()/$C$33*$B237)</f>
        <v>0.38490017945976146</v>
      </c>
      <c r="G237" s="1">
        <f>F237+H$158/$C$33*SIN(H$157*2*PI()/$C$33*$B237)</f>
        <v>0.1924500897298925</v>
      </c>
      <c r="I237" s="25"/>
      <c r="J237" s="26"/>
      <c r="K237" s="27"/>
      <c r="N237" s="25"/>
      <c r="O237" s="26"/>
      <c r="P237" s="27"/>
    </row>
    <row r="238" spans="1:16" s="20" customFormat="1" ht="15" hidden="1" customHeight="1" outlineLevel="1" x14ac:dyDescent="0.25">
      <c r="A238" s="57"/>
      <c r="B238" s="9">
        <v>1.5999999999999801</v>
      </c>
      <c r="C238" s="1">
        <f>D$158/$C$33*SIN(D$157*2*PI()/$C$33*$B238)</f>
        <v>0</v>
      </c>
      <c r="D238" s="1">
        <f>C238+E$158/$C$33*SIN(E$157*2*PI()/$C$33*$B238)</f>
        <v>0.19973201028870238</v>
      </c>
      <c r="E238" s="1">
        <f>D238+F$158/$C$33*SIN(F$157*2*PI()/$C$33*$B238)</f>
        <v>0.37484551109019998</v>
      </c>
      <c r="F238" s="1">
        <f>E238+G$158/$C$33*SIN(G$157*2*PI()/$C$33*$B238)</f>
        <v>0.32864291313070704</v>
      </c>
      <c r="G238" s="1">
        <f>F238+H$158/$C$33*SIN(H$157*2*PI()/$C$33*$B238)</f>
        <v>0.11302164062493306</v>
      </c>
      <c r="I238" s="25"/>
      <c r="J238" s="26"/>
      <c r="K238" s="27"/>
      <c r="N238" s="25"/>
      <c r="O238" s="26"/>
      <c r="P238" s="27"/>
    </row>
    <row r="239" spans="1:16" s="20" customFormat="1" ht="15" hidden="1" customHeight="1" outlineLevel="1" x14ac:dyDescent="0.25">
      <c r="A239" s="57"/>
      <c r="B239" s="20">
        <v>1.69999999999998</v>
      </c>
      <c r="C239" s="1">
        <f>D$158/$C$33*SIN(D$157*2*PI()/$C$33*$B239)</f>
        <v>0</v>
      </c>
      <c r="D239" s="1">
        <f>C239+E$158/$C$33*SIN(E$157*2*PI()/$C$33*$B239)</f>
        <v>0.206040856570396</v>
      </c>
      <c r="E239" s="1">
        <f>D239+F$158/$C$33*SIN(F$157*2*PI()/$C$33*$B239)</f>
        <v>0.36040938333906658</v>
      </c>
      <c r="F239" s="1">
        <f>E239+G$158/$C$33*SIN(G$157*2*PI()/$C$33*$B239)</f>
        <v>0.27002346265556398</v>
      </c>
      <c r="G239" s="1">
        <f>F239+H$158/$C$33*SIN(H$157*2*PI()/$C$33*$B239)</f>
        <v>4.7936612206875617E-2</v>
      </c>
      <c r="I239" s="25"/>
      <c r="J239" s="26"/>
      <c r="K239" s="27"/>
      <c r="N239" s="25"/>
      <c r="O239" s="26"/>
      <c r="P239" s="27"/>
    </row>
    <row r="240" spans="1:16" s="20" customFormat="1" ht="15" hidden="1" customHeight="1" outlineLevel="1" x14ac:dyDescent="0.25">
      <c r="A240" s="57"/>
      <c r="B240" s="9">
        <v>1.7999999999999801</v>
      </c>
      <c r="C240" s="1">
        <f>D$158/$C$33*SIN(D$157*2*PI()/$C$33*$B240)</f>
        <v>0</v>
      </c>
      <c r="D240" s="1">
        <f>C240+E$158/$C$33*SIN(E$157*2*PI()/$C$33*$B240)</f>
        <v>0.21134589251003313</v>
      </c>
      <c r="E240" s="1">
        <f>D240+F$158/$C$33*SIN(F$157*2*PI()/$C$33*$B240)</f>
        <v>0.34196483746392115</v>
      </c>
      <c r="F240" s="1">
        <f>E240+G$158/$C$33*SIN(G$157*2*PI()/$C$33*$B240)</f>
        <v>0.21134589251004585</v>
      </c>
      <c r="G240" s="1">
        <f>F240+H$158/$C$33*SIN(H$157*2*PI()/$C$33*$B240)</f>
        <v>7.8548278992229825E-15</v>
      </c>
      <c r="I240" s="25"/>
      <c r="J240" s="26"/>
      <c r="K240" s="27"/>
      <c r="N240" s="25"/>
      <c r="O240" s="26"/>
      <c r="P240" s="27"/>
    </row>
    <row r="241" spans="1:16" s="20" customFormat="1" ht="15" hidden="1" customHeight="1" outlineLevel="1" x14ac:dyDescent="0.25">
      <c r="A241" s="57"/>
      <c r="B241" s="20">
        <v>1.8999999999999799</v>
      </c>
      <c r="C241" s="1">
        <f>D$158/$C$33*SIN(D$157*2*PI()/$C$33*$B241)</f>
        <v>0</v>
      </c>
      <c r="D241" s="1">
        <f>C241+E$158/$C$33*SIN(E$157*2*PI()/$C$33*$B241)</f>
        <v>0.21562127250577623</v>
      </c>
      <c r="E241" s="1">
        <f>D241+F$158/$C$33*SIN(F$157*2*PI()/$C$33*$B241)</f>
        <v>0.31994828645820195</v>
      </c>
      <c r="F241" s="1">
        <f>E241+G$158/$C$33*SIN(G$157*2*PI()/$C$33*$B241)</f>
        <v>0.15480499190767621</v>
      </c>
      <c r="G241" s="1">
        <f>F241+H$158/$C$33*SIN(H$157*2*PI()/$C$33*$B241)</f>
        <v>-2.9425579771228977E-2</v>
      </c>
      <c r="I241" s="25"/>
      <c r="J241" s="26"/>
      <c r="K241" s="27"/>
      <c r="N241" s="25"/>
      <c r="O241" s="26"/>
      <c r="P241" s="27"/>
    </row>
    <row r="242" spans="1:16" s="20" customFormat="1" ht="15" hidden="1" customHeight="1" outlineLevel="1" x14ac:dyDescent="0.25">
      <c r="A242" s="57"/>
      <c r="B242" s="9">
        <v>1.99999999999998</v>
      </c>
      <c r="C242" s="1">
        <f>D$158/$C$33*SIN(D$157*2*PI()/$C$33*$B242)</f>
        <v>0</v>
      </c>
      <c r="D242" s="1">
        <f>C242+E$158/$C$33*SIN(E$157*2*PI()/$C$33*$B242)</f>
        <v>0.21884616733604567</v>
      </c>
      <c r="E242" s="1">
        <f>D242+F$158/$C$33*SIN(F$157*2*PI()/$C$33*$B242)</f>
        <v>0.29485064363064462</v>
      </c>
      <c r="F242" s="1">
        <f>E242+G$158/$C$33*SIN(G$157*2*PI()/$C$33*$B242)</f>
        <v>0.10240055390077407</v>
      </c>
      <c r="G242" s="1">
        <f>F242+H$158/$C$33*SIN(H$157*2*PI()/$C$33*$B242)</f>
        <v>-4.0441137140688671E-2</v>
      </c>
      <c r="I242" s="25"/>
      <c r="J242" s="26"/>
      <c r="K242" s="27"/>
      <c r="N242" s="25"/>
      <c r="O242" s="26"/>
      <c r="P242" s="27"/>
    </row>
    <row r="243" spans="1:16" s="20" customFormat="1" ht="15" hidden="1" customHeight="1" outlineLevel="1" x14ac:dyDescent="0.25">
      <c r="A243" s="57"/>
      <c r="B243" s="20">
        <v>2.0999999999999699</v>
      </c>
      <c r="C243" s="1">
        <f>D$158/$C$33*SIN(D$157*2*PI()/$C$33*$B243)</f>
        <v>0</v>
      </c>
      <c r="D243" s="1">
        <f>C243+E$158/$C$33*SIN(E$157*2*PI()/$C$33*$B243)</f>
        <v>0.22100486563739358</v>
      </c>
      <c r="E243" s="1">
        <f>D243+F$158/$C$33*SIN(F$157*2*PI()/$C$33*$B243)</f>
        <v>0.26720746359690484</v>
      </c>
      <c r="F243" s="1">
        <f>E243+G$158/$C$33*SIN(G$157*2*PI()/$C$33*$B243)</f>
        <v>5.5861571086875061E-2</v>
      </c>
      <c r="G243" s="1">
        <f>F243+H$158/$C$33*SIN(H$157*2*PI()/$C$33*$B243)</f>
        <v>-3.4524349596653195E-2</v>
      </c>
      <c r="I243" s="25"/>
      <c r="J243" s="26"/>
      <c r="K243" s="27"/>
      <c r="N243" s="25"/>
      <c r="O243" s="26"/>
      <c r="P243" s="27"/>
    </row>
    <row r="244" spans="1:16" s="20" customFormat="1" ht="15" hidden="1" customHeight="1" outlineLevel="1" x14ac:dyDescent="0.25">
      <c r="A244" s="57"/>
      <c r="B244" s="9">
        <v>2.19999999999997</v>
      </c>
      <c r="C244" s="1">
        <f>D$158/$C$33*SIN(D$157*2*PI()/$C$33*$B244)</f>
        <v>0</v>
      </c>
      <c r="D244" s="1">
        <f>C244+E$158/$C$33*SIN(E$157*2*PI()/$C$33*$B244)</f>
        <v>0.22208685044868776</v>
      </c>
      <c r="E244" s="1">
        <f>D244+F$158/$C$33*SIN(F$157*2*PI()/$C$33*$B244)</f>
        <v>0.23758828905850268</v>
      </c>
      <c r="F244" s="1">
        <f>E244+G$158/$C$33*SIN(G$157*2*PI()/$C$33*$B244)</f>
        <v>1.6583423421110077E-2</v>
      </c>
      <c r="G244" s="1">
        <f>F244+H$158/$C$33*SIN(H$157*2*PI()/$C$33*$B244)</f>
        <v>-1.4343932347811825E-2</v>
      </c>
      <c r="I244" s="25"/>
      <c r="J244" s="26"/>
      <c r="K244" s="27"/>
      <c r="N244" s="25"/>
      <c r="O244" s="26"/>
      <c r="P244" s="27"/>
    </row>
    <row r="245" spans="1:16" s="20" customFormat="1" ht="15" hidden="1" customHeight="1" outlineLevel="1" x14ac:dyDescent="0.25">
      <c r="A245" s="57"/>
      <c r="B245" s="20">
        <v>2.2999999999999701</v>
      </c>
      <c r="C245" s="1">
        <f>D$158/$C$33*SIN(D$157*2*PI()/$C$33*$B245)</f>
        <v>0</v>
      </c>
      <c r="D245" s="1">
        <f>C245+E$158/$C$33*SIN(E$157*2*PI()/$C$33*$B245)</f>
        <v>0.22208685044868809</v>
      </c>
      <c r="E245" s="1">
        <f>D245+F$158/$C$33*SIN(F$157*2*PI()/$C$33*$B245)</f>
        <v>0.20658541183889173</v>
      </c>
      <c r="F245" s="1">
        <f>E245+G$158/$C$33*SIN(G$157*2*PI()/$C$33*$B245)</f>
        <v>-1.441945379850379E-2</v>
      </c>
      <c r="G245" s="1">
        <f>F245+H$158/$C$33*SIN(H$157*2*PI()/$C$33*$B245)</f>
        <v>1.650790197038126E-2</v>
      </c>
      <c r="I245" s="25"/>
      <c r="J245" s="26"/>
      <c r="K245" s="27"/>
      <c r="N245" s="25"/>
      <c r="O245" s="26"/>
      <c r="P245" s="27"/>
    </row>
    <row r="246" spans="1:16" s="20" customFormat="1" ht="15" hidden="1" customHeight="1" outlineLevel="1" x14ac:dyDescent="0.25">
      <c r="A246" s="57"/>
      <c r="B246" s="9">
        <v>2.3999999999999702</v>
      </c>
      <c r="C246" s="1">
        <f>D$158/$C$33*SIN(D$157*2*PI()/$C$33*$B246)</f>
        <v>0</v>
      </c>
      <c r="D246" s="1">
        <f>C246+E$158/$C$33*SIN(E$157*2*PI()/$C$33*$B246)</f>
        <v>0.22100486563739455</v>
      </c>
      <c r="E246" s="1">
        <f>D246+F$158/$C$33*SIN(F$157*2*PI()/$C$33*$B246)</f>
        <v>0.17480226767790161</v>
      </c>
      <c r="F246" s="1">
        <f>E246+G$158/$C$33*SIN(G$157*2*PI()/$C$33*$B246)</f>
        <v>-3.6543624832136828E-2</v>
      </c>
      <c r="G246" s="1">
        <f>F246+H$158/$C$33*SIN(H$157*2*PI()/$C$33*$B246)</f>
        <v>5.3842295851357261E-2</v>
      </c>
      <c r="I246" s="25"/>
      <c r="J246" s="26"/>
      <c r="K246" s="27"/>
      <c r="N246" s="25"/>
      <c r="O246" s="26"/>
      <c r="P246" s="27"/>
    </row>
    <row r="247" spans="1:16" s="20" customFormat="1" ht="15" hidden="1" customHeight="1" outlineLevel="1" x14ac:dyDescent="0.25">
      <c r="A247" s="57"/>
      <c r="B247" s="20">
        <v>2.4999999999999698</v>
      </c>
      <c r="C247" s="1">
        <f>D$158/$C$33*SIN(D$157*2*PI()/$C$33*$B247)</f>
        <v>0</v>
      </c>
      <c r="D247" s="1">
        <f>C247+E$158/$C$33*SIN(E$157*2*PI()/$C$33*$B247)</f>
        <v>0.21884616733604703</v>
      </c>
      <c r="E247" s="1">
        <f>D247+F$158/$C$33*SIN(F$157*2*PI()/$C$33*$B247)</f>
        <v>0.14284169104146283</v>
      </c>
      <c r="F247" s="1">
        <f>E247+G$158/$C$33*SIN(G$157*2*PI()/$C$33*$B247)</f>
        <v>-4.9608398688419514E-2</v>
      </c>
      <c r="G247" s="1">
        <f>F247+H$158/$C$33*SIN(H$157*2*PI()/$C$33*$B247)</f>
        <v>9.3233292353019248E-2</v>
      </c>
      <c r="I247" s="25"/>
      <c r="J247" s="26"/>
      <c r="K247" s="27"/>
      <c r="N247" s="25"/>
      <c r="O247" s="26"/>
      <c r="P247" s="27"/>
    </row>
    <row r="248" spans="1:16" s="20" customFormat="1" ht="15" hidden="1" customHeight="1" outlineLevel="1" x14ac:dyDescent="0.25">
      <c r="A248" s="57"/>
      <c r="B248" s="9">
        <v>2.5999999999999699</v>
      </c>
      <c r="C248" s="1">
        <f>D$158/$C$33*SIN(D$157*2*PI()/$C$33*$B248)</f>
        <v>0</v>
      </c>
      <c r="D248" s="1">
        <f>C248+E$158/$C$33*SIN(E$157*2*PI()/$C$33*$B248)</f>
        <v>0.21562127250577812</v>
      </c>
      <c r="E248" s="1">
        <f>D248+F$158/$C$33*SIN(F$157*2*PI()/$C$33*$B248)</f>
        <v>0.11129425855336621</v>
      </c>
      <c r="F248" s="1">
        <f>E248+G$158/$C$33*SIN(G$157*2*PI()/$C$33*$B248)</f>
        <v>-5.384903599717529E-2</v>
      </c>
      <c r="G248" s="1">
        <f>F248+H$158/$C$33*SIN(H$157*2*PI()/$C$33*$B248)</f>
        <v>0.1303815356817124</v>
      </c>
      <c r="I248" s="25"/>
      <c r="J248" s="26"/>
      <c r="K248" s="27"/>
      <c r="N248" s="25"/>
      <c r="O248" s="26"/>
      <c r="P248" s="27"/>
    </row>
    <row r="249" spans="1:16" s="20" customFormat="1" ht="15" hidden="1" customHeight="1" outlineLevel="1" x14ac:dyDescent="0.25">
      <c r="A249" s="57"/>
      <c r="B249" s="20">
        <v>2.69999999999997</v>
      </c>
      <c r="C249" s="1">
        <f>D$158/$C$33*SIN(D$157*2*PI()/$C$33*$B249)</f>
        <v>0</v>
      </c>
      <c r="D249" s="1">
        <f>C249+E$158/$C$33*SIN(E$157*2*PI()/$C$33*$B249)</f>
        <v>0.21134589251003555</v>
      </c>
      <c r="E249" s="1">
        <f>D249+F$158/$C$33*SIN(F$157*2*PI()/$C$33*$B249)</f>
        <v>8.072694755616025E-2</v>
      </c>
      <c r="F249" s="1">
        <f>E249+G$158/$C$33*SIN(G$157*2*PI()/$C$33*$B249)</f>
        <v>-4.9891997397734034E-2</v>
      </c>
      <c r="G249" s="1">
        <f>F249+H$158/$C$33*SIN(H$157*2*PI()/$C$33*$B249)</f>
        <v>0.16145389511229427</v>
      </c>
      <c r="I249" s="25"/>
      <c r="J249" s="26"/>
      <c r="K249" s="27"/>
      <c r="N249" s="25"/>
      <c r="O249" s="26"/>
      <c r="P249" s="27"/>
    </row>
    <row r="250" spans="1:16" s="20" customFormat="1" ht="15" hidden="1" customHeight="1" outlineLevel="1" x14ac:dyDescent="0.25">
      <c r="A250" s="57"/>
      <c r="B250" s="9">
        <v>2.7999999999999701</v>
      </c>
      <c r="C250" s="1">
        <f>D$158/$C$33*SIN(D$157*2*PI()/$C$33*$B250)</f>
        <v>0</v>
      </c>
      <c r="D250" s="1">
        <f>C250+E$158/$C$33*SIN(E$157*2*PI()/$C$33*$B250)</f>
        <v>0.20604085657039894</v>
      </c>
      <c r="E250" s="1">
        <f>D250+F$158/$C$33*SIN(F$157*2*PI()/$C$33*$B250)</f>
        <v>5.1672329801739636E-2</v>
      </c>
      <c r="F250" s="1">
        <f>E250+G$158/$C$33*SIN(G$157*2*PI()/$C$33*$B250)</f>
        <v>-3.8713590881784304E-2</v>
      </c>
      <c r="G250" s="1">
        <f>F250+H$158/$C$33*SIN(H$157*2*PI()/$C$33*$B250)</f>
        <v>0.18337325956690295</v>
      </c>
      <c r="I250" s="25"/>
      <c r="J250" s="26"/>
      <c r="K250" s="27"/>
      <c r="N250" s="25"/>
      <c r="O250" s="26"/>
      <c r="P250" s="27"/>
    </row>
    <row r="251" spans="1:16" s="20" customFormat="1" ht="15" hidden="1" customHeight="1" outlineLevel="1" x14ac:dyDescent="0.25">
      <c r="A251" s="57"/>
      <c r="B251" s="20">
        <v>2.8999999999999702</v>
      </c>
      <c r="C251" s="1">
        <f>D$158/$C$33*SIN(D$157*2*PI()/$C$33*$B251)</f>
        <v>0</v>
      </c>
      <c r="D251" s="1">
        <f>C251+E$158/$C$33*SIN(E$157*2*PI()/$C$33*$B251)</f>
        <v>0.1997320102887058</v>
      </c>
      <c r="E251" s="1">
        <f>D251+F$158/$C$33*SIN(F$157*2*PI()/$C$33*$B251)</f>
        <v>2.4618509487217721E-2</v>
      </c>
      <c r="F251" s="1">
        <f>E251+G$158/$C$33*SIN(G$157*2*PI()/$C$33*$B251)</f>
        <v>-2.1584088472298174E-2</v>
      </c>
      <c r="G251" s="1">
        <f>F251+H$158/$C$33*SIN(H$157*2*PI()/$C$33*$B251)</f>
        <v>0.19403718403348327</v>
      </c>
      <c r="I251" s="25"/>
      <c r="J251" s="26"/>
      <c r="K251" s="27"/>
      <c r="N251" s="25"/>
      <c r="O251" s="26"/>
      <c r="P251" s="27"/>
    </row>
    <row r="252" spans="1:16" s="20" customFormat="1" ht="15" hidden="1" customHeight="1" outlineLevel="1" x14ac:dyDescent="0.25">
      <c r="A252" s="57"/>
      <c r="B252" s="9">
        <v>2.9999999999999698</v>
      </c>
      <c r="C252" s="1">
        <f>D$158/$C$33*SIN(D$157*2*PI()/$C$33*$B252)</f>
        <v>0</v>
      </c>
      <c r="D252" s="1">
        <f>C252+E$158/$C$33*SIN(E$157*2*PI()/$C$33*$B252)</f>
        <v>0.19245008972987757</v>
      </c>
      <c r="E252" s="1">
        <f>D252+F$158/$C$33*SIN(F$157*2*PI()/$C$33*$B252)</f>
        <v>7.0221606307541151E-15</v>
      </c>
      <c r="F252" s="1">
        <f>E252+G$158/$C$33*SIN(G$157*2*PI()/$C$33*$B252)</f>
        <v>-7.2431451268882714E-15</v>
      </c>
      <c r="G252" s="1">
        <f>F252+H$158/$C$33*SIN(H$157*2*PI()/$C$33*$B252)</f>
        <v>0.1924500897298774</v>
      </c>
      <c r="I252" s="25"/>
      <c r="J252" s="26"/>
      <c r="K252" s="27"/>
      <c r="N252" s="25"/>
      <c r="O252" s="26"/>
      <c r="P252" s="27"/>
    </row>
    <row r="253" spans="1:16" s="20" customFormat="1" ht="15" hidden="1" customHeight="1" outlineLevel="1" x14ac:dyDescent="0.25">
      <c r="A253" s="57"/>
      <c r="B253" s="20">
        <v>3.0999999999999699</v>
      </c>
      <c r="C253" s="1">
        <f>D$158/$C$33*SIN(D$157*2*PI()/$C$33*$B253)</f>
        <v>0</v>
      </c>
      <c r="D253" s="1">
        <f>C253+E$158/$C$33*SIN(E$157*2*PI()/$C$33*$B253)</f>
        <v>0.18423057167890075</v>
      </c>
      <c r="E253" s="1">
        <f>D253+F$158/$C$33*SIN(F$157*2*PI()/$C$33*$B253)</f>
        <v>-2.1810284891492948E-2</v>
      </c>
      <c r="F253" s="1">
        <f>E253+G$158/$C$33*SIN(G$157*2*PI()/$C$33*$B253)</f>
        <v>2.4392313067995233E-2</v>
      </c>
      <c r="G253" s="1">
        <f>F253+H$158/$C$33*SIN(H$157*2*PI()/$C$33*$B253)</f>
        <v>0.17876083983667473</v>
      </c>
      <c r="I253" s="25"/>
      <c r="J253" s="26"/>
      <c r="K253" s="27"/>
      <c r="N253" s="25"/>
      <c r="O253" s="26"/>
      <c r="P253" s="27"/>
    </row>
    <row r="254" spans="1:16" s="20" customFormat="1" ht="15" hidden="1" customHeight="1" outlineLevel="1" x14ac:dyDescent="0.25">
      <c r="A254" s="57"/>
      <c r="B254" s="9">
        <v>3.19999999999997</v>
      </c>
      <c r="C254" s="1">
        <f>D$158/$C$33*SIN(D$157*2*PI()/$C$33*$B254)</f>
        <v>0</v>
      </c>
      <c r="D254" s="1">
        <f>C254+E$158/$C$33*SIN(E$157*2*PI()/$C$33*$B254)</f>
        <v>0.1751135008014966</v>
      </c>
      <c r="E254" s="1">
        <f>D254+F$158/$C$33*SIN(F$157*2*PI()/$C$33*$B254)</f>
        <v>-4.0507771704278134E-2</v>
      </c>
      <c r="F254" s="1">
        <f>E254+G$158/$C$33*SIN(G$157*2*PI()/$C$33*$B254)</f>
        <v>4.9878148979220105E-2</v>
      </c>
      <c r="G254" s="1">
        <f>F254+H$158/$C$33*SIN(H$157*2*PI()/$C$33*$B254)</f>
        <v>0.1542051629316567</v>
      </c>
      <c r="I254" s="25"/>
      <c r="J254" s="26"/>
      <c r="K254" s="27"/>
      <c r="N254" s="25"/>
      <c r="O254" s="26"/>
      <c r="P254" s="27"/>
    </row>
    <row r="255" spans="1:16" s="20" customFormat="1" ht="15" hidden="1" customHeight="1" outlineLevel="1" x14ac:dyDescent="0.25">
      <c r="A255" s="57"/>
      <c r="B255" s="20">
        <v>3.2999999999999701</v>
      </c>
      <c r="C255" s="1">
        <f>D$158/$C$33*SIN(D$157*2*PI()/$C$33*$B255)</f>
        <v>0</v>
      </c>
      <c r="D255" s="1">
        <f>C255+E$158/$C$33*SIN(E$157*2*PI()/$C$33*$B255)</f>
        <v>0.16514329455053514</v>
      </c>
      <c r="E255" s="1">
        <f>D255+F$158/$C$33*SIN(F$157*2*PI()/$C$33*$B255)</f>
        <v>-5.5861571086857936E-2</v>
      </c>
      <c r="F255" s="1">
        <f>E255+G$158/$C$33*SIN(G$157*2*PI()/$C$33*$B255)</f>
        <v>7.4757373867013588E-2</v>
      </c>
      <c r="G255" s="1">
        <f>F255+H$158/$C$33*SIN(H$157*2*PI()/$C$33*$B255)</f>
        <v>0.12095997182653376</v>
      </c>
      <c r="I255" s="25"/>
      <c r="J255" s="26"/>
      <c r="K255" s="27"/>
      <c r="N255" s="25"/>
      <c r="O255" s="26"/>
      <c r="P255" s="27"/>
    </row>
    <row r="256" spans="1:16" s="20" customFormat="1" ht="15" hidden="1" customHeight="1" outlineLevel="1" x14ac:dyDescent="0.25">
      <c r="A256" s="57"/>
      <c r="B256" s="9">
        <v>3.3999999999999702</v>
      </c>
      <c r="C256" s="1">
        <f>D$158/$C$33*SIN(D$157*2*PI()/$C$33*$B256)</f>
        <v>0</v>
      </c>
      <c r="D256" s="1">
        <f>C256+E$158/$C$33*SIN(E$157*2*PI()/$C$33*$B256)</f>
        <v>0.15436852676866944</v>
      </c>
      <c r="E256" s="1">
        <f>D256+F$158/$C$33*SIN(F$157*2*PI()/$C$33*$B256)</f>
        <v>-6.7718323680018816E-2</v>
      </c>
      <c r="F256" s="1">
        <f>E256+G$158/$C$33*SIN(G$157*2*PI()/$C$33*$B256)</f>
        <v>9.7424970870503863E-2</v>
      </c>
      <c r="G256" s="1">
        <f>F256+H$158/$C$33*SIN(H$157*2*PI()/$C$33*$B256)</f>
        <v>8.1923532260717011E-2</v>
      </c>
      <c r="I256" s="25"/>
      <c r="J256" s="26"/>
      <c r="K256" s="27"/>
      <c r="N256" s="25"/>
      <c r="O256" s="26"/>
      <c r="P256" s="27"/>
    </row>
    <row r="257" spans="1:16" s="20" customFormat="1" ht="15" hidden="1" customHeight="1" outlineLevel="1" x14ac:dyDescent="0.25">
      <c r="A257" s="57"/>
      <c r="B257" s="20">
        <v>3.4999999999999698</v>
      </c>
      <c r="C257" s="1">
        <f>D$158/$C$33*SIN(D$157*2*PI()/$C$33*$B257)</f>
        <v>0</v>
      </c>
      <c r="D257" s="1">
        <f>C257+E$158/$C$33*SIN(E$157*2*PI()/$C$33*$B257)</f>
        <v>0.14284169104145675</v>
      </c>
      <c r="E257" s="1">
        <f>D257+F$158/$C$33*SIN(F$157*2*PI()/$C$33*$B257)</f>
        <v>-7.6004476294591089E-2</v>
      </c>
      <c r="F257" s="1">
        <f>E257+G$158/$C$33*SIN(G$157*2*PI()/$C$33*$B257)</f>
        <v>0.1164456134352771</v>
      </c>
      <c r="G257" s="1">
        <f>F257+H$158/$C$33*SIN(H$157*2*PI()/$C$33*$B257)</f>
        <v>4.0441137140701647E-2</v>
      </c>
      <c r="I257" s="25"/>
      <c r="J257" s="26"/>
      <c r="K257" s="27"/>
      <c r="N257" s="25"/>
      <c r="O257" s="26"/>
      <c r="P257" s="27"/>
    </row>
    <row r="258" spans="1:16" s="20" customFormat="1" ht="15" hidden="1" customHeight="1" outlineLevel="1" x14ac:dyDescent="0.25">
      <c r="A258" s="57"/>
      <c r="B258" s="9">
        <v>3.5999999999999699</v>
      </c>
      <c r="C258" s="1">
        <f>D$158/$C$33*SIN(D$157*2*PI()/$C$33*$B258)</f>
        <v>0</v>
      </c>
      <c r="D258" s="1">
        <f>C258+E$158/$C$33*SIN(E$157*2*PI()/$C$33*$B258)</f>
        <v>0.13061894495388668</v>
      </c>
      <c r="E258" s="1">
        <f>D258+F$158/$C$33*SIN(F$157*2*PI()/$C$33*$B258)</f>
        <v>-8.0726947556150314E-2</v>
      </c>
      <c r="F258" s="1">
        <f>E258+G$158/$C$33*SIN(G$157*2*PI()/$C$33*$B258)</f>
        <v>0.13061894495387941</v>
      </c>
      <c r="G258" s="1">
        <f>F258+H$158/$C$33*SIN(H$157*2*PI()/$C$33*$B258)</f>
        <v>1.1574075031717257E-14</v>
      </c>
      <c r="I258" s="25"/>
      <c r="J258" s="26"/>
      <c r="K258" s="27"/>
      <c r="N258" s="25"/>
      <c r="O258" s="26"/>
      <c r="P258" s="27"/>
    </row>
    <row r="259" spans="1:16" s="20" customFormat="1" ht="15" hidden="1" customHeight="1" outlineLevel="1" x14ac:dyDescent="0.25">
      <c r="A259" s="57"/>
      <c r="B259" s="20">
        <v>3.69999999999997</v>
      </c>
      <c r="C259" s="1">
        <f>D$158/$C$33*SIN(D$157*2*PI()/$C$33*$B259)</f>
        <v>0</v>
      </c>
      <c r="D259" s="1">
        <f>C259+E$158/$C$33*SIN(E$157*2*PI()/$C$33*$B259)</f>
        <v>0.11775983649627177</v>
      </c>
      <c r="E259" s="1">
        <f>D259+F$158/$C$33*SIN(F$157*2*PI()/$C$33*$B259)</f>
        <v>-8.197217379243614E-2</v>
      </c>
      <c r="F259" s="1">
        <f>E259+G$158/$C$33*SIN(G$157*2*PI()/$C$33*$B259)</f>
        <v>0.13903269184495642</v>
      </c>
      <c r="G259" s="1">
        <f>F259+H$158/$C$33*SIN(H$157*2*PI()/$C$33*$B259)</f>
        <v>-3.6080808956525684E-2</v>
      </c>
      <c r="I259" s="25"/>
      <c r="J259" s="26"/>
      <c r="K259" s="27"/>
      <c r="N259" s="25"/>
      <c r="O259" s="26"/>
      <c r="P259" s="27"/>
    </row>
    <row r="260" spans="1:16" s="20" customFormat="1" ht="15" hidden="1" customHeight="1" outlineLevel="1" x14ac:dyDescent="0.25">
      <c r="A260" s="57"/>
      <c r="B260" s="9">
        <v>3.7999999999999701</v>
      </c>
      <c r="C260" s="1">
        <f>D$158/$C$33*SIN(D$157*2*PI()/$C$33*$B260)</f>
        <v>0</v>
      </c>
      <c r="D260" s="1">
        <f>C260+E$158/$C$33*SIN(E$157*2*PI()/$C$33*$B260)</f>
        <v>0.10432701395242433</v>
      </c>
      <c r="E260" s="1">
        <f>D260+F$158/$C$33*SIN(F$157*2*PI()/$C$33*$B260)</f>
        <v>-7.9903557726479085E-2</v>
      </c>
      <c r="F260" s="1">
        <f>E260+G$158/$C$33*SIN(G$157*2*PI()/$C$33*$B260)</f>
        <v>0.14110130791091643</v>
      </c>
      <c r="G260" s="1">
        <f>F260+H$158/$C$33*SIN(H$157*2*PI()/$C$33*$B260)</f>
        <v>-6.4939548659473684E-2</v>
      </c>
      <c r="I260" s="25"/>
      <c r="J260" s="26"/>
      <c r="K260" s="27"/>
      <c r="N260" s="25"/>
      <c r="O260" s="26"/>
      <c r="P260" s="27"/>
    </row>
    <row r="261" spans="1:16" s="20" customFormat="1" ht="15" hidden="1" customHeight="1" outlineLevel="1" x14ac:dyDescent="0.25">
      <c r="A261" s="57"/>
      <c r="B261" s="20">
        <v>3.8999999999999702</v>
      </c>
      <c r="C261" s="1">
        <f>D$158/$C$33*SIN(D$157*2*PI()/$C$33*$B261)</f>
        <v>0</v>
      </c>
      <c r="D261" s="1">
        <f>C261+E$158/$C$33*SIN(E$157*2*PI()/$C$33*$B261)</f>
        <v>9.0385920683515447E-2</v>
      </c>
      <c r="E261" s="1">
        <f>D261+F$158/$C$33*SIN(F$157*2*PI()/$C$33*$B261)</f>
        <v>-7.4757373867022886E-2</v>
      </c>
      <c r="F261" s="1">
        <f>E261+G$158/$C$33*SIN(G$157*2*PI()/$C$33*$B261)</f>
        <v>0.13658851864301563</v>
      </c>
      <c r="G261" s="1">
        <f>F261+H$158/$C$33*SIN(H$157*2*PI()/$C$33*$B261)</f>
        <v>-8.4416346994376473E-2</v>
      </c>
      <c r="I261" s="25"/>
      <c r="J261" s="26"/>
      <c r="K261" s="27"/>
      <c r="N261" s="25"/>
      <c r="O261" s="26"/>
      <c r="P261" s="27"/>
    </row>
    <row r="262" spans="1:16" s="20" customFormat="1" ht="15" hidden="1" customHeight="1" outlineLevel="1" x14ac:dyDescent="0.25">
      <c r="A262" s="57"/>
      <c r="B262" s="9">
        <v>3.9999999999999698</v>
      </c>
      <c r="C262" s="1">
        <f>D$158/$C$33*SIN(D$157*2*PI()/$C$33*$B262)</f>
        <v>0</v>
      </c>
      <c r="D262" s="1">
        <f>C262+E$158/$C$33*SIN(E$157*2*PI()/$C$33*$B262)</f>
        <v>7.6004476294597431E-2</v>
      </c>
      <c r="E262" s="1">
        <f>D262+F$158/$C$33*SIN(F$157*2*PI()/$C$33*$B262)</f>
        <v>-6.6837214746862897E-2</v>
      </c>
      <c r="F262" s="1">
        <f>E262+G$158/$C$33*SIN(G$157*2*PI()/$C$33*$B262)</f>
        <v>0.12561287498301954</v>
      </c>
      <c r="G262" s="1">
        <f>F262+H$158/$C$33*SIN(H$157*2*PI()/$C$33*$B262)</f>
        <v>-9.3233292353029934E-2</v>
      </c>
      <c r="I262" s="25"/>
      <c r="J262" s="26"/>
      <c r="K262" s="27"/>
      <c r="N262" s="25"/>
      <c r="O262" s="26"/>
      <c r="P262" s="27"/>
    </row>
    <row r="263" spans="1:16" s="20" customFormat="1" ht="15" hidden="1" customHeight="1" outlineLevel="1" x14ac:dyDescent="0.25">
      <c r="A263" s="57"/>
      <c r="B263" s="20">
        <v>4.0999999999999703</v>
      </c>
      <c r="C263" s="1">
        <f>D$158/$C$33*SIN(D$157*2*PI()/$C$33*$B263)</f>
        <v>0</v>
      </c>
      <c r="D263" s="1">
        <f>C263+E$158/$C$33*SIN(E$157*2*PI()/$C$33*$B263)</f>
        <v>6.1252745737115401E-2</v>
      </c>
      <c r="E263" s="1">
        <f>D263+F$158/$C$33*SIN(F$157*2*PI()/$C$33*$B263)</f>
        <v>-5.6507090759160238E-2</v>
      </c>
      <c r="F263" s="1">
        <f>E263+G$158/$C$33*SIN(G$157*2*PI()/$C$33*$B263)</f>
        <v>0.10863620379138128</v>
      </c>
      <c r="G263" s="1">
        <f>F263+H$158/$C$33*SIN(H$157*2*PI()/$C$33*$B263)</f>
        <v>-9.1095806497330623E-2</v>
      </c>
      <c r="I263" s="25"/>
      <c r="J263" s="26"/>
      <c r="K263" s="27"/>
      <c r="N263" s="25"/>
      <c r="O263" s="26"/>
      <c r="P263" s="27"/>
    </row>
    <row r="264" spans="1:16" s="20" customFormat="1" ht="15" hidden="1" customHeight="1" outlineLevel="1" x14ac:dyDescent="0.25">
      <c r="A264" s="57"/>
      <c r="B264" s="9">
        <v>4.19999999999997</v>
      </c>
      <c r="C264" s="1">
        <f>D$158/$C$33*SIN(D$157*2*PI()/$C$33*$B264)</f>
        <v>0</v>
      </c>
      <c r="D264" s="1">
        <f>C264+E$158/$C$33*SIN(E$157*2*PI()/$C$33*$B264)</f>
        <v>4.6202597959506701E-2</v>
      </c>
      <c r="E264" s="1">
        <f>D264+F$158/$C$33*SIN(F$157*2*PI()/$C$33*$B264)</f>
        <v>-4.418332272401309E-2</v>
      </c>
      <c r="F264" s="1">
        <f>E264+G$158/$C$33*SIN(G$157*2*PI()/$C$33*$B264)</f>
        <v>8.6435622229881354E-2</v>
      </c>
      <c r="G264" s="1">
        <f>F264+H$158/$C$33*SIN(H$157*2*PI()/$C$33*$B264)</f>
        <v>-7.8707672320663336E-2</v>
      </c>
      <c r="I264" s="25"/>
      <c r="J264" s="26"/>
      <c r="K264" s="27"/>
      <c r="N264" s="25"/>
      <c r="O264" s="26"/>
      <c r="P264" s="27"/>
    </row>
    <row r="265" spans="1:16" s="20" customFormat="1" ht="15" hidden="1" customHeight="1" outlineLevel="1" x14ac:dyDescent="0.25">
      <c r="A265" s="57"/>
      <c r="B265" s="20">
        <v>4.2999999999999696</v>
      </c>
      <c r="C265" s="1">
        <f>D$158/$C$33*SIN(D$157*2*PI()/$C$33*$B265)</f>
        <v>0</v>
      </c>
      <c r="D265" s="1">
        <f>C265+E$158/$C$33*SIN(E$157*2*PI()/$C$33*$B265)</f>
        <v>3.0927355768908094E-2</v>
      </c>
      <c r="E265" s="1">
        <f>D265+F$158/$C$33*SIN(F$157*2*PI()/$C$33*$B265)</f>
        <v>-3.032538996821188E-2</v>
      </c>
      <c r="F265" s="1">
        <f>E265+G$158/$C$33*SIN(G$157*2*PI()/$C$33*$B265)</f>
        <v>6.0060530715312449E-2</v>
      </c>
      <c r="G265" s="1">
        <f>F265+H$158/$C$33*SIN(H$157*2*PI()/$C$33*$B265)</f>
        <v>-5.7699305780971294E-2</v>
      </c>
      <c r="I265" s="25"/>
      <c r="J265" s="26"/>
      <c r="K265" s="27"/>
      <c r="N265" s="25"/>
      <c r="O265" s="26"/>
      <c r="P265" s="27"/>
    </row>
    <row r="266" spans="1:16" s="20" customFormat="1" ht="15" hidden="1" customHeight="1" outlineLevel="1" x14ac:dyDescent="0.25">
      <c r="A266" s="57"/>
      <c r="B266" s="9">
        <v>4.3999999999999702</v>
      </c>
      <c r="C266" s="1">
        <f>D$158/$C$33*SIN(D$157*2*PI()/$C$33*$B266)</f>
        <v>0</v>
      </c>
      <c r="D266" s="1">
        <f>C266+E$158/$C$33*SIN(E$157*2*PI()/$C$33*$B266)</f>
        <v>1.5501438609810297E-2</v>
      </c>
      <c r="E266" s="1">
        <f>D266+F$158/$C$33*SIN(F$157*2*PI()/$C$33*$B266)</f>
        <v>-1.5425917159102414E-2</v>
      </c>
      <c r="F266" s="1">
        <f>E266+G$158/$C$33*SIN(G$157*2*PI()/$C$33*$B266)</f>
        <v>3.0776680800413507E-2</v>
      </c>
      <c r="G266" s="1">
        <f>F266+H$158/$C$33*SIN(H$157*2*PI()/$C$33*$B266)</f>
        <v>-3.0476064936715438E-2</v>
      </c>
      <c r="I266" s="25"/>
      <c r="J266" s="26"/>
      <c r="K266" s="27"/>
      <c r="N266" s="25"/>
      <c r="O266" s="26"/>
      <c r="P266" s="27"/>
    </row>
    <row r="267" spans="1:16" s="20" customFormat="1" ht="15" hidden="1" customHeight="1" outlineLevel="1" x14ac:dyDescent="0.25">
      <c r="A267" s="57"/>
      <c r="B267" s="20">
        <v>4.4999999999999698</v>
      </c>
      <c r="C267" s="1">
        <f>D$158/$C$33*SIN(D$157*2*PI()/$C$33*$B267)</f>
        <v>0</v>
      </c>
      <c r="D267" s="1">
        <f>C267+E$158/$C$33*SIN(E$157*2*PI()/$C$33*$B267)</f>
        <v>4.7641770929541924E-15</v>
      </c>
      <c r="E267" s="1">
        <f>D267+F$158/$C$33*SIN(F$157*2*PI()/$C$33*$B267)</f>
        <v>-4.7641770929541924E-15</v>
      </c>
      <c r="F267" s="1">
        <f>E267+G$158/$C$33*SIN(G$157*2*PI()/$C$33*$B267)</f>
        <v>9.5283541859083831E-15</v>
      </c>
      <c r="G267" s="1">
        <f>F267+H$158/$C$33*SIN(H$157*2*PI()/$C$33*$B267)</f>
        <v>-9.5283541859083863E-15</v>
      </c>
      <c r="I267" s="25"/>
      <c r="J267" s="26"/>
      <c r="K267" s="27"/>
      <c r="N267" s="25"/>
      <c r="O267" s="26"/>
      <c r="P267" s="27"/>
    </row>
    <row r="268" spans="1:16" s="20" customFormat="1" ht="15" hidden="1" customHeight="1" outlineLevel="1" x14ac:dyDescent="0.25">
      <c r="A268" s="57"/>
      <c r="B268" s="9">
        <v>4.5999999999999703</v>
      </c>
      <c r="C268" s="1">
        <f>D$158/$C$33*SIN(D$157*2*PI()/$C$33*$B268)</f>
        <v>0</v>
      </c>
      <c r="D268" s="1">
        <f>C268+E$158/$C$33*SIN(E$157*2*PI()/$C$33*$B268)</f>
        <v>-1.550143860980099E-2</v>
      </c>
      <c r="E268" s="1">
        <f>D268+F$158/$C$33*SIN(F$157*2*PI()/$C$33*$B268)</f>
        <v>1.5425917159093243E-2</v>
      </c>
      <c r="F268" s="1">
        <f>E268+G$158/$C$33*SIN(G$157*2*PI()/$C$33*$B268)</f>
        <v>-3.0776680800395105E-2</v>
      </c>
      <c r="G268" s="1">
        <f>F268+H$158/$C$33*SIN(H$157*2*PI()/$C$33*$B268)</f>
        <v>3.0476064936697966E-2</v>
      </c>
      <c r="I268" s="25"/>
      <c r="J268" s="26"/>
      <c r="K268" s="27"/>
      <c r="N268" s="25"/>
      <c r="O268" s="26"/>
      <c r="P268" s="27"/>
    </row>
    <row r="269" spans="1:16" s="20" customFormat="1" ht="15" hidden="1" customHeight="1" outlineLevel="1" x14ac:dyDescent="0.25">
      <c r="A269" s="57"/>
      <c r="B269" s="20">
        <v>4.69999999999997</v>
      </c>
      <c r="C269" s="1">
        <f>D$158/$C$33*SIN(D$157*2*PI()/$C$33*$B269)</f>
        <v>0</v>
      </c>
      <c r="D269" s="1">
        <f>C269+E$158/$C$33*SIN(E$157*2*PI()/$C$33*$B269)</f>
        <v>-3.0927355768898754E-2</v>
      </c>
      <c r="E269" s="1">
        <f>D269+F$158/$C$33*SIN(F$157*2*PI()/$C$33*$B269)</f>
        <v>3.0325389968203102E-2</v>
      </c>
      <c r="F269" s="1">
        <f>E269+G$158/$C$33*SIN(G$157*2*PI()/$C$33*$B269)</f>
        <v>-6.0060530715295109E-2</v>
      </c>
      <c r="G269" s="1">
        <f>F269+H$158/$C$33*SIN(H$157*2*PI()/$C$33*$B269)</f>
        <v>5.7699305780956632E-2</v>
      </c>
      <c r="I269" s="25"/>
      <c r="J269" s="26"/>
      <c r="K269" s="27"/>
      <c r="N269" s="25"/>
      <c r="O269" s="26"/>
      <c r="P269" s="27"/>
    </row>
    <row r="270" spans="1:16" s="20" customFormat="1" ht="15" hidden="1" customHeight="1" outlineLevel="1" x14ac:dyDescent="0.25">
      <c r="A270" s="57"/>
      <c r="B270" s="9">
        <v>4.7999999999999696</v>
      </c>
      <c r="C270" s="1">
        <f>D$158/$C$33*SIN(D$157*2*PI()/$C$33*$B270)</f>
        <v>0</v>
      </c>
      <c r="D270" s="1">
        <f>C270+E$158/$C$33*SIN(E$157*2*PI()/$C$33*$B270)</f>
        <v>-4.6202597959497382E-2</v>
      </c>
      <c r="E270" s="1">
        <f>D270+F$158/$C$33*SIN(F$157*2*PI()/$C$33*$B270)</f>
        <v>4.4183322724005006E-2</v>
      </c>
      <c r="F270" s="1">
        <f>E270+G$158/$C$33*SIN(G$157*2*PI()/$C$33*$B270)</f>
        <v>-8.6435622229866324E-2</v>
      </c>
      <c r="G270" s="1">
        <f>F270+H$158/$C$33*SIN(H$157*2*PI()/$C$33*$B270)</f>
        <v>7.8707672320652858E-2</v>
      </c>
      <c r="I270" s="25"/>
      <c r="J270" s="26"/>
      <c r="K270" s="27"/>
      <c r="N270" s="25"/>
      <c r="O270" s="26"/>
      <c r="P270" s="27"/>
    </row>
    <row r="271" spans="1:16" s="20" customFormat="1" collapsed="1" x14ac:dyDescent="0.25">
      <c r="A271" s="57"/>
      <c r="B271" s="20">
        <v>4.8999999999999604</v>
      </c>
      <c r="C271" s="1">
        <f>D$158/$C$33*SIN(D$157*2*PI()/$C$33*$B271)</f>
        <v>0</v>
      </c>
      <c r="D271" s="1">
        <f>C271+E$158/$C$33*SIN(E$157*2*PI()/$C$33*$B271)</f>
        <v>-6.1252745737104999E-2</v>
      </c>
      <c r="E271" s="1">
        <f>D271+F$158/$C$33*SIN(F$157*2*PI()/$C$33*$B271)</f>
        <v>5.650709075915232E-2</v>
      </c>
      <c r="F271" s="1">
        <f>E271+G$158/$C$33*SIN(G$157*2*PI()/$C$33*$B271)</f>
        <v>-0.10863620379136717</v>
      </c>
      <c r="G271" s="1">
        <f>F271+H$158/$C$33*SIN(H$157*2*PI()/$C$33*$B271)</f>
        <v>9.1095806497325807E-2</v>
      </c>
      <c r="I271" s="25"/>
      <c r="J271" s="26"/>
      <c r="K271" s="27"/>
      <c r="N271" s="25"/>
      <c r="O271" s="26"/>
      <c r="P271" s="27"/>
    </row>
    <row r="272" spans="1:16" s="20" customFormat="1" x14ac:dyDescent="0.25">
      <c r="A272" s="57"/>
      <c r="B272" s="9">
        <v>4.99999999999996</v>
      </c>
      <c r="C272" s="1">
        <f>D$158/$C$33*SIN(D$157*2*PI()/$C$33*$B272)</f>
        <v>0</v>
      </c>
      <c r="D272" s="1">
        <f>C272+E$158/$C$33*SIN(E$157*2*PI()/$C$33*$B272)</f>
        <v>-7.6004476294587189E-2</v>
      </c>
      <c r="E272" s="1">
        <f>D272+F$158/$C$33*SIN(F$157*2*PI()/$C$33*$B272)</f>
        <v>6.683721474685643E-2</v>
      </c>
      <c r="F272" s="1">
        <f>E272+G$158/$C$33*SIN(G$157*2*PI()/$C$33*$B272)</f>
        <v>-0.12561287498300938</v>
      </c>
      <c r="G272" s="1">
        <f>F272+H$158/$C$33*SIN(H$157*2*PI()/$C$33*$B272)</f>
        <v>9.3233292353032515E-2</v>
      </c>
      <c r="I272" s="28"/>
      <c r="J272" s="29"/>
      <c r="K272" s="30"/>
      <c r="N272" s="25"/>
      <c r="O272" s="26"/>
      <c r="P272" s="27"/>
    </row>
    <row r="273" spans="2:16" s="19" customFormat="1" x14ac:dyDescent="0.25">
      <c r="I273" s="1"/>
      <c r="N273" s="25"/>
      <c r="O273" s="26"/>
      <c r="P273" s="27"/>
    </row>
    <row r="274" spans="2:16" s="19" customFormat="1" x14ac:dyDescent="0.25">
      <c r="B274" s="40" t="s">
        <v>19</v>
      </c>
      <c r="C274" s="40"/>
      <c r="D274" s="40"/>
      <c r="E274" s="40"/>
      <c r="G274" s="40" t="s">
        <v>19</v>
      </c>
      <c r="H274" s="40"/>
      <c r="I274" s="40"/>
      <c r="J274" s="40"/>
      <c r="N274" s="25"/>
      <c r="O274" s="26"/>
      <c r="P274" s="27"/>
    </row>
    <row r="275" spans="2:16" s="19" customFormat="1" x14ac:dyDescent="0.25">
      <c r="B275" s="4" t="s">
        <v>8</v>
      </c>
      <c r="C275" s="56" t="s">
        <v>29</v>
      </c>
      <c r="D275" s="4" t="s">
        <v>10</v>
      </c>
      <c r="E275" s="56" t="s">
        <v>29</v>
      </c>
      <c r="G275" s="4" t="s">
        <v>8</v>
      </c>
      <c r="H275" s="55" t="s">
        <v>28</v>
      </c>
      <c r="I275" s="4"/>
      <c r="J275" s="4"/>
      <c r="N275" s="25"/>
      <c r="O275" s="26"/>
      <c r="P275" s="27"/>
    </row>
    <row r="276" spans="2:16" s="19" customFormat="1" x14ac:dyDescent="0.25">
      <c r="B276" s="9">
        <f t="shared" ref="B276:B320" si="6">-D276</f>
        <v>-0.1</v>
      </c>
      <c r="C276" s="7">
        <f>1/($C$33*TAN(PI()/(2*$C$33)*B276))</f>
        <v>-6.3655512923066029</v>
      </c>
      <c r="D276" s="9">
        <v>0.1</v>
      </c>
      <c r="E276" s="7">
        <f>1/($C$33*TAN(PI()/(2*$C$33)*D276))</f>
        <v>6.3655512923066029</v>
      </c>
      <c r="F276" s="1"/>
      <c r="G276" s="9">
        <v>-4</v>
      </c>
      <c r="H276" s="7">
        <f>-1/$C$33*TAN(PI()/(2*$C$33)*G276)</f>
        <v>9.32332923530311E-2</v>
      </c>
      <c r="I276" s="9"/>
      <c r="N276" s="25"/>
      <c r="O276" s="26"/>
      <c r="P276" s="27"/>
    </row>
    <row r="277" spans="2:16" s="19" customFormat="1" x14ac:dyDescent="0.25">
      <c r="B277" s="9">
        <f t="shared" si="6"/>
        <v>-0.2</v>
      </c>
      <c r="C277" s="7">
        <f t="shared" ref="C277:C315" si="7">1/($C$33*TAN(PI()/(2*$C$33)*B277))</f>
        <v>-3.1818059203239559</v>
      </c>
      <c r="D277" s="9">
        <v>0.2</v>
      </c>
      <c r="E277" s="7">
        <f t="shared" ref="E277:E315" si="8">1/($C$33*TAN(PI()/(2*$C$33)*D277))</f>
        <v>3.1818059203239559</v>
      </c>
      <c r="F277" s="1"/>
      <c r="G277" s="19">
        <v>-3.9</v>
      </c>
      <c r="H277" s="7">
        <f t="shared" ref="H277:H340" si="9">-1/$C$33*TAN(PI()/(2*$C$33)*G277)</f>
        <v>8.9976003688334111E-2</v>
      </c>
      <c r="I277" s="9"/>
      <c r="N277" s="25"/>
      <c r="O277" s="26"/>
      <c r="P277" s="27"/>
    </row>
    <row r="278" spans="2:16" s="19" customFormat="1" ht="15" hidden="1" customHeight="1" outlineLevel="1" x14ac:dyDescent="0.25">
      <c r="B278" s="9">
        <f t="shared" si="6"/>
        <v>-0.3</v>
      </c>
      <c r="C278" s="7">
        <f t="shared" si="7"/>
        <v>-2.1201262986364684</v>
      </c>
      <c r="D278" s="9">
        <v>0.3</v>
      </c>
      <c r="E278" s="7">
        <f t="shared" si="8"/>
        <v>2.1201262986364684</v>
      </c>
      <c r="F278" s="1"/>
      <c r="G278" s="9">
        <v>-3.8</v>
      </c>
      <c r="H278" s="7">
        <f t="shared" si="9"/>
        <v>8.6809514056301912E-2</v>
      </c>
      <c r="I278" s="9"/>
      <c r="N278" s="25"/>
      <c r="O278" s="26"/>
      <c r="P278" s="27"/>
    </row>
    <row r="279" spans="2:16" s="19" customFormat="1" ht="15" hidden="1" customHeight="1" outlineLevel="1" x14ac:dyDescent="0.25">
      <c r="B279" s="9">
        <f t="shared" si="6"/>
        <v>-0.4</v>
      </c>
      <c r="C279" s="7">
        <f t="shared" si="7"/>
        <v>-1.5889629174124367</v>
      </c>
      <c r="D279" s="9">
        <v>0.4</v>
      </c>
      <c r="E279" s="7">
        <f t="shared" si="8"/>
        <v>1.5889629174124367</v>
      </c>
      <c r="F279" s="1"/>
      <c r="G279" s="21">
        <v>-3.7</v>
      </c>
      <c r="H279" s="7">
        <f t="shared" si="9"/>
        <v>8.3728227789199347E-2</v>
      </c>
      <c r="I279" s="9"/>
      <c r="N279" s="25"/>
      <c r="O279" s="26"/>
      <c r="P279" s="27"/>
    </row>
    <row r="280" spans="2:16" s="19" customFormat="1" ht="15" hidden="1" customHeight="1" outlineLevel="1" x14ac:dyDescent="0.25">
      <c r="B280" s="9">
        <f t="shared" si="6"/>
        <v>-0.5</v>
      </c>
      <c r="C280" s="7">
        <f t="shared" si="7"/>
        <v>-1.2700058114179269</v>
      </c>
      <c r="D280" s="9">
        <v>0.5</v>
      </c>
      <c r="E280" s="7">
        <f t="shared" si="8"/>
        <v>1.2700058114179269</v>
      </c>
      <c r="F280" s="1"/>
      <c r="G280" s="9">
        <v>-3.6</v>
      </c>
      <c r="H280" s="7">
        <f t="shared" si="9"/>
        <v>8.0726947556151202E-2</v>
      </c>
      <c r="I280" s="9"/>
      <c r="N280" s="25"/>
      <c r="O280" s="26"/>
      <c r="P280" s="27"/>
    </row>
    <row r="281" spans="2:16" s="19" customFormat="1" ht="15" hidden="1" customHeight="1" outlineLevel="1" x14ac:dyDescent="0.25">
      <c r="B281" s="9">
        <f t="shared" si="6"/>
        <v>-0.6</v>
      </c>
      <c r="C281" s="7">
        <f t="shared" si="7"/>
        <v>-1.0571516060247317</v>
      </c>
      <c r="D281" s="9">
        <v>0.6</v>
      </c>
      <c r="E281" s="7">
        <f t="shared" si="8"/>
        <v>1.0571516060247317</v>
      </c>
      <c r="F281" s="1"/>
      <c r="G281" s="21">
        <v>-3.5</v>
      </c>
      <c r="H281" s="7">
        <f t="shared" si="9"/>
        <v>7.7800837578856627E-2</v>
      </c>
      <c r="I281" s="9"/>
      <c r="N281" s="25"/>
      <c r="O281" s="26"/>
      <c r="P281" s="27"/>
    </row>
    <row r="282" spans="2:16" s="19" customFormat="1" ht="15" hidden="1" customHeight="1" outlineLevel="1" x14ac:dyDescent="0.25">
      <c r="B282" s="9">
        <f t="shared" si="6"/>
        <v>-0.7</v>
      </c>
      <c r="C282" s="7">
        <f t="shared" si="7"/>
        <v>-0.90492738088606595</v>
      </c>
      <c r="D282" s="9">
        <v>0.7</v>
      </c>
      <c r="E282" s="7">
        <f t="shared" si="8"/>
        <v>0.90492738088606595</v>
      </c>
      <c r="F282" s="1"/>
      <c r="G282" s="9">
        <v>-3.4</v>
      </c>
      <c r="H282" s="7">
        <f t="shared" si="9"/>
        <v>7.4945390760269612E-2</v>
      </c>
      <c r="I282" s="9"/>
      <c r="N282" s="25"/>
      <c r="O282" s="26"/>
      <c r="P282" s="27"/>
    </row>
    <row r="283" spans="2:16" s="19" customFormat="1" ht="15" hidden="1" customHeight="1" outlineLevel="1" x14ac:dyDescent="0.25">
      <c r="B283" s="9">
        <f t="shared" si="6"/>
        <v>-0.8</v>
      </c>
      <c r="C283" s="7">
        <f t="shared" si="7"/>
        <v>-0.79059663582046757</v>
      </c>
      <c r="D283" s="9">
        <v>0.8</v>
      </c>
      <c r="E283" s="7">
        <f t="shared" si="8"/>
        <v>0.79059663582046757</v>
      </c>
      <c r="F283" s="1"/>
      <c r="G283" s="21">
        <v>-3.3</v>
      </c>
      <c r="H283" s="7">
        <f t="shared" si="9"/>
        <v>7.2156399244167821E-2</v>
      </c>
      <c r="I283" s="9"/>
      <c r="N283" s="25"/>
      <c r="O283" s="26"/>
      <c r="P283" s="27"/>
    </row>
    <row r="284" spans="2:16" s="19" customFormat="1" ht="15" hidden="1" customHeight="1" outlineLevel="1" x14ac:dyDescent="0.25">
      <c r="B284" s="9">
        <f t="shared" si="6"/>
        <v>-0.9</v>
      </c>
      <c r="C284" s="7">
        <f t="shared" si="7"/>
        <v>-0.7015279460750049</v>
      </c>
      <c r="D284" s="9">
        <v>0.9</v>
      </c>
      <c r="E284" s="7">
        <f t="shared" si="8"/>
        <v>0.7015279460750049</v>
      </c>
      <c r="F284" s="1"/>
      <c r="G284" s="9">
        <v>-3.2</v>
      </c>
      <c r="H284" s="7">
        <f t="shared" si="9"/>
        <v>6.9429927989925269E-2</v>
      </c>
      <c r="I284" s="9"/>
      <c r="N284" s="25"/>
      <c r="O284" s="26"/>
      <c r="P284" s="27"/>
    </row>
    <row r="285" spans="2:16" s="19" customFormat="1" ht="15" hidden="1" customHeight="1" outlineLevel="1" x14ac:dyDescent="0.25">
      <c r="B285" s="9">
        <f t="shared" si="6"/>
        <v>-1</v>
      </c>
      <c r="C285" s="7">
        <f t="shared" si="7"/>
        <v>-0.63014242440196766</v>
      </c>
      <c r="D285" s="9">
        <v>1</v>
      </c>
      <c r="E285" s="7">
        <f t="shared" si="8"/>
        <v>0.63014242440196766</v>
      </c>
      <c r="F285" s="1"/>
      <c r="G285" s="21">
        <v>-3.1</v>
      </c>
      <c r="H285" s="7">
        <f t="shared" si="9"/>
        <v>6.676229100306226E-2</v>
      </c>
      <c r="I285" s="9"/>
      <c r="N285" s="25"/>
      <c r="O285" s="26"/>
      <c r="P285" s="27"/>
    </row>
    <row r="286" spans="2:16" s="19" customFormat="1" ht="15" hidden="1" customHeight="1" outlineLevel="1" x14ac:dyDescent="0.25">
      <c r="B286" s="9">
        <f t="shared" si="6"/>
        <v>-1.1000000000000001</v>
      </c>
      <c r="C286" s="7">
        <f t="shared" si="7"/>
        <v>-0.57161711288558992</v>
      </c>
      <c r="D286" s="9">
        <v>1.1000000000000001</v>
      </c>
      <c r="E286" s="7">
        <f t="shared" si="8"/>
        <v>0.57161711288558992</v>
      </c>
      <c r="F286" s="1"/>
      <c r="G286" s="9">
        <v>-3</v>
      </c>
      <c r="H286" s="7">
        <f t="shared" si="9"/>
        <v>6.4150029909958411E-2</v>
      </c>
      <c r="I286" s="9"/>
      <c r="N286" s="25"/>
      <c r="O286" s="26"/>
      <c r="P286" s="27"/>
    </row>
    <row r="287" spans="2:16" s="19" customFormat="1" ht="15" hidden="1" customHeight="1" outlineLevel="1" x14ac:dyDescent="0.25">
      <c r="B287" s="9">
        <f t="shared" si="6"/>
        <v>-1.2</v>
      </c>
      <c r="C287" s="7">
        <f t="shared" si="7"/>
        <v>-0.52273667883093944</v>
      </c>
      <c r="D287" s="9">
        <v>1.2</v>
      </c>
      <c r="E287" s="7">
        <f t="shared" si="8"/>
        <v>0.52273667883093944</v>
      </c>
      <c r="F287" s="1"/>
      <c r="G287" s="21">
        <v>-2.9</v>
      </c>
      <c r="H287" s="7">
        <f t="shared" si="9"/>
        <v>6.1589894605863192E-2</v>
      </c>
      <c r="I287" s="9"/>
      <c r="N287" s="25"/>
      <c r="O287" s="26"/>
      <c r="P287" s="27"/>
    </row>
    <row r="288" spans="2:16" s="19" customFormat="1" ht="15" hidden="1" customHeight="1" outlineLevel="1" x14ac:dyDescent="0.25">
      <c r="B288" s="9">
        <f t="shared" si="6"/>
        <v>-1.3</v>
      </c>
      <c r="C288" s="7">
        <f t="shared" si="7"/>
        <v>-0.48127509714268396</v>
      </c>
      <c r="D288" s="9">
        <v>1.3</v>
      </c>
      <c r="E288" s="7">
        <f t="shared" si="8"/>
        <v>0.48127509714268396</v>
      </c>
      <c r="F288" s="1"/>
      <c r="G288" s="9">
        <v>-2.8</v>
      </c>
      <c r="H288" s="7">
        <f t="shared" si="9"/>
        <v>5.9078825740164292E-2</v>
      </c>
      <c r="I288" s="9"/>
      <c r="N288" s="25"/>
      <c r="O288" s="26"/>
      <c r="P288" s="27"/>
    </row>
    <row r="289" spans="2:16" s="19" customFormat="1" ht="15" hidden="1" customHeight="1" outlineLevel="1" x14ac:dyDescent="0.25">
      <c r="B289" s="9">
        <f t="shared" si="6"/>
        <v>-1.4</v>
      </c>
      <c r="C289" s="7">
        <f t="shared" si="7"/>
        <v>-0.44564232594842723</v>
      </c>
      <c r="D289" s="9">
        <v>1.4</v>
      </c>
      <c r="E289" s="7">
        <f t="shared" si="8"/>
        <v>0.44564232594842723</v>
      </c>
      <c r="F289" s="1"/>
      <c r="G289" s="21">
        <v>-2.7</v>
      </c>
      <c r="H289" s="7">
        <f t="shared" si="9"/>
        <v>5.661393883271431E-2</v>
      </c>
      <c r="I289" s="9"/>
      <c r="N289" s="25"/>
      <c r="O289" s="26"/>
      <c r="P289" s="27"/>
    </row>
    <row r="290" spans="2:16" s="19" customFormat="1" ht="15" hidden="1" customHeight="1" outlineLevel="1" x14ac:dyDescent="0.25">
      <c r="B290" s="9">
        <f t="shared" si="6"/>
        <v>-1.5</v>
      </c>
      <c r="C290" s="7">
        <f t="shared" si="7"/>
        <v>-0.41467231195209747</v>
      </c>
      <c r="D290" s="9">
        <v>1.5</v>
      </c>
      <c r="E290" s="7">
        <f t="shared" si="8"/>
        <v>0.41467231195209747</v>
      </c>
      <c r="F290" s="1"/>
      <c r="G290" s="9">
        <v>-2.6</v>
      </c>
      <c r="H290" s="7">
        <f t="shared" si="9"/>
        <v>5.4192509840651271E-2</v>
      </c>
      <c r="I290" s="9"/>
      <c r="N290" s="25"/>
      <c r="O290" s="26"/>
      <c r="P290" s="27"/>
    </row>
    <row r="291" spans="2:16" s="19" customFormat="1" ht="15" hidden="1" customHeight="1" outlineLevel="1" x14ac:dyDescent="0.25">
      <c r="B291" s="9">
        <f t="shared" si="6"/>
        <v>-1.6</v>
      </c>
      <c r="C291" s="7">
        <f t="shared" si="7"/>
        <v>-0.38749049376010097</v>
      </c>
      <c r="D291" s="9">
        <v>1.6</v>
      </c>
      <c r="E291" s="7">
        <f t="shared" si="8"/>
        <v>0.38749049376010097</v>
      </c>
      <c r="F291" s="1"/>
      <c r="G291" s="21">
        <v>-2.5</v>
      </c>
      <c r="H291" s="7">
        <f t="shared" si="9"/>
        <v>5.181196201722206E-2</v>
      </c>
      <c r="I291" s="9"/>
      <c r="N291" s="25"/>
      <c r="O291" s="26"/>
      <c r="P291" s="27"/>
    </row>
    <row r="292" spans="2:16" s="19" customFormat="1" ht="15" hidden="1" customHeight="1" outlineLevel="1" x14ac:dyDescent="0.25">
      <c r="B292" s="9">
        <f t="shared" si="6"/>
        <v>-1.7</v>
      </c>
      <c r="C292" s="7">
        <f t="shared" si="7"/>
        <v>-0.36342806872046013</v>
      </c>
      <c r="D292" s="9">
        <v>1.7</v>
      </c>
      <c r="E292" s="7">
        <f t="shared" si="8"/>
        <v>0.36342806872046013</v>
      </c>
      <c r="F292" s="1"/>
      <c r="G292" s="9">
        <v>-2.4</v>
      </c>
      <c r="H292" s="7">
        <f t="shared" si="9"/>
        <v>4.9469853923170673E-2</v>
      </c>
      <c r="I292" s="9"/>
      <c r="J292"/>
      <c r="K292"/>
      <c r="L292"/>
      <c r="M292"/>
      <c r="N292" s="25"/>
      <c r="O292" s="26"/>
      <c r="P292" s="27"/>
    </row>
    <row r="293" spans="2:16" s="19" customFormat="1" ht="15" hidden="1" customHeight="1" outlineLevel="1" x14ac:dyDescent="0.25">
      <c r="B293" s="9">
        <f t="shared" si="6"/>
        <v>-1.8</v>
      </c>
      <c r="C293" s="7">
        <f t="shared" si="7"/>
        <v>-0.34196483746391709</v>
      </c>
      <c r="D293" s="9">
        <v>1.8</v>
      </c>
      <c r="E293" s="7">
        <f t="shared" si="8"/>
        <v>0.34196483746391709</v>
      </c>
      <c r="F293" s="1"/>
      <c r="G293" s="21">
        <v>-2.2999999999999998</v>
      </c>
      <c r="H293" s="7">
        <f t="shared" si="9"/>
        <v>4.7163868467733856E-2</v>
      </c>
      <c r="I293" s="9"/>
      <c r="J293"/>
      <c r="K293"/>
      <c r="L293"/>
      <c r="M293"/>
      <c r="N293" s="25"/>
      <c r="O293" s="26"/>
      <c r="P293" s="27"/>
    </row>
    <row r="294" spans="2:16" s="19" customFormat="1" ht="15" hidden="1" customHeight="1" outlineLevel="1" x14ac:dyDescent="0.25">
      <c r="B294" s="9">
        <f t="shared" si="6"/>
        <v>-1.9</v>
      </c>
      <c r="C294" s="7">
        <f t="shared" si="7"/>
        <v>-0.32269009751953592</v>
      </c>
      <c r="D294" s="9">
        <v>1.9</v>
      </c>
      <c r="E294" s="7">
        <f t="shared" si="8"/>
        <v>0.32269009751953592</v>
      </c>
      <c r="F294" s="1"/>
      <c r="G294" s="9">
        <v>-2.2000000000000002</v>
      </c>
      <c r="H294" s="7">
        <f t="shared" si="9"/>
        <v>4.4891802870572983E-2</v>
      </c>
      <c r="I294" s="9"/>
      <c r="J294"/>
      <c r="K294"/>
      <c r="L294"/>
      <c r="M294"/>
      <c r="N294" s="25"/>
      <c r="O294" s="26"/>
      <c r="P294" s="27"/>
    </row>
    <row r="295" spans="2:16" s="19" customFormat="1" ht="15" hidden="1" customHeight="1" outlineLevel="1" x14ac:dyDescent="0.25">
      <c r="B295" s="9">
        <f t="shared" si="6"/>
        <v>-2</v>
      </c>
      <c r="C295" s="7">
        <f t="shared" si="7"/>
        <v>-0.30527526882829142</v>
      </c>
      <c r="D295" s="9">
        <v>2</v>
      </c>
      <c r="E295" s="7">
        <f t="shared" si="8"/>
        <v>0.30527526882829142</v>
      </c>
      <c r="F295" s="1"/>
      <c r="G295" s="21">
        <v>-2.1</v>
      </c>
      <c r="H295" s="7">
        <f t="shared" si="9"/>
        <v>4.2651559448379527E-2</v>
      </c>
      <c r="I295" s="9"/>
      <c r="J295"/>
      <c r="K295"/>
      <c r="L295"/>
      <c r="M295"/>
      <c r="N295" s="25"/>
      <c r="O295" s="26"/>
      <c r="P295" s="27"/>
    </row>
    <row r="296" spans="2:16" s="19" customFormat="1" ht="15" hidden="1" customHeight="1" outlineLevel="1" x14ac:dyDescent="0.25">
      <c r="B296" s="9">
        <f t="shared" si="6"/>
        <v>-2.1</v>
      </c>
      <c r="C296" s="7">
        <f t="shared" si="7"/>
        <v>-0.28945434052153352</v>
      </c>
      <c r="D296" s="9">
        <v>2.1</v>
      </c>
      <c r="E296" s="7">
        <f t="shared" si="8"/>
        <v>0.28945434052153352</v>
      </c>
      <c r="F296" s="1"/>
      <c r="G296" s="9">
        <v>-2</v>
      </c>
      <c r="H296" s="7">
        <f t="shared" si="9"/>
        <v>4.044113714068915E-2</v>
      </c>
      <c r="I296" s="9"/>
      <c r="J296"/>
      <c r="K296"/>
      <c r="L296"/>
      <c r="M296"/>
      <c r="N296" s="25"/>
      <c r="O296" s="26"/>
      <c r="P296" s="27"/>
    </row>
    <row r="297" spans="2:16" s="19" customFormat="1" ht="15" hidden="1" customHeight="1" outlineLevel="1" x14ac:dyDescent="0.25">
      <c r="B297" s="9">
        <f t="shared" si="6"/>
        <v>-2.2000000000000002</v>
      </c>
      <c r="C297" s="7">
        <f t="shared" si="7"/>
        <v>-0.27500965037958841</v>
      </c>
      <c r="D297" s="9">
        <v>2.2000000000000002</v>
      </c>
      <c r="E297" s="7">
        <f t="shared" si="8"/>
        <v>0.27500965037958841</v>
      </c>
      <c r="F297" s="1"/>
      <c r="G297" s="21">
        <v>-1.9</v>
      </c>
      <c r="H297" s="7">
        <f t="shared" si="9"/>
        <v>3.825862369885169E-2</v>
      </c>
      <c r="I297" s="9"/>
      <c r="J297"/>
      <c r="K297"/>
      <c r="L297"/>
      <c r="M297"/>
      <c r="N297" s="25"/>
      <c r="O297" s="26"/>
      <c r="P297" s="27"/>
    </row>
    <row r="298" spans="2:16" s="19" customFormat="1" ht="15" hidden="1" customHeight="1" outlineLevel="1" x14ac:dyDescent="0.25">
      <c r="B298" s="9">
        <f t="shared" si="6"/>
        <v>-2.2999999999999998</v>
      </c>
      <c r="C298" s="7">
        <f t="shared" si="7"/>
        <v>-0.26176137398041699</v>
      </c>
      <c r="D298" s="9">
        <v>2.2999999999999998</v>
      </c>
      <c r="E298" s="7">
        <f t="shared" si="8"/>
        <v>0.26176137398041699</v>
      </c>
      <c r="F298" s="1"/>
      <c r="G298" s="9">
        <v>-1.8</v>
      </c>
      <c r="H298" s="7">
        <f t="shared" si="9"/>
        <v>3.610218847032292E-2</v>
      </c>
      <c r="I298" s="9"/>
      <c r="J298"/>
      <c r="K298"/>
      <c r="L298"/>
      <c r="M298"/>
      <c r="N298" s="25"/>
      <c r="O298" s="26"/>
      <c r="P298" s="27"/>
    </row>
    <row r="299" spans="2:16" s="19" customFormat="1" ht="15" hidden="1" customHeight="1" outlineLevel="1" x14ac:dyDescent="0.25">
      <c r="B299" s="9">
        <f t="shared" si="6"/>
        <v>-2.4</v>
      </c>
      <c r="C299" s="7">
        <f t="shared" si="7"/>
        <v>-0.24955964154491292</v>
      </c>
      <c r="D299" s="9">
        <v>2.4</v>
      </c>
      <c r="E299" s="7">
        <f t="shared" si="8"/>
        <v>0.24955964154491292</v>
      </c>
      <c r="F299" s="1"/>
      <c r="G299" s="21">
        <v>-1.7</v>
      </c>
      <c r="H299" s="7">
        <f t="shared" si="9"/>
        <v>3.3970075717628924E-2</v>
      </c>
      <c r="I299" s="9"/>
      <c r="J299"/>
      <c r="K299"/>
      <c r="L299"/>
      <c r="M299"/>
      <c r="N299" s="25"/>
      <c r="O299" s="26"/>
      <c r="P299" s="27"/>
    </row>
    <row r="300" spans="2:16" s="19" customFormat="1" ht="15" hidden="1" customHeight="1" outlineLevel="1" x14ac:dyDescent="0.25">
      <c r="B300" s="9">
        <f t="shared" si="6"/>
        <v>-2.5</v>
      </c>
      <c r="C300" s="7">
        <f t="shared" si="7"/>
        <v>-0.23827854672328427</v>
      </c>
      <c r="D300" s="9">
        <v>2.5</v>
      </c>
      <c r="E300" s="7">
        <f t="shared" si="8"/>
        <v>0.23827854672328427</v>
      </c>
      <c r="F300" s="1"/>
      <c r="G300" s="9">
        <v>-1.6</v>
      </c>
      <c r="H300" s="7">
        <f t="shared" si="9"/>
        <v>3.1860598417645325E-2</v>
      </c>
      <c r="I300" s="9"/>
      <c r="J300"/>
      <c r="K300"/>
      <c r="L300"/>
      <c r="M300"/>
      <c r="N300" s="25"/>
      <c r="O300" s="26"/>
      <c r="P300" s="27"/>
    </row>
    <row r="301" spans="2:16" s="19" customFormat="1" ht="15" hidden="1" customHeight="1" outlineLevel="1" x14ac:dyDescent="0.25">
      <c r="B301" s="9">
        <f t="shared" si="6"/>
        <v>-2.6</v>
      </c>
      <c r="C301" s="7">
        <f t="shared" si="7"/>
        <v>-0.22781153795325515</v>
      </c>
      <c r="D301" s="9">
        <v>2.6</v>
      </c>
      <c r="E301" s="7">
        <f t="shared" si="8"/>
        <v>0.22781153795325515</v>
      </c>
      <c r="F301" s="1"/>
      <c r="G301" s="21">
        <v>-1.5</v>
      </c>
      <c r="H301" s="7">
        <f t="shared" si="9"/>
        <v>2.9772132492346965E-2</v>
      </c>
      <c r="I301" s="9"/>
      <c r="J301"/>
      <c r="K301"/>
      <c r="L301"/>
      <c r="M301"/>
      <c r="N301" s="25"/>
      <c r="O301" s="26"/>
      <c r="P301" s="27"/>
    </row>
    <row r="302" spans="2:16" s="19" customFormat="1" ht="15" hidden="1" customHeight="1" outlineLevel="1" x14ac:dyDescent="0.25">
      <c r="B302" s="9">
        <f t="shared" si="6"/>
        <v>-2.7</v>
      </c>
      <c r="C302" s="7">
        <f t="shared" si="7"/>
        <v>-0.21806783394501672</v>
      </c>
      <c r="D302" s="9">
        <v>2.7</v>
      </c>
      <c r="E302" s="7">
        <f t="shared" si="8"/>
        <v>0.21806783394501672</v>
      </c>
      <c r="F302" s="1"/>
      <c r="G302" s="9">
        <v>-1.4</v>
      </c>
      <c r="H302" s="7">
        <f t="shared" si="9"/>
        <v>2.7703111427020071E-2</v>
      </c>
      <c r="I302" s="9"/>
      <c r="J302"/>
      <c r="K302"/>
      <c r="L302"/>
      <c r="M302"/>
      <c r="N302" s="25"/>
      <c r="O302" s="26"/>
      <c r="P302" s="27"/>
    </row>
    <row r="303" spans="2:16" s="19" customFormat="1" ht="15" hidden="1" customHeight="1" outlineLevel="1" x14ac:dyDescent="0.25">
      <c r="B303" s="9">
        <f t="shared" si="6"/>
        <v>-2.8</v>
      </c>
      <c r="C303" s="7">
        <f t="shared" si="7"/>
        <v>-0.2089696072607036</v>
      </c>
      <c r="D303" s="9">
        <v>2.8</v>
      </c>
      <c r="E303" s="7">
        <f t="shared" si="8"/>
        <v>0.2089696072607036</v>
      </c>
      <c r="F303" s="1"/>
      <c r="G303" s="21">
        <v>-1.3</v>
      </c>
      <c r="H303" s="7">
        <f t="shared" si="9"/>
        <v>2.5652021236173678E-2</v>
      </c>
      <c r="I303" s="9"/>
      <c r="J303"/>
      <c r="K303"/>
      <c r="L303"/>
      <c r="M303"/>
      <c r="N303" s="25"/>
      <c r="O303" s="26"/>
      <c r="P303" s="27"/>
    </row>
    <row r="304" spans="2:16" s="19" customFormat="1" ht="15" hidden="1" customHeight="1" outlineLevel="1" x14ac:dyDescent="0.25">
      <c r="B304" s="9">
        <f t="shared" si="6"/>
        <v>-2.9</v>
      </c>
      <c r="C304" s="7">
        <f t="shared" si="7"/>
        <v>-0.20044975058571382</v>
      </c>
      <c r="D304" s="9">
        <v>2.9</v>
      </c>
      <c r="E304" s="7">
        <f t="shared" si="8"/>
        <v>0.20044975058571382</v>
      </c>
      <c r="F304" s="1"/>
      <c r="G304" s="9">
        <v>-1.2</v>
      </c>
      <c r="H304" s="7">
        <f t="shared" si="9"/>
        <v>2.3617395741113566E-2</v>
      </c>
      <c r="I304" s="9"/>
      <c r="J304"/>
      <c r="K304"/>
      <c r="L304"/>
      <c r="M304"/>
      <c r="N304" s="25"/>
      <c r="O304" s="26"/>
      <c r="P304" s="27"/>
    </row>
    <row r="305" spans="2:16" s="19" customFormat="1" ht="15" hidden="1" customHeight="1" outlineLevel="1" x14ac:dyDescent="0.25">
      <c r="B305" s="9">
        <f t="shared" si="6"/>
        <v>-3</v>
      </c>
      <c r="C305" s="7">
        <f t="shared" si="7"/>
        <v>-0.19245008972987526</v>
      </c>
      <c r="D305" s="9">
        <v>3</v>
      </c>
      <c r="E305" s="7">
        <f t="shared" si="8"/>
        <v>0.19245008972987526</v>
      </c>
      <c r="F305" s="1"/>
      <c r="G305" s="21">
        <v>-1.1000000000000001</v>
      </c>
      <c r="H305" s="7">
        <f t="shared" si="9"/>
        <v>2.1597812126413166E-2</v>
      </c>
      <c r="I305" s="9"/>
      <c r="J305"/>
      <c r="K305"/>
      <c r="L305"/>
      <c r="M305"/>
      <c r="N305" s="25"/>
      <c r="O305" s="26"/>
      <c r="P305" s="27"/>
    </row>
    <row r="306" spans="2:16" s="19" customFormat="1" ht="15" hidden="1" customHeight="1" outlineLevel="1" x14ac:dyDescent="0.25">
      <c r="B306" s="9">
        <f t="shared" si="6"/>
        <v>-3.1</v>
      </c>
      <c r="C306" s="7">
        <f t="shared" si="7"/>
        <v>-0.18491994248339089</v>
      </c>
      <c r="D306" s="9">
        <v>3.1</v>
      </c>
      <c r="E306" s="7">
        <f t="shared" si="8"/>
        <v>0.18491994248339089</v>
      </c>
      <c r="F306" s="1"/>
      <c r="G306" s="9">
        <v>-1</v>
      </c>
      <c r="H306" s="7">
        <f t="shared" si="9"/>
        <v>1.9591886745384996E-2</v>
      </c>
      <c r="I306" s="9"/>
      <c r="J306"/>
      <c r="K306"/>
      <c r="L306"/>
      <c r="M306"/>
      <c r="N306" s="25"/>
      <c r="O306" s="26"/>
      <c r="P306" s="27"/>
    </row>
    <row r="307" spans="2:16" s="19" customFormat="1" ht="15" hidden="1" customHeight="1" outlineLevel="1" x14ac:dyDescent="0.25">
      <c r="B307" s="9">
        <f t="shared" si="6"/>
        <v>-3.2</v>
      </c>
      <c r="C307" s="7">
        <f t="shared" si="7"/>
        <v>-0.17781494767122782</v>
      </c>
      <c r="D307" s="9">
        <v>3.2</v>
      </c>
      <c r="E307" s="7">
        <f t="shared" si="8"/>
        <v>0.17781494767122782</v>
      </c>
      <c r="F307" s="1"/>
      <c r="G307" s="21">
        <v>-0.9</v>
      </c>
      <c r="H307" s="7">
        <f t="shared" si="9"/>
        <v>1.7598271147170694E-2</v>
      </c>
      <c r="I307" s="9"/>
      <c r="J307"/>
      <c r="K307"/>
      <c r="L307"/>
      <c r="M307"/>
      <c r="N307" s="25"/>
      <c r="O307" s="26"/>
      <c r="P307" s="27"/>
    </row>
    <row r="308" spans="2:16" s="19" customFormat="1" ht="15" hidden="1" customHeight="1" outlineLevel="1" x14ac:dyDescent="0.25">
      <c r="B308" s="9">
        <f t="shared" si="6"/>
        <v>-3.3</v>
      </c>
      <c r="C308" s="7">
        <f t="shared" si="7"/>
        <v>-0.17109610709050924</v>
      </c>
      <c r="D308" s="9">
        <v>3.3</v>
      </c>
      <c r="E308" s="7">
        <f t="shared" si="8"/>
        <v>0.17109610709050924</v>
      </c>
      <c r="F308" s="1"/>
      <c r="G308" s="9">
        <v>-0.8</v>
      </c>
      <c r="H308" s="7">
        <f t="shared" si="9"/>
        <v>1.5615648300265716E-2</v>
      </c>
      <c r="I308" s="9"/>
      <c r="J308"/>
      <c r="K308"/>
      <c r="L308"/>
      <c r="M308"/>
      <c r="N308" s="25"/>
      <c r="O308" s="26"/>
      <c r="P308" s="27"/>
    </row>
    <row r="309" spans="2:16" s="19" customFormat="1" ht="15" hidden="1" customHeight="1" outlineLevel="1" x14ac:dyDescent="0.25">
      <c r="B309" s="9">
        <f t="shared" si="6"/>
        <v>-3.4</v>
      </c>
      <c r="C309" s="7">
        <f t="shared" si="7"/>
        <v>-0.16472899650141562</v>
      </c>
      <c r="D309" s="9">
        <v>3.4</v>
      </c>
      <c r="E309" s="7">
        <f t="shared" si="8"/>
        <v>0.16472899650141562</v>
      </c>
      <c r="F309" s="1"/>
      <c r="G309" s="21">
        <v>-0.7</v>
      </c>
      <c r="H309" s="7">
        <f t="shared" si="9"/>
        <v>1.364272898921162E-2</v>
      </c>
      <c r="I309" s="9"/>
      <c r="J309"/>
      <c r="K309"/>
      <c r="L309"/>
      <c r="M309"/>
      <c r="N309" s="25"/>
      <c r="O309" s="26"/>
      <c r="P309" s="27"/>
    </row>
    <row r="310" spans="2:16" s="19" customFormat="1" ht="15" hidden="1" customHeight="1" outlineLevel="1" x14ac:dyDescent="0.25">
      <c r="B310" s="9">
        <f t="shared" si="6"/>
        <v>-3.5</v>
      </c>
      <c r="C310" s="7">
        <f t="shared" si="7"/>
        <v>-0.15868311186023495</v>
      </c>
      <c r="D310" s="9">
        <v>3.5</v>
      </c>
      <c r="E310" s="7">
        <f t="shared" si="8"/>
        <v>0.15868311186023495</v>
      </c>
      <c r="F310" s="1"/>
      <c r="G310" s="9">
        <v>-0.6</v>
      </c>
      <c r="H310" s="7">
        <f t="shared" si="9"/>
        <v>1.1678248362852939E-2</v>
      </c>
      <c r="I310" s="9"/>
      <c r="J310"/>
      <c r="K310"/>
      <c r="L310"/>
      <c r="M310"/>
      <c r="N310" s="25"/>
      <c r="O310" s="26"/>
      <c r="P310" s="27"/>
    </row>
    <row r="311" spans="2:16" s="19" customFormat="1" ht="15" hidden="1" customHeight="1" outlineLevel="1" x14ac:dyDescent="0.25">
      <c r="B311" s="9">
        <f t="shared" si="6"/>
        <v>-3.6</v>
      </c>
      <c r="C311" s="7">
        <f t="shared" si="7"/>
        <v>-0.15293132449679706</v>
      </c>
      <c r="D311" s="9">
        <v>3.6</v>
      </c>
      <c r="E311" s="7">
        <f t="shared" si="8"/>
        <v>0.15293132449679706</v>
      </c>
      <c r="F311" s="1"/>
      <c r="G311" s="21">
        <v>-0.5</v>
      </c>
      <c r="H311" s="7">
        <f t="shared" si="9"/>
        <v>9.7209626139915552E-3</v>
      </c>
      <c r="I311" s="9"/>
      <c r="J311"/>
      <c r="K311"/>
      <c r="L311"/>
      <c r="M311"/>
      <c r="N311" s="25"/>
      <c r="O311" s="26"/>
      <c r="P311" s="27"/>
    </row>
    <row r="312" spans="2:16" s="19" customFormat="1" ht="15" hidden="1" customHeight="1" outlineLevel="1" x14ac:dyDescent="0.25">
      <c r="B312" s="9">
        <f t="shared" si="6"/>
        <v>-3.7</v>
      </c>
      <c r="C312" s="7">
        <f t="shared" si="7"/>
        <v>-0.14744942462449001</v>
      </c>
      <c r="D312" s="9">
        <v>3.7</v>
      </c>
      <c r="E312" s="7">
        <f t="shared" si="8"/>
        <v>0.14744942462449001</v>
      </c>
      <c r="F312" s="1"/>
      <c r="G312" s="9">
        <v>-0.4</v>
      </c>
      <c r="H312" s="7">
        <f t="shared" si="9"/>
        <v>7.7696457715011567E-3</v>
      </c>
      <c r="I312" s="9"/>
      <c r="J312"/>
      <c r="K312"/>
      <c r="L312"/>
      <c r="M312"/>
      <c r="N312" s="25"/>
      <c r="O312" s="26"/>
      <c r="P312" s="27"/>
    </row>
    <row r="313" spans="2:16" s="19" customFormat="1" ht="15" hidden="1" customHeight="1" outlineLevel="1" x14ac:dyDescent="0.25">
      <c r="B313" s="9">
        <f t="shared" si="6"/>
        <v>-3.8</v>
      </c>
      <c r="C313" s="7">
        <f t="shared" si="7"/>
        <v>-0.14221573691034212</v>
      </c>
      <c r="D313" s="9">
        <v>3.8</v>
      </c>
      <c r="E313" s="7">
        <f t="shared" si="8"/>
        <v>0.14221573691034212</v>
      </c>
      <c r="F313" s="1"/>
      <c r="G313" s="21">
        <v>-0.3</v>
      </c>
      <c r="H313" s="7">
        <f t="shared" si="9"/>
        <v>5.8230865870045768E-3</v>
      </c>
      <c r="I313" s="9"/>
      <c r="J313"/>
      <c r="K313"/>
      <c r="L313"/>
      <c r="M313"/>
      <c r="N313" s="25"/>
      <c r="O313" s="26"/>
      <c r="P313" s="27"/>
    </row>
    <row r="314" spans="2:16" s="19" customFormat="1" ht="15" customHeight="1" collapsed="1" x14ac:dyDescent="0.25">
      <c r="B314" s="9">
        <f t="shared" si="6"/>
        <v>-3.9</v>
      </c>
      <c r="C314" s="7">
        <f t="shared" si="7"/>
        <v>-0.13721079517056128</v>
      </c>
      <c r="D314" s="9">
        <v>3.9</v>
      </c>
      <c r="E314" s="7">
        <f t="shared" si="8"/>
        <v>0.13721079517056128</v>
      </c>
      <c r="F314" s="1"/>
      <c r="G314" s="9">
        <v>-0.2</v>
      </c>
      <c r="H314" s="7">
        <f t="shared" si="9"/>
        <v>3.880085499083081E-3</v>
      </c>
      <c r="I314" s="9"/>
      <c r="J314"/>
      <c r="K314"/>
      <c r="L314"/>
      <c r="M314"/>
      <c r="N314" s="25"/>
      <c r="O314" s="26"/>
      <c r="P314" s="27"/>
    </row>
    <row r="315" spans="2:16" s="19" customFormat="1" ht="15" customHeight="1" x14ac:dyDescent="0.25">
      <c r="B315" s="9">
        <f t="shared" si="6"/>
        <v>-4</v>
      </c>
      <c r="C315" s="7">
        <f t="shared" si="7"/>
        <v>-0.13241706584380111</v>
      </c>
      <c r="D315" s="9">
        <v>4</v>
      </c>
      <c r="E315" s="7">
        <f t="shared" si="8"/>
        <v>0.13241706584380111</v>
      </c>
      <c r="F315" s="1"/>
      <c r="G315" s="21">
        <v>-0.1</v>
      </c>
      <c r="H315" s="7">
        <f t="shared" si="9"/>
        <v>1.9394516586908428E-3</v>
      </c>
      <c r="I315" s="9"/>
      <c r="J315"/>
      <c r="K315"/>
      <c r="L315"/>
      <c r="M315"/>
      <c r="N315" s="25"/>
      <c r="O315" s="26"/>
      <c r="P315" s="27"/>
    </row>
    <row r="316" spans="2:16" s="19" customFormat="1" ht="15" customHeight="1" x14ac:dyDescent="0.25">
      <c r="B316" s="9"/>
      <c r="C316" s="7"/>
      <c r="D316" s="6"/>
      <c r="E316" s="7"/>
      <c r="F316" s="1"/>
      <c r="G316" s="9">
        <v>0</v>
      </c>
      <c r="H316" s="7">
        <f t="shared" si="9"/>
        <v>0</v>
      </c>
      <c r="I316" s="9"/>
      <c r="J316"/>
      <c r="K316"/>
      <c r="L316"/>
      <c r="M316"/>
      <c r="N316" s="25"/>
      <c r="O316" s="26"/>
      <c r="P316" s="27"/>
    </row>
    <row r="317" spans="2:16" s="19" customFormat="1" ht="15" customHeight="1" x14ac:dyDescent="0.25">
      <c r="B317" s="9"/>
      <c r="C317" s="7"/>
      <c r="D317" s="6"/>
      <c r="E317" s="7"/>
      <c r="F317" s="1"/>
      <c r="G317" s="21">
        <v>9.9999999999999603E-2</v>
      </c>
      <c r="H317" s="7">
        <f t="shared" si="9"/>
        <v>-1.939451658690835E-3</v>
      </c>
      <c r="I317" s="9"/>
      <c r="J317"/>
      <c r="K317"/>
      <c r="L317"/>
      <c r="M317"/>
      <c r="N317" s="25"/>
      <c r="O317" s="26"/>
      <c r="P317" s="27"/>
    </row>
    <row r="318" spans="2:16" s="19" customFormat="1" ht="15" customHeight="1" x14ac:dyDescent="0.25">
      <c r="B318" s="9"/>
      <c r="C318" s="7"/>
      <c r="D318" s="6"/>
      <c r="E318" s="7"/>
      <c r="F318" s="1"/>
      <c r="G318" s="9">
        <v>0.2</v>
      </c>
      <c r="H318" s="7">
        <f t="shared" si="9"/>
        <v>-3.880085499083081E-3</v>
      </c>
      <c r="I318" s="9"/>
      <c r="J318"/>
      <c r="K318"/>
      <c r="L318"/>
      <c r="M318"/>
      <c r="N318" s="25"/>
      <c r="O318" s="26"/>
      <c r="P318" s="27"/>
    </row>
    <row r="319" spans="2:16" s="19" customFormat="1" x14ac:dyDescent="0.25">
      <c r="B319" s="9"/>
      <c r="C319" s="7"/>
      <c r="D319" s="6"/>
      <c r="E319" s="7"/>
      <c r="F319" s="1"/>
      <c r="G319" s="21">
        <v>0.3</v>
      </c>
      <c r="H319" s="7">
        <f t="shared" si="9"/>
        <v>-5.8230865870045768E-3</v>
      </c>
      <c r="I319" s="9"/>
      <c r="J319"/>
      <c r="K319"/>
      <c r="L319"/>
      <c r="M319"/>
      <c r="N319" s="25"/>
      <c r="O319" s="26"/>
      <c r="P319" s="27"/>
    </row>
    <row r="320" spans="2:16" s="19" customFormat="1" x14ac:dyDescent="0.25">
      <c r="B320" s="9"/>
      <c r="C320" s="7"/>
      <c r="D320" s="6"/>
      <c r="E320" s="7"/>
      <c r="F320" s="1"/>
      <c r="G320" s="9">
        <v>0.4</v>
      </c>
      <c r="H320" s="7">
        <f t="shared" si="9"/>
        <v>-7.7696457715011567E-3</v>
      </c>
      <c r="I320" s="9"/>
      <c r="J320"/>
      <c r="K320"/>
      <c r="L320"/>
      <c r="M320"/>
      <c r="N320" s="25"/>
      <c r="O320" s="26"/>
      <c r="P320" s="27"/>
    </row>
    <row r="321" spans="2:16" s="19" customFormat="1" ht="15" hidden="1" customHeight="1" outlineLevel="1" x14ac:dyDescent="0.25">
      <c r="G321" s="21">
        <v>0.5</v>
      </c>
      <c r="H321" s="7">
        <f t="shared" si="9"/>
        <v>-9.7209626139915552E-3</v>
      </c>
      <c r="I321" s="9"/>
      <c r="J321"/>
      <c r="K321"/>
      <c r="L321"/>
      <c r="M321"/>
      <c r="N321" s="25"/>
      <c r="O321" s="26"/>
      <c r="P321" s="27"/>
    </row>
    <row r="322" spans="2:16" s="19" customFormat="1" ht="15" hidden="1" customHeight="1" outlineLevel="1" x14ac:dyDescent="0.25">
      <c r="G322" s="9">
        <v>0.6</v>
      </c>
      <c r="H322" s="7">
        <f t="shared" si="9"/>
        <v>-1.1678248362852939E-2</v>
      </c>
      <c r="I322" s="6"/>
      <c r="J322"/>
      <c r="K322"/>
      <c r="L322"/>
      <c r="M322"/>
      <c r="N322" s="25"/>
      <c r="O322" s="26"/>
      <c r="P322" s="27"/>
    </row>
    <row r="323" spans="2:16" s="19" customFormat="1" ht="15" hidden="1" customHeight="1" outlineLevel="1" x14ac:dyDescent="0.25">
      <c r="G323" s="21">
        <v>0.7</v>
      </c>
      <c r="H323" s="7">
        <f t="shared" si="9"/>
        <v>-1.364272898921162E-2</v>
      </c>
      <c r="I323" s="6"/>
      <c r="J323"/>
      <c r="K323"/>
      <c r="L323"/>
      <c r="M323"/>
      <c r="N323" s="25"/>
      <c r="O323" s="26"/>
      <c r="P323" s="27"/>
    </row>
    <row r="324" spans="2:16" s="19" customFormat="1" ht="15" hidden="1" customHeight="1" outlineLevel="1" x14ac:dyDescent="0.25">
      <c r="B324"/>
      <c r="C324"/>
      <c r="D324"/>
      <c r="E324"/>
      <c r="F324"/>
      <c r="G324" s="9">
        <v>0.8</v>
      </c>
      <c r="H324" s="7">
        <f t="shared" si="9"/>
        <v>-1.5615648300265716E-2</v>
      </c>
      <c r="I324" s="6"/>
      <c r="J324"/>
      <c r="K324"/>
      <c r="L324"/>
      <c r="M324"/>
      <c r="N324" s="25"/>
      <c r="O324" s="26"/>
      <c r="P324" s="27"/>
    </row>
    <row r="325" spans="2:16" s="19" customFormat="1" ht="15" hidden="1" customHeight="1" outlineLevel="1" x14ac:dyDescent="0.25">
      <c r="B325"/>
      <c r="C325"/>
      <c r="D325"/>
      <c r="E325"/>
      <c r="F325"/>
      <c r="G325" s="21">
        <v>0.9</v>
      </c>
      <c r="H325" s="7">
        <f t="shared" si="9"/>
        <v>-1.7598271147170694E-2</v>
      </c>
      <c r="I325" s="6"/>
      <c r="J325"/>
      <c r="K325"/>
      <c r="L325"/>
      <c r="M325"/>
      <c r="N325" s="25"/>
      <c r="O325" s="26"/>
      <c r="P325" s="27"/>
    </row>
    <row r="326" spans="2:16" s="19" customFormat="1" ht="15" hidden="1" customHeight="1" outlineLevel="1" x14ac:dyDescent="0.25">
      <c r="B326"/>
      <c r="C326"/>
      <c r="D326"/>
      <c r="E326"/>
      <c r="F326"/>
      <c r="G326" s="9">
        <v>1</v>
      </c>
      <c r="H326" s="7">
        <f t="shared" si="9"/>
        <v>-1.9591886745384996E-2</v>
      </c>
      <c r="I326" s="6"/>
      <c r="J326"/>
      <c r="K326"/>
      <c r="L326"/>
      <c r="M326"/>
      <c r="N326" s="25"/>
      <c r="O326" s="26"/>
      <c r="P326" s="27"/>
    </row>
    <row r="327" spans="2:16" s="19" customFormat="1" ht="15" hidden="1" customHeight="1" outlineLevel="1" x14ac:dyDescent="0.25">
      <c r="B327"/>
      <c r="C327"/>
      <c r="D327"/>
      <c r="E327"/>
      <c r="F327"/>
      <c r="G327" s="21">
        <v>1.1000000000000001</v>
      </c>
      <c r="H327" s="7">
        <f t="shared" si="9"/>
        <v>-2.1597812126413166E-2</v>
      </c>
      <c r="I327" s="6"/>
      <c r="J327"/>
      <c r="K327"/>
      <c r="L327"/>
      <c r="M327"/>
      <c r="N327" s="25"/>
      <c r="O327" s="26"/>
      <c r="P327" s="27"/>
    </row>
    <row r="328" spans="2:16" s="19" customFormat="1" ht="15" hidden="1" customHeight="1" outlineLevel="1" x14ac:dyDescent="0.25">
      <c r="B328"/>
      <c r="C328"/>
      <c r="D328"/>
      <c r="E328"/>
      <c r="F328"/>
      <c r="G328" s="9">
        <v>1.2</v>
      </c>
      <c r="H328" s="7">
        <f t="shared" si="9"/>
        <v>-2.3617395741113566E-2</v>
      </c>
      <c r="I328" s="6"/>
      <c r="J328"/>
      <c r="K328"/>
      <c r="L328"/>
      <c r="M328"/>
      <c r="N328" s="25"/>
      <c r="O328" s="26"/>
      <c r="P328" s="27"/>
    </row>
    <row r="329" spans="2:16" s="19" customFormat="1" ht="15" hidden="1" customHeight="1" outlineLevel="1" x14ac:dyDescent="0.25">
      <c r="B329"/>
      <c r="C329"/>
      <c r="D329"/>
      <c r="E329"/>
      <c r="F329"/>
      <c r="G329" s="21">
        <v>1.3</v>
      </c>
      <c r="H329" s="7">
        <f t="shared" si="9"/>
        <v>-2.5652021236173678E-2</v>
      </c>
      <c r="I329" s="6"/>
      <c r="J329"/>
      <c r="K329"/>
      <c r="L329"/>
      <c r="M329"/>
      <c r="N329" s="25"/>
      <c r="O329" s="26"/>
      <c r="P329" s="27"/>
    </row>
    <row r="330" spans="2:16" s="19" customFormat="1" ht="15" hidden="1" customHeight="1" outlineLevel="1" x14ac:dyDescent="0.25">
      <c r="B330"/>
      <c r="C330"/>
      <c r="D330"/>
      <c r="E330"/>
      <c r="F330"/>
      <c r="G330" s="9">
        <v>1.4</v>
      </c>
      <c r="H330" s="7">
        <f t="shared" si="9"/>
        <v>-2.7703111427020071E-2</v>
      </c>
      <c r="I330" s="6"/>
      <c r="J330"/>
      <c r="K330"/>
      <c r="L330"/>
      <c r="M330"/>
      <c r="N330" s="25"/>
      <c r="O330" s="26"/>
      <c r="P330" s="27"/>
    </row>
    <row r="331" spans="2:16" s="19" customFormat="1" ht="15" hidden="1" customHeight="1" outlineLevel="1" x14ac:dyDescent="0.25">
      <c r="B331"/>
      <c r="C331"/>
      <c r="D331"/>
      <c r="E331"/>
      <c r="F331"/>
      <c r="G331" s="21">
        <v>1.50000000000001</v>
      </c>
      <c r="H331" s="7">
        <f t="shared" si="9"/>
        <v>-2.9772132492347173E-2</v>
      </c>
      <c r="I331" s="6"/>
      <c r="J331"/>
      <c r="K331"/>
      <c r="L331"/>
      <c r="M331"/>
      <c r="N331" s="25"/>
      <c r="O331" s="26"/>
      <c r="P331" s="27"/>
    </row>
    <row r="332" spans="2:16" s="19" customFormat="1" ht="15" hidden="1" customHeight="1" outlineLevel="1" x14ac:dyDescent="0.25">
      <c r="B332"/>
      <c r="C332"/>
      <c r="D332"/>
      <c r="E332"/>
      <c r="F332"/>
      <c r="G332" s="9">
        <v>1.6</v>
      </c>
      <c r="H332" s="7">
        <f t="shared" si="9"/>
        <v>-3.1860598417645325E-2</v>
      </c>
      <c r="I332" s="6"/>
      <c r="J332"/>
      <c r="K332"/>
      <c r="L332"/>
      <c r="M332"/>
      <c r="N332" s="25"/>
      <c r="O332" s="26"/>
      <c r="P332" s="27"/>
    </row>
    <row r="333" spans="2:16" s="19" customFormat="1" ht="15" hidden="1" customHeight="1" outlineLevel="1" x14ac:dyDescent="0.25">
      <c r="B333"/>
      <c r="C333"/>
      <c r="D333"/>
      <c r="E333"/>
      <c r="F333"/>
      <c r="G333" s="21">
        <v>1.7</v>
      </c>
      <c r="H333" s="7">
        <f t="shared" si="9"/>
        <v>-3.3970075717628924E-2</v>
      </c>
      <c r="I333" s="6"/>
      <c r="J333"/>
      <c r="K333"/>
      <c r="L333"/>
      <c r="M333"/>
      <c r="N333" s="25"/>
      <c r="O333" s="26"/>
      <c r="P333" s="27"/>
    </row>
    <row r="334" spans="2:16" s="19" customFormat="1" ht="15" hidden="1" customHeight="1" outlineLevel="1" x14ac:dyDescent="0.25">
      <c r="B334"/>
      <c r="C334"/>
      <c r="D334"/>
      <c r="E334"/>
      <c r="F334"/>
      <c r="G334" s="9">
        <v>1.80000000000001</v>
      </c>
      <c r="H334" s="7">
        <f t="shared" si="9"/>
        <v>-3.6102188470323135E-2</v>
      </c>
      <c r="I334" s="6"/>
      <c r="J334"/>
      <c r="K334"/>
      <c r="L334"/>
      <c r="M334"/>
      <c r="N334" s="25"/>
      <c r="O334" s="26"/>
      <c r="P334" s="27"/>
    </row>
    <row r="335" spans="2:16" s="19" customFormat="1" ht="15" hidden="1" customHeight="1" outlineLevel="1" x14ac:dyDescent="0.25">
      <c r="B335"/>
      <c r="C335"/>
      <c r="D335"/>
      <c r="E335"/>
      <c r="F335"/>
      <c r="G335" s="21">
        <v>1.9000000000000099</v>
      </c>
      <c r="H335" s="7">
        <f t="shared" si="9"/>
        <v>-3.8258623698851905E-2</v>
      </c>
      <c r="I335" s="6"/>
      <c r="J335"/>
      <c r="K335"/>
      <c r="L335"/>
      <c r="M335"/>
      <c r="N335" s="25"/>
      <c r="O335" s="26"/>
      <c r="P335" s="27"/>
    </row>
    <row r="336" spans="2:16" s="19" customFormat="1" ht="15" hidden="1" customHeight="1" outlineLevel="1" x14ac:dyDescent="0.25">
      <c r="B336"/>
      <c r="C336"/>
      <c r="D336"/>
      <c r="E336"/>
      <c r="F336"/>
      <c r="G336" s="9">
        <v>2.0000000000000102</v>
      </c>
      <c r="H336" s="7">
        <f t="shared" si="9"/>
        <v>-4.0441137140689372E-2</v>
      </c>
      <c r="I336" s="6"/>
      <c r="J336"/>
      <c r="K336"/>
      <c r="L336"/>
      <c r="M336"/>
      <c r="N336" s="25"/>
      <c r="O336" s="26"/>
      <c r="P336" s="27"/>
    </row>
    <row r="337" spans="2:16" s="19" customFormat="1" ht="15" hidden="1" customHeight="1" outlineLevel="1" x14ac:dyDescent="0.25">
      <c r="B337"/>
      <c r="C337"/>
      <c r="D337"/>
      <c r="E337"/>
      <c r="F337"/>
      <c r="G337" s="21">
        <v>2.1</v>
      </c>
      <c r="H337" s="7">
        <f t="shared" si="9"/>
        <v>-4.2651559448379527E-2</v>
      </c>
      <c r="I337" s="6"/>
      <c r="J337"/>
      <c r="K337"/>
      <c r="L337"/>
      <c r="M337"/>
      <c r="N337" s="25"/>
      <c r="O337" s="26"/>
      <c r="P337" s="27"/>
    </row>
    <row r="338" spans="2:16" s="19" customFormat="1" ht="15" hidden="1" customHeight="1" outlineLevel="1" x14ac:dyDescent="0.25">
      <c r="B338"/>
      <c r="C338"/>
      <c r="D338"/>
      <c r="E338"/>
      <c r="F338"/>
      <c r="G338" s="9">
        <v>2.2000000000000099</v>
      </c>
      <c r="H338" s="7">
        <f t="shared" si="9"/>
        <v>-4.4891802870573198E-2</v>
      </c>
      <c r="I338" s="6"/>
      <c r="J338"/>
      <c r="K338"/>
      <c r="L338"/>
      <c r="M338"/>
      <c r="N338" s="25"/>
      <c r="O338" s="26"/>
      <c r="P338" s="27"/>
    </row>
    <row r="339" spans="2:16" s="19" customFormat="1" ht="15" hidden="1" customHeight="1" outlineLevel="1" x14ac:dyDescent="0.25">
      <c r="B339"/>
      <c r="C339"/>
      <c r="D339"/>
      <c r="E339"/>
      <c r="F339"/>
      <c r="G339" s="21">
        <v>2.30000000000001</v>
      </c>
      <c r="H339" s="7">
        <f t="shared" si="9"/>
        <v>-4.7163868467734078E-2</v>
      </c>
      <c r="I339" s="6"/>
      <c r="J339"/>
      <c r="K339"/>
      <c r="L339"/>
      <c r="M339"/>
      <c r="N339" s="25"/>
      <c r="O339" s="26"/>
      <c r="P339" s="27"/>
    </row>
    <row r="340" spans="2:16" s="19" customFormat="1" ht="15" hidden="1" customHeight="1" outlineLevel="1" x14ac:dyDescent="0.25">
      <c r="B340"/>
      <c r="C340"/>
      <c r="D340"/>
      <c r="E340"/>
      <c r="F340"/>
      <c r="G340" s="9">
        <v>2.4000000000000101</v>
      </c>
      <c r="H340" s="7">
        <f t="shared" si="9"/>
        <v>-4.9469853923170916E-2</v>
      </c>
      <c r="I340" s="6"/>
      <c r="J340"/>
      <c r="K340"/>
      <c r="L340"/>
      <c r="M340"/>
      <c r="N340" s="25"/>
      <c r="O340" s="26"/>
      <c r="P340" s="27"/>
    </row>
    <row r="341" spans="2:16" s="19" customFormat="1" ht="15" hidden="1" customHeight="1" outlineLevel="1" x14ac:dyDescent="0.25">
      <c r="B341"/>
      <c r="C341"/>
      <c r="D341"/>
      <c r="E341"/>
      <c r="F341"/>
      <c r="G341" s="21">
        <v>2.5000000000000102</v>
      </c>
      <c r="H341" s="7">
        <f t="shared" ref="H341:H356" si="10">-1/$C$33*TAN(PI()/(2*$C$33)*G341)</f>
        <v>-5.1811962017222303E-2</v>
      </c>
      <c r="I341" s="6"/>
      <c r="J341"/>
      <c r="K341"/>
      <c r="L341"/>
      <c r="M341"/>
      <c r="N341" s="25"/>
      <c r="O341" s="26"/>
      <c r="P341" s="27"/>
    </row>
    <row r="342" spans="2:16" s="19" customFormat="1" ht="15" hidden="1" customHeight="1" outlineLevel="1" x14ac:dyDescent="0.25">
      <c r="B342"/>
      <c r="C342"/>
      <c r="D342"/>
      <c r="E342"/>
      <c r="F342"/>
      <c r="G342" s="9">
        <v>2.6000000000000099</v>
      </c>
      <c r="H342" s="7">
        <f t="shared" si="10"/>
        <v>-5.4192509840651493E-2</v>
      </c>
      <c r="I342" s="6"/>
      <c r="J342"/>
      <c r="K342"/>
      <c r="L342"/>
      <c r="M342"/>
      <c r="N342" s="25"/>
      <c r="O342" s="26"/>
      <c r="P342" s="27"/>
    </row>
    <row r="343" spans="2:16" s="19" customFormat="1" ht="15" hidden="1" customHeight="1" outlineLevel="1" x14ac:dyDescent="0.25">
      <c r="B343"/>
      <c r="C343"/>
      <c r="D343"/>
      <c r="E343"/>
      <c r="F343"/>
      <c r="G343" s="21">
        <v>2.7000000000000099</v>
      </c>
      <c r="H343" s="7">
        <f t="shared" si="10"/>
        <v>-5.6613938832714539E-2</v>
      </c>
      <c r="I343" s="6"/>
      <c r="J343"/>
      <c r="K343"/>
      <c r="L343"/>
      <c r="M343"/>
      <c r="N343" s="25"/>
      <c r="O343" s="26"/>
      <c r="P343" s="27"/>
    </row>
    <row r="344" spans="2:16" s="19" customFormat="1" ht="15" hidden="1" customHeight="1" outlineLevel="1" x14ac:dyDescent="0.25">
      <c r="B344"/>
      <c r="C344"/>
      <c r="D344"/>
      <c r="E344"/>
      <c r="F344"/>
      <c r="G344" s="9">
        <v>2.80000000000001</v>
      </c>
      <c r="H344" s="7">
        <f t="shared" si="10"/>
        <v>-5.9078825740164549E-2</v>
      </c>
      <c r="I344" s="6"/>
      <c r="J344"/>
      <c r="K344"/>
      <c r="L344"/>
      <c r="M344"/>
      <c r="N344" s="25"/>
      <c r="O344" s="26"/>
      <c r="P344" s="27"/>
    </row>
    <row r="345" spans="2:16" s="19" customFormat="1" ht="15" hidden="1" customHeight="1" outlineLevel="1" x14ac:dyDescent="0.25">
      <c r="B345"/>
      <c r="C345"/>
      <c r="D345"/>
      <c r="E345"/>
      <c r="F345"/>
      <c r="G345" s="21">
        <v>2.9000000000000101</v>
      </c>
      <c r="H345" s="7">
        <f t="shared" si="10"/>
        <v>-6.1589894605863449E-2</v>
      </c>
      <c r="I345" s="6"/>
      <c r="J345"/>
      <c r="K345"/>
      <c r="L345"/>
      <c r="M345"/>
      <c r="N345" s="25"/>
      <c r="O345" s="26"/>
      <c r="P345" s="27"/>
    </row>
    <row r="346" spans="2:16" s="19" customFormat="1" ht="15" hidden="1" customHeight="1" outlineLevel="1" x14ac:dyDescent="0.25">
      <c r="B346"/>
      <c r="C346"/>
      <c r="D346"/>
      <c r="E346"/>
      <c r="F346"/>
      <c r="G346" s="9">
        <v>3.0000000000000102</v>
      </c>
      <c r="H346" s="7">
        <f t="shared" si="10"/>
        <v>-6.4150029909958675E-2</v>
      </c>
      <c r="I346" s="6"/>
      <c r="J346"/>
      <c r="K346"/>
      <c r="L346"/>
      <c r="M346"/>
      <c r="N346" s="25"/>
      <c r="O346" s="26"/>
      <c r="P346" s="27"/>
    </row>
    <row r="347" spans="2:16" s="19" customFormat="1" ht="15" hidden="1" customHeight="1" outlineLevel="1" x14ac:dyDescent="0.25">
      <c r="B347"/>
      <c r="C347"/>
      <c r="D347"/>
      <c r="E347"/>
      <c r="F347"/>
      <c r="G347" s="21">
        <v>3.1000000000000099</v>
      </c>
      <c r="H347" s="7">
        <f t="shared" si="10"/>
        <v>-6.6762291003062538E-2</v>
      </c>
      <c r="I347" s="6"/>
      <c r="J347"/>
      <c r="K347"/>
      <c r="L347"/>
      <c r="M347"/>
      <c r="N347" s="25"/>
      <c r="O347" s="26"/>
      <c r="P347" s="27"/>
    </row>
    <row r="348" spans="2:16" s="19" customFormat="1" ht="15" hidden="1" customHeight="1" outlineLevel="1" x14ac:dyDescent="0.25">
      <c r="B348"/>
      <c r="C348"/>
      <c r="D348"/>
      <c r="E348"/>
      <c r="F348"/>
      <c r="G348" s="9">
        <v>3.2000000000000099</v>
      </c>
      <c r="H348" s="7">
        <f t="shared" si="10"/>
        <v>-6.9429927989925533E-2</v>
      </c>
      <c r="I348" s="6"/>
      <c r="J348"/>
      <c r="K348"/>
      <c r="L348"/>
      <c r="M348"/>
      <c r="N348" s="25"/>
      <c r="O348" s="26"/>
      <c r="P348" s="27"/>
    </row>
    <row r="349" spans="2:16" s="19" customFormat="1" ht="15" hidden="1" customHeight="1" outlineLevel="1" x14ac:dyDescent="0.25">
      <c r="B349"/>
      <c r="C349"/>
      <c r="D349"/>
      <c r="E349"/>
      <c r="F349"/>
      <c r="G349" s="21">
        <v>3.30000000000001</v>
      </c>
      <c r="H349" s="7">
        <f t="shared" si="10"/>
        <v>-7.2156399244168098E-2</v>
      </c>
      <c r="I349" s="6"/>
      <c r="J349"/>
      <c r="K349"/>
      <c r="L349"/>
      <c r="M349"/>
      <c r="N349" s="25"/>
      <c r="O349" s="26"/>
      <c r="P349" s="27"/>
    </row>
    <row r="350" spans="2:16" s="19" customFormat="1" ht="15" hidden="1" customHeight="1" outlineLevel="1" x14ac:dyDescent="0.25">
      <c r="B350"/>
      <c r="C350"/>
      <c r="D350"/>
      <c r="E350"/>
      <c r="F350"/>
      <c r="G350" s="9">
        <v>3.4000000000000101</v>
      </c>
      <c r="H350" s="7">
        <f t="shared" si="10"/>
        <v>-7.4945390760269889E-2</v>
      </c>
      <c r="I350" s="6"/>
      <c r="J350"/>
      <c r="K350"/>
      <c r="L350"/>
      <c r="M350"/>
      <c r="N350" s="25"/>
      <c r="O350" s="26"/>
      <c r="P350" s="27"/>
    </row>
    <row r="351" spans="2:16" s="19" customFormat="1" ht="15" hidden="1" customHeight="1" outlineLevel="1" x14ac:dyDescent="0.25">
      <c r="B351"/>
      <c r="C351"/>
      <c r="D351"/>
      <c r="E351"/>
      <c r="F351"/>
      <c r="G351" s="21">
        <v>3.5000000000000102</v>
      </c>
      <c r="H351" s="7">
        <f t="shared" si="10"/>
        <v>-7.7800837578856932E-2</v>
      </c>
      <c r="I351" s="6"/>
      <c r="J351"/>
      <c r="K351"/>
      <c r="L351"/>
      <c r="M351"/>
      <c r="N351" s="25"/>
      <c r="O351" s="26"/>
      <c r="P351" s="27"/>
    </row>
    <row r="352" spans="2:16" s="19" customFormat="1" ht="15" hidden="1" customHeight="1" outlineLevel="1" x14ac:dyDescent="0.25">
      <c r="B352"/>
      <c r="C352"/>
      <c r="D352"/>
      <c r="E352"/>
      <c r="F352"/>
      <c r="G352" s="9">
        <v>3.6000000000000099</v>
      </c>
      <c r="H352" s="7">
        <f t="shared" si="10"/>
        <v>-8.0726947556151479E-2</v>
      </c>
      <c r="I352" s="6"/>
      <c r="J352"/>
      <c r="K352"/>
      <c r="L352"/>
      <c r="M352"/>
      <c r="N352" s="25"/>
      <c r="O352" s="26"/>
      <c r="P352" s="27"/>
    </row>
    <row r="353" spans="2:16" s="19" customFormat="1" ht="15" hidden="1" customHeight="1" outlineLevel="1" x14ac:dyDescent="0.25">
      <c r="B353"/>
      <c r="C353"/>
      <c r="D353"/>
      <c r="E353"/>
      <c r="F353"/>
      <c r="G353" s="21">
        <v>3.7000000000000099</v>
      </c>
      <c r="H353" s="7">
        <f t="shared" si="10"/>
        <v>-8.3728227789199638E-2</v>
      </c>
      <c r="I353" s="6"/>
      <c r="J353"/>
      <c r="K353"/>
      <c r="L353"/>
      <c r="M353"/>
      <c r="N353" s="25"/>
      <c r="O353" s="26"/>
      <c r="P353" s="27"/>
    </row>
    <row r="354" spans="2:16" s="19" customFormat="1" ht="15" hidden="1" customHeight="1" outlineLevel="1" x14ac:dyDescent="0.25">
      <c r="B354"/>
      <c r="C354"/>
      <c r="D354"/>
      <c r="E354"/>
      <c r="F354"/>
      <c r="G354" s="9">
        <v>3.80000000000001</v>
      </c>
      <c r="H354" s="7">
        <f t="shared" si="10"/>
        <v>-8.6809514056302231E-2</v>
      </c>
      <c r="I354" s="6"/>
      <c r="J354"/>
      <c r="K354"/>
      <c r="L354"/>
      <c r="M354"/>
      <c r="N354" s="25"/>
      <c r="O354" s="26"/>
      <c r="P354" s="27"/>
    </row>
    <row r="355" spans="2:16" collapsed="1" x14ac:dyDescent="0.25">
      <c r="G355" s="21">
        <v>3.9000000000000101</v>
      </c>
      <c r="H355" s="7">
        <f t="shared" si="10"/>
        <v>-8.9976003688334444E-2</v>
      </c>
      <c r="I355" s="6"/>
      <c r="N355" s="25"/>
      <c r="O355" s="26"/>
      <c r="P355" s="27"/>
    </row>
    <row r="356" spans="2:16" x14ac:dyDescent="0.25">
      <c r="G356" s="9">
        <v>4.0000000000000098</v>
      </c>
      <c r="H356" s="7">
        <f t="shared" si="10"/>
        <v>-9.3233292353031419E-2</v>
      </c>
      <c r="I356" s="6"/>
      <c r="N356" s="25"/>
      <c r="O356" s="26"/>
      <c r="P356" s="27"/>
    </row>
    <row r="357" spans="2:16" x14ac:dyDescent="0.25">
      <c r="N357" s="28"/>
      <c r="O357" s="29"/>
      <c r="P357" s="30"/>
    </row>
    <row r="363" spans="2:16" x14ac:dyDescent="0.25">
      <c r="G363" s="1"/>
    </row>
  </sheetData>
  <mergeCells count="9">
    <mergeCell ref="I51:K152"/>
    <mergeCell ref="I171:K272"/>
    <mergeCell ref="N158:P357"/>
    <mergeCell ref="B169:H169"/>
    <mergeCell ref="B35:H35"/>
    <mergeCell ref="B50:H50"/>
    <mergeCell ref="B154:H154"/>
    <mergeCell ref="B274:E274"/>
    <mergeCell ref="G274:J2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9</xdr:col>
                <xdr:colOff>9525</xdr:colOff>
                <xdr:row>23</xdr:row>
                <xdr:rowOff>123825</xdr:rowOff>
              </to>
            </anchor>
          </objectPr>
        </oleObject>
      </mc:Choice>
      <mc:Fallback>
        <oleObject progId="Word.Document.12" shapeId="5121" r:id="rId4"/>
      </mc:Fallback>
    </mc:AlternateContent>
    <mc:AlternateContent xmlns:mc="http://schemas.openxmlformats.org/markup-compatibility/2006">
      <mc:Choice Requires="x14">
        <oleObject progId="Word.Document.12" shapeId="5123" r:id="rId6">
          <objectPr defaultSize="0" r:id="rId7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9</xdr:col>
                <xdr:colOff>9525</xdr:colOff>
                <xdr:row>59</xdr:row>
                <xdr:rowOff>47625</xdr:rowOff>
              </to>
            </anchor>
          </objectPr>
        </oleObject>
      </mc:Choice>
      <mc:Fallback>
        <oleObject progId="Word.Document.12" shapeId="5123" r:id="rId6"/>
      </mc:Fallback>
    </mc:AlternateContent>
    <mc:AlternateContent xmlns:mc="http://schemas.openxmlformats.org/markup-compatibility/2006">
      <mc:Choice Requires="x14">
        <oleObject progId="Word.Document.12" shapeId="5125" r:id="rId8">
          <objectPr defaultSize="0" r:id="rId9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9</xdr:col>
                <xdr:colOff>9525</xdr:colOff>
                <xdr:row>78</xdr:row>
                <xdr:rowOff>66675</xdr:rowOff>
              </to>
            </anchor>
          </objectPr>
        </oleObject>
      </mc:Choice>
      <mc:Fallback>
        <oleObject progId="Word.Document.12" shapeId="512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Hilbert pair</vt:lpstr>
      <vt:lpstr>Hilbert limite</vt:lpstr>
      <vt:lpstr>Math (pair)</vt:lpstr>
      <vt:lpstr>Hilbert impair</vt:lpstr>
      <vt:lpstr>Math (impair)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Hadrien Theveneau</dc:creator>
  <cp:lastModifiedBy>Hadrien Theveneau</cp:lastModifiedBy>
  <dcterms:created xsi:type="dcterms:W3CDTF">2021-12-17T18:03:41Z</dcterms:created>
  <dcterms:modified xsi:type="dcterms:W3CDTF">2022-01-22T19:44:32Z</dcterms:modified>
</cp:coreProperties>
</file>