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rtal TOC" sheetId="1" r:id="rId3"/>
    <sheet state="visible" name="Team" sheetId="2" r:id="rId4"/>
    <sheet state="visible" name="Milestone Schedule" sheetId="3" r:id="rId5"/>
    <sheet state="visible" name="Action Items" sheetId="4" r:id="rId6"/>
    <sheet state="visible" name="Hierarchy" sheetId="5" r:id="rId7"/>
    <sheet state="visible" name="Work Flow" sheetId="6" r:id="rId8"/>
    <sheet state="visible" name="Meeting Minutes" sheetId="7" r:id="rId9"/>
    <sheet state="visible" name="Credentials" sheetId="8" r:id="rId10"/>
    <sheet state="visible" name="Risks &amp; Issues" sheetId="9" r:id="rId11"/>
    <sheet state="visible" name="Vegetables Pricing" sheetId="10" r:id="rId12"/>
    <sheet state="visible" name="Use Cases" sheetId="11" r:id="rId13"/>
    <sheet state="visible" name="Dev Guideline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3">
      <text>
        <t xml:space="preserve">Status Code: 
Green (G): On Track, no issues
Yellow (Y): Risk of delay; OR minor issues
Red (R): Item delayed; OR major issues
Blue (B): Complete
Grey (H): Hold
</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A unique identifier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3">
      <text>
        <t xml:space="preserve">A unique number identifying the risk.
The risk number is yymmdd.0x.  This will automatically track the date that the risk was entered for aging purposes.</t>
      </text>
    </comment>
    <comment authorId="0" ref="B3">
      <text>
        <t xml:space="preserve">Condition Code: 
Green (G): Risk or Issue under control
Yellow (Y): Significant risk or issue. Potential to impact critical path
Red (R): Major risk or issue. Impact to critical path for the project
Blue (B): Complete</t>
      </text>
    </comment>
    <comment authorId="0" ref="C3">
      <text>
        <t xml:space="preserve">Types of Risks to consider include: project risk, property risk, monetary asset risk, people risk, commercial risk, information risk, legal.regulatory risk, political risk, environmental risk, and operational risk.
</t>
      </text>
    </comment>
    <comment authorId="0" ref="D3">
      <text>
        <t xml:space="preserve">A textual description of the effect on the project should the risk occur</t>
      </text>
    </comment>
    <comment authorId="0" ref="E3">
      <text>
        <t xml:space="preserve">The party ultimately responsible for the monitor and control action.</t>
      </text>
    </comment>
    <comment authorId="0" ref="F3">
      <text>
        <t xml:space="preserve">The date the assessment was recorded</t>
      </text>
    </comment>
    <comment authorId="0" ref="G3">
      <text>
        <t xml:space="preserve">The date the risk no longer exists
</t>
      </text>
    </comment>
    <comment authorId="0" ref="H3">
      <text>
        <t xml:space="preserve">The date the risk no longer exists
</t>
      </text>
    </comment>
    <comment authorId="0" ref="I3">
      <text>
        <t xml:space="preserve">Mitigation Plan: description of actions that the project will take to ensure that the risk is averted </t>
      </text>
    </comment>
    <comment authorId="0" ref="J3">
      <text>
        <t xml:space="preserve">Contingency Plan: description of actions that the project will take if the risk is realized</t>
      </text>
    </comment>
    <comment authorId="0" ref="K3">
      <text>
        <t xml:space="preserve">A numerical rating representing chance that a risk will occur
Likelihood of 
0 - No Impact
1 - Unlikely
2 - 50/50
3 - Highly Likely</t>
      </text>
    </comment>
    <comment authorId="0" ref="L3">
      <text>
        <t xml:space="preserve">A numerical rating representing the impact should the risk occur
0 - No impact
1 - Low
2 - Medium
3 - High</t>
      </text>
    </comment>
    <comment authorId="0" ref="M3">
      <text>
        <t xml:space="preserve">The product of the probability and the impact ratings</t>
      </text>
    </comment>
    <comment authorId="0" ref="N3">
      <text>
        <t xml:space="preserve">Add client name and name or identifier of project, subsequent sheets will fill-in from this sheet
</t>
      </text>
    </comment>
  </commentList>
</comments>
</file>

<file path=xl/sharedStrings.xml><?xml version="1.0" encoding="utf-8"?>
<sst xmlns="http://schemas.openxmlformats.org/spreadsheetml/2006/main" count="461" uniqueCount="322">
  <si>
    <t>Team &amp; Stakeholders</t>
  </si>
  <si>
    <t>Milestone Plan</t>
  </si>
  <si>
    <t>Project OSHS</t>
  </si>
  <si>
    <t>Table of Contents</t>
  </si>
  <si>
    <t>Team</t>
  </si>
  <si>
    <t>Team - directory with roles and responsibilites</t>
  </si>
  <si>
    <t>Action Items</t>
  </si>
  <si>
    <t>Name</t>
  </si>
  <si>
    <t>Action Items - Log of Asks</t>
  </si>
  <si>
    <t>Risks &amp; Issues</t>
  </si>
  <si>
    <t>Risks &amp; Issues - Log of Risks and Issues</t>
  </si>
  <si>
    <t>Schedule</t>
  </si>
  <si>
    <t>Schedule - High-level plan of project milestones and deliverables</t>
  </si>
  <si>
    <t>Meetings</t>
  </si>
  <si>
    <t>Meeting Minutes</t>
  </si>
  <si>
    <t>Role on the Project</t>
  </si>
  <si>
    <t>Responsibilities</t>
  </si>
  <si>
    <t>Email</t>
  </si>
  <si>
    <t>Phone</t>
  </si>
  <si>
    <t>Project Execution Team</t>
  </si>
  <si>
    <t>Product Development schedule and Hierarchy</t>
  </si>
  <si>
    <t xml:space="preserve">Noble </t>
  </si>
  <si>
    <t>Lead</t>
  </si>
  <si>
    <t>Lead, Sales, Adminstration, Jv's, Finance</t>
  </si>
  <si>
    <t>Delivery time lines and status</t>
  </si>
  <si>
    <t>Dileep</t>
  </si>
  <si>
    <t>Sl #</t>
  </si>
  <si>
    <t>Product development</t>
  </si>
  <si>
    <t>Shivakumar</t>
  </si>
  <si>
    <t>Operations</t>
  </si>
  <si>
    <t>Activity /Deliverable / Milestone</t>
  </si>
  <si>
    <t>Open Action Items</t>
  </si>
  <si>
    <t>Rajeev</t>
  </si>
  <si>
    <t>Owner(s)</t>
  </si>
  <si>
    <t>% Complete</t>
  </si>
  <si>
    <t>Status</t>
  </si>
  <si>
    <t>Start</t>
  </si>
  <si>
    <t>Plan End</t>
  </si>
  <si>
    <t>Actual End</t>
  </si>
  <si>
    <t>Bopanna</t>
  </si>
  <si>
    <t>** Hover over column heading to see values or description</t>
  </si>
  <si>
    <t>App Development</t>
  </si>
  <si>
    <t>** Status column is auto formated based on the value - hover over Status column to see desc of values</t>
  </si>
  <si>
    <t>Create a Super Admin</t>
  </si>
  <si>
    <t>Item #</t>
  </si>
  <si>
    <t>DESCRIPTION</t>
  </si>
  <si>
    <t>OWNER -
Assigned To</t>
  </si>
  <si>
    <t>Open Date</t>
  </si>
  <si>
    <t>Due Date</t>
  </si>
  <si>
    <t>Date Closed</t>
  </si>
  <si>
    <t>Current Status / Resolution</t>
  </si>
  <si>
    <t>Ability to create City and Zones within cities</t>
  </si>
  <si>
    <t>23/04/18</t>
  </si>
  <si>
    <t>31/05/18</t>
  </si>
  <si>
    <t>Create a community</t>
  </si>
  <si>
    <t>Upload all details of the residents (Create a template on all the required details for residents)</t>
  </si>
  <si>
    <t>Ability to create a Community Admin (Apartment Manager and Association) Create a Role and responsibility document</t>
  </si>
  <si>
    <t>Abiity to make bulk uploads of community details through Excel</t>
  </si>
  <si>
    <t>Ability to provide and remove previlages and access as required by the association members to residents and Manager</t>
  </si>
  <si>
    <t>Create a Heirarchy from Country, City and Zone</t>
  </si>
  <si>
    <t xml:space="preserve">The Heirarchy should start from Region/Section/Zone </t>
  </si>
  <si>
    <t>Complete</t>
  </si>
  <si>
    <t>SL #</t>
  </si>
  <si>
    <t>Ability to give a superadmin previlages to different individuals for each zones or one individaul managing multiple zones based on the requirement</t>
  </si>
  <si>
    <t>Workflow List</t>
  </si>
  <si>
    <t>Phase 1 Developement</t>
  </si>
  <si>
    <t>Create work flow Diagrams</t>
  </si>
  <si>
    <t>Noble</t>
  </si>
  <si>
    <t>Phase 2 Developement</t>
  </si>
  <si>
    <t>Communications</t>
  </si>
  <si>
    <t>Ticketing systems</t>
  </si>
  <si>
    <t>Gate keeping</t>
  </si>
  <si>
    <t>Facility Booking</t>
  </si>
  <si>
    <t>Apartment Staff Attendance</t>
  </si>
  <si>
    <t>Communications/Notice board</t>
  </si>
  <si>
    <t>Community Documents</t>
  </si>
  <si>
    <t>Payment Gateway</t>
  </si>
  <si>
    <t>Activities listing and Management</t>
  </si>
  <si>
    <t>Association Privileges</t>
  </si>
  <si>
    <t>Chat Room features and options</t>
  </si>
  <si>
    <t>Chat Room</t>
  </si>
  <si>
    <t>Retail</t>
  </si>
  <si>
    <t>Community name</t>
  </si>
  <si>
    <t>Laundry</t>
  </si>
  <si>
    <t>Car Wash</t>
  </si>
  <si>
    <t>Food delivery/Tiffin Services</t>
  </si>
  <si>
    <t>Maintenance</t>
  </si>
  <si>
    <t>Location on Maps</t>
  </si>
  <si>
    <t>Block names</t>
  </si>
  <si>
    <t>Amenities</t>
  </si>
  <si>
    <t>Name of the resident, mapped to flat number, block, mobile number Name of the family members with date of birth, rented or owner, Number of parking slots, vechicle details, Maids, Maid names , Maid  phone numbers, picture)(replicate the same for Driver, cooks and baby sitters)</t>
  </si>
  <si>
    <t xml:space="preserve">Map residents who are with association and and provide special previlages eligible </t>
  </si>
  <si>
    <t>Map the amenities with details</t>
  </si>
  <si>
    <t>Community Directory with Name, Phone number, Flat number, block name/number</t>
  </si>
  <si>
    <t>AMC list</t>
  </si>
  <si>
    <t>List of equipements that require AMC</t>
  </si>
  <si>
    <t>Equipment details</t>
  </si>
  <si>
    <t xml:space="preserve">OEM details like POC Name, Phone Number, AMC schedule, reminder with message, completion updates with mails, </t>
  </si>
  <si>
    <t>AMC contract details and documents soft copy</t>
  </si>
  <si>
    <t>AMC Schedule</t>
  </si>
  <si>
    <t>Vendor List</t>
  </si>
  <si>
    <t>Ability to create a vendor profile with name, Product name, mobile number, land line number, Address, Email id, Website details, Soft copy of documents for AMC and other services and contract</t>
  </si>
  <si>
    <t>Ticketing system</t>
  </si>
  <si>
    <t>List of different tickets to be created</t>
  </si>
  <si>
    <t xml:space="preserve">Create a workflow for each type of ticket </t>
  </si>
  <si>
    <t xml:space="preserve">List the different areas required in a ticket </t>
  </si>
  <si>
    <t>Mapping the ticket to resident, block, community, zone and city</t>
  </si>
  <si>
    <t xml:space="preserve">Meeting Minutes </t>
  </si>
  <si>
    <t>Ability to provide feedback for each ticket and ability to build reports for each of the tickets based on each of the areas in the ticket</t>
  </si>
  <si>
    <t>Association details</t>
  </si>
  <si>
    <t>Option to provide a special previlage for residents if they are part of the association</t>
  </si>
  <si>
    <t>Dileep to create a clould account</t>
  </si>
  <si>
    <t xml:space="preserve">List the privilages of an association member </t>
  </si>
  <si>
    <t>Done</t>
  </si>
  <si>
    <t>Dileep to create database by next week by 4th</t>
  </si>
  <si>
    <t>Ability to send a message only to the assoction group for the residents and within the association members</t>
  </si>
  <si>
    <t>Ability to add and remove the association privilages for residents</t>
  </si>
  <si>
    <t xml:space="preserve">create a seperate table for party hall booking, with Admin and Association ability to see the booker information </t>
  </si>
  <si>
    <t>Hall booking to have payment tracking but no online payment option. (Should we provide a Payment gateway option)</t>
  </si>
  <si>
    <t>Ability to change the community admin and add new admin</t>
  </si>
  <si>
    <t>Portal to show charges and cancellation charges involved</t>
  </si>
  <si>
    <t>Association also to be added as a member for booking classes like dance/karate etc. The third party will be charged and charges will be different than for the residents</t>
  </si>
  <si>
    <t>Feature on calendar to opt for food catering vendor</t>
  </si>
  <si>
    <t>Photographer and Videographer booking option. Cake/Decoration/Lights and PA/Chairs as extra options. Option to request association assistance...</t>
  </si>
  <si>
    <t>Dileep to explore retail/E commerce , Laundry, Food delivery, Auto Wash options</t>
  </si>
  <si>
    <t>Meeting Minutes (23/04/2018)</t>
  </si>
  <si>
    <t>Add the title, President, secretary, treasurer, members etc</t>
  </si>
  <si>
    <t>Focus on developing the Community Management platform</t>
  </si>
  <si>
    <t>Deliberate on our E-commerce Business Model
We will not be offering any incentives for Association or Managers
Will recruit a dedicated delivery and service  boy for every 500 home units</t>
  </si>
  <si>
    <t>Noble to create work flow diagrams</t>
  </si>
  <si>
    <t>Meeting Minutes (19/05/2018)</t>
  </si>
  <si>
    <t>rajeev to explore new data modelling tool, that is flexible in future</t>
  </si>
  <si>
    <t>Communication</t>
  </si>
  <si>
    <t>Dilleep to share the Github access details and update the same in The Project tracker</t>
  </si>
  <si>
    <t>As per plan, team to meet three times a week</t>
  </si>
  <si>
    <t>Dileep to share the Data model built by him to Rajeev for reference</t>
  </si>
  <si>
    <t>Noble to complete the Ticketing system Process flow, Stakeholders and features</t>
  </si>
  <si>
    <t>Notice Board for all residents</t>
  </si>
  <si>
    <t>Meeting Minutes (22/05/2018)</t>
  </si>
  <si>
    <t>ability to post community pictures by date</t>
  </si>
  <si>
    <t>Rajeev to use Modelio.org data modelling tool a free version, it could be used for process flow too</t>
  </si>
  <si>
    <t>Rajeev and Dileep to build the Data model for Create community section in mile stone</t>
  </si>
  <si>
    <t xml:space="preserve">Rajeev and Dileep to connect on Saturday to review  and make changes to the data model, if required. Finalize the Data model for Section three"Create community" Please refer Appartment adda we want all of the features they have for sure. </t>
  </si>
  <si>
    <t>Ability to message or have conversations</t>
  </si>
  <si>
    <t>Meeting Minutes (29/05/2018)</t>
  </si>
  <si>
    <t>Update Model so that Owner can be person or organization</t>
  </si>
  <si>
    <t>Ability to conduct surveys, decide the survey models, weightage, calculation</t>
  </si>
  <si>
    <t>Update Model so that Maintainence fee can be tracked</t>
  </si>
  <si>
    <t>Update Model so that Amenity is optionally linked to block</t>
  </si>
  <si>
    <t>Update Model so that Membership to community not required</t>
  </si>
  <si>
    <t>Update Model so that Association link to tenant is optional with role</t>
  </si>
  <si>
    <t>Meeting Minutes (06/06/2018)</t>
  </si>
  <si>
    <t>Ability to conduct online elections for associations</t>
  </si>
  <si>
    <t>Model to include Tenant Book-keeping [Rajeev]</t>
  </si>
  <si>
    <t>Model to include Tenant Vehicle Registry [Rajeev]</t>
  </si>
  <si>
    <t>Model to include Visitor Management [Rajeev]</t>
  </si>
  <si>
    <t>Visitor Management</t>
  </si>
  <si>
    <t>Create a feature to send notification to resident with Visitor pictures, Name, phone  Number and purpose from the security gate</t>
  </si>
  <si>
    <t>Ability to schedule visitors with  name, Phone number, time, date of arrivals, arrival notification etc by the residents</t>
  </si>
  <si>
    <t>Map The Maids/Driver/Cook/Baby Sitter to all the flats they work and the timing alloted for them, with the ability to change the time by the resident, if there is overlapping time between flats throw an error and ask to choose a different time slot.</t>
  </si>
  <si>
    <t>Ability to remove access to the maids/Driver/Cook/baby sitter by the resident</t>
  </si>
  <si>
    <t>Amenities Booking</t>
  </si>
  <si>
    <t>Ability to book party hall for two slots in a day Lunch (9.00 AM to 4.00 PM)and Dinner(5.00 PM to 11.00 PM)</t>
  </si>
  <si>
    <t>Similar to Outlook calendar</t>
  </si>
  <si>
    <t>Residents needs to block the date and time required, triggers a notification to Community admin or Association POC (both features required for operational felxibility). Once it is approved the date and time is highlighted and others will not be able to book the same. This calendar can  be viewed by all all in the community. This should be real time.</t>
  </si>
  <si>
    <t>Documentation</t>
  </si>
  <si>
    <t xml:space="preserve">Vendor List, contract, Building plan and details  in soft copy, </t>
  </si>
  <si>
    <t>User id</t>
  </si>
  <si>
    <t>Password</t>
  </si>
  <si>
    <t>Shopify</t>
  </si>
  <si>
    <t>dileepkrishnan@gmail.com</t>
  </si>
  <si>
    <t>India123.com</t>
  </si>
  <si>
    <t>Work flow SOPS for equipments</t>
  </si>
  <si>
    <t xml:space="preserve">Association Rule book. Create a space to upload documents for the below with Naming convention
Maids/Drivers/Cooks, Baby Sitter. 
Visitor Management and Parking
Maintenance fees and last date
Garbage Clearance
Party Hall, Gym, Swimming pool, Amenities rules
</t>
  </si>
  <si>
    <t xml:space="preserve">Reporting </t>
  </si>
  <si>
    <t>Ability to pull reports at the lowest level (community) to a country, with ability to break down at each community and apartment</t>
  </si>
  <si>
    <t>Accounting</t>
  </si>
  <si>
    <t xml:space="preserve">Track all Expenses and Incomes </t>
  </si>
  <si>
    <t xml:space="preserve">Payment gateway option </t>
  </si>
  <si>
    <t>Attach Receipts to all expences</t>
  </si>
  <si>
    <t>Reporting by day, month and year.</t>
  </si>
  <si>
    <t>Tax Computation</t>
  </si>
  <si>
    <t>Dileep to share Github Access</t>
  </si>
  <si>
    <t>Azure</t>
  </si>
  <si>
    <t>noblepr@outlook.com</t>
  </si>
  <si>
    <t>Anjana_salok1</t>
  </si>
  <si>
    <t>Github</t>
  </si>
  <si>
    <t>facitechrepo@gmail.com</t>
  </si>
  <si>
    <t xml:space="preserve">Apartment adda </t>
  </si>
  <si>
    <t>Login - 9845971074</t>
  </si>
  <si>
    <t>19/05/2018</t>
  </si>
  <si>
    <t>21/05/2018</t>
  </si>
  <si>
    <t>20/05/2018</t>
  </si>
  <si>
    <t xml:space="preserve">Explore Data modelling tool and share. Dileep and rajeev to finalize </t>
  </si>
  <si>
    <t>Dileep and rajeev to finalize</t>
  </si>
  <si>
    <t>22/05/2018</t>
  </si>
  <si>
    <t>Build and upload the data model (Community) to the Github account</t>
  </si>
  <si>
    <t>28/05/2018</t>
  </si>
  <si>
    <t>Rajeev and Dileep to build the Data model for Create community section in milestone tab, refer Noble's apartment adda account for reference. Login credentials available in Credentials tab</t>
  </si>
  <si>
    <t>Complete the Ticketing system process flow</t>
  </si>
  <si>
    <t>Rajeev, Dileep and Noble to meet at 7.30 AM 22nd May</t>
  </si>
  <si>
    <t>All</t>
  </si>
  <si>
    <t xml:space="preserve">Rajeev and Dileep to connect on Saturday </t>
  </si>
  <si>
    <t>Dileep/Rajeev</t>
  </si>
  <si>
    <t>26/05/2018</t>
  </si>
  <si>
    <t>Rajeev, Dileep and Noble to meet at 7.30 AM 29th May</t>
  </si>
  <si>
    <t>29/05/2018</t>
  </si>
  <si>
    <t>Rajeev to update the milestone with modifications we discussed on 29th</t>
  </si>
  <si>
    <t>Closed Action Items</t>
  </si>
  <si>
    <t>Risk Management Plan Tracking (RMPT)</t>
  </si>
  <si>
    <t>Risk Response Plan (RRP)</t>
  </si>
  <si>
    <t>Risk Likelihood</t>
  </si>
  <si>
    <t>Track #</t>
  </si>
  <si>
    <t>Issue or Risk</t>
  </si>
  <si>
    <t>Condition</t>
  </si>
  <si>
    <t>Risk / issue Description</t>
  </si>
  <si>
    <t>Potential Impact</t>
  </si>
  <si>
    <t>Owner</t>
  </si>
  <si>
    <t>Target Resolution Date</t>
  </si>
  <si>
    <t>Close Date</t>
  </si>
  <si>
    <t>Mitigation Plan
(Description of actions that the project will take to ensure that the risk is averted)</t>
  </si>
  <si>
    <t>Contingency Plan
(Description of actions that the project will take if the risk is realized)</t>
  </si>
  <si>
    <t>Probability
(0-3)</t>
  </si>
  <si>
    <t>Impact (0-3)</t>
  </si>
  <si>
    <t>Risk Rating (Prob*Impact)</t>
  </si>
  <si>
    <t>Status / Comments</t>
  </si>
  <si>
    <t>Closed Risks / Issues</t>
  </si>
  <si>
    <t>June 10th</t>
  </si>
  <si>
    <t>Wholesale Market Price</t>
  </si>
  <si>
    <t>Epic</t>
  </si>
  <si>
    <t>Story Number</t>
  </si>
  <si>
    <t>Description</t>
  </si>
  <si>
    <t>User</t>
  </si>
  <si>
    <t>Community Management</t>
  </si>
  <si>
    <t>BIG Basket</t>
  </si>
  <si>
    <t xml:space="preserve">As a user i want to be able to register a community in the application.
1. Each community is identified by a unique name.
2. A community should specific a general locality or location.
3. A community can have one or more contacts associated with it.
</t>
  </si>
  <si>
    <t>Application User/Admin</t>
  </si>
  <si>
    <t>As a user i want to be able to register an apartment and associate it to a community.
1. Each Apartment is identified by a unique name.
2. An apartment must have a specific location.
3. A Section may be associated with one or more contacts
4. An apartment may be associated with one or more phone numbers and each identified by a label.
5. An apartment must belong to a specific community</t>
  </si>
  <si>
    <t>As a user i want to be able to register one or more sections against an apartment.
1. Every apartment should contain atleast one section. Sections can be used to represent Blocks.
2. Every Section must be associated to an Apartment
3. Every Section is identified by a unique name in the scope of that apartment
4. A Section may be associated with one or more contacts
5. A Section may be associated with one or more phone numbers and each identified by a label</t>
  </si>
  <si>
    <t>As a user i want to be able to register one or more units against a section.
1. Every Section should contain atleast one unit.
2. Every Unit is identified by a unique name/number in the scope of that Section.
3. A Unit must be associated with one owner contact.
4. A Unit must be associated with one or more tenants.
5. A Unit must track the status of its maintainence fee.</t>
  </si>
  <si>
    <t>Amenity Management</t>
  </si>
  <si>
    <t>As a super user i want to be able to register an amentity against a community or an apartment.
1. An amenity should have a unique name within the scope of the community or apartment
2. An amenity should have a detailed description.
3. An amenity should define an availability schedule it applicable
4. An amenity should define pricing if applicable
5. An amenity should define capacity if applicable</t>
  </si>
  <si>
    <t>Application Admin</t>
  </si>
  <si>
    <t>Association Management</t>
  </si>
  <si>
    <t>As a user i want to be able to register an association.
1. An association must be tied to a community or an apartment.
2. An association must have multiple contacts linked to it and each must define a role.
3. An association may be linked to multiple documents</t>
  </si>
  <si>
    <t>As a user i want to be able to register one or more tenants against a unit.
1. Atleast one of the tenants mut be marked as primary.</t>
  </si>
  <si>
    <t>Retail Market price</t>
  </si>
  <si>
    <t>Star Market</t>
  </si>
  <si>
    <t>Sl#</t>
  </si>
  <si>
    <t xml:space="preserve">Price </t>
  </si>
  <si>
    <t>Quantity</t>
  </si>
  <si>
    <t>Pcs Approx</t>
  </si>
  <si>
    <t>Qty</t>
  </si>
  <si>
    <t>Per Kg/Pcs price</t>
  </si>
  <si>
    <t>BB Price</t>
  </si>
  <si>
    <t>Difference Amt</t>
  </si>
  <si>
    <t>% Difference</t>
  </si>
  <si>
    <t>Cauliflower</t>
  </si>
  <si>
    <t>sack</t>
  </si>
  <si>
    <t>20-25</t>
  </si>
  <si>
    <t>1 Pc</t>
  </si>
  <si>
    <t>Number</t>
  </si>
  <si>
    <t>Title</t>
  </si>
  <si>
    <t xml:space="preserve">Applies to </t>
  </si>
  <si>
    <t>Audit &amp; Record Management</t>
  </si>
  <si>
    <t>Every database entity must contain the following fields in addition to the fields that represent the entity
1. Created 
2. Created by
3. Updated
4. Updated by
5. Active
6. UUID
7. Tags
8. Comments</t>
  </si>
  <si>
    <t>Database</t>
  </si>
  <si>
    <t>Cabbage</t>
  </si>
  <si>
    <t xml:space="preserve">Ladies finger </t>
  </si>
  <si>
    <t>1 Kg</t>
  </si>
  <si>
    <t>Tomatoes 1st Quality</t>
  </si>
  <si>
    <t>BOX</t>
  </si>
  <si>
    <t>15 Kg</t>
  </si>
  <si>
    <t>Tomatoes 2nd  Quality</t>
  </si>
  <si>
    <t>Tomatoes 3rd Quality</t>
  </si>
  <si>
    <t>Ridge Guard</t>
  </si>
  <si>
    <t>50 Pcs</t>
  </si>
  <si>
    <t>Pc</t>
  </si>
  <si>
    <t>Drumstick</t>
  </si>
  <si>
    <t>raddish</t>
  </si>
  <si>
    <t>5Kg</t>
  </si>
  <si>
    <t>Capsicum 1st Quality</t>
  </si>
  <si>
    <t>10kgs</t>
  </si>
  <si>
    <t>Capsicum 2nd Quality</t>
  </si>
  <si>
    <t>15kgs</t>
  </si>
  <si>
    <t>Kholrabi.Nukol</t>
  </si>
  <si>
    <t>Sack</t>
  </si>
  <si>
    <t>25 Kgs</t>
  </si>
  <si>
    <t>Brinjal</t>
  </si>
  <si>
    <t>40 Sack</t>
  </si>
  <si>
    <t>40 Kgs</t>
  </si>
  <si>
    <t>Beans</t>
  </si>
  <si>
    <t>Bitter Gourd</t>
  </si>
  <si>
    <t>Box</t>
  </si>
  <si>
    <t>8 Kgs</t>
  </si>
  <si>
    <t>Beetroot</t>
  </si>
  <si>
    <t>20 kgs</t>
  </si>
  <si>
    <t>20 Kgs</t>
  </si>
  <si>
    <t>Kg</t>
  </si>
  <si>
    <t>Carrot</t>
  </si>
  <si>
    <t>10 Kgs</t>
  </si>
  <si>
    <t>Chilli</t>
  </si>
  <si>
    <t>Cucumber</t>
  </si>
  <si>
    <t>Lemon</t>
  </si>
  <si>
    <t>Snakegourd long/Big 3 ft long</t>
  </si>
  <si>
    <t>14 Pcs</t>
  </si>
  <si>
    <t>Ginger</t>
  </si>
  <si>
    <t>Mint/Pudina</t>
  </si>
  <si>
    <t>1 Bunch</t>
  </si>
  <si>
    <t>Corriander Natti</t>
  </si>
  <si>
    <t>Corriander Normal</t>
  </si>
  <si>
    <t>Spinach</t>
  </si>
  <si>
    <t>15 Bunch</t>
  </si>
  <si>
    <t>Curry Leaves</t>
  </si>
  <si>
    <t>Big bunch</t>
  </si>
  <si>
    <t>15 - 20 Small bunches</t>
  </si>
  <si>
    <t>Raw Mango</t>
  </si>
  <si>
    <t>30 Kgs</t>
  </si>
  <si>
    <t>BIg Basket</t>
  </si>
  <si>
    <t>Average per Unit Difference</t>
  </si>
  <si>
    <t>Average per Unit % Difference</t>
  </si>
  <si>
    <t>Market Retail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</si>
</sst>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m/d"/>
    <numFmt numFmtId="166" formatCode="m/d/yyyy"/>
    <numFmt numFmtId="167" formatCode="m/d/yy"/>
    <numFmt numFmtId="168" formatCode="mm/dd/yyyy"/>
    <numFmt numFmtId="169" formatCode="000000.00"/>
  </numFmts>
  <fonts count="24">
    <font>
      <sz val="10.0"/>
      <color rgb="FF000000"/>
      <name val="Arial"/>
    </font>
    <font>
      <b/>
      <sz val="18.0"/>
      <color rgb="FFFFFFFF"/>
      <name val="Arial"/>
    </font>
    <font>
      <b/>
      <sz val="21.0"/>
      <color rgb="FFFFFFFF"/>
      <name val="Arial"/>
    </font>
    <font/>
    <font>
      <b/>
      <sz val="18.0"/>
      <color rgb="FF000000"/>
      <name val="Arial"/>
    </font>
    <font>
      <b/>
      <sz val="12.0"/>
      <color rgb="FF000000"/>
      <name val="Arial"/>
    </font>
    <font>
      <b/>
      <sz val="10.0"/>
      <color rgb="FF000000"/>
      <name val="Tahoma"/>
    </font>
    <font>
      <b/>
      <sz val="10.0"/>
      <color rgb="FF000000"/>
      <name val="Arial"/>
    </font>
    <font>
      <sz val="16.0"/>
      <color rgb="FF000000"/>
      <name val="Tahoma"/>
    </font>
    <font>
      <sz val="16.0"/>
      <color rgb="FF000000"/>
      <name val="Arial"/>
    </font>
    <font>
      <b/>
      <sz val="12.0"/>
      <color rgb="FFFFFFFF"/>
      <name val="Arial"/>
    </font>
    <font>
      <sz val="10.0"/>
      <color rgb="FF000000"/>
      <name val="Tahoma"/>
    </font>
    <font>
      <b/>
      <sz val="12.0"/>
      <color rgb="FFFFFF00"/>
      <name val="Arial"/>
    </font>
    <font>
      <b/>
      <sz val="9.0"/>
      <color rgb="FF000000"/>
      <name val="Arial"/>
    </font>
    <font>
      <sz val="10.0"/>
      <color rgb="FFFFFF00"/>
      <name val="Arial"/>
    </font>
    <font>
      <sz val="12.0"/>
      <color rgb="FF000000"/>
      <name val="Calibri"/>
    </font>
    <font>
      <sz val="11.0"/>
      <color rgb="FF000000"/>
      <name val="Calibri"/>
    </font>
    <font>
      <i/>
      <sz val="11.0"/>
      <color rgb="FF0000FF"/>
      <name val="Calibri"/>
    </font>
    <font>
      <b/>
    </font>
    <font>
      <b/>
      <sz val="17.0"/>
      <color rgb="FFFFFFFF"/>
      <name val="Arial"/>
    </font>
    <font>
      <sz val="10.0"/>
      <name val="Arial"/>
    </font>
    <font>
      <sz val="10.0"/>
      <color rgb="FF454545"/>
      <name val="Arial"/>
    </font>
    <font>
      <u/>
      <color rgb="FF0000FF"/>
    </font>
    <font>
      <sz val="10.0"/>
      <color rgb="FFFFFFFF"/>
      <name val="Arial"/>
    </font>
  </fonts>
  <fills count="15">
    <fill>
      <patternFill patternType="none"/>
    </fill>
    <fill>
      <patternFill patternType="lightGray"/>
    </fill>
    <fill>
      <patternFill patternType="solid">
        <fgColor rgb="FF5F497A"/>
        <bgColor rgb="FF5F497A"/>
      </patternFill>
    </fill>
    <fill>
      <patternFill patternType="solid">
        <fgColor rgb="FFB4A7D6"/>
        <bgColor rgb="FFB4A7D6"/>
      </patternFill>
    </fill>
    <fill>
      <patternFill patternType="solid">
        <fgColor rgb="FF000000"/>
        <bgColor rgb="FF000000"/>
      </patternFill>
    </fill>
    <fill>
      <patternFill patternType="solid">
        <fgColor rgb="FFFFE599"/>
        <bgColor rgb="FFFFE599"/>
      </patternFill>
    </fill>
    <fill>
      <patternFill patternType="solid">
        <fgColor rgb="FFCCCCCC"/>
        <bgColor rgb="FFCCCCCC"/>
      </patternFill>
    </fill>
    <fill>
      <patternFill patternType="solid">
        <fgColor rgb="FF92D050"/>
        <bgColor rgb="FF92D050"/>
      </patternFill>
    </fill>
    <fill>
      <patternFill patternType="solid">
        <fgColor rgb="FFFFF2CC"/>
        <bgColor rgb="FFFFF2CC"/>
      </patternFill>
    </fill>
    <fill>
      <patternFill patternType="solid">
        <fgColor rgb="FFFFFFFF"/>
        <bgColor rgb="FFFFFFFF"/>
      </patternFill>
    </fill>
    <fill>
      <patternFill patternType="solid">
        <fgColor rgb="FF00FF00"/>
        <bgColor rgb="FF00FF00"/>
      </patternFill>
    </fill>
    <fill>
      <patternFill patternType="solid">
        <fgColor rgb="FF6D9EEB"/>
        <bgColor rgb="FF6D9EEB"/>
      </patternFill>
    </fill>
    <fill>
      <patternFill patternType="solid">
        <fgColor rgb="FF6AA84F"/>
        <bgColor rgb="FF6AA84F"/>
      </patternFill>
    </fill>
    <fill>
      <patternFill patternType="solid">
        <fgColor rgb="FFEAD1DC"/>
        <bgColor rgb="FFEAD1DC"/>
      </patternFill>
    </fill>
    <fill>
      <patternFill patternType="solid">
        <fgColor rgb="FF00FFFF"/>
        <bgColor rgb="FF00FFFF"/>
      </patternFill>
    </fill>
  </fills>
  <borders count="42">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border>
    <border>
      <left style="thin">
        <color rgb="FF000000"/>
      </left>
    </border>
    <border>
      <left/>
      <top style="thin">
        <color rgb="FF000000"/>
      </top>
      <bottom/>
    </border>
    <border>
      <right style="thin">
        <color rgb="FF000000"/>
      </right>
      <top style="thin">
        <color rgb="FF000000"/>
      </top>
      <bottom/>
    </border>
    <border>
      <left style="thin">
        <color rgb="FF000000"/>
      </left>
      <right style="thin">
        <color rgb="FF000000"/>
      </right>
      <top/>
      <bottom/>
    </border>
    <border>
      <left style="thin">
        <color rgb="FF000000"/>
      </lef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right/>
      <top/>
      <bottom/>
    </border>
    <border>
      <left/>
      <right/>
      <top/>
      <bottom/>
    </border>
    <border>
      <left style="thin">
        <color rgb="FF000000"/>
      </left>
      <top/>
      <bottom style="thin">
        <color rgb="FF000000"/>
      </bottom>
    </border>
    <border>
      <top/>
      <bottom style="thin">
        <color rgb="FF000000"/>
      </bottom>
    </border>
    <border>
      <right/>
      <top/>
      <bottom style="thin">
        <color rgb="FF000000"/>
      </bottom>
    </border>
    <border>
      <left/>
      <top/>
      <bottom style="thin">
        <color rgb="FF000000"/>
      </bottom>
    </border>
    <border>
      <left style="thin">
        <color rgb="FF000000"/>
      </left>
      <top style="thin">
        <color rgb="FF000000"/>
      </top>
      <bottom/>
    </border>
    <border>
      <top style="thin">
        <color rgb="FF000000"/>
      </top>
      <bottom/>
    </border>
    <border>
      <right style="thin">
        <color rgb="FF000000"/>
      </right>
      <top/>
      <bottom/>
    </border>
    <border>
      <right style="thin">
        <color rgb="FF000000"/>
      </right>
      <top/>
      <bottom style="thin">
        <color rgb="FF000000"/>
      </bottom>
    </border>
    <border>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1"/>
    </xf>
    <xf borderId="1" fillId="2" fontId="0" numFmtId="0" xfId="0" applyAlignment="1" applyBorder="1" applyFill="1" applyFont="1">
      <alignment horizontal="center" shrinkToFit="0" vertical="center" wrapText="0"/>
    </xf>
    <xf borderId="2" fillId="2" fontId="1" numFmtId="0" xfId="0" applyAlignment="1" applyBorder="1" applyFont="1">
      <alignment horizontal="left" shrinkToFit="0" vertical="center" wrapText="0"/>
    </xf>
    <xf borderId="3" fillId="2" fontId="2" numFmtId="0" xfId="0" applyAlignment="1" applyBorder="1" applyFont="1">
      <alignment horizontal="center" shrinkToFit="0" vertical="center" wrapText="0"/>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7" fillId="2" fontId="0" numFmtId="0" xfId="0" applyAlignment="1" applyBorder="1" applyFont="1">
      <alignment horizontal="center" shrinkToFit="0" vertical="center" wrapText="0"/>
    </xf>
    <xf borderId="8" fillId="0" fontId="0" numFmtId="0" xfId="0" applyAlignment="1" applyBorder="1" applyFont="1">
      <alignment shrinkToFit="0" wrapText="1"/>
    </xf>
    <xf borderId="9" fillId="3" fontId="4" numFmtId="0" xfId="0" applyAlignment="1" applyBorder="1" applyFill="1" applyFont="1">
      <alignment horizontal="center" shrinkToFit="0" vertical="center" wrapText="0"/>
    </xf>
    <xf borderId="10" fillId="0" fontId="3" numFmtId="0" xfId="0" applyAlignment="1" applyBorder="1" applyFont="1">
      <alignment shrinkToFit="0" wrapText="1"/>
    </xf>
    <xf borderId="11" fillId="2" fontId="0" numFmtId="0" xfId="0" applyAlignment="1" applyBorder="1" applyFont="1">
      <alignment horizontal="center" shrinkToFit="0" vertical="center" wrapText="0"/>
    </xf>
    <xf borderId="12" fillId="2" fontId="1" numFmtId="0" xfId="0" applyAlignment="1" applyBorder="1" applyFont="1">
      <alignment horizontal="center" shrinkToFit="0" vertical="center" wrapText="1"/>
    </xf>
    <xf borderId="13" fillId="0" fontId="5" numFmtId="0" xfId="0" applyAlignment="1" applyBorder="1" applyFont="1">
      <alignment horizontal="left" shrinkToFit="0" vertical="center" wrapText="1"/>
    </xf>
    <xf borderId="0" fillId="0" fontId="0" numFmtId="0" xfId="0" applyAlignment="1" applyFont="1">
      <alignment shrinkToFit="0" wrapText="1"/>
    </xf>
    <xf borderId="14" fillId="0" fontId="5" numFmtId="0" xfId="0" applyAlignment="1" applyBorder="1" applyFont="1">
      <alignment horizontal="left" shrinkToFit="0" vertical="center" wrapText="1"/>
    </xf>
    <xf borderId="1" fillId="3" fontId="6" numFmtId="0" xfId="0" applyAlignment="1" applyBorder="1" applyFont="1">
      <alignment horizontal="center" shrinkToFit="0" vertical="center" wrapText="1"/>
    </xf>
    <xf borderId="15" fillId="2" fontId="0" numFmtId="0" xfId="0" applyAlignment="1" applyBorder="1" applyFont="1">
      <alignment horizontal="center" shrinkToFit="0" vertical="center" wrapText="0"/>
    </xf>
    <xf borderId="14" fillId="3" fontId="6" numFmtId="0" xfId="0" applyAlignment="1" applyBorder="1" applyFont="1">
      <alignment horizontal="center" shrinkToFit="0" vertical="center" wrapText="1"/>
    </xf>
    <xf borderId="16" fillId="2" fontId="7" numFmtId="49" xfId="0" applyAlignment="1" applyBorder="1" applyFont="1" applyNumberFormat="1">
      <alignment horizontal="center" shrinkToFit="0" vertical="center" wrapText="0"/>
    </xf>
    <xf borderId="17" fillId="3" fontId="6" numFmtId="0" xfId="0" applyAlignment="1" applyBorder="1" applyFont="1">
      <alignment horizontal="center" shrinkToFit="0" vertical="center" wrapText="1"/>
    </xf>
    <xf borderId="17" fillId="2" fontId="7" numFmtId="49" xfId="0" applyAlignment="1" applyBorder="1" applyFont="1" applyNumberFormat="1">
      <alignment horizontal="center" shrinkToFit="0" vertical="center" wrapText="0"/>
    </xf>
    <xf borderId="0" fillId="0" fontId="8" numFmtId="0" xfId="0" applyAlignment="1" applyFont="1">
      <alignment shrinkToFit="0" vertical="center" wrapText="1"/>
    </xf>
    <xf borderId="18" fillId="0" fontId="3" numFmtId="0" xfId="0" applyAlignment="1" applyBorder="1" applyFont="1">
      <alignment shrinkToFit="0" wrapText="1"/>
    </xf>
    <xf borderId="19" fillId="0" fontId="3" numFmtId="0" xfId="0" applyAlignment="1" applyBorder="1" applyFont="1">
      <alignment shrinkToFit="0" wrapText="1"/>
    </xf>
    <xf borderId="0" fillId="0" fontId="9" numFmtId="0" xfId="0" applyAlignment="1" applyFont="1">
      <alignment shrinkToFit="0" vertical="center" wrapText="1"/>
    </xf>
    <xf borderId="20" fillId="2" fontId="1" numFmtId="0" xfId="0" applyAlignment="1" applyBorder="1" applyFont="1">
      <alignment shrinkToFit="0" vertical="center" wrapText="1"/>
    </xf>
    <xf borderId="2" fillId="4" fontId="10" numFmtId="0" xfId="0" applyAlignment="1" applyBorder="1" applyFill="1" applyFont="1">
      <alignment horizontal="center" shrinkToFit="0" wrapText="1"/>
    </xf>
    <xf borderId="21" fillId="2" fontId="1" numFmtId="0" xfId="0" applyAlignment="1" applyBorder="1" applyFont="1">
      <alignment horizontal="center" shrinkToFit="0" vertical="center" wrapText="1"/>
    </xf>
    <xf borderId="8" fillId="0" fontId="11" numFmtId="0" xfId="0" applyAlignment="1" applyBorder="1" applyFont="1">
      <alignment shrinkToFit="0" wrapText="1"/>
    </xf>
    <xf borderId="0" fillId="0" fontId="11" numFmtId="0" xfId="0" applyAlignment="1" applyFont="1">
      <alignment shrinkToFit="0" wrapText="1"/>
    </xf>
    <xf borderId="22" fillId="0" fontId="3" numFmtId="0" xfId="0" applyAlignment="1" applyBorder="1" applyFont="1">
      <alignment shrinkToFit="0" wrapText="1"/>
    </xf>
    <xf borderId="14" fillId="0" fontId="0" numFmtId="0" xfId="0" applyAlignment="1" applyBorder="1" applyFont="1">
      <alignment shrinkToFit="0" wrapText="0"/>
    </xf>
    <xf borderId="23" fillId="0" fontId="3" numFmtId="0" xfId="0" applyAlignment="1" applyBorder="1" applyFont="1">
      <alignment shrinkToFit="0" wrapText="1"/>
    </xf>
    <xf borderId="14" fillId="0" fontId="0" numFmtId="0" xfId="0" applyAlignment="1" applyBorder="1" applyFont="1">
      <alignment readingOrder="0" shrinkToFit="0" vertical="top" wrapText="0"/>
    </xf>
    <xf borderId="8" fillId="0" fontId="11" numFmtId="0" xfId="0" applyAlignment="1" applyBorder="1" applyFont="1">
      <alignment shrinkToFit="0" wrapText="0"/>
    </xf>
    <xf borderId="0" fillId="0" fontId="11" numFmtId="0" xfId="0" applyAlignment="1" applyFont="1">
      <alignment shrinkToFit="0" wrapText="0"/>
    </xf>
    <xf borderId="0" fillId="0" fontId="0" numFmtId="0" xfId="0" applyAlignment="1" applyFont="1">
      <alignment shrinkToFit="0" wrapText="0"/>
    </xf>
    <xf borderId="24" fillId="2" fontId="1" numFmtId="0" xfId="0" applyAlignment="1" applyBorder="1" applyFont="1">
      <alignment horizontal="center" shrinkToFit="0" vertical="center" wrapText="1"/>
    </xf>
    <xf borderId="14" fillId="0" fontId="0" numFmtId="0" xfId="0" applyAlignment="1" applyBorder="1" applyFont="1">
      <alignment shrinkToFit="0" vertical="top" wrapText="1"/>
    </xf>
    <xf borderId="14" fillId="3" fontId="12" numFmtId="0" xfId="0" applyAlignment="1" applyBorder="1" applyFont="1">
      <alignment shrinkToFit="0" vertical="center" wrapText="1"/>
    </xf>
    <xf borderId="14" fillId="0" fontId="0" numFmtId="0" xfId="0" applyAlignment="1" applyBorder="1" applyFont="1">
      <alignment horizontal="left" shrinkToFit="0" wrapText="0"/>
    </xf>
    <xf borderId="8" fillId="0" fontId="11" numFmtId="0" xfId="0" applyAlignment="1" applyBorder="1" applyFont="1">
      <alignment horizontal="left" shrinkToFit="0" wrapText="0"/>
    </xf>
    <xf borderId="0" fillId="0" fontId="11" numFmtId="0" xfId="0" applyAlignment="1" applyFont="1">
      <alignment horizontal="left" shrinkToFit="0" wrapText="0"/>
    </xf>
    <xf borderId="14" fillId="3" fontId="7" numFmtId="0" xfId="0" applyAlignment="1" applyBorder="1" applyFont="1">
      <alignment horizontal="center" shrinkToFit="0" vertical="center" wrapText="1"/>
    </xf>
    <xf borderId="25" fillId="2" fontId="1" numFmtId="0" xfId="0" applyAlignment="1" applyBorder="1" applyFont="1">
      <alignment horizontal="center" shrinkToFit="0" vertical="center" wrapText="0"/>
    </xf>
    <xf borderId="14" fillId="0" fontId="0" numFmtId="0" xfId="0" applyAlignment="1" applyBorder="1" applyFont="1">
      <alignment readingOrder="0" shrinkToFit="0" vertical="top" wrapText="1"/>
    </xf>
    <xf borderId="26" fillId="0" fontId="3" numFmtId="0" xfId="0" applyAlignment="1" applyBorder="1" applyFont="1">
      <alignment shrinkToFit="0" wrapText="1"/>
    </xf>
    <xf borderId="14" fillId="3" fontId="7" numFmtId="17" xfId="0" applyAlignment="1" applyBorder="1" applyFont="1" applyNumberFormat="1">
      <alignment horizontal="center" readingOrder="0" shrinkToFit="0" vertical="center" wrapText="1"/>
    </xf>
    <xf borderId="14" fillId="5" fontId="13" numFmtId="164" xfId="0" applyAlignment="1" applyBorder="1" applyFill="1" applyFont="1" applyNumberFormat="1">
      <alignment horizontal="center" shrinkToFit="0" vertical="center" wrapText="1"/>
    </xf>
    <xf borderId="14" fillId="0" fontId="0" numFmtId="0" xfId="0" applyAlignment="1" applyBorder="1" applyFont="1">
      <alignment shrinkToFit="0" wrapText="1"/>
    </xf>
    <xf borderId="0" fillId="0" fontId="3" numFmtId="0" xfId="0" applyAlignment="1" applyFont="1">
      <alignment readingOrder="0" shrinkToFit="0" wrapText="1"/>
    </xf>
    <xf borderId="12" fillId="2" fontId="14" numFmtId="0" xfId="0" applyAlignment="1" applyBorder="1" applyFont="1">
      <alignment horizontal="center" shrinkToFit="0" vertical="center" wrapText="1"/>
    </xf>
    <xf borderId="27" fillId="0" fontId="3" numFmtId="0" xfId="0" applyAlignment="1" applyBorder="1" applyFont="1">
      <alignment shrinkToFit="0" wrapText="1"/>
    </xf>
    <xf borderId="14" fillId="3" fontId="7" numFmtId="17" xfId="0" applyAlignment="1" applyBorder="1" applyFont="1" applyNumberFormat="1">
      <alignment horizontal="center" shrinkToFit="0" vertical="center" wrapText="1"/>
    </xf>
    <xf borderId="21" fillId="2" fontId="14" numFmtId="0" xfId="0" applyAlignment="1" applyBorder="1" applyFont="1">
      <alignment horizontal="center" shrinkToFit="0" vertical="center" wrapText="1"/>
    </xf>
    <xf borderId="14" fillId="6" fontId="0" numFmtId="0" xfId="0" applyAlignment="1" applyBorder="1" applyFill="1" applyFont="1">
      <alignment shrinkToFit="0" vertical="top" wrapText="1"/>
    </xf>
    <xf borderId="14" fillId="6" fontId="15" numFmtId="0" xfId="0" applyAlignment="1" applyBorder="1" applyFont="1">
      <alignment shrinkToFit="0" vertical="top" wrapText="1"/>
    </xf>
    <xf borderId="28" fillId="0" fontId="3" numFmtId="0" xfId="0" applyAlignment="1" applyBorder="1" applyFont="1">
      <alignment shrinkToFit="0" wrapText="1"/>
    </xf>
    <xf borderId="14" fillId="3" fontId="7" numFmtId="49" xfId="0" applyAlignment="1" applyBorder="1" applyFont="1" applyNumberFormat="1">
      <alignment horizontal="center" shrinkToFit="0" vertical="center" wrapText="1"/>
    </xf>
    <xf borderId="14" fillId="6" fontId="0" numFmtId="0" xfId="0" applyAlignment="1" applyBorder="1" applyFont="1">
      <alignment horizontal="center" shrinkToFit="0" vertical="top" wrapText="1"/>
    </xf>
    <xf borderId="14" fillId="3" fontId="7" numFmtId="164" xfId="0" applyAlignment="1" applyBorder="1" applyFont="1" applyNumberFormat="1">
      <alignment horizontal="left" shrinkToFit="0" vertical="center" wrapText="1"/>
    </xf>
    <xf borderId="14" fillId="6" fontId="0" numFmtId="164" xfId="0" applyAlignment="1" applyBorder="1" applyFont="1" applyNumberFormat="1">
      <alignment horizontal="center" shrinkToFit="0" vertical="top" wrapText="1"/>
    </xf>
    <xf borderId="14" fillId="6" fontId="0" numFmtId="164" xfId="0" applyAlignment="1" applyBorder="1" applyFont="1" applyNumberFormat="1">
      <alignment horizontal="left" shrinkToFit="0" vertical="top" wrapText="1"/>
    </xf>
    <xf borderId="14" fillId="0" fontId="16" numFmtId="0" xfId="0" applyAlignment="1" applyBorder="1" applyFont="1">
      <alignment shrinkToFit="0" wrapText="1"/>
    </xf>
    <xf borderId="14" fillId="0" fontId="0" numFmtId="49" xfId="0" applyAlignment="1" applyBorder="1" applyFont="1" applyNumberFormat="1">
      <alignment horizontal="center" shrinkToFit="0" vertical="top" wrapText="1"/>
    </xf>
    <xf borderId="14" fillId="0" fontId="0" numFmtId="0" xfId="0" applyAlignment="1" applyBorder="1" applyFont="1">
      <alignment horizontal="center" readingOrder="0" shrinkToFit="0" vertical="top" wrapText="1"/>
    </xf>
    <xf borderId="14" fillId="0" fontId="0" numFmtId="164" xfId="0" applyAlignment="1" applyBorder="1" applyFont="1" applyNumberFormat="1">
      <alignment horizontal="center" shrinkToFit="0" vertical="top" wrapText="1"/>
    </xf>
    <xf borderId="14" fillId="7" fontId="0" numFmtId="0" xfId="0" applyAlignment="1" applyBorder="1" applyFill="1" applyFont="1">
      <alignment horizontal="left" shrinkToFit="0" vertical="top" wrapText="1"/>
    </xf>
    <xf borderId="14" fillId="0" fontId="0" numFmtId="0" xfId="0" applyAlignment="1" applyBorder="1" applyFont="1">
      <alignment horizontal="left" shrinkToFit="0" vertical="top" wrapText="1"/>
    </xf>
    <xf borderId="14" fillId="7" fontId="0" numFmtId="164" xfId="0" applyAlignment="1" applyBorder="1" applyFont="1" applyNumberFormat="1">
      <alignment horizontal="left" shrinkToFit="0" vertical="top" wrapText="1"/>
    </xf>
    <xf borderId="14" fillId="0" fontId="0" numFmtId="164" xfId="0" applyAlignment="1" applyBorder="1" applyFont="1" applyNumberFormat="1">
      <alignment horizontal="left" shrinkToFit="0" vertical="top" wrapText="1"/>
    </xf>
    <xf borderId="14" fillId="0" fontId="16" numFmtId="0" xfId="0" applyAlignment="1" applyBorder="1" applyFont="1">
      <alignment readingOrder="0" shrinkToFit="0" wrapText="1"/>
    </xf>
    <xf borderId="14" fillId="0" fontId="16" numFmtId="0" xfId="0" applyAlignment="1" applyBorder="1" applyFont="1">
      <alignment readingOrder="0" shrinkToFit="0" vertical="top" wrapText="1"/>
    </xf>
    <xf borderId="14" fillId="0" fontId="16" numFmtId="0" xfId="0" applyAlignment="1" applyBorder="1" applyFont="1">
      <alignment shrinkToFit="0" vertical="top" wrapText="1"/>
    </xf>
    <xf borderId="14" fillId="0" fontId="17" numFmtId="0" xfId="0" applyAlignment="1" applyBorder="1" applyFont="1">
      <alignment shrinkToFit="0" vertical="top" wrapText="1"/>
    </xf>
    <xf borderId="14" fillId="0" fontId="0" numFmtId="49" xfId="0" applyAlignment="1" applyBorder="1" applyFont="1" applyNumberFormat="1">
      <alignment horizontal="center" readingOrder="0" shrinkToFit="0" vertical="top" wrapText="1"/>
    </xf>
    <xf borderId="14" fillId="0" fontId="0" numFmtId="165" xfId="0" applyAlignment="1" applyBorder="1" applyFont="1" applyNumberFormat="1">
      <alignment horizontal="center" shrinkToFit="0" vertical="top" wrapText="1"/>
    </xf>
    <xf borderId="14" fillId="0" fontId="18" numFmtId="0" xfId="0" applyAlignment="1" applyBorder="1" applyFont="1">
      <alignment readingOrder="0" shrinkToFit="0" wrapText="1"/>
    </xf>
    <xf borderId="14" fillId="0" fontId="3" numFmtId="0" xfId="0" applyAlignment="1" applyBorder="1" applyFont="1">
      <alignment readingOrder="0" shrinkToFit="0" wrapText="1"/>
    </xf>
    <xf borderId="0" fillId="8" fontId="3" numFmtId="0" xfId="0" applyAlignment="1" applyFill="1" applyFont="1">
      <alignment readingOrder="0" shrinkToFit="0" wrapText="1"/>
    </xf>
    <xf borderId="14" fillId="0" fontId="0" numFmtId="166" xfId="0" applyAlignment="1" applyBorder="1" applyFont="1" applyNumberFormat="1">
      <alignment horizontal="center" readingOrder="0" shrinkToFit="0" vertical="top" wrapText="1"/>
    </xf>
    <xf borderId="2" fillId="0" fontId="0" numFmtId="0" xfId="0" applyAlignment="1" applyBorder="1" applyFont="1">
      <alignment shrinkToFit="0" wrapText="1"/>
    </xf>
    <xf borderId="14" fillId="0" fontId="0" numFmtId="0" xfId="0" applyAlignment="1" applyBorder="1" applyFont="1">
      <alignment readingOrder="0" shrinkToFit="0" wrapText="1"/>
    </xf>
    <xf borderId="2" fillId="2" fontId="19" numFmtId="0" xfId="0" applyAlignment="1" applyBorder="1" applyFont="1">
      <alignment readingOrder="0" shrinkToFit="0" vertical="center" wrapText="0"/>
    </xf>
    <xf borderId="8" fillId="0" fontId="20" numFmtId="0" xfId="0" applyAlignment="1" applyBorder="1" applyFont="1">
      <alignment shrinkToFit="0" wrapText="1"/>
    </xf>
    <xf borderId="0" fillId="0" fontId="21" numFmtId="0" xfId="0" applyAlignment="1" applyFont="1">
      <alignment readingOrder="0" shrinkToFit="0" wrapText="1"/>
    </xf>
    <xf borderId="0" fillId="0" fontId="21" numFmtId="0" xfId="0" applyAlignment="1" applyFont="1">
      <alignment shrinkToFit="0" wrapText="1"/>
    </xf>
    <xf borderId="14" fillId="6" fontId="0" numFmtId="0" xfId="0" applyAlignment="1" applyBorder="1" applyFont="1">
      <alignment readingOrder="0" shrinkToFit="0" vertical="top" wrapText="1"/>
    </xf>
    <xf borderId="14" fillId="0" fontId="0" numFmtId="0" xfId="0" applyAlignment="1" applyBorder="1" applyFont="1">
      <alignment horizontal="center" shrinkToFit="0" vertical="top" wrapText="1"/>
    </xf>
    <xf borderId="14" fillId="7" fontId="0" numFmtId="164" xfId="0" applyAlignment="1" applyBorder="1" applyFont="1" applyNumberFormat="1">
      <alignment shrinkToFit="0" vertical="top" wrapText="1"/>
    </xf>
    <xf borderId="14" fillId="0" fontId="0" numFmtId="164" xfId="0" applyAlignment="1" applyBorder="1" applyFont="1" applyNumberFormat="1">
      <alignment shrinkToFit="0" vertical="top" wrapText="1"/>
    </xf>
    <xf borderId="14" fillId="7" fontId="0" numFmtId="164" xfId="0" applyAlignment="1" applyBorder="1" applyFont="1" applyNumberFormat="1">
      <alignment horizontal="center" shrinkToFit="0" vertical="top" wrapText="1"/>
    </xf>
    <xf borderId="14" fillId="6" fontId="15" numFmtId="0" xfId="0" applyAlignment="1" applyBorder="1" applyFont="1">
      <alignment readingOrder="0" shrinkToFit="0" vertical="top" wrapText="1"/>
    </xf>
    <xf borderId="14" fillId="0" fontId="0" numFmtId="0" xfId="0" applyAlignment="1" applyBorder="1" applyFont="1">
      <alignment horizontal="center" shrinkToFit="0" wrapText="1"/>
    </xf>
    <xf borderId="0" fillId="0" fontId="22" numFmtId="0" xfId="0" applyAlignment="1" applyFont="1">
      <alignment readingOrder="0" shrinkToFit="0" wrapText="1"/>
    </xf>
    <xf borderId="14" fillId="0" fontId="20" numFmtId="0" xfId="0" applyAlignment="1" applyBorder="1" applyFont="1">
      <alignment horizontal="left" readingOrder="0" shrinkToFit="0" wrapText="1"/>
    </xf>
    <xf borderId="14" fillId="0" fontId="20" numFmtId="0" xfId="0" applyAlignment="1" applyBorder="1" applyFont="1">
      <alignment readingOrder="0" shrinkToFit="0" wrapText="1"/>
    </xf>
    <xf borderId="14" fillId="0" fontId="0" numFmtId="0" xfId="0" applyAlignment="1" applyBorder="1" applyFont="1">
      <alignment horizontal="left" readingOrder="0" shrinkToFit="0" wrapText="1"/>
    </xf>
    <xf borderId="14" fillId="0" fontId="20" numFmtId="0" xfId="0" applyAlignment="1" applyBorder="1" applyFont="1">
      <alignment horizontal="left" shrinkToFit="0" wrapText="1"/>
    </xf>
    <xf borderId="14" fillId="0" fontId="21" numFmtId="0" xfId="0" applyAlignment="1" applyBorder="1" applyFont="1">
      <alignment readingOrder="0" shrinkToFit="0" wrapText="1"/>
    </xf>
    <xf borderId="14" fillId="0" fontId="20" numFmtId="164" xfId="0" applyAlignment="1" applyBorder="1" applyFont="1" applyNumberFormat="1">
      <alignment horizontal="left" shrinkToFit="0" wrapText="1"/>
    </xf>
    <xf borderId="14" fillId="0" fontId="3" numFmtId="167" xfId="0" applyAlignment="1" applyBorder="1" applyFont="1" applyNumberFormat="1">
      <alignment readingOrder="0" shrinkToFit="0" wrapText="1"/>
    </xf>
    <xf borderId="14" fillId="0" fontId="0" numFmtId="168" xfId="0" applyAlignment="1" applyBorder="1" applyFont="1" applyNumberFormat="1">
      <alignment horizontal="left" readingOrder="0" shrinkToFit="0" wrapText="1"/>
    </xf>
    <xf borderId="14" fillId="0" fontId="0" numFmtId="14" xfId="0" applyAlignment="1" applyBorder="1" applyFont="1" applyNumberFormat="1">
      <alignment horizontal="left" shrinkToFit="0" wrapText="1"/>
    </xf>
    <xf borderId="20" fillId="9" fontId="0" numFmtId="0" xfId="0" applyAlignment="1" applyBorder="1" applyFill="1" applyFont="1">
      <alignment shrinkToFit="0" wrapText="1"/>
    </xf>
    <xf borderId="14" fillId="9" fontId="0" numFmtId="0" xfId="0" applyAlignment="1" applyBorder="1" applyFont="1">
      <alignment shrinkToFit="0" wrapText="1"/>
    </xf>
    <xf borderId="29" fillId="0" fontId="3" numFmtId="0" xfId="0" applyAlignment="1" applyBorder="1" applyFont="1">
      <alignment shrinkToFit="0" wrapText="1"/>
    </xf>
    <xf borderId="30" fillId="2" fontId="1" numFmtId="49" xfId="0" applyAlignment="1" applyBorder="1" applyFont="1" applyNumberFormat="1">
      <alignment horizontal="left" shrinkToFit="0" vertical="center" wrapText="0"/>
    </xf>
    <xf borderId="30" fillId="2" fontId="1" numFmtId="164" xfId="0" applyAlignment="1" applyBorder="1" applyFont="1" applyNumberFormat="1">
      <alignment horizontal="left" shrinkToFit="0" vertical="center" wrapText="0"/>
    </xf>
    <xf borderId="31" fillId="2" fontId="1" numFmtId="164" xfId="0" applyAlignment="1" applyBorder="1" applyFont="1" applyNumberFormat="1">
      <alignment horizontal="left" shrinkToFit="0" vertical="center" wrapText="0"/>
    </xf>
    <xf borderId="14" fillId="2" fontId="1" numFmtId="0" xfId="0" applyAlignment="1" applyBorder="1" applyFont="1">
      <alignment horizontal="left" shrinkToFit="0" vertical="center" wrapText="0"/>
    </xf>
    <xf borderId="2" fillId="2" fontId="19" numFmtId="0" xfId="0" applyAlignment="1" applyBorder="1" applyFont="1">
      <alignment horizontal="left" shrinkToFit="0" vertical="center" wrapText="0"/>
    </xf>
    <xf borderId="32" fillId="3" fontId="7" numFmtId="49" xfId="0" applyAlignment="1" applyBorder="1" applyFont="1" applyNumberFormat="1">
      <alignment horizontal="center" shrinkToFit="0" vertical="center" wrapText="1"/>
    </xf>
    <xf borderId="16" fillId="2" fontId="1" numFmtId="49" xfId="0" applyAlignment="1" applyBorder="1" applyFont="1" applyNumberFormat="1">
      <alignment horizontal="left" shrinkToFit="0" vertical="center" wrapText="0"/>
    </xf>
    <xf borderId="32" fillId="3" fontId="7" numFmtId="0" xfId="0" applyAlignment="1" applyBorder="1" applyFont="1">
      <alignment horizontal="center" shrinkToFit="0" vertical="center" wrapText="1"/>
    </xf>
    <xf borderId="16" fillId="2" fontId="1" numFmtId="0" xfId="0" applyAlignment="1" applyBorder="1" applyFont="1">
      <alignment horizontal="left" shrinkToFit="0" vertical="center" wrapText="0"/>
    </xf>
    <xf borderId="16" fillId="2" fontId="23" numFmtId="0" xfId="0" applyAlignment="1" applyBorder="1" applyFont="1">
      <alignment shrinkToFit="0" wrapText="1"/>
    </xf>
    <xf borderId="32" fillId="3" fontId="7" numFmtId="164" xfId="0" applyAlignment="1" applyBorder="1" applyFont="1" applyNumberFormat="1">
      <alignment horizontal="left" shrinkToFit="0" vertical="center" wrapText="1"/>
    </xf>
    <xf borderId="17" fillId="2" fontId="23" numFmtId="0" xfId="0" applyAlignment="1" applyBorder="1" applyFont="1">
      <alignment shrinkToFit="0" wrapText="1"/>
    </xf>
    <xf borderId="14" fillId="0" fontId="0" numFmtId="14" xfId="0" applyAlignment="1" applyBorder="1" applyFont="1" applyNumberFormat="1">
      <alignment horizontal="left" shrinkToFit="0" vertical="top" wrapText="1"/>
    </xf>
    <xf borderId="1" fillId="3" fontId="7" numFmtId="164" xfId="0" applyAlignment="1" applyBorder="1" applyFont="1" applyNumberFormat="1">
      <alignment shrinkToFit="0" vertical="top" wrapText="0"/>
    </xf>
    <xf borderId="14" fillId="0" fontId="0" numFmtId="0" xfId="0" applyAlignment="1" applyBorder="1" applyFont="1">
      <alignment horizontal="left" shrinkToFit="0" wrapText="1"/>
    </xf>
    <xf borderId="16" fillId="3" fontId="7" numFmtId="164" xfId="0" applyAlignment="1" applyBorder="1" applyFont="1" applyNumberFormat="1">
      <alignment shrinkToFit="0" vertical="top" wrapText="0"/>
    </xf>
    <xf borderId="14" fillId="0" fontId="20" numFmtId="0" xfId="0" applyAlignment="1" applyBorder="1" applyFont="1">
      <alignment shrinkToFit="0" wrapText="1"/>
    </xf>
    <xf borderId="17" fillId="3" fontId="7" numFmtId="164" xfId="0" applyAlignment="1" applyBorder="1" applyFont="1" applyNumberFormat="1">
      <alignment shrinkToFit="0" vertical="top" wrapText="0"/>
    </xf>
    <xf borderId="14" fillId="0" fontId="7" numFmtId="0" xfId="0" applyAlignment="1" applyBorder="1" applyFont="1">
      <alignment horizontal="center" shrinkToFit="0" wrapText="1"/>
    </xf>
    <xf borderId="2" fillId="3" fontId="7" numFmtId="0" xfId="0" applyAlignment="1" applyBorder="1" applyFont="1">
      <alignment horizontal="center" shrinkToFit="0" wrapText="1"/>
    </xf>
    <xf borderId="14" fillId="0" fontId="20" numFmtId="14" xfId="0" applyAlignment="1" applyBorder="1" applyFont="1" applyNumberFormat="1">
      <alignment horizontal="left" shrinkToFit="0" wrapText="1"/>
    </xf>
    <xf borderId="2" fillId="3" fontId="7" numFmtId="164" xfId="0" applyAlignment="1" applyBorder="1" applyFont="1" applyNumberFormat="1">
      <alignment horizontal="center" shrinkToFit="0" vertical="top" wrapText="0"/>
    </xf>
    <xf borderId="14" fillId="0" fontId="7" numFmtId="0" xfId="0" applyAlignment="1" applyBorder="1" applyFont="1">
      <alignment shrinkToFit="0" wrapText="1"/>
    </xf>
    <xf borderId="1" fillId="3" fontId="7" numFmtId="169" xfId="0" applyAlignment="1" applyBorder="1" applyFont="1" applyNumberFormat="1">
      <alignment horizontal="center" shrinkToFit="0" vertical="center" wrapText="1"/>
    </xf>
    <xf borderId="14" fillId="0" fontId="20" numFmtId="0" xfId="0" applyAlignment="1" applyBorder="1" applyFont="1">
      <alignment horizontal="center" shrinkToFit="0" wrapText="1"/>
    </xf>
    <xf borderId="17" fillId="3" fontId="7" numFmtId="0" xfId="0" applyAlignment="1" applyBorder="1" applyFont="1">
      <alignment horizontal="center" shrinkToFit="0" vertical="center" wrapText="1"/>
    </xf>
    <xf borderId="14" fillId="0" fontId="0" numFmtId="164" xfId="0" applyAlignment="1" applyBorder="1" applyFont="1" applyNumberFormat="1">
      <alignment horizontal="left" shrinkToFit="0" wrapText="1"/>
    </xf>
    <xf borderId="14" fillId="3" fontId="7" numFmtId="164" xfId="0" applyAlignment="1" applyBorder="1" applyFont="1" applyNumberFormat="1">
      <alignment horizontal="center" shrinkToFit="0" vertical="center" wrapText="1"/>
    </xf>
    <xf borderId="33" fillId="0" fontId="0" numFmtId="0" xfId="0" applyAlignment="1" applyBorder="1" applyFont="1">
      <alignment shrinkToFit="0" wrapText="1"/>
    </xf>
    <xf borderId="14" fillId="3" fontId="13" numFmtId="0" xfId="0" applyAlignment="1" applyBorder="1" applyFont="1">
      <alignment horizontal="center" shrinkToFit="0" vertical="center" wrapText="1"/>
    </xf>
    <xf borderId="34" fillId="0" fontId="0" numFmtId="0" xfId="0" applyAlignment="1" applyBorder="1" applyFont="1">
      <alignment shrinkToFit="0" wrapText="1"/>
    </xf>
    <xf borderId="14" fillId="0" fontId="7" numFmtId="0" xfId="0" applyAlignment="1" applyBorder="1" applyFont="1">
      <alignment horizontal="left" shrinkToFit="0" vertical="center" wrapText="1"/>
    </xf>
    <xf borderId="14" fillId="0" fontId="7" numFmtId="49" xfId="0" applyAlignment="1" applyBorder="1" applyFont="1" applyNumberFormat="1">
      <alignment horizontal="left" shrinkToFit="0" vertical="center" wrapText="1"/>
    </xf>
    <xf borderId="14" fillId="0" fontId="7" numFmtId="14" xfId="0" applyAlignment="1" applyBorder="1" applyFont="1" applyNumberFormat="1">
      <alignment horizontal="left" shrinkToFit="0" vertical="center" wrapText="1"/>
    </xf>
    <xf borderId="14" fillId="0" fontId="7" numFmtId="164" xfId="0" applyAlignment="1" applyBorder="1" applyFont="1" applyNumberFormat="1">
      <alignment horizontal="left" shrinkToFit="0" vertical="center" wrapText="1"/>
    </xf>
    <xf borderId="5" fillId="0" fontId="20" numFmtId="0" xfId="0" applyAlignment="1" applyBorder="1" applyFont="1">
      <alignment shrinkToFit="0" wrapText="1"/>
    </xf>
    <xf borderId="5" fillId="0" fontId="20" numFmtId="49" xfId="0" applyAlignment="1" applyBorder="1" applyFont="1" applyNumberFormat="1">
      <alignment shrinkToFit="0" wrapText="1"/>
    </xf>
    <xf borderId="13" fillId="0" fontId="0" numFmtId="0" xfId="0" applyAlignment="1" applyBorder="1" applyFont="1">
      <alignment shrinkToFit="0" wrapText="1"/>
    </xf>
    <xf borderId="5" fillId="0" fontId="20" numFmtId="164" xfId="0" applyAlignment="1" applyBorder="1" applyFont="1" applyNumberFormat="1">
      <alignment shrinkToFit="0" wrapText="1"/>
    </xf>
    <xf borderId="17" fillId="10" fontId="0" numFmtId="0" xfId="0" applyAlignment="1" applyBorder="1" applyFill="1" applyFont="1">
      <alignment horizontal="right" shrinkToFit="0" vertical="top" wrapText="1"/>
    </xf>
    <xf borderId="25" fillId="2" fontId="1" numFmtId="0" xfId="0" applyAlignment="1" applyBorder="1" applyFont="1">
      <alignment horizontal="left" shrinkToFit="0" vertical="center" wrapText="0"/>
    </xf>
    <xf borderId="30" fillId="2" fontId="1" numFmtId="0" xfId="0" applyAlignment="1" applyBorder="1" applyFont="1">
      <alignment horizontal="left" shrinkToFit="0" vertical="center" wrapText="0"/>
    </xf>
    <xf borderId="9" fillId="2" fontId="1" numFmtId="0" xfId="0" applyAlignment="1" applyBorder="1" applyFont="1">
      <alignment horizontal="left" shrinkToFit="0" vertical="center" wrapText="0"/>
    </xf>
    <xf borderId="14" fillId="0" fontId="0" numFmtId="0" xfId="0" applyAlignment="1" applyBorder="1" applyFont="1">
      <alignment horizontal="left" shrinkToFit="0" vertical="center" wrapText="1"/>
    </xf>
    <xf borderId="14" fillId="0" fontId="0" numFmtId="49" xfId="0" applyAlignment="1" applyBorder="1" applyFont="1" applyNumberFormat="1">
      <alignment horizontal="left" shrinkToFit="0" vertical="center" wrapText="1"/>
    </xf>
    <xf borderId="14" fillId="0" fontId="0" numFmtId="14" xfId="0" applyAlignment="1" applyBorder="1" applyFont="1" applyNumberFormat="1">
      <alignment horizontal="left" shrinkToFit="0" vertical="center" wrapText="1"/>
    </xf>
    <xf borderId="14" fillId="0" fontId="0" numFmtId="164" xfId="0" applyAlignment="1" applyBorder="1" applyFont="1" applyNumberFormat="1">
      <alignment horizontal="left" shrinkToFit="0" vertical="center" wrapText="1"/>
    </xf>
    <xf borderId="35" fillId="11" fontId="3" numFmtId="0" xfId="0" applyAlignment="1" applyBorder="1" applyFill="1" applyFont="1">
      <alignment horizontal="center" readingOrder="0" shrinkToFit="0" wrapText="1"/>
    </xf>
    <xf borderId="14" fillId="0" fontId="20" numFmtId="0" xfId="0" applyAlignment="1" applyBorder="1" applyFont="1">
      <alignment horizontal="left" shrinkToFit="0" vertical="center" wrapText="1"/>
    </xf>
    <xf borderId="36" fillId="0" fontId="3" numFmtId="0" xfId="0" applyAlignment="1" applyBorder="1" applyFont="1">
      <alignment shrinkToFit="0" wrapText="1"/>
    </xf>
    <xf borderId="0" fillId="0" fontId="18" numFmtId="0" xfId="0" applyAlignment="1" applyFont="1">
      <alignment readingOrder="0" shrinkToFit="0" wrapText="1"/>
    </xf>
    <xf borderId="37" fillId="0" fontId="3" numFmtId="0" xfId="0" applyAlignment="1" applyBorder="1" applyFont="1">
      <alignment shrinkToFit="0" wrapText="1"/>
    </xf>
    <xf borderId="5" fillId="0" fontId="20" numFmtId="0" xfId="0" applyAlignment="1" applyBorder="1" applyFont="1">
      <alignment horizontal="left" shrinkToFit="0" vertical="center" wrapText="1"/>
    </xf>
    <xf borderId="35" fillId="12" fontId="3" numFmtId="0" xfId="0" applyAlignment="1" applyBorder="1" applyFill="1" applyFont="1">
      <alignment horizontal="center" readingOrder="0" shrinkToFit="0" wrapText="1"/>
    </xf>
    <xf borderId="35" fillId="13" fontId="3" numFmtId="0" xfId="0" applyAlignment="1" applyBorder="1" applyFill="1" applyFont="1">
      <alignment horizontal="center" readingOrder="0" shrinkToFit="0" wrapText="1"/>
    </xf>
    <xf borderId="5" fillId="0" fontId="20" numFmtId="164" xfId="0" applyAlignment="1" applyBorder="1" applyFont="1" applyNumberFormat="1">
      <alignment horizontal="left" shrinkToFit="0" vertical="center" wrapText="1"/>
    </xf>
    <xf borderId="35" fillId="3" fontId="3" numFmtId="0" xfId="0" applyAlignment="1" applyBorder="1" applyFont="1">
      <alignment horizontal="center" readingOrder="0" shrinkToFit="0" wrapText="1"/>
    </xf>
    <xf borderId="17" fillId="10" fontId="0" numFmtId="0" xfId="0" applyAlignment="1" applyBorder="1" applyFont="1">
      <alignment horizontal="left" shrinkToFit="0" vertical="center" wrapText="1"/>
    </xf>
    <xf borderId="8" fillId="0" fontId="3" numFmtId="0" xfId="0" applyAlignment="1" applyBorder="1" applyFont="1">
      <alignment readingOrder="0" shrinkToFit="0" wrapText="1"/>
    </xf>
    <xf borderId="38" fillId="14" fontId="3" numFmtId="0" xfId="0" applyAlignment="1" applyBorder="1" applyFill="1" applyFont="1">
      <alignment readingOrder="0" shrinkToFit="0" wrapText="1"/>
    </xf>
    <xf borderId="8" fillId="8" fontId="3" numFmtId="0" xfId="0" applyAlignment="1" applyBorder="1" applyFont="1">
      <alignment readingOrder="0" shrinkToFit="0" wrapText="1"/>
    </xf>
    <xf borderId="38" fillId="0" fontId="3" numFmtId="0" xfId="0" applyAlignment="1" applyBorder="1" applyFont="1">
      <alignment readingOrder="0" shrinkToFit="0" wrapText="1"/>
    </xf>
    <xf borderId="8" fillId="9" fontId="3" numFmtId="0" xfId="0" applyAlignment="1" applyBorder="1" applyFont="1">
      <alignment readingOrder="0" shrinkToFit="0" wrapText="1"/>
    </xf>
    <xf borderId="0" fillId="9" fontId="3" numFmtId="0" xfId="0" applyAlignment="1" applyFont="1">
      <alignment readingOrder="0" shrinkToFit="0" wrapText="1"/>
    </xf>
    <xf borderId="38" fillId="9" fontId="3" numFmtId="0" xfId="0" applyAlignment="1" applyBorder="1" applyFont="1">
      <alignment readingOrder="0" shrinkToFit="0" wrapText="1"/>
    </xf>
    <xf borderId="36" fillId="0" fontId="0" numFmtId="0" xfId="0" applyAlignment="1" applyBorder="1" applyFont="1">
      <alignment shrinkToFit="0" wrapText="1"/>
    </xf>
    <xf borderId="8" fillId="0" fontId="3" numFmtId="0" xfId="0" applyAlignment="1" applyBorder="1" applyFont="1">
      <alignment horizontal="left" readingOrder="0" shrinkToFit="0" wrapText="1"/>
    </xf>
    <xf borderId="0" fillId="0" fontId="3" numFmtId="0" xfId="0" applyAlignment="1" applyFont="1">
      <alignment horizontal="left" readingOrder="0" shrinkToFit="0" wrapText="1"/>
    </xf>
    <xf borderId="38" fillId="14" fontId="3" numFmtId="0" xfId="0" applyAlignment="1" applyBorder="1" applyFont="1">
      <alignment horizontal="left" shrinkToFit="0" wrapText="1"/>
    </xf>
    <xf borderId="8" fillId="8" fontId="3" numFmtId="0" xfId="0" applyAlignment="1" applyBorder="1" applyFont="1">
      <alignment horizontal="left" readingOrder="0" shrinkToFit="0" wrapText="1"/>
    </xf>
    <xf borderId="0" fillId="0" fontId="3" numFmtId="0" xfId="0" applyAlignment="1" applyFont="1">
      <alignment horizontal="left" shrinkToFit="0" wrapText="1"/>
    </xf>
    <xf borderId="38" fillId="0" fontId="3" numFmtId="1" xfId="0" applyAlignment="1" applyBorder="1" applyFont="1" applyNumberFormat="1">
      <alignment horizontal="left" shrinkToFit="0" wrapText="1"/>
    </xf>
    <xf borderId="8" fillId="0" fontId="3" numFmtId="0" xfId="0" applyAlignment="1" applyBorder="1" applyFont="1">
      <alignment horizontal="left" shrinkToFit="0" wrapText="1"/>
    </xf>
    <xf borderId="38" fillId="0" fontId="3" numFmtId="0" xfId="0" applyAlignment="1" applyBorder="1" applyFont="1">
      <alignment horizontal="left" shrinkToFit="0" wrapText="1"/>
    </xf>
    <xf borderId="38" fillId="14" fontId="3" numFmtId="0" xfId="0" applyAlignment="1" applyBorder="1" applyFont="1">
      <alignment horizontal="left" readingOrder="0" shrinkToFit="0" wrapText="1"/>
    </xf>
    <xf borderId="0" fillId="0" fontId="3" numFmtId="1" xfId="0" applyAlignment="1" applyFont="1" applyNumberFormat="1">
      <alignment horizontal="left" readingOrder="0" shrinkToFit="0" wrapText="1"/>
    </xf>
    <xf borderId="38" fillId="14" fontId="3" numFmtId="1" xfId="0" applyAlignment="1" applyBorder="1" applyFont="1" applyNumberFormat="1">
      <alignment horizontal="left" readingOrder="0" shrinkToFit="0" wrapText="1"/>
    </xf>
    <xf borderId="8" fillId="8" fontId="3" numFmtId="1" xfId="0" applyAlignment="1" applyBorder="1" applyFont="1" applyNumberFormat="1">
      <alignment horizontal="left" readingOrder="0" shrinkToFit="0" wrapText="1"/>
    </xf>
    <xf borderId="0" fillId="0" fontId="3" numFmtId="1" xfId="0" applyAlignment="1" applyFont="1" applyNumberFormat="1">
      <alignment horizontal="left" shrinkToFit="0" wrapText="1"/>
    </xf>
    <xf borderId="8" fillId="0" fontId="3" numFmtId="1" xfId="0" applyAlignment="1" applyBorder="1" applyFont="1" applyNumberFormat="1">
      <alignment horizontal="left" readingOrder="0" shrinkToFit="0" wrapText="1"/>
    </xf>
    <xf borderId="38" fillId="14" fontId="3" numFmtId="1" xfId="0" applyAlignment="1" applyBorder="1" applyFont="1" applyNumberFormat="1">
      <alignment horizontal="left" shrinkToFit="0" wrapText="1"/>
    </xf>
    <xf borderId="8" fillId="8" fontId="3" numFmtId="0" xfId="0" applyAlignment="1" applyBorder="1" applyFont="1">
      <alignment horizontal="left" shrinkToFit="0" wrapText="1"/>
    </xf>
    <xf borderId="39" fillId="0" fontId="3" numFmtId="0" xfId="0" applyAlignment="1" applyBorder="1" applyFont="1">
      <alignment horizontal="left" readingOrder="0" shrinkToFit="0" wrapText="1"/>
    </xf>
    <xf borderId="40" fillId="0" fontId="3" numFmtId="0" xfId="0" applyAlignment="1" applyBorder="1" applyFont="1">
      <alignment horizontal="left" readingOrder="0" shrinkToFit="0" wrapText="1"/>
    </xf>
    <xf borderId="41" fillId="14" fontId="3" numFmtId="1" xfId="0" applyAlignment="1" applyBorder="1" applyFont="1" applyNumberFormat="1">
      <alignment horizontal="left" shrinkToFit="0" wrapText="1"/>
    </xf>
    <xf borderId="39" fillId="8" fontId="3" numFmtId="0" xfId="0" applyAlignment="1" applyBorder="1" applyFont="1">
      <alignment horizontal="left" readingOrder="0" shrinkToFit="0" wrapText="1"/>
    </xf>
    <xf borderId="40" fillId="0" fontId="3" numFmtId="1" xfId="0" applyAlignment="1" applyBorder="1" applyFont="1" applyNumberFormat="1">
      <alignment horizontal="left" shrinkToFit="0" wrapText="1"/>
    </xf>
    <xf borderId="41" fillId="0" fontId="3" numFmtId="1" xfId="0" applyAlignment="1" applyBorder="1" applyFont="1" applyNumberFormat="1">
      <alignment horizontal="left" shrinkToFit="0" wrapText="1"/>
    </xf>
    <xf borderId="41" fillId="0" fontId="3" numFmtId="0" xfId="0" applyAlignment="1" applyBorder="1" applyFont="1">
      <alignment horizontal="left" shrinkToFit="0" wrapText="1"/>
    </xf>
    <xf borderId="0" fillId="0" fontId="3" numFmtId="1" xfId="0" applyAlignment="1" applyFont="1" applyNumberFormat="1">
      <alignment shrinkToFit="0" wrapText="1"/>
    </xf>
  </cellXfs>
  <cellStyles count="1">
    <cellStyle xfId="0" name="Normal" builtinId="0"/>
  </cellStyles>
  <dxfs count="14">
    <dxf>
      <font>
        <color rgb="FF000000"/>
      </font>
      <fill>
        <patternFill patternType="solid">
          <fgColor rgb="FFB7B7B7"/>
          <bgColor rgb="FFB7B7B7"/>
        </patternFill>
      </fill>
      <border/>
    </dxf>
    <dxf>
      <font>
        <color rgb="FF000000"/>
      </font>
      <fill>
        <patternFill patternType="solid">
          <fgColor rgb="FFFFFF00"/>
          <bgColor rgb="FFFFFF00"/>
        </patternFill>
      </fill>
      <border/>
    </dxf>
    <dxf>
      <font/>
      <fill>
        <patternFill patternType="solid">
          <fgColor rgb="FFBFBFBF"/>
          <bgColor rgb="FFBFBFBF"/>
        </patternFill>
      </fill>
      <border/>
    </dxf>
    <dxf>
      <font>
        <color rgb="FFFFFFFF"/>
      </font>
      <fill>
        <patternFill patternType="solid">
          <fgColor rgb="FF0000FF"/>
          <bgColor rgb="FF0000FF"/>
        </patternFill>
      </fill>
      <border/>
    </dxf>
    <dxf>
      <font>
        <color rgb="FF000000"/>
      </font>
      <fill>
        <patternFill patternType="solid">
          <fgColor rgb="FF00FF00"/>
          <bgColor rgb="FF00FF00"/>
        </patternFill>
      </fill>
      <border/>
    </dxf>
    <dxf>
      <font>
        <color rgb="FFFFFFFF"/>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92D050"/>
          <bgColor rgb="FF92D050"/>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00FFFF"/>
          <bgColor rgb="FF00FFFF"/>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India123.com" TargetMode="External"/><Relationship Id="rId2" Type="http://schemas.openxmlformats.org/officeDocument/2006/relationships/hyperlink" Target="http://India123.com"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2" width="22.29"/>
    <col customWidth="1" min="3" max="3" width="78.43"/>
    <col customWidth="1" min="4" max="4" width="19.29"/>
    <col customWidth="1" min="5" max="6" width="14.43"/>
  </cols>
  <sheetData>
    <row r="1" ht="67.5" customHeight="1">
      <c r="A1" s="1"/>
      <c r="B1" s="3" t="s">
        <v>2</v>
      </c>
      <c r="C1" s="5"/>
      <c r="D1" s="1"/>
    </row>
    <row r="2" ht="42.0" customHeight="1">
      <c r="A2" s="7"/>
      <c r="B2" s="9" t="s">
        <v>3</v>
      </c>
      <c r="C2" s="10"/>
      <c r="D2" s="7"/>
    </row>
    <row r="3" ht="40.5" customHeight="1">
      <c r="A3" s="11"/>
      <c r="B3" s="13" t="s">
        <v>4</v>
      </c>
      <c r="C3" s="13" t="s">
        <v>5</v>
      </c>
      <c r="D3" s="11"/>
    </row>
    <row r="4" ht="40.5" customHeight="1">
      <c r="A4" s="11"/>
      <c r="B4" s="15" t="s">
        <v>6</v>
      </c>
      <c r="C4" s="15" t="s">
        <v>8</v>
      </c>
      <c r="D4" s="11"/>
    </row>
    <row r="5" ht="40.5" customHeight="1">
      <c r="A5" s="11"/>
      <c r="B5" s="15" t="s">
        <v>9</v>
      </c>
      <c r="C5" s="15" t="s">
        <v>10</v>
      </c>
      <c r="D5" s="11"/>
    </row>
    <row r="6" ht="40.5" customHeight="1">
      <c r="A6" s="11"/>
      <c r="B6" s="15" t="s">
        <v>11</v>
      </c>
      <c r="C6" s="15" t="s">
        <v>12</v>
      </c>
      <c r="D6" s="11"/>
    </row>
    <row r="7" ht="40.5" customHeight="1">
      <c r="A7" s="11"/>
      <c r="B7" s="15" t="s">
        <v>13</v>
      </c>
      <c r="C7" s="15" t="s">
        <v>14</v>
      </c>
      <c r="D7" s="11"/>
    </row>
    <row r="8" ht="66.0" customHeight="1">
      <c r="A8" s="17"/>
      <c r="B8" s="19"/>
      <c r="C8" s="21"/>
      <c r="D8" s="17"/>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C1"/>
    <mergeCell ref="B2:C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3" max="3" width="7.57"/>
    <col customWidth="1" min="4" max="4" width="8.14"/>
    <col customWidth="1" min="5" max="5" width="7.29"/>
    <col customWidth="1" min="6" max="6" width="6.57"/>
    <col customWidth="1" min="7" max="7" width="18.0"/>
    <col customWidth="1" min="8" max="8" width="10.29"/>
    <col customWidth="1" min="9" max="9" width="9.57"/>
    <col customWidth="1" min="10" max="10" width="10.14"/>
    <col customWidth="1" min="11" max="11" width="7.71"/>
    <col customWidth="1" min="12" max="12" width="9.71"/>
    <col customWidth="1" min="13" max="13" width="10.71"/>
    <col customWidth="1" min="14" max="14" width="7.57"/>
    <col customWidth="1" min="15" max="15" width="9.57"/>
    <col customWidth="1" min="16" max="16" width="10.0"/>
  </cols>
  <sheetData>
    <row r="1">
      <c r="A1" s="51" t="s">
        <v>227</v>
      </c>
      <c r="B1" s="51"/>
      <c r="C1" s="155" t="s">
        <v>228</v>
      </c>
      <c r="D1" s="157"/>
      <c r="E1" s="157"/>
      <c r="F1" s="157"/>
      <c r="G1" s="159"/>
      <c r="H1" s="161" t="s">
        <v>234</v>
      </c>
      <c r="I1" s="157"/>
      <c r="J1" s="159"/>
      <c r="K1" s="162" t="s">
        <v>246</v>
      </c>
      <c r="L1" s="157"/>
      <c r="M1" s="159"/>
      <c r="N1" s="164" t="s">
        <v>247</v>
      </c>
      <c r="O1" s="157"/>
      <c r="P1" s="159"/>
    </row>
    <row r="2">
      <c r="A2" s="51" t="s">
        <v>248</v>
      </c>
      <c r="B2" s="51" t="s">
        <v>7</v>
      </c>
      <c r="C2" s="166" t="s">
        <v>249</v>
      </c>
      <c r="D2" s="51" t="s">
        <v>250</v>
      </c>
      <c r="E2" s="51" t="s">
        <v>251</v>
      </c>
      <c r="F2" s="51" t="s">
        <v>252</v>
      </c>
      <c r="G2" s="167" t="s">
        <v>253</v>
      </c>
      <c r="H2" s="168" t="s">
        <v>254</v>
      </c>
      <c r="I2" s="51" t="s">
        <v>255</v>
      </c>
      <c r="J2" s="169" t="s">
        <v>256</v>
      </c>
      <c r="K2" s="170" t="s">
        <v>253</v>
      </c>
      <c r="L2" s="171" t="s">
        <v>255</v>
      </c>
      <c r="M2" s="172" t="s">
        <v>256</v>
      </c>
      <c r="N2" s="170" t="s">
        <v>253</v>
      </c>
      <c r="O2" s="51" t="s">
        <v>255</v>
      </c>
      <c r="P2" s="169" t="s">
        <v>256</v>
      </c>
    </row>
    <row r="3">
      <c r="A3" s="51">
        <v>1.0</v>
      </c>
      <c r="B3" s="51" t="s">
        <v>257</v>
      </c>
      <c r="C3" s="174">
        <v>350.0</v>
      </c>
      <c r="D3" s="175" t="s">
        <v>258</v>
      </c>
      <c r="E3" s="175" t="s">
        <v>259</v>
      </c>
      <c r="F3" s="175" t="s">
        <v>260</v>
      </c>
      <c r="G3" s="176">
        <f>350/20</f>
        <v>17.5</v>
      </c>
      <c r="H3" s="177">
        <v>24.0</v>
      </c>
      <c r="I3" s="178">
        <f t="shared" ref="I3:I30" si="1">H3-G3</f>
        <v>6.5</v>
      </c>
      <c r="J3" s="179">
        <f t="shared" ref="J3:J30" si="2">(H3/G3%)-100</f>
        <v>37.14285714</v>
      </c>
      <c r="K3" s="174">
        <v>30.0</v>
      </c>
      <c r="L3" s="178">
        <f t="shared" ref="L3:L30" si="3">K3-G3</f>
        <v>12.5</v>
      </c>
      <c r="M3" s="179">
        <f t="shared" ref="M3:M30" si="4">(K3/G3%)-100</f>
        <v>71.42857143</v>
      </c>
      <c r="N3" s="180"/>
      <c r="O3" s="178"/>
      <c r="P3" s="181"/>
    </row>
    <row r="4">
      <c r="A4" s="51">
        <v>2.0</v>
      </c>
      <c r="B4" s="51" t="s">
        <v>267</v>
      </c>
      <c r="C4" s="174">
        <v>250.0</v>
      </c>
      <c r="D4" s="175" t="s">
        <v>258</v>
      </c>
      <c r="E4" s="175" t="s">
        <v>259</v>
      </c>
      <c r="F4" s="175" t="s">
        <v>260</v>
      </c>
      <c r="G4" s="176">
        <f>250/20</f>
        <v>12.5</v>
      </c>
      <c r="H4" s="177">
        <v>25.0</v>
      </c>
      <c r="I4" s="178">
        <f t="shared" si="1"/>
        <v>12.5</v>
      </c>
      <c r="J4" s="179">
        <f t="shared" si="2"/>
        <v>100</v>
      </c>
      <c r="K4" s="174">
        <v>20.0</v>
      </c>
      <c r="L4" s="178">
        <f t="shared" si="3"/>
        <v>7.5</v>
      </c>
      <c r="M4" s="179">
        <f t="shared" si="4"/>
        <v>60</v>
      </c>
      <c r="N4" s="174">
        <v>12.0</v>
      </c>
      <c r="O4" s="178">
        <f t="shared" ref="O4:O5" si="5">N4-G4</f>
        <v>-0.5</v>
      </c>
      <c r="P4" s="181">
        <f t="shared" ref="P4:P5" si="6">(N4/G4%)-100</f>
        <v>-4</v>
      </c>
    </row>
    <row r="5">
      <c r="A5" s="51">
        <v>3.0</v>
      </c>
      <c r="B5" s="51" t="s">
        <v>268</v>
      </c>
      <c r="C5" s="174">
        <v>20.0</v>
      </c>
      <c r="D5" s="175" t="s">
        <v>269</v>
      </c>
      <c r="E5" s="175" t="s">
        <v>269</v>
      </c>
      <c r="F5" s="175" t="s">
        <v>269</v>
      </c>
      <c r="G5" s="182">
        <v>20.0</v>
      </c>
      <c r="H5" s="177">
        <v>18.0</v>
      </c>
      <c r="I5" s="178">
        <f t="shared" si="1"/>
        <v>-2</v>
      </c>
      <c r="J5" s="179">
        <f t="shared" si="2"/>
        <v>-10</v>
      </c>
      <c r="K5" s="174">
        <v>40.0</v>
      </c>
      <c r="L5" s="178">
        <f t="shared" si="3"/>
        <v>20</v>
      </c>
      <c r="M5" s="179">
        <f t="shared" si="4"/>
        <v>100</v>
      </c>
      <c r="N5" s="174">
        <v>25.0</v>
      </c>
      <c r="O5" s="178">
        <f t="shared" si="5"/>
        <v>5</v>
      </c>
      <c r="P5" s="181">
        <f t="shared" si="6"/>
        <v>25</v>
      </c>
    </row>
    <row r="6">
      <c r="A6" s="51">
        <v>4.0</v>
      </c>
      <c r="B6" s="51" t="s">
        <v>270</v>
      </c>
      <c r="C6" s="174">
        <v>250.0</v>
      </c>
      <c r="D6" s="175" t="s">
        <v>271</v>
      </c>
      <c r="E6" s="175" t="s">
        <v>272</v>
      </c>
      <c r="F6" s="183" t="s">
        <v>269</v>
      </c>
      <c r="G6" s="184">
        <f t="shared" ref="G6:G8" si="7">C6/15</f>
        <v>16.66666667</v>
      </c>
      <c r="H6" s="185">
        <v>32.0</v>
      </c>
      <c r="I6" s="186">
        <f t="shared" si="1"/>
        <v>15.33333333</v>
      </c>
      <c r="J6" s="179">
        <f t="shared" si="2"/>
        <v>92</v>
      </c>
      <c r="K6" s="187">
        <v>15.0</v>
      </c>
      <c r="L6" s="186">
        <f t="shared" si="3"/>
        <v>-1.666666667</v>
      </c>
      <c r="M6" s="179">
        <f t="shared" si="4"/>
        <v>-10</v>
      </c>
      <c r="N6" s="180"/>
      <c r="O6" s="178"/>
      <c r="P6" s="181"/>
    </row>
    <row r="7">
      <c r="A7" s="51">
        <v>5.0</v>
      </c>
      <c r="B7" s="51" t="s">
        <v>273</v>
      </c>
      <c r="C7" s="174">
        <v>200.0</v>
      </c>
      <c r="D7" s="175" t="s">
        <v>271</v>
      </c>
      <c r="E7" s="175" t="s">
        <v>272</v>
      </c>
      <c r="F7" s="175" t="s">
        <v>269</v>
      </c>
      <c r="G7" s="184">
        <f t="shared" si="7"/>
        <v>13.33333333</v>
      </c>
      <c r="H7" s="177">
        <v>27.0</v>
      </c>
      <c r="I7" s="186">
        <f t="shared" si="1"/>
        <v>13.66666667</v>
      </c>
      <c r="J7" s="179">
        <f t="shared" si="2"/>
        <v>102.5</v>
      </c>
      <c r="K7" s="174">
        <v>12.0</v>
      </c>
      <c r="L7" s="186">
        <f t="shared" si="3"/>
        <v>-1.333333333</v>
      </c>
      <c r="M7" s="179">
        <f t="shared" si="4"/>
        <v>-10</v>
      </c>
      <c r="N7" s="174">
        <v>10.0</v>
      </c>
      <c r="O7" s="186">
        <f>N7-G7</f>
        <v>-3.333333333</v>
      </c>
      <c r="P7" s="181">
        <f>(N7/G7%)-100</f>
        <v>-25</v>
      </c>
    </row>
    <row r="8">
      <c r="A8" s="51">
        <v>6.0</v>
      </c>
      <c r="B8" s="51" t="s">
        <v>274</v>
      </c>
      <c r="C8" s="174">
        <v>150.0</v>
      </c>
      <c r="D8" s="175" t="s">
        <v>271</v>
      </c>
      <c r="E8" s="175" t="s">
        <v>272</v>
      </c>
      <c r="F8" s="175" t="s">
        <v>269</v>
      </c>
      <c r="G8" s="184">
        <f t="shared" si="7"/>
        <v>10</v>
      </c>
      <c r="H8" s="177">
        <v>22.0</v>
      </c>
      <c r="I8" s="186">
        <f t="shared" si="1"/>
        <v>12</v>
      </c>
      <c r="J8" s="179">
        <f t="shared" si="2"/>
        <v>120</v>
      </c>
      <c r="K8" s="174">
        <v>10.0</v>
      </c>
      <c r="L8" s="186">
        <f t="shared" si="3"/>
        <v>0</v>
      </c>
      <c r="M8" s="179">
        <f t="shared" si="4"/>
        <v>0</v>
      </c>
      <c r="N8" s="180"/>
      <c r="O8" s="178"/>
      <c r="P8" s="181"/>
    </row>
    <row r="9">
      <c r="A9" s="51">
        <v>7.0</v>
      </c>
      <c r="B9" s="51" t="s">
        <v>275</v>
      </c>
      <c r="C9" s="174">
        <v>450.0</v>
      </c>
      <c r="D9" s="175">
        <v>50.0</v>
      </c>
      <c r="E9" s="175" t="s">
        <v>276</v>
      </c>
      <c r="F9" s="175" t="s">
        <v>277</v>
      </c>
      <c r="G9" s="176">
        <f>C9/D9</f>
        <v>9</v>
      </c>
      <c r="H9" s="177">
        <v>9.0</v>
      </c>
      <c r="I9" s="178">
        <f t="shared" si="1"/>
        <v>0</v>
      </c>
      <c r="J9" s="179">
        <f t="shared" si="2"/>
        <v>0</v>
      </c>
      <c r="K9" s="174">
        <v>60.0</v>
      </c>
      <c r="L9" s="178">
        <f t="shared" si="3"/>
        <v>51</v>
      </c>
      <c r="M9" s="179">
        <f t="shared" si="4"/>
        <v>566.6666667</v>
      </c>
      <c r="N9" s="180"/>
      <c r="O9" s="178"/>
      <c r="P9" s="181"/>
    </row>
    <row r="10">
      <c r="A10" s="51">
        <v>8.0</v>
      </c>
      <c r="B10" s="51" t="s">
        <v>278</v>
      </c>
      <c r="C10" s="174">
        <v>400.0</v>
      </c>
      <c r="D10" s="175">
        <v>100.0</v>
      </c>
      <c r="E10" s="175">
        <v>100.0</v>
      </c>
      <c r="F10" s="175" t="s">
        <v>260</v>
      </c>
      <c r="G10" s="182">
        <v>4.0</v>
      </c>
      <c r="H10" s="177">
        <v>7.0</v>
      </c>
      <c r="I10" s="178">
        <f t="shared" si="1"/>
        <v>3</v>
      </c>
      <c r="J10" s="179">
        <f t="shared" si="2"/>
        <v>75</v>
      </c>
      <c r="K10" s="174">
        <v>6.0</v>
      </c>
      <c r="L10" s="178">
        <f t="shared" si="3"/>
        <v>2</v>
      </c>
      <c r="M10" s="179">
        <f t="shared" si="4"/>
        <v>50</v>
      </c>
      <c r="N10" s="180"/>
      <c r="O10" s="178"/>
      <c r="P10" s="181"/>
    </row>
    <row r="11">
      <c r="A11" s="51">
        <v>9.0</v>
      </c>
      <c r="B11" s="51" t="s">
        <v>279</v>
      </c>
      <c r="C11" s="174">
        <v>100.0</v>
      </c>
      <c r="D11" s="175" t="s">
        <v>280</v>
      </c>
      <c r="E11" s="175" t="s">
        <v>280</v>
      </c>
      <c r="F11" s="175" t="s">
        <v>269</v>
      </c>
      <c r="G11" s="182">
        <v>20.0</v>
      </c>
      <c r="H11" s="177">
        <v>25.0</v>
      </c>
      <c r="I11" s="178">
        <f t="shared" si="1"/>
        <v>5</v>
      </c>
      <c r="J11" s="179">
        <f t="shared" si="2"/>
        <v>25</v>
      </c>
      <c r="K11" s="174">
        <v>60.0</v>
      </c>
      <c r="L11" s="178">
        <f t="shared" si="3"/>
        <v>40</v>
      </c>
      <c r="M11" s="179">
        <f t="shared" si="4"/>
        <v>200</v>
      </c>
      <c r="N11" s="180"/>
      <c r="O11" s="178"/>
      <c r="P11" s="181"/>
    </row>
    <row r="12">
      <c r="A12" s="51">
        <v>10.0</v>
      </c>
      <c r="B12" s="51" t="s">
        <v>281</v>
      </c>
      <c r="C12" s="174">
        <v>200.0</v>
      </c>
      <c r="D12" s="175" t="s">
        <v>258</v>
      </c>
      <c r="E12" s="175" t="s">
        <v>282</v>
      </c>
      <c r="F12" s="175" t="s">
        <v>269</v>
      </c>
      <c r="G12" s="184">
        <v>20.0</v>
      </c>
      <c r="H12" s="177">
        <v>99.0</v>
      </c>
      <c r="I12" s="186">
        <f t="shared" si="1"/>
        <v>79</v>
      </c>
      <c r="J12" s="179">
        <f t="shared" si="2"/>
        <v>395</v>
      </c>
      <c r="K12" s="174">
        <v>60.0</v>
      </c>
      <c r="L12" s="186">
        <f t="shared" si="3"/>
        <v>40</v>
      </c>
      <c r="M12" s="179">
        <f t="shared" si="4"/>
        <v>200</v>
      </c>
      <c r="N12" s="174">
        <v>45.0</v>
      </c>
      <c r="O12" s="186">
        <f>N12-G12</f>
        <v>25</v>
      </c>
      <c r="P12" s="181">
        <f>(N12/G12%)-100</f>
        <v>125</v>
      </c>
    </row>
    <row r="13">
      <c r="A13" s="51">
        <v>11.0</v>
      </c>
      <c r="B13" s="51" t="s">
        <v>283</v>
      </c>
      <c r="C13" s="174">
        <v>400.0</v>
      </c>
      <c r="D13" s="175" t="s">
        <v>258</v>
      </c>
      <c r="E13" s="175" t="s">
        <v>284</v>
      </c>
      <c r="F13" s="175" t="s">
        <v>269</v>
      </c>
      <c r="G13" s="188">
        <f>C13/15</f>
        <v>26.66666667</v>
      </c>
      <c r="H13" s="177">
        <v>50.0</v>
      </c>
      <c r="I13" s="186">
        <f t="shared" si="1"/>
        <v>23.33333333</v>
      </c>
      <c r="J13" s="179">
        <f t="shared" si="2"/>
        <v>87.5</v>
      </c>
      <c r="K13" s="174">
        <v>40.0</v>
      </c>
      <c r="L13" s="186">
        <f t="shared" si="3"/>
        <v>13.33333333</v>
      </c>
      <c r="M13" s="179">
        <f t="shared" si="4"/>
        <v>50</v>
      </c>
      <c r="N13" s="180"/>
      <c r="O13" s="178"/>
      <c r="P13" s="181"/>
    </row>
    <row r="14">
      <c r="A14" s="51">
        <v>12.0</v>
      </c>
      <c r="B14" s="51" t="s">
        <v>285</v>
      </c>
      <c r="C14" s="174">
        <v>200.0</v>
      </c>
      <c r="D14" s="175" t="s">
        <v>286</v>
      </c>
      <c r="E14" s="175" t="s">
        <v>287</v>
      </c>
      <c r="F14" s="178"/>
      <c r="G14" s="184">
        <f>200/25</f>
        <v>8</v>
      </c>
      <c r="H14" s="189"/>
      <c r="I14" s="186">
        <f t="shared" si="1"/>
        <v>-8</v>
      </c>
      <c r="J14" s="179">
        <f t="shared" si="2"/>
        <v>-100</v>
      </c>
      <c r="K14" s="174">
        <v>40.0</v>
      </c>
      <c r="L14" s="186">
        <f t="shared" si="3"/>
        <v>32</v>
      </c>
      <c r="M14" s="179">
        <f t="shared" si="4"/>
        <v>400</v>
      </c>
      <c r="N14" s="174">
        <v>49.0</v>
      </c>
      <c r="O14" s="186">
        <f t="shared" ref="O14:O19" si="8">N14-G14</f>
        <v>41</v>
      </c>
      <c r="P14" s="181">
        <f t="shared" ref="P14:P19" si="9">(N14/G14%)-100</f>
        <v>512.5</v>
      </c>
    </row>
    <row r="15">
      <c r="A15" s="51">
        <v>13.0</v>
      </c>
      <c r="B15" s="51" t="s">
        <v>288</v>
      </c>
      <c r="C15" s="174">
        <v>350.0</v>
      </c>
      <c r="D15" s="175" t="s">
        <v>289</v>
      </c>
      <c r="E15" s="175" t="s">
        <v>290</v>
      </c>
      <c r="F15" s="175" t="s">
        <v>269</v>
      </c>
      <c r="G15" s="188">
        <f>350/40</f>
        <v>8.75</v>
      </c>
      <c r="H15" s="177">
        <v>56.0</v>
      </c>
      <c r="I15" s="186">
        <f t="shared" si="1"/>
        <v>47.25</v>
      </c>
      <c r="J15" s="179">
        <f t="shared" si="2"/>
        <v>540</v>
      </c>
      <c r="K15" s="174">
        <v>40.0</v>
      </c>
      <c r="L15" s="186">
        <f t="shared" si="3"/>
        <v>31.25</v>
      </c>
      <c r="M15" s="179">
        <f t="shared" si="4"/>
        <v>357.1428571</v>
      </c>
      <c r="N15" s="174">
        <v>35.0</v>
      </c>
      <c r="O15" s="186">
        <f t="shared" si="8"/>
        <v>26.25</v>
      </c>
      <c r="P15" s="181">
        <f t="shared" si="9"/>
        <v>300</v>
      </c>
    </row>
    <row r="16">
      <c r="A16" s="51">
        <v>14.0</v>
      </c>
      <c r="B16" s="51" t="s">
        <v>291</v>
      </c>
      <c r="C16" s="174">
        <v>800.0</v>
      </c>
      <c r="D16" s="175" t="s">
        <v>258</v>
      </c>
      <c r="E16" s="175" t="s">
        <v>290</v>
      </c>
      <c r="F16" s="175" t="s">
        <v>269</v>
      </c>
      <c r="G16" s="188">
        <f>800/40</f>
        <v>20</v>
      </c>
      <c r="H16" s="177">
        <v>149.0</v>
      </c>
      <c r="I16" s="186">
        <f t="shared" si="1"/>
        <v>129</v>
      </c>
      <c r="J16" s="179">
        <f t="shared" si="2"/>
        <v>645</v>
      </c>
      <c r="K16" s="174">
        <v>80.0</v>
      </c>
      <c r="L16" s="186">
        <f t="shared" si="3"/>
        <v>60</v>
      </c>
      <c r="M16" s="179">
        <f t="shared" si="4"/>
        <v>300</v>
      </c>
      <c r="N16" s="174">
        <v>89.0</v>
      </c>
      <c r="O16" s="186">
        <f t="shared" si="8"/>
        <v>69</v>
      </c>
      <c r="P16" s="181">
        <f t="shared" si="9"/>
        <v>345</v>
      </c>
    </row>
    <row r="17">
      <c r="A17" s="51">
        <v>15.0</v>
      </c>
      <c r="B17" s="51" t="s">
        <v>292</v>
      </c>
      <c r="C17" s="174">
        <v>350.0</v>
      </c>
      <c r="D17" s="175" t="s">
        <v>293</v>
      </c>
      <c r="E17" s="175" t="s">
        <v>294</v>
      </c>
      <c r="F17" s="175" t="s">
        <v>269</v>
      </c>
      <c r="G17" s="188">
        <f>250/8</f>
        <v>31.25</v>
      </c>
      <c r="H17" s="177">
        <v>39.0</v>
      </c>
      <c r="I17" s="186">
        <f t="shared" si="1"/>
        <v>7.75</v>
      </c>
      <c r="J17" s="179">
        <f t="shared" si="2"/>
        <v>24.8</v>
      </c>
      <c r="K17" s="174">
        <v>80.0</v>
      </c>
      <c r="L17" s="186">
        <f t="shared" si="3"/>
        <v>48.75</v>
      </c>
      <c r="M17" s="179">
        <f t="shared" si="4"/>
        <v>156</v>
      </c>
      <c r="N17" s="174">
        <v>69.0</v>
      </c>
      <c r="O17" s="186">
        <f t="shared" si="8"/>
        <v>37.75</v>
      </c>
      <c r="P17" s="181">
        <f t="shared" si="9"/>
        <v>120.8</v>
      </c>
    </row>
    <row r="18">
      <c r="A18" s="51">
        <v>16.0</v>
      </c>
      <c r="B18" s="51" t="s">
        <v>295</v>
      </c>
      <c r="C18" s="174">
        <v>400.0</v>
      </c>
      <c r="D18" s="175" t="s">
        <v>296</v>
      </c>
      <c r="E18" s="175" t="s">
        <v>297</v>
      </c>
      <c r="F18" s="175" t="s">
        <v>298</v>
      </c>
      <c r="G18" s="188">
        <f>400/20</f>
        <v>20</v>
      </c>
      <c r="H18" s="177">
        <v>30.0</v>
      </c>
      <c r="I18" s="186">
        <f t="shared" si="1"/>
        <v>10</v>
      </c>
      <c r="J18" s="179">
        <f t="shared" si="2"/>
        <v>50</v>
      </c>
      <c r="K18" s="174">
        <v>40.0</v>
      </c>
      <c r="L18" s="186">
        <f t="shared" si="3"/>
        <v>20</v>
      </c>
      <c r="M18" s="179">
        <f t="shared" si="4"/>
        <v>100</v>
      </c>
      <c r="N18" s="174">
        <v>25.0</v>
      </c>
      <c r="O18" s="186">
        <f t="shared" si="8"/>
        <v>5</v>
      </c>
      <c r="P18" s="181">
        <f t="shared" si="9"/>
        <v>25</v>
      </c>
    </row>
    <row r="19">
      <c r="A19" s="51">
        <v>17.0</v>
      </c>
      <c r="B19" s="51" t="s">
        <v>299</v>
      </c>
      <c r="C19" s="174">
        <v>150.0</v>
      </c>
      <c r="D19" s="175" t="s">
        <v>258</v>
      </c>
      <c r="E19" s="175" t="s">
        <v>300</v>
      </c>
      <c r="F19" s="175" t="s">
        <v>269</v>
      </c>
      <c r="G19" s="184">
        <v>15.0</v>
      </c>
      <c r="H19" s="177">
        <v>34.0</v>
      </c>
      <c r="I19" s="186">
        <f t="shared" si="1"/>
        <v>19</v>
      </c>
      <c r="J19" s="179">
        <f t="shared" si="2"/>
        <v>126.6666667</v>
      </c>
      <c r="K19" s="174">
        <v>60.0</v>
      </c>
      <c r="L19" s="186">
        <f t="shared" si="3"/>
        <v>45</v>
      </c>
      <c r="M19" s="179">
        <f t="shared" si="4"/>
        <v>300</v>
      </c>
      <c r="N19" s="174">
        <v>70.0</v>
      </c>
      <c r="O19" s="186">
        <f t="shared" si="8"/>
        <v>55</v>
      </c>
      <c r="P19" s="179">
        <f t="shared" si="9"/>
        <v>366.6666667</v>
      </c>
    </row>
    <row r="20">
      <c r="A20" s="51">
        <v>18.0</v>
      </c>
      <c r="B20" s="51" t="s">
        <v>301</v>
      </c>
      <c r="C20" s="174">
        <v>500.0</v>
      </c>
      <c r="D20" s="175" t="s">
        <v>258</v>
      </c>
      <c r="E20" s="175" t="s">
        <v>300</v>
      </c>
      <c r="F20" s="175" t="s">
        <v>298</v>
      </c>
      <c r="G20" s="184">
        <v>50.0</v>
      </c>
      <c r="H20" s="177">
        <v>36.0</v>
      </c>
      <c r="I20" s="186">
        <f t="shared" si="1"/>
        <v>-14</v>
      </c>
      <c r="J20" s="179">
        <f t="shared" si="2"/>
        <v>-28</v>
      </c>
      <c r="K20" s="174">
        <v>80.0</v>
      </c>
      <c r="L20" s="186">
        <f t="shared" si="3"/>
        <v>30</v>
      </c>
      <c r="M20" s="179">
        <f t="shared" si="4"/>
        <v>60</v>
      </c>
      <c r="N20" s="180"/>
      <c r="O20" s="178"/>
      <c r="P20" s="181"/>
    </row>
    <row r="21">
      <c r="A21" s="51">
        <v>19.0</v>
      </c>
      <c r="B21" s="51" t="s">
        <v>302</v>
      </c>
      <c r="C21" s="174">
        <v>250.0</v>
      </c>
      <c r="D21" s="175" t="s">
        <v>258</v>
      </c>
      <c r="E21" s="175" t="s">
        <v>297</v>
      </c>
      <c r="F21" s="175" t="s">
        <v>269</v>
      </c>
      <c r="G21" s="188">
        <f>250/20</f>
        <v>12.5</v>
      </c>
      <c r="H21" s="177">
        <v>32.0</v>
      </c>
      <c r="I21" s="186">
        <f t="shared" si="1"/>
        <v>19.5</v>
      </c>
      <c r="J21" s="179">
        <f t="shared" si="2"/>
        <v>156</v>
      </c>
      <c r="K21" s="174">
        <v>30.0</v>
      </c>
      <c r="L21" s="186">
        <f t="shared" si="3"/>
        <v>17.5</v>
      </c>
      <c r="M21" s="179">
        <f t="shared" si="4"/>
        <v>140</v>
      </c>
      <c r="N21" s="180"/>
      <c r="O21" s="178"/>
      <c r="P21" s="181"/>
    </row>
    <row r="22">
      <c r="A22" s="51">
        <v>20.0</v>
      </c>
      <c r="B22" s="51" t="s">
        <v>303</v>
      </c>
      <c r="C22" s="174">
        <v>80.0</v>
      </c>
      <c r="D22" s="175" t="s">
        <v>269</v>
      </c>
      <c r="E22" s="175" t="s">
        <v>269</v>
      </c>
      <c r="F22" s="175" t="s">
        <v>269</v>
      </c>
      <c r="G22" s="184">
        <v>80.0</v>
      </c>
      <c r="H22" s="177">
        <v>99.0</v>
      </c>
      <c r="I22" s="186">
        <f t="shared" si="1"/>
        <v>19</v>
      </c>
      <c r="J22" s="179">
        <f t="shared" si="2"/>
        <v>23.75</v>
      </c>
      <c r="K22" s="174">
        <v>80.0</v>
      </c>
      <c r="L22" s="186">
        <f t="shared" si="3"/>
        <v>0</v>
      </c>
      <c r="M22" s="179">
        <f t="shared" si="4"/>
        <v>0</v>
      </c>
      <c r="N22" s="174">
        <v>89.0</v>
      </c>
      <c r="O22" s="186">
        <f>N22-G22</f>
        <v>9</v>
      </c>
      <c r="P22" s="181">
        <f>(N22/G22%)-100</f>
        <v>11.25</v>
      </c>
    </row>
    <row r="23">
      <c r="A23" s="51">
        <v>21.0</v>
      </c>
      <c r="B23" s="51" t="s">
        <v>304</v>
      </c>
      <c r="C23" s="174">
        <v>200.0</v>
      </c>
      <c r="D23" s="175" t="s">
        <v>305</v>
      </c>
      <c r="E23" s="175" t="s">
        <v>305</v>
      </c>
      <c r="F23" s="175" t="s">
        <v>260</v>
      </c>
      <c r="G23" s="188">
        <f>200/14</f>
        <v>14.28571429</v>
      </c>
      <c r="H23" s="177">
        <v>32.0</v>
      </c>
      <c r="I23" s="186">
        <f t="shared" si="1"/>
        <v>17.71428571</v>
      </c>
      <c r="J23" s="179">
        <f t="shared" si="2"/>
        <v>124</v>
      </c>
      <c r="K23" s="174">
        <v>20.0</v>
      </c>
      <c r="L23" s="186">
        <f t="shared" si="3"/>
        <v>5.714285714</v>
      </c>
      <c r="M23" s="179">
        <f t="shared" si="4"/>
        <v>40</v>
      </c>
      <c r="N23" s="180"/>
      <c r="O23" s="178"/>
      <c r="P23" s="181"/>
    </row>
    <row r="24">
      <c r="A24" s="51">
        <v>22.0</v>
      </c>
      <c r="B24" s="51" t="s">
        <v>306</v>
      </c>
      <c r="C24" s="174">
        <v>850.0</v>
      </c>
      <c r="D24" s="175" t="s">
        <v>300</v>
      </c>
      <c r="E24" s="175" t="s">
        <v>300</v>
      </c>
      <c r="F24" s="175" t="s">
        <v>269</v>
      </c>
      <c r="G24" s="188">
        <f>C24/10</f>
        <v>85</v>
      </c>
      <c r="H24" s="177">
        <v>165.0</v>
      </c>
      <c r="I24" s="186">
        <f t="shared" si="1"/>
        <v>80</v>
      </c>
      <c r="J24" s="179">
        <f t="shared" si="2"/>
        <v>94.11764706</v>
      </c>
      <c r="K24" s="174">
        <v>120.0</v>
      </c>
      <c r="L24" s="186">
        <f t="shared" si="3"/>
        <v>35</v>
      </c>
      <c r="M24" s="179">
        <f t="shared" si="4"/>
        <v>41.17647059</v>
      </c>
      <c r="N24" s="180"/>
      <c r="O24" s="178"/>
      <c r="P24" s="181"/>
    </row>
    <row r="25">
      <c r="A25" s="51">
        <v>23.0</v>
      </c>
      <c r="B25" s="51" t="s">
        <v>307</v>
      </c>
      <c r="C25" s="174">
        <v>5.0</v>
      </c>
      <c r="D25" s="175" t="s">
        <v>308</v>
      </c>
      <c r="E25" s="175" t="s">
        <v>308</v>
      </c>
      <c r="F25" s="175" t="s">
        <v>308</v>
      </c>
      <c r="G25" s="184">
        <v>5.0</v>
      </c>
      <c r="H25" s="177">
        <v>15.0</v>
      </c>
      <c r="I25" s="186">
        <f t="shared" si="1"/>
        <v>10</v>
      </c>
      <c r="J25" s="179">
        <f t="shared" si="2"/>
        <v>200</v>
      </c>
      <c r="K25" s="174">
        <v>20.0</v>
      </c>
      <c r="L25" s="186">
        <f t="shared" si="3"/>
        <v>15</v>
      </c>
      <c r="M25" s="179">
        <f t="shared" si="4"/>
        <v>300</v>
      </c>
      <c r="N25" s="180"/>
      <c r="O25" s="178"/>
      <c r="P25" s="181"/>
    </row>
    <row r="26">
      <c r="A26" s="51">
        <v>24.0</v>
      </c>
      <c r="B26" s="51" t="s">
        <v>309</v>
      </c>
      <c r="C26" s="174">
        <v>35.0</v>
      </c>
      <c r="D26" s="175" t="s">
        <v>308</v>
      </c>
      <c r="E26" s="175" t="s">
        <v>308</v>
      </c>
      <c r="F26" s="178"/>
      <c r="G26" s="184">
        <v>35.0</v>
      </c>
      <c r="H26" s="189"/>
      <c r="I26" s="186">
        <f t="shared" si="1"/>
        <v>-35</v>
      </c>
      <c r="J26" s="179">
        <f t="shared" si="2"/>
        <v>-100</v>
      </c>
      <c r="K26" s="174">
        <v>50.0</v>
      </c>
      <c r="L26" s="186">
        <f t="shared" si="3"/>
        <v>15</v>
      </c>
      <c r="M26" s="179">
        <f t="shared" si="4"/>
        <v>42.85714286</v>
      </c>
      <c r="N26" s="180"/>
      <c r="O26" s="178"/>
      <c r="P26" s="181"/>
    </row>
    <row r="27">
      <c r="A27" s="51">
        <v>25.0</v>
      </c>
      <c r="B27" s="51" t="s">
        <v>310</v>
      </c>
      <c r="C27" s="174">
        <v>20.0</v>
      </c>
      <c r="D27" s="175" t="s">
        <v>308</v>
      </c>
      <c r="E27" s="175" t="s">
        <v>308</v>
      </c>
      <c r="F27" s="175" t="s">
        <v>308</v>
      </c>
      <c r="G27" s="184">
        <v>20.0</v>
      </c>
      <c r="H27" s="177">
        <v>24.0</v>
      </c>
      <c r="I27" s="186">
        <f t="shared" si="1"/>
        <v>4</v>
      </c>
      <c r="J27" s="179">
        <f t="shared" si="2"/>
        <v>20</v>
      </c>
      <c r="K27" s="174">
        <v>40.0</v>
      </c>
      <c r="L27" s="186">
        <f t="shared" si="3"/>
        <v>20</v>
      </c>
      <c r="M27" s="179">
        <f t="shared" si="4"/>
        <v>100</v>
      </c>
      <c r="N27" s="180"/>
      <c r="O27" s="178"/>
      <c r="P27" s="181"/>
    </row>
    <row r="28">
      <c r="A28" s="51">
        <v>26.0</v>
      </c>
      <c r="B28" s="51" t="s">
        <v>311</v>
      </c>
      <c r="C28" s="174">
        <v>100.0</v>
      </c>
      <c r="D28" s="175" t="s">
        <v>312</v>
      </c>
      <c r="E28" s="175" t="s">
        <v>312</v>
      </c>
      <c r="F28" s="175" t="s">
        <v>308</v>
      </c>
      <c r="G28" s="188">
        <f>100/15</f>
        <v>6.666666667</v>
      </c>
      <c r="H28" s="177">
        <v>20.0</v>
      </c>
      <c r="I28" s="186">
        <f t="shared" si="1"/>
        <v>13.33333333</v>
      </c>
      <c r="J28" s="179">
        <f t="shared" si="2"/>
        <v>200</v>
      </c>
      <c r="K28" s="174">
        <v>20.0</v>
      </c>
      <c r="L28" s="186">
        <f t="shared" si="3"/>
        <v>13.33333333</v>
      </c>
      <c r="M28" s="179">
        <f t="shared" si="4"/>
        <v>200</v>
      </c>
      <c r="N28" s="180"/>
      <c r="O28" s="178"/>
      <c r="P28" s="181"/>
    </row>
    <row r="29">
      <c r="A29" s="51">
        <v>27.0</v>
      </c>
      <c r="B29" s="51" t="s">
        <v>313</v>
      </c>
      <c r="C29" s="174">
        <v>50.0</v>
      </c>
      <c r="D29" s="175" t="s">
        <v>314</v>
      </c>
      <c r="E29" s="175" t="s">
        <v>315</v>
      </c>
      <c r="F29" s="175" t="s">
        <v>308</v>
      </c>
      <c r="G29" s="188">
        <f>50/15</f>
        <v>3.333333333</v>
      </c>
      <c r="H29" s="177">
        <v>36.0</v>
      </c>
      <c r="I29" s="186">
        <f t="shared" si="1"/>
        <v>32.66666667</v>
      </c>
      <c r="J29" s="179">
        <f t="shared" si="2"/>
        <v>980</v>
      </c>
      <c r="K29" s="174">
        <v>10.0</v>
      </c>
      <c r="L29" s="186">
        <f t="shared" si="3"/>
        <v>6.666666667</v>
      </c>
      <c r="M29" s="179">
        <f t="shared" si="4"/>
        <v>200</v>
      </c>
      <c r="N29" s="180"/>
      <c r="O29" s="178"/>
      <c r="P29" s="181"/>
    </row>
    <row r="30">
      <c r="A30" s="51">
        <v>28.0</v>
      </c>
      <c r="B30" s="51" t="s">
        <v>316</v>
      </c>
      <c r="C30" s="190">
        <v>600.0</v>
      </c>
      <c r="D30" s="191" t="s">
        <v>286</v>
      </c>
      <c r="E30" s="191" t="s">
        <v>317</v>
      </c>
      <c r="F30" s="191" t="s">
        <v>269</v>
      </c>
      <c r="G30" s="192">
        <f>C30/30</f>
        <v>20</v>
      </c>
      <c r="H30" s="193">
        <v>30.0</v>
      </c>
      <c r="I30" s="194">
        <f t="shared" si="1"/>
        <v>10</v>
      </c>
      <c r="J30" s="195">
        <f t="shared" si="2"/>
        <v>50</v>
      </c>
      <c r="K30" s="190">
        <v>40.0</v>
      </c>
      <c r="L30" s="194">
        <f t="shared" si="3"/>
        <v>20</v>
      </c>
      <c r="M30" s="195">
        <f t="shared" si="4"/>
        <v>100</v>
      </c>
      <c r="N30" s="190">
        <v>26.0</v>
      </c>
      <c r="O30" s="194">
        <f>N30-G30</f>
        <v>6</v>
      </c>
      <c r="P30" s="196">
        <f>(N30/G30%)-100</f>
        <v>30</v>
      </c>
    </row>
    <row r="31">
      <c r="G31">
        <f t="shared" ref="G31:H31" si="10">sum(G3:G30)</f>
        <v>604.452381</v>
      </c>
      <c r="H31">
        <f t="shared" si="10"/>
        <v>1135</v>
      </c>
      <c r="K31">
        <f>sum(K3:K30)</f>
        <v>1203</v>
      </c>
      <c r="N31">
        <f>sum(N3:N30)</f>
        <v>544</v>
      </c>
    </row>
    <row r="33">
      <c r="E33" s="51" t="s">
        <v>318</v>
      </c>
      <c r="G33" s="51" t="s">
        <v>319</v>
      </c>
      <c r="H33" s="197">
        <f>H31-G31</f>
        <v>530.547619</v>
      </c>
    </row>
    <row r="34">
      <c r="G34" s="51" t="s">
        <v>320</v>
      </c>
      <c r="H34" s="197">
        <f>(H31/G31%)-100</f>
        <v>87.77326978</v>
      </c>
    </row>
    <row r="36">
      <c r="E36" s="51" t="s">
        <v>321</v>
      </c>
      <c r="G36" s="51" t="s">
        <v>319</v>
      </c>
      <c r="H36" s="197">
        <f>K31-G31</f>
        <v>598.547619</v>
      </c>
    </row>
    <row r="37">
      <c r="G37" s="51" t="s">
        <v>320</v>
      </c>
      <c r="H37" s="197">
        <f>(K31/G31%)-100</f>
        <v>99.02312207</v>
      </c>
    </row>
    <row r="39">
      <c r="E39" s="51" t="s">
        <v>247</v>
      </c>
      <c r="G39" s="51" t="s">
        <v>319</v>
      </c>
      <c r="H39" s="197">
        <f>H31-G31</f>
        <v>530.547619</v>
      </c>
    </row>
    <row r="40">
      <c r="G40" s="51" t="s">
        <v>320</v>
      </c>
      <c r="H40" s="197"/>
    </row>
  </sheetData>
  <mergeCells count="7">
    <mergeCell ref="K1:M1"/>
    <mergeCell ref="N1:P1"/>
    <mergeCell ref="C1:G1"/>
    <mergeCell ref="H1:J1"/>
    <mergeCell ref="E33:F34"/>
    <mergeCell ref="E36:F37"/>
    <mergeCell ref="E39:F40"/>
  </mergeCells>
  <conditionalFormatting sqref="I2:I1001 L2 O2">
    <cfRule type="cellIs" dxfId="12" priority="1" operator="lessThan">
      <formula>0</formula>
    </cfRule>
  </conditionalFormatting>
  <conditionalFormatting sqref="J2:J1001 M2 P2">
    <cfRule type="cellIs" dxfId="13" priority="2" operator="greaterThan">
      <formula>50</formula>
    </cfRule>
  </conditionalFormatting>
  <conditionalFormatting sqref="J2:J1001 M2 P2">
    <cfRule type="cellIs" dxfId="12" priority="3" operator="lessThan">
      <formula>0</formula>
    </cfRule>
  </conditionalFormatting>
  <conditionalFormatting sqref="L3:M30">
    <cfRule type="cellIs" dxfId="12" priority="4" operator="lessThan">
      <formula>0</formula>
    </cfRule>
  </conditionalFormatting>
  <conditionalFormatting sqref="L3:M30">
    <cfRule type="cellIs" dxfId="13" priority="5" operator="greaterThan">
      <formula>100</formula>
    </cfRule>
  </conditionalFormatting>
  <conditionalFormatting sqref="O3:P30">
    <cfRule type="cellIs" dxfId="12" priority="6" operator="lessThan">
      <formula>0</formula>
    </cfRule>
  </conditionalFormatting>
  <conditionalFormatting sqref="P3:P30">
    <cfRule type="cellIs" dxfId="13" priority="7" operator="greaterThanOrEqual">
      <formula>100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43"/>
    <col customWidth="1" min="2" max="2" width="13.57"/>
    <col customWidth="1" min="3" max="3" width="57.43"/>
    <col customWidth="1" min="4" max="4" width="58.14"/>
  </cols>
  <sheetData>
    <row r="1">
      <c r="A1" s="158" t="s">
        <v>229</v>
      </c>
      <c r="B1" s="158" t="s">
        <v>230</v>
      </c>
      <c r="C1" s="158" t="s">
        <v>231</v>
      </c>
      <c r="D1" s="158" t="s">
        <v>232</v>
      </c>
    </row>
    <row r="2">
      <c r="A2" s="51" t="s">
        <v>233</v>
      </c>
      <c r="B2" s="51">
        <v>1.0</v>
      </c>
      <c r="C2" s="51" t="s">
        <v>235</v>
      </c>
      <c r="D2" s="51" t="s">
        <v>236</v>
      </c>
    </row>
    <row r="3">
      <c r="A3" s="51" t="s">
        <v>233</v>
      </c>
      <c r="B3" s="51">
        <v>2.0</v>
      </c>
      <c r="C3" s="51" t="s">
        <v>237</v>
      </c>
      <c r="D3" s="51" t="s">
        <v>236</v>
      </c>
    </row>
    <row r="4">
      <c r="A4" s="51" t="s">
        <v>233</v>
      </c>
      <c r="B4" s="51">
        <v>3.0</v>
      </c>
      <c r="C4" s="51" t="s">
        <v>238</v>
      </c>
      <c r="D4" s="51" t="s">
        <v>236</v>
      </c>
    </row>
    <row r="5">
      <c r="A5" s="51" t="s">
        <v>233</v>
      </c>
      <c r="B5" s="51">
        <v>4.0</v>
      </c>
      <c r="C5" s="51" t="s">
        <v>239</v>
      </c>
      <c r="D5" s="51" t="s">
        <v>236</v>
      </c>
    </row>
    <row r="6">
      <c r="A6" s="51" t="s">
        <v>240</v>
      </c>
      <c r="B6" s="51">
        <v>5.0</v>
      </c>
      <c r="C6" s="51" t="s">
        <v>241</v>
      </c>
      <c r="D6" s="51" t="s">
        <v>242</v>
      </c>
    </row>
    <row r="7">
      <c r="A7" s="51" t="s">
        <v>243</v>
      </c>
      <c r="B7" s="51">
        <v>6.0</v>
      </c>
      <c r="C7" s="51" t="s">
        <v>244</v>
      </c>
      <c r="D7" s="51" t="s">
        <v>236</v>
      </c>
    </row>
    <row r="8">
      <c r="A8" s="51" t="s">
        <v>233</v>
      </c>
      <c r="B8" s="51">
        <v>7.0</v>
      </c>
      <c r="C8" s="51" t="s">
        <v>245</v>
      </c>
      <c r="D8" s="51" t="s">
        <v>236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29"/>
    <col customWidth="1" min="3" max="3" width="69.57"/>
  </cols>
  <sheetData>
    <row r="1">
      <c r="A1" s="51" t="s">
        <v>261</v>
      </c>
      <c r="B1" s="51" t="s">
        <v>262</v>
      </c>
      <c r="C1" s="51" t="s">
        <v>231</v>
      </c>
      <c r="D1" s="51" t="s">
        <v>263</v>
      </c>
    </row>
    <row r="2">
      <c r="A2" s="51">
        <v>1.0</v>
      </c>
      <c r="B2" s="51" t="s">
        <v>264</v>
      </c>
      <c r="C2" s="51" t="s">
        <v>265</v>
      </c>
      <c r="D2" s="51" t="s">
        <v>266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5.29"/>
    <col customWidth="1" min="2" max="2" width="68.43"/>
    <col customWidth="1" min="3" max="3" width="56.0"/>
    <col customWidth="1" min="4" max="4" width="27.0"/>
    <col customWidth="1" min="5" max="5" width="33.71"/>
    <col customWidth="1" min="6" max="7" width="23.0"/>
    <col customWidth="1" min="8" max="13" width="9.29"/>
  </cols>
  <sheetData>
    <row r="1" ht="34.5" customHeight="1">
      <c r="A1" s="2" t="s">
        <v>0</v>
      </c>
      <c r="B1" s="4"/>
      <c r="C1" s="4"/>
      <c r="D1" s="4"/>
      <c r="E1" s="6"/>
      <c r="F1" s="8"/>
      <c r="G1" s="14"/>
      <c r="H1" s="14"/>
      <c r="I1" s="14"/>
      <c r="J1" s="14"/>
      <c r="K1" s="14"/>
      <c r="L1" s="14"/>
      <c r="M1" s="14"/>
    </row>
    <row r="2" ht="18.0" customHeight="1">
      <c r="A2" s="16" t="s">
        <v>7</v>
      </c>
      <c r="B2" s="18" t="s">
        <v>15</v>
      </c>
      <c r="C2" s="16" t="s">
        <v>16</v>
      </c>
      <c r="D2" s="20" t="s">
        <v>17</v>
      </c>
      <c r="E2" s="16" t="s">
        <v>18</v>
      </c>
      <c r="F2" s="22"/>
      <c r="G2" s="22"/>
      <c r="H2" s="22"/>
      <c r="I2" s="22"/>
      <c r="J2" s="22"/>
      <c r="K2" s="25"/>
      <c r="L2" s="25"/>
      <c r="M2" s="25"/>
    </row>
    <row r="3" ht="14.25" customHeight="1">
      <c r="A3" s="27" t="s">
        <v>19</v>
      </c>
      <c r="B3" s="4"/>
      <c r="C3" s="4"/>
      <c r="D3" s="4"/>
      <c r="E3" s="5"/>
      <c r="F3" s="29"/>
      <c r="G3" s="30"/>
      <c r="H3" s="30"/>
      <c r="I3" s="30"/>
      <c r="J3" s="30"/>
      <c r="K3" s="14"/>
      <c r="L3" s="14"/>
      <c r="M3" s="14"/>
    </row>
    <row r="4" ht="27.75" customHeight="1">
      <c r="A4" s="32" t="s">
        <v>21</v>
      </c>
      <c r="B4" t="s">
        <v>22</v>
      </c>
      <c r="C4" s="34" t="s">
        <v>23</v>
      </c>
      <c r="D4" s="32"/>
      <c r="E4" s="32"/>
      <c r="F4" s="35"/>
      <c r="G4" s="36"/>
      <c r="H4" s="36"/>
      <c r="I4" s="36"/>
      <c r="J4" s="36"/>
      <c r="K4" s="37"/>
      <c r="L4" s="37"/>
      <c r="M4" s="37"/>
    </row>
    <row r="5" ht="17.25" customHeight="1">
      <c r="A5" s="39" t="s">
        <v>25</v>
      </c>
      <c r="C5" s="32" t="s">
        <v>27</v>
      </c>
      <c r="D5" s="32"/>
      <c r="E5" s="32"/>
      <c r="F5" s="35"/>
      <c r="G5" s="36"/>
      <c r="H5" s="36"/>
      <c r="I5" s="36"/>
      <c r="J5" s="36"/>
      <c r="K5" s="37"/>
      <c r="L5" s="37"/>
      <c r="M5" s="37"/>
    </row>
    <row r="6" ht="17.25" customHeight="1">
      <c r="A6" s="39" t="s">
        <v>28</v>
      </c>
      <c r="C6" s="32" t="s">
        <v>29</v>
      </c>
      <c r="D6" s="32"/>
      <c r="E6" s="41"/>
      <c r="F6" s="42"/>
      <c r="G6" s="43"/>
      <c r="H6" s="43"/>
      <c r="I6" s="43"/>
      <c r="J6" s="43"/>
      <c r="K6" s="37"/>
      <c r="L6" s="37"/>
      <c r="M6" s="37"/>
    </row>
    <row r="7" ht="17.25" customHeight="1">
      <c r="A7" s="46" t="s">
        <v>32</v>
      </c>
      <c r="B7" s="39"/>
      <c r="C7" s="32" t="s">
        <v>27</v>
      </c>
      <c r="D7" s="39"/>
      <c r="E7" s="41"/>
      <c r="F7" s="42"/>
      <c r="G7" s="43"/>
      <c r="H7" s="43"/>
      <c r="I7" s="43"/>
      <c r="J7" s="43"/>
      <c r="K7" s="37"/>
      <c r="L7" s="37"/>
      <c r="M7" s="37"/>
    </row>
    <row r="8" ht="12.0" customHeight="1">
      <c r="A8" s="51" t="s">
        <v>39</v>
      </c>
      <c r="B8" s="39"/>
      <c r="C8" s="46" t="s">
        <v>41</v>
      </c>
      <c r="D8" s="39"/>
      <c r="E8" s="39"/>
      <c r="F8" s="29"/>
      <c r="G8" s="30"/>
      <c r="H8" s="30"/>
      <c r="I8" s="30"/>
      <c r="J8" s="30"/>
      <c r="K8" s="14"/>
      <c r="L8" s="14"/>
      <c r="M8" s="14"/>
    </row>
    <row r="9" ht="12.0" customHeight="1">
      <c r="A9" s="39"/>
      <c r="B9" s="39"/>
      <c r="C9" s="39"/>
      <c r="D9" s="39"/>
      <c r="E9" s="39"/>
      <c r="F9" s="29"/>
      <c r="G9" s="30"/>
      <c r="H9" s="30"/>
      <c r="I9" s="30"/>
      <c r="J9" s="30"/>
      <c r="K9" s="14"/>
      <c r="L9" s="14"/>
      <c r="M9" s="14"/>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E1"/>
    <mergeCell ref="A3:E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43"/>
    <col customWidth="1" min="2" max="2" width="69.86"/>
    <col customWidth="1" min="3" max="3" width="25.0"/>
    <col customWidth="1" min="4" max="4" width="9.86"/>
    <col customWidth="1" min="5" max="5" width="10.43"/>
    <col customWidth="1" min="6" max="6" width="11.57"/>
    <col customWidth="1" min="7" max="7" width="10.57"/>
    <col customWidth="1" min="8" max="8" width="9.29"/>
    <col customWidth="1" min="9" max="9" width="9.0"/>
    <col customWidth="1" hidden="1" min="10" max="10" width="0.29"/>
    <col customWidth="1" min="11" max="38" width="9.29"/>
  </cols>
  <sheetData>
    <row r="1" ht="36.0" customHeight="1">
      <c r="A1" s="12" t="s">
        <v>1</v>
      </c>
      <c r="B1" s="23"/>
      <c r="C1" s="23"/>
      <c r="D1" s="23"/>
      <c r="E1" s="23"/>
      <c r="F1" s="23"/>
      <c r="G1" s="23"/>
      <c r="H1" s="24"/>
      <c r="I1" s="26"/>
      <c r="J1" s="26"/>
      <c r="K1" s="26"/>
      <c r="L1" s="26"/>
      <c r="M1" s="26"/>
      <c r="N1" s="26"/>
      <c r="O1" s="26"/>
      <c r="P1" s="26"/>
      <c r="Q1" s="26"/>
      <c r="R1" s="26"/>
      <c r="S1" s="26"/>
      <c r="T1" s="26"/>
      <c r="U1" s="26"/>
      <c r="V1" s="26"/>
      <c r="W1" s="26"/>
      <c r="X1" s="14"/>
      <c r="Y1" s="14"/>
      <c r="Z1" s="14"/>
      <c r="AA1" s="14"/>
      <c r="AB1" s="14"/>
      <c r="AC1" s="14"/>
      <c r="AD1" s="14"/>
      <c r="AE1" s="14"/>
      <c r="AF1" s="14"/>
      <c r="AG1" s="14"/>
    </row>
    <row r="2" ht="36.0" customHeight="1">
      <c r="A2" s="28" t="s">
        <v>20</v>
      </c>
      <c r="B2" s="31"/>
      <c r="C2" s="31"/>
      <c r="D2" s="31"/>
      <c r="E2" s="31"/>
      <c r="F2" s="31"/>
      <c r="G2" s="31"/>
      <c r="H2" s="33"/>
      <c r="I2" s="38" t="s">
        <v>24</v>
      </c>
      <c r="J2" s="31"/>
      <c r="K2" s="31"/>
      <c r="L2" s="31"/>
      <c r="M2" s="31"/>
      <c r="N2" s="31"/>
      <c r="O2" s="31"/>
      <c r="P2" s="31"/>
      <c r="Q2" s="31"/>
      <c r="R2" s="31"/>
      <c r="S2" s="31"/>
      <c r="T2" s="31"/>
      <c r="U2" s="31"/>
      <c r="V2" s="31"/>
      <c r="W2" s="33"/>
      <c r="X2" s="14"/>
      <c r="Y2" s="14"/>
      <c r="Z2" s="14"/>
      <c r="AA2" s="14"/>
      <c r="AB2" s="14"/>
      <c r="AC2" s="14"/>
      <c r="AD2" s="14"/>
      <c r="AE2" s="14"/>
      <c r="AF2" s="14"/>
      <c r="AG2" s="14"/>
    </row>
    <row r="3" ht="30.75" customHeight="1">
      <c r="A3" s="40" t="s">
        <v>26</v>
      </c>
      <c r="B3" s="44" t="s">
        <v>30</v>
      </c>
      <c r="C3" s="44" t="s">
        <v>33</v>
      </c>
      <c r="D3" s="44" t="s">
        <v>34</v>
      </c>
      <c r="E3" s="44" t="s">
        <v>35</v>
      </c>
      <c r="F3" s="44" t="s">
        <v>36</v>
      </c>
      <c r="G3" s="44" t="s">
        <v>37</v>
      </c>
      <c r="H3" s="44" t="s">
        <v>38</v>
      </c>
      <c r="I3" s="48">
        <v>43221.0</v>
      </c>
      <c r="J3" s="49"/>
      <c r="K3" s="54">
        <v>43070.0</v>
      </c>
      <c r="L3" s="54">
        <v>43101.0</v>
      </c>
      <c r="M3" s="54">
        <v>43132.0</v>
      </c>
      <c r="N3" s="54">
        <v>43160.0</v>
      </c>
      <c r="O3" s="54">
        <v>43191.0</v>
      </c>
      <c r="P3" s="54">
        <v>43221.0</v>
      </c>
      <c r="Q3" s="54">
        <v>43252.0</v>
      </c>
      <c r="R3" s="54">
        <v>43282.0</v>
      </c>
      <c r="S3" s="54">
        <v>43313.0</v>
      </c>
      <c r="T3" s="54">
        <v>43344.0</v>
      </c>
      <c r="U3" s="54">
        <v>43374.0</v>
      </c>
      <c r="V3" s="54">
        <v>43405.0</v>
      </c>
      <c r="W3" s="54">
        <v>43435.0</v>
      </c>
      <c r="X3" s="14"/>
      <c r="Y3" s="14"/>
      <c r="Z3" s="14"/>
      <c r="AA3" s="14"/>
      <c r="AB3" s="14"/>
      <c r="AC3" s="14"/>
      <c r="AD3" s="14"/>
      <c r="AE3" s="14"/>
      <c r="AF3" s="14"/>
      <c r="AG3" s="14"/>
    </row>
    <row r="4">
      <c r="A4" s="56">
        <v>1.0</v>
      </c>
      <c r="B4" s="57" t="s">
        <v>43</v>
      </c>
      <c r="C4" s="56"/>
      <c r="D4" s="56"/>
      <c r="E4" s="60"/>
      <c r="F4" s="62"/>
      <c r="G4" s="62"/>
      <c r="H4" s="62"/>
      <c r="I4" s="63"/>
      <c r="J4" s="50"/>
      <c r="K4" s="63"/>
      <c r="L4" s="63"/>
      <c r="M4" s="63"/>
      <c r="N4" s="63"/>
      <c r="O4" s="63"/>
      <c r="P4" s="63"/>
      <c r="Q4" s="63"/>
      <c r="R4" s="63"/>
      <c r="S4" s="63"/>
      <c r="T4" s="63"/>
      <c r="U4" s="63"/>
      <c r="V4" s="63"/>
      <c r="W4" s="63"/>
      <c r="X4" s="14"/>
      <c r="Y4" s="14"/>
      <c r="Z4" s="14"/>
      <c r="AA4" s="14"/>
      <c r="AB4" s="14"/>
      <c r="AC4" s="14"/>
      <c r="AD4" s="14"/>
      <c r="AE4" s="14"/>
      <c r="AF4" s="14"/>
      <c r="AG4" s="14"/>
    </row>
    <row r="5" ht="14.25" customHeight="1">
      <c r="A5" s="39"/>
      <c r="B5" s="64" t="s">
        <v>51</v>
      </c>
      <c r="C5" s="50"/>
      <c r="D5" s="39"/>
      <c r="E5" s="65"/>
      <c r="F5" s="66" t="s">
        <v>52</v>
      </c>
      <c r="G5" s="66" t="s">
        <v>53</v>
      </c>
      <c r="H5" s="67"/>
      <c r="I5" s="68"/>
      <c r="J5" s="50"/>
      <c r="K5" s="68"/>
      <c r="L5" s="69"/>
      <c r="M5" s="69"/>
      <c r="N5" s="69"/>
      <c r="O5" s="69"/>
      <c r="P5" s="69"/>
      <c r="Q5" s="69"/>
      <c r="R5" s="69"/>
      <c r="S5" s="69"/>
      <c r="T5" s="69"/>
      <c r="U5" s="69"/>
      <c r="V5" s="69"/>
      <c r="W5" s="69"/>
      <c r="X5" s="14"/>
      <c r="Y5" s="14"/>
      <c r="Z5" s="14"/>
      <c r="AA5" s="14"/>
      <c r="AB5" s="14"/>
      <c r="AC5" s="14"/>
      <c r="AD5" s="14"/>
      <c r="AE5" s="14"/>
      <c r="AF5" s="14"/>
      <c r="AG5" s="14"/>
    </row>
    <row r="6" ht="14.25" customHeight="1">
      <c r="A6" s="39"/>
      <c r="B6" s="64" t="s">
        <v>54</v>
      </c>
      <c r="C6" s="50"/>
      <c r="D6" s="39"/>
      <c r="E6" s="65"/>
      <c r="F6" s="66" t="s">
        <v>52</v>
      </c>
      <c r="G6" s="66" t="s">
        <v>53</v>
      </c>
      <c r="H6" s="67"/>
      <c r="I6" s="70"/>
      <c r="J6" s="50"/>
      <c r="K6" s="70"/>
      <c r="L6" s="71"/>
      <c r="M6" s="71"/>
      <c r="N6" s="71"/>
      <c r="O6" s="71"/>
      <c r="P6" s="71"/>
      <c r="Q6" s="71"/>
      <c r="R6" s="71"/>
      <c r="S6" s="71"/>
      <c r="T6" s="71"/>
      <c r="U6" s="71"/>
      <c r="V6" s="71"/>
      <c r="W6" s="71"/>
      <c r="X6" s="14"/>
      <c r="Y6" s="14"/>
      <c r="Z6" s="14"/>
      <c r="AA6" s="14"/>
      <c r="AB6" s="14"/>
      <c r="AC6" s="14"/>
      <c r="AD6" s="14"/>
      <c r="AE6" s="14"/>
      <c r="AF6" s="14"/>
      <c r="AG6" s="14"/>
    </row>
    <row r="7" ht="12.75" customHeight="1">
      <c r="A7" s="39"/>
      <c r="B7" s="64" t="s">
        <v>55</v>
      </c>
      <c r="C7" s="50"/>
      <c r="D7" s="39"/>
      <c r="E7" s="65"/>
      <c r="F7" s="66" t="s">
        <v>52</v>
      </c>
      <c r="G7" s="66" t="s">
        <v>53</v>
      </c>
      <c r="H7" s="67"/>
      <c r="I7" s="68"/>
      <c r="J7" s="50"/>
      <c r="K7" s="68"/>
      <c r="L7" s="69"/>
      <c r="M7" s="69"/>
      <c r="N7" s="69"/>
      <c r="O7" s="69"/>
      <c r="P7" s="69"/>
      <c r="Q7" s="69"/>
      <c r="R7" s="69"/>
      <c r="S7" s="69"/>
      <c r="T7" s="69"/>
      <c r="U7" s="69"/>
      <c r="V7" s="69"/>
      <c r="W7" s="69"/>
      <c r="X7" s="14"/>
      <c r="Y7" s="14"/>
      <c r="Z7" s="14"/>
      <c r="AA7" s="14"/>
      <c r="AB7" s="14"/>
      <c r="AC7" s="14"/>
      <c r="AD7" s="14"/>
      <c r="AE7" s="14"/>
      <c r="AF7" s="14"/>
      <c r="AG7" s="14"/>
    </row>
    <row r="8" ht="12.75" customHeight="1">
      <c r="A8" s="39"/>
      <c r="B8" s="72" t="s">
        <v>56</v>
      </c>
      <c r="C8" s="50"/>
      <c r="D8" s="39"/>
      <c r="E8" s="65"/>
      <c r="F8" s="66" t="s">
        <v>52</v>
      </c>
      <c r="G8" s="66" t="s">
        <v>53</v>
      </c>
      <c r="H8" s="67"/>
      <c r="I8" s="70"/>
      <c r="J8" s="50"/>
      <c r="K8" s="70"/>
      <c r="L8" s="71"/>
      <c r="M8" s="71"/>
      <c r="N8" s="71"/>
      <c r="O8" s="71"/>
      <c r="P8" s="71"/>
      <c r="Q8" s="71"/>
      <c r="R8" s="71"/>
      <c r="S8" s="71"/>
      <c r="T8" s="71"/>
      <c r="U8" s="71"/>
      <c r="V8" s="71"/>
      <c r="W8" s="71"/>
      <c r="X8" s="14"/>
      <c r="Y8" s="14"/>
      <c r="Z8" s="14"/>
      <c r="AA8" s="14"/>
      <c r="AB8" s="14"/>
      <c r="AC8" s="14"/>
      <c r="AD8" s="14"/>
      <c r="AE8" s="14"/>
      <c r="AF8" s="14"/>
      <c r="AG8" s="14"/>
    </row>
    <row r="9" ht="12.75" customHeight="1">
      <c r="A9" s="39"/>
      <c r="B9" s="72" t="s">
        <v>57</v>
      </c>
      <c r="C9" s="50"/>
      <c r="D9" s="39"/>
      <c r="E9" s="65"/>
      <c r="F9" s="66" t="s">
        <v>52</v>
      </c>
      <c r="G9" s="66" t="s">
        <v>53</v>
      </c>
      <c r="H9" s="67"/>
      <c r="I9" s="70"/>
      <c r="J9" s="50"/>
      <c r="K9" s="70"/>
      <c r="L9" s="71"/>
      <c r="M9" s="71"/>
      <c r="N9" s="71"/>
      <c r="O9" s="71"/>
      <c r="P9" s="71"/>
      <c r="Q9" s="71"/>
      <c r="R9" s="71"/>
      <c r="S9" s="71"/>
      <c r="T9" s="71"/>
      <c r="U9" s="71"/>
      <c r="V9" s="71"/>
      <c r="W9" s="71"/>
      <c r="X9" s="14"/>
      <c r="Y9" s="14"/>
      <c r="Z9" s="14"/>
      <c r="AA9" s="14"/>
      <c r="AB9" s="14"/>
      <c r="AC9" s="14"/>
      <c r="AD9" s="14"/>
      <c r="AE9" s="14"/>
      <c r="AF9" s="14"/>
      <c r="AG9" s="14"/>
    </row>
    <row r="10">
      <c r="A10" s="39"/>
      <c r="B10" s="73" t="s">
        <v>58</v>
      </c>
      <c r="C10" s="39"/>
      <c r="D10" s="39"/>
      <c r="E10" s="65"/>
      <c r="F10" s="66" t="s">
        <v>52</v>
      </c>
      <c r="G10" s="66" t="s">
        <v>53</v>
      </c>
      <c r="H10" s="67"/>
      <c r="I10" s="70"/>
      <c r="J10" s="50"/>
      <c r="K10" s="70"/>
      <c r="L10" s="71"/>
      <c r="M10" s="71"/>
      <c r="N10" s="71"/>
      <c r="O10" s="71"/>
      <c r="P10" s="71"/>
      <c r="Q10" s="71"/>
      <c r="R10" s="71"/>
      <c r="S10" s="71"/>
      <c r="T10" s="71"/>
      <c r="U10" s="71"/>
      <c r="V10" s="71"/>
      <c r="W10" s="71"/>
      <c r="X10" s="14"/>
      <c r="Y10" s="14"/>
      <c r="Z10" s="14"/>
      <c r="AA10" s="14"/>
      <c r="AB10" s="14"/>
      <c r="AC10" s="14"/>
      <c r="AD10" s="14"/>
      <c r="AE10" s="14"/>
      <c r="AF10" s="14"/>
      <c r="AG10" s="14"/>
    </row>
    <row r="11">
      <c r="A11" s="39"/>
      <c r="B11" s="74"/>
      <c r="C11" s="39"/>
      <c r="D11" s="39"/>
      <c r="E11" s="65"/>
      <c r="F11" s="66"/>
      <c r="G11" s="67"/>
      <c r="H11" s="67"/>
      <c r="I11" s="70"/>
      <c r="J11" s="50"/>
      <c r="K11" s="70"/>
      <c r="L11" s="71"/>
      <c r="M11" s="71"/>
      <c r="N11" s="71"/>
      <c r="O11" s="71"/>
      <c r="P11" s="71"/>
      <c r="Q11" s="71"/>
      <c r="R11" s="71"/>
      <c r="S11" s="71"/>
      <c r="T11" s="71"/>
      <c r="U11" s="71"/>
      <c r="V11" s="71"/>
      <c r="W11" s="71"/>
      <c r="X11" s="14"/>
      <c r="Y11" s="14"/>
      <c r="Z11" s="14"/>
      <c r="AA11" s="14"/>
      <c r="AB11" s="14"/>
      <c r="AC11" s="14"/>
      <c r="AD11" s="14"/>
      <c r="AE11" s="14"/>
      <c r="AF11" s="14"/>
      <c r="AG11" s="14"/>
    </row>
    <row r="12">
      <c r="A12" s="39"/>
      <c r="B12" s="75"/>
      <c r="C12" s="39"/>
      <c r="D12" s="39"/>
      <c r="E12" s="65"/>
      <c r="F12" s="67"/>
      <c r="G12" s="67"/>
      <c r="H12" s="67"/>
      <c r="I12" s="70"/>
      <c r="J12" s="50"/>
      <c r="K12" s="70"/>
      <c r="L12" s="71"/>
      <c r="M12" s="71"/>
      <c r="N12" s="71"/>
      <c r="O12" s="71"/>
      <c r="P12" s="71"/>
      <c r="Q12" s="71"/>
      <c r="R12" s="71"/>
      <c r="S12" s="71"/>
      <c r="T12" s="71"/>
      <c r="U12" s="71"/>
      <c r="V12" s="71"/>
      <c r="W12" s="71"/>
      <c r="X12" s="14"/>
      <c r="Y12" s="14"/>
      <c r="Z12" s="14"/>
      <c r="AA12" s="14"/>
      <c r="AB12" s="14"/>
      <c r="AC12" s="14"/>
      <c r="AD12" s="14"/>
      <c r="AE12" s="14"/>
      <c r="AF12" s="14"/>
      <c r="AG12" s="14"/>
    </row>
    <row r="13" ht="14.25" customHeight="1">
      <c r="A13" s="56">
        <v>2.0</v>
      </c>
      <c r="B13" s="57" t="s">
        <v>59</v>
      </c>
      <c r="C13" s="56"/>
      <c r="D13" s="56"/>
      <c r="E13" s="60"/>
      <c r="F13" s="62"/>
      <c r="G13" s="62"/>
      <c r="H13" s="62"/>
      <c r="I13" s="70"/>
      <c r="J13" s="50"/>
      <c r="K13" s="70"/>
      <c r="L13" s="63"/>
      <c r="M13" s="63"/>
      <c r="N13" s="63"/>
      <c r="O13" s="63"/>
      <c r="P13" s="63"/>
      <c r="Q13" s="63"/>
      <c r="R13" s="63"/>
      <c r="S13" s="63"/>
      <c r="T13" s="63"/>
      <c r="U13" s="63"/>
      <c r="V13" s="63"/>
      <c r="W13" s="63"/>
      <c r="X13" s="14"/>
      <c r="Y13" s="14"/>
      <c r="Z13" s="14"/>
      <c r="AA13" s="14"/>
      <c r="AB13" s="14"/>
      <c r="AC13" s="14"/>
      <c r="AD13" s="14"/>
      <c r="AE13" s="14"/>
      <c r="AF13" s="14"/>
      <c r="AG13" s="14"/>
    </row>
    <row r="14" ht="14.25" customHeight="1">
      <c r="A14" s="39"/>
      <c r="B14" s="46" t="s">
        <v>60</v>
      </c>
      <c r="C14" s="46" t="s">
        <v>25</v>
      </c>
      <c r="D14" s="46">
        <v>100.0</v>
      </c>
      <c r="E14" s="76" t="s">
        <v>61</v>
      </c>
      <c r="F14" s="77"/>
      <c r="G14" s="67"/>
      <c r="H14" s="67"/>
      <c r="I14" s="70"/>
      <c r="J14" s="50"/>
      <c r="K14" s="70"/>
      <c r="L14" s="71"/>
      <c r="M14" s="71"/>
      <c r="N14" s="71"/>
      <c r="O14" s="71"/>
      <c r="P14" s="71"/>
      <c r="Q14" s="71"/>
      <c r="R14" s="71"/>
      <c r="S14" s="71"/>
      <c r="T14" s="71"/>
      <c r="U14" s="71"/>
      <c r="V14" s="71"/>
      <c r="W14" s="71"/>
      <c r="X14" s="14"/>
      <c r="Y14" s="14"/>
      <c r="Z14" s="14"/>
      <c r="AA14" s="14"/>
      <c r="AB14" s="14"/>
      <c r="AC14" s="14"/>
      <c r="AD14" s="14"/>
      <c r="AE14" s="14"/>
      <c r="AF14" s="14"/>
      <c r="AG14" s="14"/>
    </row>
    <row r="15" ht="12.75" customHeight="1">
      <c r="A15" s="39"/>
      <c r="B15" s="39" t="s">
        <v>63</v>
      </c>
      <c r="C15" s="39"/>
      <c r="D15" s="39"/>
      <c r="E15" s="65"/>
      <c r="F15" s="66" t="s">
        <v>52</v>
      </c>
      <c r="G15" s="66" t="s">
        <v>53</v>
      </c>
      <c r="H15" s="67"/>
      <c r="I15" s="70"/>
      <c r="J15" s="50"/>
      <c r="K15" s="70"/>
      <c r="L15" s="71"/>
      <c r="M15" s="71"/>
      <c r="N15" s="71"/>
      <c r="O15" s="71"/>
      <c r="P15" s="71"/>
      <c r="Q15" s="71"/>
      <c r="R15" s="71"/>
      <c r="S15" s="71"/>
      <c r="T15" s="71"/>
      <c r="U15" s="71"/>
      <c r="V15" s="71"/>
      <c r="W15" s="71"/>
      <c r="X15" s="14"/>
      <c r="Y15" s="14"/>
      <c r="Z15" s="14"/>
      <c r="AA15" s="14"/>
      <c r="AB15" s="14"/>
      <c r="AC15" s="14"/>
      <c r="AD15" s="14"/>
      <c r="AE15" s="14"/>
      <c r="AF15" s="14"/>
      <c r="AG15" s="14"/>
    </row>
    <row r="16" ht="14.25" customHeight="1">
      <c r="A16" s="39"/>
      <c r="B16" s="51" t="s">
        <v>66</v>
      </c>
      <c r="C16" s="46" t="s">
        <v>67</v>
      </c>
      <c r="D16" s="39"/>
      <c r="E16" s="65"/>
      <c r="F16" s="66" t="s">
        <v>52</v>
      </c>
      <c r="G16" s="66" t="s">
        <v>53</v>
      </c>
      <c r="H16" s="67"/>
      <c r="I16" s="70"/>
      <c r="J16" s="50"/>
      <c r="K16" s="70"/>
      <c r="L16" s="71"/>
      <c r="M16" s="71"/>
      <c r="N16" s="71"/>
      <c r="O16" s="71"/>
      <c r="P16" s="71"/>
      <c r="Q16" s="71"/>
      <c r="R16" s="71"/>
      <c r="S16" s="71"/>
      <c r="T16" s="71"/>
      <c r="U16" s="71"/>
      <c r="V16" s="71"/>
      <c r="W16" s="71"/>
      <c r="X16" s="14"/>
      <c r="Y16" s="14"/>
      <c r="Z16" s="14"/>
      <c r="AA16" s="14"/>
      <c r="AB16" s="14"/>
      <c r="AC16" s="14"/>
      <c r="AD16" s="14"/>
      <c r="AE16" s="14"/>
      <c r="AF16" s="14"/>
      <c r="AG16" s="14"/>
    </row>
    <row r="17" ht="14.25" customHeight="1">
      <c r="A17" s="39"/>
      <c r="B17" s="39"/>
      <c r="C17" s="39"/>
      <c r="D17" s="39"/>
      <c r="E17" s="65"/>
      <c r="F17" s="67"/>
      <c r="G17" s="67"/>
      <c r="H17" s="67"/>
      <c r="I17" s="70"/>
      <c r="J17" s="50"/>
      <c r="K17" s="70"/>
      <c r="L17" s="71"/>
      <c r="M17" s="71"/>
      <c r="N17" s="71"/>
      <c r="O17" s="71"/>
      <c r="P17" s="71"/>
      <c r="Q17" s="71"/>
      <c r="R17" s="71"/>
      <c r="S17" s="71"/>
      <c r="T17" s="71"/>
      <c r="U17" s="71"/>
      <c r="V17" s="71"/>
      <c r="W17" s="71"/>
      <c r="X17" s="14"/>
      <c r="Y17" s="14"/>
      <c r="Z17" s="14"/>
      <c r="AA17" s="14"/>
      <c r="AB17" s="14"/>
      <c r="AC17" s="14"/>
      <c r="AD17" s="14"/>
      <c r="AE17" s="14"/>
      <c r="AF17" s="14"/>
      <c r="AG17" s="14"/>
    </row>
    <row r="18" ht="14.25" customHeight="1">
      <c r="A18" s="39"/>
      <c r="B18" s="39"/>
      <c r="C18" s="39"/>
      <c r="D18" s="39"/>
      <c r="E18" s="65"/>
      <c r="F18" s="67"/>
      <c r="G18" s="67"/>
      <c r="H18" s="67"/>
      <c r="I18" s="70"/>
      <c r="J18" s="50"/>
      <c r="K18" s="70"/>
      <c r="L18" s="71"/>
      <c r="M18" s="71"/>
      <c r="N18" s="71"/>
      <c r="O18" s="71"/>
      <c r="P18" s="71"/>
      <c r="Q18" s="71"/>
      <c r="R18" s="71"/>
      <c r="S18" s="71"/>
      <c r="T18" s="71"/>
      <c r="U18" s="71"/>
      <c r="V18" s="71"/>
      <c r="W18" s="71"/>
      <c r="X18" s="14"/>
      <c r="Y18" s="14"/>
      <c r="Z18" s="14"/>
      <c r="AA18" s="14"/>
      <c r="AB18" s="14"/>
      <c r="AC18" s="14"/>
      <c r="AD18" s="14"/>
      <c r="AE18" s="14"/>
      <c r="AF18" s="14"/>
      <c r="AG18" s="14"/>
    </row>
    <row r="19" ht="14.25" customHeight="1">
      <c r="A19" s="56">
        <v>3.0</v>
      </c>
      <c r="B19" s="57" t="s">
        <v>54</v>
      </c>
      <c r="C19" s="56"/>
      <c r="D19" s="56"/>
      <c r="E19" s="60"/>
      <c r="F19" s="62"/>
      <c r="G19" s="62"/>
      <c r="H19" s="62"/>
      <c r="I19" s="70"/>
      <c r="J19" s="50"/>
      <c r="K19" s="70"/>
      <c r="L19" s="63"/>
      <c r="M19" s="63"/>
      <c r="N19" s="63"/>
      <c r="O19" s="63"/>
      <c r="P19" s="63"/>
      <c r="Q19" s="63"/>
      <c r="R19" s="63"/>
      <c r="S19" s="63"/>
      <c r="T19" s="63"/>
      <c r="U19" s="63"/>
      <c r="V19" s="63"/>
      <c r="W19" s="63"/>
      <c r="X19" s="14"/>
      <c r="Y19" s="14"/>
      <c r="Z19" s="14"/>
      <c r="AA19" s="14"/>
      <c r="AB19" s="14"/>
      <c r="AC19" s="14"/>
      <c r="AD19" s="14"/>
      <c r="AE19" s="14"/>
      <c r="AF19" s="14"/>
      <c r="AG19" s="14"/>
    </row>
    <row r="20" ht="14.25" customHeight="1">
      <c r="A20" s="39"/>
      <c r="B20" s="39" t="s">
        <v>82</v>
      </c>
      <c r="C20" s="46" t="s">
        <v>25</v>
      </c>
      <c r="D20" s="39"/>
      <c r="E20" s="65"/>
      <c r="F20" s="66"/>
      <c r="G20" s="81"/>
      <c r="H20" s="67"/>
      <c r="I20" s="70"/>
      <c r="J20" s="50"/>
      <c r="K20" s="70"/>
      <c r="L20" s="71"/>
      <c r="M20" s="71"/>
      <c r="N20" s="71"/>
      <c r="O20" s="71"/>
      <c r="P20" s="71"/>
      <c r="Q20" s="71"/>
      <c r="R20" s="71"/>
      <c r="S20" s="71"/>
      <c r="T20" s="71"/>
      <c r="U20" s="71"/>
      <c r="V20" s="71"/>
      <c r="W20" s="71"/>
      <c r="X20" s="14"/>
      <c r="Y20" s="14"/>
      <c r="Z20" s="14"/>
      <c r="AA20" s="14"/>
      <c r="AB20" s="14"/>
      <c r="AC20" s="14"/>
      <c r="AD20" s="14"/>
      <c r="AE20" s="14"/>
      <c r="AF20" s="14"/>
      <c r="AG20" s="14"/>
    </row>
    <row r="21" ht="14.25" customHeight="1">
      <c r="A21" s="39"/>
      <c r="B21" s="50" t="s">
        <v>87</v>
      </c>
      <c r="C21" s="46" t="s">
        <v>25</v>
      </c>
      <c r="D21" s="39"/>
      <c r="E21" s="65"/>
      <c r="F21" s="66"/>
      <c r="G21" s="81"/>
      <c r="H21" s="67"/>
      <c r="I21" s="70"/>
      <c r="J21" s="82"/>
      <c r="K21" s="70"/>
      <c r="L21" s="71"/>
      <c r="M21" s="71"/>
      <c r="N21" s="71"/>
      <c r="O21" s="71"/>
      <c r="P21" s="71"/>
      <c r="Q21" s="71"/>
      <c r="R21" s="71"/>
      <c r="S21" s="71"/>
      <c r="T21" s="71"/>
      <c r="U21" s="71"/>
      <c r="V21" s="71"/>
      <c r="W21" s="71"/>
      <c r="X21" s="14"/>
      <c r="Y21" s="14"/>
      <c r="Z21" s="14"/>
      <c r="AA21" s="14"/>
      <c r="AB21" s="14"/>
      <c r="AC21" s="14"/>
      <c r="AD21" s="14"/>
      <c r="AE21" s="14"/>
      <c r="AF21" s="14"/>
      <c r="AG21" s="14"/>
    </row>
    <row r="22" ht="14.25" customHeight="1">
      <c r="A22" s="39"/>
      <c r="B22" s="50" t="s">
        <v>88</v>
      </c>
      <c r="C22" s="46" t="s">
        <v>25</v>
      </c>
      <c r="D22" s="39"/>
      <c r="E22" s="65"/>
      <c r="F22" s="66"/>
      <c r="G22" s="81"/>
      <c r="H22" s="67"/>
      <c r="I22" s="70"/>
      <c r="J22" s="82"/>
      <c r="K22" s="70"/>
      <c r="L22" s="71"/>
      <c r="M22" s="71"/>
      <c r="N22" s="71"/>
      <c r="O22" s="71"/>
      <c r="P22" s="71"/>
      <c r="Q22" s="71"/>
      <c r="R22" s="71"/>
      <c r="S22" s="71"/>
      <c r="T22" s="71"/>
      <c r="U22" s="71"/>
      <c r="V22" s="71"/>
      <c r="W22" s="71"/>
      <c r="X22" s="14"/>
      <c r="Y22" s="14"/>
      <c r="Z22" s="14"/>
      <c r="AA22" s="14"/>
      <c r="AB22" s="14"/>
      <c r="AC22" s="14"/>
      <c r="AD22" s="14"/>
      <c r="AE22" s="14"/>
      <c r="AF22" s="14"/>
      <c r="AG22" s="14"/>
    </row>
    <row r="23" ht="14.25" customHeight="1">
      <c r="A23" s="39"/>
      <c r="B23" s="50" t="s">
        <v>89</v>
      </c>
      <c r="C23" s="46" t="s">
        <v>25</v>
      </c>
      <c r="D23" s="39"/>
      <c r="E23" s="65"/>
      <c r="F23" s="66"/>
      <c r="G23" s="81"/>
      <c r="H23" s="67"/>
      <c r="I23" s="70"/>
      <c r="J23" s="82"/>
      <c r="K23" s="70"/>
      <c r="L23" s="71"/>
      <c r="M23" s="71"/>
      <c r="N23" s="71"/>
      <c r="O23" s="71"/>
      <c r="P23" s="71"/>
      <c r="Q23" s="71"/>
      <c r="R23" s="71"/>
      <c r="S23" s="71"/>
      <c r="T23" s="71"/>
      <c r="U23" s="71"/>
      <c r="V23" s="71"/>
      <c r="W23" s="71"/>
      <c r="X23" s="14"/>
      <c r="Y23" s="14"/>
      <c r="Z23" s="14"/>
      <c r="AA23" s="14"/>
      <c r="AB23" s="14"/>
      <c r="AC23" s="14"/>
      <c r="AD23" s="14"/>
      <c r="AE23" s="14"/>
      <c r="AF23" s="14"/>
      <c r="AG23" s="14"/>
    </row>
    <row r="24" ht="12.75" customHeight="1">
      <c r="A24" s="39"/>
      <c r="B24" s="50" t="s">
        <v>90</v>
      </c>
      <c r="C24" s="46" t="s">
        <v>25</v>
      </c>
      <c r="D24" s="39"/>
      <c r="E24" s="65"/>
      <c r="F24" s="66"/>
      <c r="G24" s="81"/>
      <c r="H24" s="67"/>
      <c r="I24" s="70"/>
      <c r="J24" s="50"/>
      <c r="K24" s="70"/>
      <c r="L24" s="71"/>
      <c r="M24" s="71"/>
      <c r="N24" s="71"/>
      <c r="O24" s="71"/>
      <c r="P24" s="71"/>
      <c r="Q24" s="71"/>
      <c r="R24" s="71"/>
      <c r="S24" s="71"/>
      <c r="T24" s="71"/>
      <c r="U24" s="71"/>
      <c r="V24" s="71"/>
      <c r="W24" s="71"/>
      <c r="X24" s="14"/>
      <c r="Y24" s="14"/>
      <c r="Z24" s="14"/>
      <c r="AA24" s="14"/>
      <c r="AB24" s="14"/>
      <c r="AC24" s="14"/>
      <c r="AD24" s="14"/>
      <c r="AE24" s="14"/>
      <c r="AF24" s="14"/>
      <c r="AG24" s="14"/>
    </row>
    <row r="25" ht="14.25" customHeight="1">
      <c r="A25" s="39"/>
      <c r="B25" s="83" t="s">
        <v>91</v>
      </c>
      <c r="C25" s="46" t="s">
        <v>25</v>
      </c>
      <c r="D25" s="39"/>
      <c r="E25" s="65"/>
      <c r="F25" s="66"/>
      <c r="G25" s="81"/>
      <c r="H25" s="67"/>
      <c r="I25" s="70"/>
      <c r="J25" s="50"/>
      <c r="K25" s="70"/>
      <c r="L25" s="71"/>
      <c r="M25" s="71"/>
      <c r="N25" s="71"/>
      <c r="O25" s="71"/>
      <c r="P25" s="71"/>
      <c r="Q25" s="71"/>
      <c r="R25" s="71"/>
      <c r="S25" s="71"/>
      <c r="T25" s="71"/>
      <c r="U25" s="71"/>
      <c r="V25" s="71"/>
      <c r="W25" s="71"/>
      <c r="X25" s="14"/>
      <c r="Y25" s="14"/>
      <c r="Z25" s="14"/>
      <c r="AA25" s="14"/>
      <c r="AB25" s="14"/>
      <c r="AC25" s="14"/>
      <c r="AD25" s="14"/>
      <c r="AE25" s="14"/>
      <c r="AF25" s="14"/>
      <c r="AG25" s="14"/>
    </row>
    <row r="26" ht="14.25" customHeight="1">
      <c r="A26" s="39"/>
      <c r="B26" s="50" t="s">
        <v>92</v>
      </c>
      <c r="C26" s="46" t="s">
        <v>25</v>
      </c>
      <c r="D26" s="39"/>
      <c r="E26" s="65"/>
      <c r="F26" s="66"/>
      <c r="G26" s="81"/>
      <c r="H26" s="67"/>
      <c r="I26" s="70"/>
      <c r="J26" s="50"/>
      <c r="K26" s="70"/>
      <c r="L26" s="71"/>
      <c r="M26" s="71"/>
      <c r="N26" s="71"/>
      <c r="O26" s="71"/>
      <c r="P26" s="71"/>
      <c r="Q26" s="71"/>
      <c r="R26" s="71"/>
      <c r="S26" s="71"/>
      <c r="T26" s="71"/>
      <c r="U26" s="71"/>
      <c r="V26" s="71"/>
      <c r="W26" s="71"/>
      <c r="X26" s="14"/>
      <c r="Y26" s="14"/>
      <c r="Z26" s="14"/>
      <c r="AA26" s="14"/>
      <c r="AB26" s="14"/>
      <c r="AC26" s="14"/>
      <c r="AD26" s="14"/>
      <c r="AE26" s="14"/>
      <c r="AF26" s="14"/>
      <c r="AG26" s="14"/>
    </row>
    <row r="27" ht="14.25" customHeight="1">
      <c r="A27" s="39"/>
      <c r="B27" s="50" t="s">
        <v>93</v>
      </c>
      <c r="C27" s="46" t="s">
        <v>25</v>
      </c>
      <c r="D27" s="39"/>
      <c r="E27" s="65"/>
      <c r="F27" s="66"/>
      <c r="G27" s="81"/>
      <c r="H27" s="67"/>
      <c r="I27" s="70"/>
      <c r="J27" s="50"/>
      <c r="K27" s="70"/>
      <c r="L27" s="71"/>
      <c r="M27" s="71"/>
      <c r="N27" s="71"/>
      <c r="O27" s="71"/>
      <c r="P27" s="71"/>
      <c r="Q27" s="71"/>
      <c r="R27" s="71"/>
      <c r="S27" s="71"/>
      <c r="T27" s="71"/>
      <c r="U27" s="71"/>
      <c r="V27" s="71"/>
      <c r="W27" s="71"/>
      <c r="X27" s="14"/>
      <c r="Y27" s="14"/>
      <c r="Z27" s="14"/>
      <c r="AA27" s="14"/>
      <c r="AB27" s="14"/>
      <c r="AC27" s="14"/>
      <c r="AD27" s="14"/>
      <c r="AE27" s="14"/>
      <c r="AF27" s="14"/>
      <c r="AG27" s="14"/>
    </row>
    <row r="28" ht="14.25" customHeight="1">
      <c r="A28" s="39"/>
      <c r="C28" s="39"/>
      <c r="D28" s="39"/>
      <c r="E28" s="65"/>
      <c r="F28" s="77"/>
      <c r="G28" s="67"/>
      <c r="H28" s="67"/>
      <c r="I28" s="70"/>
      <c r="J28" s="50"/>
      <c r="K28" s="70"/>
      <c r="L28" s="71"/>
      <c r="M28" s="71"/>
      <c r="N28" s="71"/>
      <c r="O28" s="71"/>
      <c r="P28" s="71"/>
      <c r="Q28" s="71"/>
      <c r="R28" s="71"/>
      <c r="S28" s="71"/>
      <c r="T28" s="71"/>
      <c r="U28" s="71"/>
      <c r="V28" s="71"/>
      <c r="W28" s="71"/>
      <c r="X28" s="14"/>
      <c r="Y28" s="14"/>
      <c r="Z28" s="14"/>
      <c r="AA28" s="14"/>
      <c r="AB28" s="14"/>
      <c r="AC28" s="14"/>
      <c r="AD28" s="14"/>
      <c r="AE28" s="14"/>
      <c r="AF28" s="14"/>
      <c r="AG28" s="14"/>
    </row>
    <row r="29" ht="14.25" customHeight="1">
      <c r="A29" s="56">
        <v>4.0</v>
      </c>
      <c r="B29" s="57" t="s">
        <v>94</v>
      </c>
      <c r="C29" s="56"/>
      <c r="D29" s="56"/>
      <c r="E29" s="60"/>
      <c r="F29" s="62"/>
      <c r="G29" s="62"/>
      <c r="H29" s="62"/>
      <c r="I29" s="70"/>
      <c r="J29" s="50"/>
      <c r="K29" s="70"/>
      <c r="L29" s="63"/>
      <c r="M29" s="63"/>
      <c r="N29" s="63"/>
      <c r="O29" s="63"/>
      <c r="P29" s="63"/>
      <c r="Q29" s="63"/>
      <c r="R29" s="63"/>
      <c r="S29" s="63"/>
      <c r="T29" s="63"/>
      <c r="U29" s="63"/>
      <c r="V29" s="63"/>
      <c r="W29" s="63"/>
      <c r="X29" s="14"/>
      <c r="Y29" s="14"/>
      <c r="Z29" s="14"/>
      <c r="AA29" s="14"/>
      <c r="AB29" s="14"/>
      <c r="AC29" s="14"/>
      <c r="AD29" s="14"/>
      <c r="AE29" s="14"/>
      <c r="AF29" s="14"/>
      <c r="AG29" s="14"/>
    </row>
    <row r="30" ht="14.25" customHeight="1">
      <c r="A30" s="39"/>
      <c r="B30" s="50" t="s">
        <v>95</v>
      </c>
      <c r="C30" s="39"/>
      <c r="D30" s="39"/>
      <c r="E30" s="65"/>
      <c r="F30" s="77"/>
      <c r="G30" s="67"/>
      <c r="H30" s="67"/>
      <c r="I30" s="70"/>
      <c r="J30" s="50"/>
      <c r="K30" s="70"/>
      <c r="L30" s="71"/>
      <c r="M30" s="71"/>
      <c r="N30" s="71"/>
      <c r="O30" s="71"/>
      <c r="P30" s="71"/>
      <c r="Q30" s="71"/>
      <c r="R30" s="71"/>
      <c r="S30" s="71"/>
      <c r="T30" s="71"/>
      <c r="U30" s="71"/>
      <c r="V30" s="71"/>
      <c r="W30" s="71"/>
      <c r="X30" s="14"/>
      <c r="Y30" s="14"/>
      <c r="Z30" s="14"/>
      <c r="AA30" s="14"/>
      <c r="AB30" s="14"/>
      <c r="AC30" s="14"/>
      <c r="AD30" s="14"/>
      <c r="AE30" s="14"/>
      <c r="AF30" s="14"/>
      <c r="AG30" s="14"/>
    </row>
    <row r="31" ht="14.25" customHeight="1">
      <c r="A31" s="39"/>
      <c r="B31" s="50" t="s">
        <v>96</v>
      </c>
      <c r="C31" s="39"/>
      <c r="D31" s="39"/>
      <c r="E31" s="65"/>
      <c r="F31" s="77"/>
      <c r="G31" s="67"/>
      <c r="H31" s="67"/>
      <c r="I31" s="70"/>
      <c r="J31" s="50"/>
      <c r="K31" s="70"/>
      <c r="L31" s="71"/>
      <c r="M31" s="71"/>
      <c r="N31" s="71"/>
      <c r="O31" s="71"/>
      <c r="P31" s="71"/>
      <c r="Q31" s="71"/>
      <c r="R31" s="71"/>
      <c r="S31" s="71"/>
      <c r="T31" s="71"/>
      <c r="U31" s="71"/>
      <c r="V31" s="71"/>
      <c r="W31" s="71"/>
      <c r="X31" s="14"/>
      <c r="Y31" s="14"/>
      <c r="Z31" s="14"/>
      <c r="AA31" s="14"/>
      <c r="AB31" s="14"/>
      <c r="AC31" s="14"/>
      <c r="AD31" s="14"/>
      <c r="AE31" s="14"/>
      <c r="AF31" s="14"/>
      <c r="AG31" s="14"/>
    </row>
    <row r="32" ht="14.25" customHeight="1">
      <c r="A32" s="39"/>
      <c r="B32" s="39" t="s">
        <v>97</v>
      </c>
      <c r="C32" s="39"/>
      <c r="D32" s="39"/>
      <c r="E32" s="65"/>
      <c r="F32" s="77"/>
      <c r="G32" s="67"/>
      <c r="H32" s="67"/>
      <c r="I32" s="70"/>
      <c r="J32" s="50"/>
      <c r="K32" s="70"/>
      <c r="L32" s="71"/>
      <c r="M32" s="71"/>
      <c r="N32" s="71"/>
      <c r="O32" s="71"/>
      <c r="P32" s="71"/>
      <c r="Q32" s="71"/>
      <c r="R32" s="71"/>
      <c r="S32" s="71"/>
      <c r="T32" s="71"/>
      <c r="U32" s="71"/>
      <c r="V32" s="71"/>
      <c r="W32" s="71"/>
      <c r="X32" s="14"/>
      <c r="Y32" s="14"/>
      <c r="Z32" s="14"/>
      <c r="AA32" s="14"/>
      <c r="AB32" s="14"/>
      <c r="AC32" s="14"/>
      <c r="AD32" s="14"/>
      <c r="AE32" s="14"/>
      <c r="AF32" s="14"/>
      <c r="AG32" s="14"/>
    </row>
    <row r="33" ht="14.25" customHeight="1">
      <c r="A33" s="39"/>
      <c r="B33" s="50" t="s">
        <v>98</v>
      </c>
      <c r="C33" s="39"/>
      <c r="D33" s="39"/>
      <c r="E33" s="65"/>
      <c r="F33" s="77"/>
      <c r="G33" s="67"/>
      <c r="H33" s="67"/>
      <c r="I33" s="70"/>
      <c r="J33" s="50"/>
      <c r="K33" s="70"/>
      <c r="L33" s="71"/>
      <c r="M33" s="71"/>
      <c r="N33" s="71"/>
      <c r="O33" s="71"/>
      <c r="P33" s="71"/>
      <c r="Q33" s="71"/>
      <c r="R33" s="71"/>
      <c r="S33" s="71"/>
      <c r="T33" s="71"/>
      <c r="U33" s="71"/>
      <c r="V33" s="71"/>
      <c r="W33" s="71"/>
      <c r="X33" s="14"/>
      <c r="Y33" s="14"/>
      <c r="Z33" s="14"/>
      <c r="AA33" s="14"/>
      <c r="AB33" s="14"/>
      <c r="AC33" s="14"/>
      <c r="AD33" s="14"/>
      <c r="AE33" s="14"/>
      <c r="AF33" s="14"/>
      <c r="AG33" s="14"/>
    </row>
    <row r="34" ht="14.25" customHeight="1">
      <c r="A34" s="39"/>
      <c r="B34" s="39" t="s">
        <v>99</v>
      </c>
      <c r="C34" s="39"/>
      <c r="D34" s="39"/>
      <c r="E34" s="65"/>
      <c r="F34" s="77"/>
      <c r="G34" s="67"/>
      <c r="H34" s="67"/>
      <c r="I34" s="70"/>
      <c r="J34" s="50"/>
      <c r="K34" s="70"/>
      <c r="L34" s="71"/>
      <c r="M34" s="71"/>
      <c r="N34" s="71"/>
      <c r="O34" s="71"/>
      <c r="P34" s="71"/>
      <c r="Q34" s="71"/>
      <c r="R34" s="71"/>
      <c r="S34" s="71"/>
      <c r="T34" s="71"/>
      <c r="U34" s="71"/>
      <c r="V34" s="71"/>
      <c r="W34" s="71"/>
      <c r="X34" s="14"/>
      <c r="Y34" s="14"/>
      <c r="Z34" s="14"/>
      <c r="AA34" s="14"/>
      <c r="AB34" s="14"/>
      <c r="AC34" s="14"/>
      <c r="AD34" s="14"/>
      <c r="AE34" s="14"/>
      <c r="AF34" s="14"/>
      <c r="AG34" s="14"/>
    </row>
    <row r="35" ht="14.25" customHeight="1">
      <c r="A35" s="39"/>
      <c r="B35" s="50"/>
      <c r="C35" s="39"/>
      <c r="D35" s="39"/>
      <c r="E35" s="65"/>
      <c r="F35" s="77"/>
      <c r="G35" s="67"/>
      <c r="H35" s="67"/>
      <c r="I35" s="70"/>
      <c r="J35" s="50"/>
      <c r="K35" s="70"/>
      <c r="L35" s="71"/>
      <c r="M35" s="71"/>
      <c r="N35" s="71"/>
      <c r="O35" s="71"/>
      <c r="P35" s="71"/>
      <c r="Q35" s="71"/>
      <c r="R35" s="71"/>
      <c r="S35" s="71"/>
      <c r="T35" s="71"/>
      <c r="U35" s="71"/>
      <c r="V35" s="71"/>
      <c r="W35" s="71"/>
      <c r="X35" s="14"/>
      <c r="Y35" s="14"/>
      <c r="Z35" s="14"/>
      <c r="AA35" s="14"/>
      <c r="AB35" s="14"/>
      <c r="AC35" s="14"/>
      <c r="AD35" s="14"/>
      <c r="AE35" s="14"/>
      <c r="AF35" s="14"/>
      <c r="AG35" s="14"/>
    </row>
    <row r="36" ht="14.25" customHeight="1">
      <c r="A36" s="39"/>
      <c r="B36" s="75"/>
      <c r="C36" s="39"/>
      <c r="D36" s="39"/>
      <c r="E36" s="65"/>
      <c r="F36" s="77"/>
      <c r="G36" s="67"/>
      <c r="H36" s="67"/>
      <c r="I36" s="70"/>
      <c r="J36" s="50"/>
      <c r="K36" s="70"/>
      <c r="L36" s="71"/>
      <c r="M36" s="71"/>
      <c r="N36" s="71"/>
      <c r="O36" s="71"/>
      <c r="P36" s="71"/>
      <c r="Q36" s="71"/>
      <c r="R36" s="71"/>
      <c r="S36" s="71"/>
      <c r="T36" s="71"/>
      <c r="U36" s="71"/>
      <c r="V36" s="71"/>
      <c r="W36" s="71"/>
      <c r="X36" s="14"/>
      <c r="Y36" s="14"/>
      <c r="Z36" s="14"/>
      <c r="AA36" s="14"/>
      <c r="AB36" s="14"/>
      <c r="AC36" s="14"/>
      <c r="AD36" s="14"/>
      <c r="AE36" s="14"/>
      <c r="AF36" s="14"/>
      <c r="AG36" s="14"/>
    </row>
    <row r="37" ht="14.25" customHeight="1">
      <c r="A37" s="56">
        <v>5.0</v>
      </c>
      <c r="B37" s="57" t="s">
        <v>100</v>
      </c>
      <c r="C37" s="56"/>
      <c r="D37" s="56"/>
      <c r="E37" s="60"/>
      <c r="F37" s="62"/>
      <c r="G37" s="62"/>
      <c r="H37" s="62"/>
      <c r="I37" s="70"/>
      <c r="J37" s="50"/>
      <c r="K37" s="70"/>
      <c r="L37" s="63"/>
      <c r="M37" s="63"/>
      <c r="N37" s="63"/>
      <c r="O37" s="63"/>
      <c r="P37" s="63"/>
      <c r="Q37" s="63"/>
      <c r="R37" s="63"/>
      <c r="S37" s="63"/>
      <c r="T37" s="63"/>
      <c r="U37" s="63"/>
      <c r="V37" s="63"/>
      <c r="W37" s="63"/>
      <c r="X37" s="14"/>
      <c r="Y37" s="14"/>
      <c r="Z37" s="14"/>
      <c r="AA37" s="14"/>
      <c r="AB37" s="14"/>
      <c r="AC37" s="14"/>
      <c r="AD37" s="14"/>
      <c r="AE37" s="14"/>
      <c r="AF37" s="14"/>
      <c r="AG37" s="14"/>
    </row>
    <row r="38" ht="12.75" customHeight="1">
      <c r="A38" s="39"/>
      <c r="B38" s="50" t="s">
        <v>101</v>
      </c>
      <c r="C38" s="39"/>
      <c r="D38" s="39"/>
      <c r="E38" s="65"/>
      <c r="F38" s="77"/>
      <c r="G38" s="67"/>
      <c r="H38" s="67"/>
      <c r="I38" s="70"/>
      <c r="J38" s="82"/>
      <c r="K38" s="70"/>
      <c r="L38" s="71"/>
      <c r="M38" s="71"/>
      <c r="N38" s="71"/>
      <c r="O38" s="71"/>
      <c r="P38" s="71"/>
      <c r="Q38" s="71"/>
      <c r="R38" s="71"/>
      <c r="S38" s="71"/>
      <c r="T38" s="71"/>
      <c r="U38" s="71"/>
      <c r="V38" s="71"/>
      <c r="W38" s="71"/>
      <c r="X38" s="14"/>
      <c r="Y38" s="14"/>
      <c r="Z38" s="14"/>
      <c r="AA38" s="14"/>
      <c r="AB38" s="14"/>
      <c r="AC38" s="14"/>
      <c r="AD38" s="14"/>
      <c r="AE38" s="14"/>
      <c r="AF38" s="14"/>
      <c r="AG38" s="14"/>
    </row>
    <row r="39" ht="14.25" customHeight="1">
      <c r="A39" s="39"/>
      <c r="B39" s="50"/>
      <c r="C39" s="39"/>
      <c r="D39" s="39"/>
      <c r="E39" s="65"/>
      <c r="F39" s="67"/>
      <c r="G39" s="67"/>
      <c r="H39" s="67"/>
      <c r="I39" s="70"/>
      <c r="J39" s="82"/>
      <c r="K39" s="70"/>
      <c r="L39" s="71"/>
      <c r="M39" s="71"/>
      <c r="N39" s="71"/>
      <c r="O39" s="71"/>
      <c r="P39" s="71"/>
      <c r="Q39" s="71"/>
      <c r="R39" s="71"/>
      <c r="S39" s="71"/>
      <c r="T39" s="71"/>
      <c r="U39" s="71"/>
      <c r="V39" s="71"/>
      <c r="W39" s="71"/>
      <c r="X39" s="14"/>
      <c r="Y39" s="14"/>
      <c r="Z39" s="14"/>
      <c r="AA39" s="14"/>
      <c r="AB39" s="14"/>
      <c r="AC39" s="14"/>
      <c r="AD39" s="14"/>
      <c r="AE39" s="14"/>
      <c r="AF39" s="14"/>
      <c r="AG39" s="14"/>
    </row>
    <row r="40" ht="14.25" customHeight="1">
      <c r="A40" s="56">
        <v>6.0</v>
      </c>
      <c r="B40" s="57" t="s">
        <v>102</v>
      </c>
      <c r="C40" s="56"/>
      <c r="D40" s="56"/>
      <c r="E40" s="60"/>
      <c r="F40" s="62"/>
      <c r="G40" s="62"/>
      <c r="H40" s="62"/>
      <c r="I40" s="70"/>
      <c r="J40" s="50"/>
      <c r="K40" s="70"/>
      <c r="L40" s="63"/>
      <c r="M40" s="63"/>
      <c r="N40" s="63"/>
      <c r="O40" s="63"/>
      <c r="P40" s="63"/>
      <c r="Q40" s="63"/>
      <c r="R40" s="63"/>
      <c r="S40" s="63"/>
      <c r="T40" s="63"/>
      <c r="U40" s="63"/>
      <c r="V40" s="63"/>
      <c r="W40" s="63"/>
      <c r="X40" s="14"/>
      <c r="Y40" s="14"/>
      <c r="Z40" s="14"/>
      <c r="AA40" s="14"/>
      <c r="AB40" s="14"/>
      <c r="AC40" s="14"/>
      <c r="AD40" s="14"/>
      <c r="AE40" s="14"/>
      <c r="AF40" s="14"/>
      <c r="AG40" s="14"/>
    </row>
    <row r="41" ht="14.25" customHeight="1">
      <c r="A41" s="39"/>
      <c r="B41" s="50" t="s">
        <v>103</v>
      </c>
      <c r="C41" s="39"/>
      <c r="D41" s="39"/>
      <c r="E41" s="65"/>
      <c r="F41" s="77"/>
      <c r="G41" s="67"/>
      <c r="H41" s="67"/>
      <c r="I41" s="70"/>
      <c r="J41" s="82"/>
      <c r="K41" s="70"/>
      <c r="L41" s="71"/>
      <c r="M41" s="71"/>
      <c r="N41" s="71"/>
      <c r="O41" s="71"/>
      <c r="P41" s="71"/>
      <c r="Q41" s="71"/>
      <c r="R41" s="71"/>
      <c r="S41" s="71"/>
      <c r="T41" s="71"/>
      <c r="U41" s="71"/>
      <c r="V41" s="71"/>
      <c r="W41" s="71"/>
      <c r="X41" s="14"/>
      <c r="Y41" s="14"/>
      <c r="Z41" s="14"/>
      <c r="AA41" s="14"/>
      <c r="AB41" s="14"/>
      <c r="AC41" s="14"/>
      <c r="AD41" s="14"/>
      <c r="AE41" s="14"/>
      <c r="AF41" s="14"/>
      <c r="AG41" s="14"/>
    </row>
    <row r="42" ht="14.25" customHeight="1">
      <c r="A42" s="39"/>
      <c r="B42" s="50" t="s">
        <v>104</v>
      </c>
      <c r="C42" s="39"/>
      <c r="D42" s="39"/>
      <c r="E42" s="65"/>
      <c r="F42" s="77"/>
      <c r="G42" s="67"/>
      <c r="H42" s="67"/>
      <c r="I42" s="70"/>
      <c r="J42" s="82"/>
      <c r="K42" s="70"/>
      <c r="L42" s="71"/>
      <c r="M42" s="71"/>
      <c r="N42" s="71"/>
      <c r="O42" s="71"/>
      <c r="P42" s="71"/>
      <c r="Q42" s="71"/>
      <c r="R42" s="71"/>
      <c r="S42" s="71"/>
      <c r="T42" s="71"/>
      <c r="U42" s="71"/>
      <c r="V42" s="71"/>
      <c r="W42" s="71"/>
      <c r="X42" s="14"/>
      <c r="Y42" s="14"/>
      <c r="Z42" s="14"/>
      <c r="AA42" s="14"/>
      <c r="AB42" s="14"/>
      <c r="AC42" s="14"/>
      <c r="AD42" s="14"/>
      <c r="AE42" s="14"/>
      <c r="AF42" s="14"/>
      <c r="AG42" s="14"/>
    </row>
    <row r="43" ht="14.25" customHeight="1">
      <c r="A43" s="39"/>
      <c r="B43" s="50" t="s">
        <v>105</v>
      </c>
      <c r="C43" s="39"/>
      <c r="D43" s="39"/>
      <c r="E43" s="65"/>
      <c r="F43" s="77"/>
      <c r="G43" s="67"/>
      <c r="H43" s="67"/>
      <c r="I43" s="70"/>
      <c r="J43" s="82"/>
      <c r="K43" s="70"/>
      <c r="L43" s="71"/>
      <c r="M43" s="71"/>
      <c r="N43" s="71"/>
      <c r="O43" s="71"/>
      <c r="P43" s="71"/>
      <c r="Q43" s="71"/>
      <c r="R43" s="71"/>
      <c r="S43" s="71"/>
      <c r="T43" s="71"/>
      <c r="U43" s="71"/>
      <c r="V43" s="71"/>
      <c r="W43" s="71"/>
      <c r="X43" s="14"/>
      <c r="Y43" s="14"/>
      <c r="Z43" s="14"/>
      <c r="AA43" s="14"/>
      <c r="AB43" s="14"/>
      <c r="AC43" s="14"/>
      <c r="AD43" s="14"/>
      <c r="AE43" s="14"/>
      <c r="AF43" s="14"/>
      <c r="AG43" s="14"/>
    </row>
    <row r="44" ht="14.25" customHeight="1">
      <c r="A44" s="39"/>
      <c r="B44" s="50" t="s">
        <v>106</v>
      </c>
      <c r="C44" s="39"/>
      <c r="D44" s="39"/>
      <c r="E44" s="65"/>
      <c r="F44" s="77"/>
      <c r="G44" s="67"/>
      <c r="H44" s="67"/>
      <c r="I44" s="70"/>
      <c r="J44" s="82"/>
      <c r="K44" s="70"/>
      <c r="L44" s="71"/>
      <c r="M44" s="71"/>
      <c r="N44" s="71"/>
      <c r="O44" s="71"/>
      <c r="P44" s="71"/>
      <c r="Q44" s="71"/>
      <c r="R44" s="71"/>
      <c r="S44" s="71"/>
      <c r="T44" s="71"/>
      <c r="U44" s="71"/>
      <c r="V44" s="71"/>
      <c r="W44" s="71"/>
      <c r="X44" s="14"/>
      <c r="Y44" s="14"/>
      <c r="Z44" s="14"/>
      <c r="AA44" s="14"/>
      <c r="AB44" s="14"/>
      <c r="AC44" s="14"/>
      <c r="AD44" s="14"/>
      <c r="AE44" s="14"/>
      <c r="AF44" s="14"/>
      <c r="AG44" s="14"/>
    </row>
    <row r="45" ht="12.75" customHeight="1">
      <c r="A45" s="39"/>
      <c r="B45" s="50" t="s">
        <v>108</v>
      </c>
      <c r="C45" s="39"/>
      <c r="D45" s="39"/>
      <c r="E45" s="65"/>
      <c r="F45" s="77"/>
      <c r="G45" s="67"/>
      <c r="H45" s="67"/>
      <c r="I45" s="70"/>
      <c r="J45" s="82"/>
      <c r="K45" s="70"/>
      <c r="L45" s="71"/>
      <c r="M45" s="71"/>
      <c r="N45" s="71"/>
      <c r="O45" s="71"/>
      <c r="P45" s="71"/>
      <c r="Q45" s="71"/>
      <c r="R45" s="71"/>
      <c r="S45" s="71"/>
      <c r="T45" s="71"/>
      <c r="U45" s="71"/>
      <c r="V45" s="71"/>
      <c r="W45" s="71"/>
      <c r="X45" s="14"/>
      <c r="Y45" s="14"/>
      <c r="Z45" s="14"/>
      <c r="AA45" s="14"/>
      <c r="AB45" s="14"/>
      <c r="AC45" s="14"/>
      <c r="AD45" s="14"/>
      <c r="AE45" s="14"/>
      <c r="AF45" s="14"/>
      <c r="AG45" s="14"/>
    </row>
    <row r="46" ht="14.25" customHeight="1">
      <c r="A46" s="39"/>
      <c r="B46" s="50"/>
      <c r="C46" s="39"/>
      <c r="D46" s="39"/>
      <c r="E46" s="65"/>
      <c r="F46" s="67"/>
      <c r="G46" s="67"/>
      <c r="H46" s="67"/>
      <c r="I46" s="70"/>
      <c r="J46" s="82"/>
      <c r="K46" s="70"/>
      <c r="L46" s="71"/>
      <c r="M46" s="71"/>
      <c r="N46" s="71"/>
      <c r="O46" s="71"/>
      <c r="P46" s="71"/>
      <c r="Q46" s="71"/>
      <c r="R46" s="71"/>
      <c r="S46" s="71"/>
      <c r="T46" s="71"/>
      <c r="U46" s="71"/>
      <c r="V46" s="71"/>
      <c r="W46" s="71"/>
      <c r="X46" s="14"/>
      <c r="Y46" s="14"/>
      <c r="Z46" s="14"/>
      <c r="AA46" s="14"/>
      <c r="AB46" s="14"/>
      <c r="AC46" s="14"/>
      <c r="AD46" s="14"/>
      <c r="AE46" s="14"/>
      <c r="AF46" s="14"/>
      <c r="AG46" s="14"/>
    </row>
    <row r="47" ht="14.25" customHeight="1">
      <c r="A47" s="56">
        <v>7.0</v>
      </c>
      <c r="B47" s="57" t="s">
        <v>109</v>
      </c>
      <c r="C47" s="56"/>
      <c r="D47" s="56"/>
      <c r="E47" s="60"/>
      <c r="F47" s="62"/>
      <c r="G47" s="62"/>
      <c r="H47" s="62"/>
      <c r="I47" s="70"/>
      <c r="J47" s="50"/>
      <c r="K47" s="70"/>
      <c r="L47" s="63"/>
      <c r="M47" s="63"/>
      <c r="N47" s="63"/>
      <c r="O47" s="63"/>
      <c r="P47" s="63"/>
      <c r="Q47" s="63"/>
      <c r="R47" s="63"/>
      <c r="S47" s="63"/>
      <c r="T47" s="63"/>
      <c r="U47" s="63"/>
      <c r="V47" s="63"/>
      <c r="W47" s="63"/>
      <c r="X47" s="14"/>
      <c r="Y47" s="14"/>
      <c r="Z47" s="14"/>
      <c r="AA47" s="14"/>
      <c r="AB47" s="14"/>
      <c r="AC47" s="14"/>
      <c r="AD47" s="14"/>
      <c r="AE47" s="14"/>
      <c r="AF47" s="14"/>
      <c r="AG47" s="14"/>
    </row>
    <row r="48" ht="14.25" customHeight="1">
      <c r="A48" s="39"/>
      <c r="B48" s="50" t="s">
        <v>110</v>
      </c>
      <c r="C48" s="50"/>
      <c r="D48" s="39"/>
      <c r="E48" s="65"/>
      <c r="F48" s="77"/>
      <c r="G48" s="67"/>
      <c r="H48" s="67"/>
      <c r="I48" s="70"/>
      <c r="J48" s="82"/>
      <c r="K48" s="70"/>
      <c r="L48" s="71"/>
      <c r="M48" s="71"/>
      <c r="N48" s="71"/>
      <c r="O48" s="71"/>
      <c r="P48" s="71"/>
      <c r="Q48" s="71"/>
      <c r="R48" s="71"/>
      <c r="S48" s="71"/>
      <c r="T48" s="71"/>
      <c r="U48" s="71"/>
      <c r="V48" s="71"/>
      <c r="W48" s="71"/>
      <c r="X48" s="14"/>
      <c r="Y48" s="14"/>
      <c r="Z48" s="14"/>
      <c r="AA48" s="14"/>
      <c r="AB48" s="14"/>
      <c r="AC48" s="14"/>
      <c r="AD48" s="14"/>
      <c r="AE48" s="14"/>
      <c r="AF48" s="14"/>
      <c r="AG48" s="14"/>
    </row>
    <row r="49" ht="14.25" customHeight="1">
      <c r="A49" s="39"/>
      <c r="B49" s="50" t="s">
        <v>112</v>
      </c>
      <c r="C49" s="39"/>
      <c r="D49" s="39"/>
      <c r="E49" s="65"/>
      <c r="F49" s="77"/>
      <c r="G49" s="67"/>
      <c r="H49" s="67"/>
      <c r="I49" s="70"/>
      <c r="J49" s="82"/>
      <c r="K49" s="70"/>
      <c r="L49" s="71"/>
      <c r="M49" s="71"/>
      <c r="N49" s="71"/>
      <c r="O49" s="71"/>
      <c r="P49" s="71"/>
      <c r="Q49" s="71"/>
      <c r="R49" s="71"/>
      <c r="S49" s="71"/>
      <c r="T49" s="71"/>
      <c r="U49" s="71"/>
      <c r="V49" s="71"/>
      <c r="W49" s="71"/>
      <c r="X49" s="14"/>
      <c r="Y49" s="14"/>
      <c r="Z49" s="14"/>
      <c r="AA49" s="14"/>
      <c r="AB49" s="14"/>
      <c r="AC49" s="14"/>
      <c r="AD49" s="14"/>
      <c r="AE49" s="14"/>
      <c r="AF49" s="14"/>
      <c r="AG49" s="14"/>
    </row>
    <row r="50" ht="12.75" customHeight="1">
      <c r="A50" s="39"/>
      <c r="B50" s="50" t="s">
        <v>115</v>
      </c>
      <c r="C50" s="39"/>
      <c r="D50" s="39"/>
      <c r="E50" s="65"/>
      <c r="F50" s="77"/>
      <c r="G50" s="67"/>
      <c r="H50" s="67"/>
      <c r="I50" s="70"/>
      <c r="J50" s="82"/>
      <c r="K50" s="70"/>
      <c r="L50" s="71"/>
      <c r="M50" s="71"/>
      <c r="N50" s="71"/>
      <c r="O50" s="71"/>
      <c r="P50" s="71"/>
      <c r="Q50" s="71"/>
      <c r="R50" s="71"/>
      <c r="S50" s="71"/>
      <c r="T50" s="71"/>
      <c r="U50" s="71"/>
      <c r="V50" s="71"/>
      <c r="W50" s="71"/>
      <c r="X50" s="14"/>
      <c r="Y50" s="14"/>
      <c r="Z50" s="14"/>
      <c r="AA50" s="14"/>
      <c r="AB50" s="14"/>
      <c r="AC50" s="14"/>
      <c r="AD50" s="14"/>
      <c r="AE50" s="14"/>
      <c r="AF50" s="14"/>
      <c r="AG50" s="14"/>
    </row>
    <row r="51" ht="14.25" customHeight="1">
      <c r="A51" s="39"/>
      <c r="B51" s="50" t="s">
        <v>116</v>
      </c>
      <c r="C51" s="39"/>
      <c r="D51" s="39"/>
      <c r="E51" s="65"/>
      <c r="F51" s="77"/>
      <c r="G51" s="67"/>
      <c r="H51" s="67"/>
      <c r="I51" s="70"/>
      <c r="J51" s="82"/>
      <c r="K51" s="70"/>
      <c r="L51" s="71"/>
      <c r="M51" s="71"/>
      <c r="N51" s="71"/>
      <c r="O51" s="71"/>
      <c r="P51" s="71"/>
      <c r="Q51" s="71"/>
      <c r="R51" s="71"/>
      <c r="S51" s="71"/>
      <c r="T51" s="71"/>
      <c r="U51" s="71"/>
      <c r="V51" s="71"/>
      <c r="W51" s="71"/>
      <c r="X51" s="14"/>
      <c r="Y51" s="14"/>
      <c r="Z51" s="14"/>
      <c r="AA51" s="14"/>
      <c r="AB51" s="14"/>
      <c r="AC51" s="14"/>
      <c r="AD51" s="14"/>
      <c r="AE51" s="14"/>
      <c r="AF51" s="14"/>
      <c r="AG51" s="14"/>
    </row>
    <row r="52" ht="14.25" customHeight="1">
      <c r="A52" s="39"/>
      <c r="B52" s="50" t="s">
        <v>119</v>
      </c>
      <c r="C52" s="39"/>
      <c r="D52" s="39"/>
      <c r="E52" s="65"/>
      <c r="F52" s="77"/>
      <c r="G52" s="67"/>
      <c r="H52" s="67"/>
      <c r="I52" s="70"/>
      <c r="J52" s="82"/>
      <c r="K52" s="70"/>
      <c r="L52" s="71"/>
      <c r="M52" s="71"/>
      <c r="N52" s="71"/>
      <c r="O52" s="71"/>
      <c r="P52" s="71"/>
      <c r="Q52" s="71"/>
      <c r="R52" s="71"/>
      <c r="S52" s="71"/>
      <c r="T52" s="71"/>
      <c r="U52" s="71"/>
      <c r="V52" s="71"/>
      <c r="W52" s="71"/>
      <c r="X52" s="14"/>
      <c r="Y52" s="14"/>
      <c r="Z52" s="14"/>
      <c r="AA52" s="14"/>
      <c r="AB52" s="14"/>
      <c r="AC52" s="14"/>
      <c r="AD52" s="14"/>
      <c r="AE52" s="14"/>
      <c r="AF52" s="14"/>
      <c r="AG52" s="14"/>
    </row>
    <row r="53" ht="14.25" customHeight="1">
      <c r="A53" s="39"/>
      <c r="B53" s="50" t="s">
        <v>126</v>
      </c>
      <c r="C53" s="39"/>
      <c r="D53" s="39"/>
      <c r="E53" s="65"/>
      <c r="F53" s="77"/>
      <c r="G53" s="67"/>
      <c r="H53" s="67"/>
      <c r="I53" s="70"/>
      <c r="J53" s="82"/>
      <c r="K53" s="70"/>
      <c r="L53" s="71"/>
      <c r="M53" s="71"/>
      <c r="N53" s="71"/>
      <c r="O53" s="71"/>
      <c r="P53" s="71"/>
      <c r="Q53" s="71"/>
      <c r="R53" s="71"/>
      <c r="S53" s="71"/>
      <c r="T53" s="71"/>
      <c r="U53" s="71"/>
      <c r="V53" s="71"/>
      <c r="W53" s="71"/>
      <c r="X53" s="14"/>
      <c r="Y53" s="14"/>
      <c r="Z53" s="14"/>
      <c r="AA53" s="14"/>
      <c r="AB53" s="14"/>
      <c r="AC53" s="14"/>
      <c r="AD53" s="14"/>
      <c r="AE53" s="14"/>
      <c r="AF53" s="14"/>
      <c r="AG53" s="14"/>
    </row>
    <row r="54" ht="14.25" customHeight="1">
      <c r="A54" s="39"/>
      <c r="B54" s="50"/>
      <c r="C54" s="39"/>
      <c r="D54" s="39"/>
      <c r="E54" s="65"/>
      <c r="F54" s="77"/>
      <c r="G54" s="67"/>
      <c r="H54" s="67"/>
      <c r="I54" s="70"/>
      <c r="J54" s="82"/>
      <c r="K54" s="70"/>
      <c r="L54" s="71"/>
      <c r="M54" s="71"/>
      <c r="N54" s="71"/>
      <c r="O54" s="71"/>
      <c r="P54" s="71"/>
      <c r="Q54" s="71"/>
      <c r="R54" s="71"/>
      <c r="S54" s="71"/>
      <c r="T54" s="71"/>
      <c r="U54" s="71"/>
      <c r="V54" s="71"/>
      <c r="W54" s="71"/>
      <c r="X54" s="14"/>
      <c r="Y54" s="14"/>
      <c r="Z54" s="14"/>
      <c r="AA54" s="14"/>
      <c r="AB54" s="14"/>
      <c r="AC54" s="14"/>
      <c r="AD54" s="14"/>
      <c r="AE54" s="14"/>
      <c r="AF54" s="14"/>
      <c r="AG54" s="14"/>
    </row>
    <row r="55" ht="14.25" customHeight="1">
      <c r="A55" s="56">
        <v>8.0</v>
      </c>
      <c r="B55" s="57" t="s">
        <v>132</v>
      </c>
      <c r="C55" s="56"/>
      <c r="D55" s="56"/>
      <c r="E55" s="60"/>
      <c r="F55" s="62"/>
      <c r="G55" s="62"/>
      <c r="H55" s="62"/>
      <c r="I55" s="70"/>
      <c r="J55" s="50"/>
      <c r="K55" s="70"/>
      <c r="L55" s="63"/>
      <c r="M55" s="63"/>
      <c r="N55" s="63"/>
      <c r="O55" s="63"/>
      <c r="P55" s="63"/>
      <c r="Q55" s="63"/>
      <c r="R55" s="63"/>
      <c r="S55" s="63"/>
      <c r="T55" s="63"/>
      <c r="U55" s="63"/>
      <c r="V55" s="63"/>
      <c r="W55" s="63"/>
      <c r="X55" s="14"/>
      <c r="Y55" s="14"/>
      <c r="Z55" s="14"/>
      <c r="AA55" s="14"/>
      <c r="AB55" s="14"/>
      <c r="AC55" s="14"/>
      <c r="AD55" s="14"/>
      <c r="AE55" s="14"/>
      <c r="AF55" s="14"/>
      <c r="AG55" s="14"/>
    </row>
    <row r="56" ht="14.25" customHeight="1">
      <c r="A56" s="39"/>
      <c r="B56" s="50" t="s">
        <v>137</v>
      </c>
      <c r="C56" s="39"/>
      <c r="D56" s="39"/>
      <c r="E56" s="65"/>
      <c r="F56" s="77"/>
      <c r="G56" s="67"/>
      <c r="H56" s="67"/>
      <c r="I56" s="70"/>
      <c r="J56" s="82"/>
      <c r="K56" s="70"/>
      <c r="L56" s="71"/>
      <c r="M56" s="71"/>
      <c r="N56" s="71"/>
      <c r="O56" s="71"/>
      <c r="P56" s="71"/>
      <c r="Q56" s="71"/>
      <c r="R56" s="71"/>
      <c r="S56" s="71"/>
      <c r="T56" s="71"/>
      <c r="U56" s="71"/>
      <c r="V56" s="71"/>
      <c r="W56" s="71"/>
      <c r="X56" s="14"/>
      <c r="Y56" s="14"/>
      <c r="Z56" s="14"/>
      <c r="AA56" s="14"/>
      <c r="AB56" s="14"/>
      <c r="AC56" s="14"/>
      <c r="AD56" s="14"/>
      <c r="AE56" s="14"/>
      <c r="AF56" s="14"/>
      <c r="AG56" s="14"/>
    </row>
    <row r="57" ht="14.25" customHeight="1">
      <c r="A57" s="39"/>
      <c r="B57" s="50" t="s">
        <v>139</v>
      </c>
      <c r="C57" s="39"/>
      <c r="D57" s="39"/>
      <c r="E57" s="65"/>
      <c r="F57" s="77"/>
      <c r="G57" s="67"/>
      <c r="H57" s="67"/>
      <c r="I57" s="70"/>
      <c r="J57" s="82"/>
      <c r="K57" s="70"/>
      <c r="L57" s="71"/>
      <c r="M57" s="71"/>
      <c r="N57" s="71"/>
      <c r="O57" s="71"/>
      <c r="P57" s="71"/>
      <c r="Q57" s="71"/>
      <c r="R57" s="71"/>
      <c r="S57" s="71"/>
      <c r="T57" s="71"/>
      <c r="U57" s="71"/>
      <c r="V57" s="71"/>
      <c r="W57" s="71"/>
      <c r="X57" s="14"/>
      <c r="Y57" s="14"/>
      <c r="Z57" s="14"/>
      <c r="AA57" s="14"/>
      <c r="AB57" s="14"/>
      <c r="AC57" s="14"/>
      <c r="AD57" s="14"/>
      <c r="AE57" s="14"/>
      <c r="AF57" s="14"/>
      <c r="AG57" s="14"/>
    </row>
    <row r="58" ht="14.25" customHeight="1">
      <c r="A58" s="39"/>
      <c r="B58" s="50" t="s">
        <v>143</v>
      </c>
      <c r="C58" s="39"/>
      <c r="D58" s="39"/>
      <c r="E58" s="65"/>
      <c r="F58" s="77"/>
      <c r="G58" s="67"/>
      <c r="H58" s="67"/>
      <c r="I58" s="70"/>
      <c r="J58" s="82"/>
      <c r="K58" s="70"/>
      <c r="L58" s="71"/>
      <c r="M58" s="71"/>
      <c r="N58" s="71"/>
      <c r="O58" s="71"/>
      <c r="P58" s="71"/>
      <c r="Q58" s="71"/>
      <c r="R58" s="71"/>
      <c r="S58" s="71"/>
      <c r="T58" s="71"/>
      <c r="U58" s="71"/>
      <c r="V58" s="71"/>
      <c r="W58" s="71"/>
      <c r="X58" s="14"/>
      <c r="Y58" s="14"/>
      <c r="Z58" s="14"/>
      <c r="AA58" s="14"/>
      <c r="AB58" s="14"/>
      <c r="AC58" s="14"/>
      <c r="AD58" s="14"/>
      <c r="AE58" s="14"/>
      <c r="AF58" s="14"/>
      <c r="AG58" s="14"/>
    </row>
    <row r="59" ht="14.25" customHeight="1">
      <c r="A59" s="39"/>
      <c r="B59" s="50" t="s">
        <v>146</v>
      </c>
      <c r="C59" s="39"/>
      <c r="D59" s="39"/>
      <c r="E59" s="65"/>
      <c r="F59" s="77"/>
      <c r="G59" s="67"/>
      <c r="H59" s="67"/>
      <c r="I59" s="70"/>
      <c r="J59" s="82"/>
      <c r="K59" s="70"/>
      <c r="L59" s="71"/>
      <c r="M59" s="71"/>
      <c r="N59" s="71"/>
      <c r="O59" s="71"/>
      <c r="P59" s="71"/>
      <c r="Q59" s="71"/>
      <c r="R59" s="71"/>
      <c r="S59" s="71"/>
      <c r="T59" s="71"/>
      <c r="U59" s="71"/>
      <c r="V59" s="71"/>
      <c r="W59" s="71"/>
      <c r="X59" s="14"/>
      <c r="Y59" s="14"/>
      <c r="Z59" s="14"/>
      <c r="AA59" s="14"/>
      <c r="AB59" s="14"/>
      <c r="AC59" s="14"/>
      <c r="AD59" s="14"/>
      <c r="AE59" s="14"/>
      <c r="AF59" s="14"/>
      <c r="AG59" s="14"/>
    </row>
    <row r="60" ht="14.25" customHeight="1">
      <c r="A60" s="39"/>
      <c r="B60" s="50" t="s">
        <v>152</v>
      </c>
      <c r="C60" s="39"/>
      <c r="D60" s="39"/>
      <c r="E60" s="65"/>
      <c r="F60" s="77"/>
      <c r="G60" s="67"/>
      <c r="H60" s="67"/>
      <c r="I60" s="70"/>
      <c r="J60" s="82"/>
      <c r="K60" s="70"/>
      <c r="L60" s="71"/>
      <c r="M60" s="71"/>
      <c r="N60" s="71"/>
      <c r="O60" s="71"/>
      <c r="P60" s="71"/>
      <c r="Q60" s="71"/>
      <c r="R60" s="71"/>
      <c r="S60" s="71"/>
      <c r="T60" s="71"/>
      <c r="U60" s="71"/>
      <c r="V60" s="71"/>
      <c r="W60" s="71"/>
      <c r="X60" s="14"/>
      <c r="Y60" s="14"/>
      <c r="Z60" s="14"/>
      <c r="AA60" s="14"/>
      <c r="AB60" s="14"/>
      <c r="AC60" s="14"/>
      <c r="AD60" s="14"/>
      <c r="AE60" s="14"/>
      <c r="AF60" s="14"/>
      <c r="AG60" s="14"/>
    </row>
    <row r="61" ht="14.25" customHeight="1">
      <c r="A61" s="39"/>
      <c r="B61" s="50"/>
      <c r="C61" s="39"/>
      <c r="D61" s="39"/>
      <c r="E61" s="65"/>
      <c r="F61" s="77"/>
      <c r="G61" s="67"/>
      <c r="H61" s="67"/>
      <c r="I61" s="70"/>
      <c r="J61" s="82"/>
      <c r="K61" s="70"/>
      <c r="L61" s="71"/>
      <c r="M61" s="71"/>
      <c r="N61" s="71"/>
      <c r="O61" s="71"/>
      <c r="P61" s="71"/>
      <c r="Q61" s="71"/>
      <c r="R61" s="71"/>
      <c r="S61" s="71"/>
      <c r="T61" s="71"/>
      <c r="U61" s="71"/>
      <c r="V61" s="71"/>
      <c r="W61" s="71"/>
      <c r="X61" s="14"/>
      <c r="Y61" s="14"/>
      <c r="Z61" s="14"/>
      <c r="AA61" s="14"/>
      <c r="AB61" s="14"/>
      <c r="AC61" s="14"/>
      <c r="AD61" s="14"/>
      <c r="AE61" s="14"/>
      <c r="AF61" s="14"/>
      <c r="AG61" s="14"/>
    </row>
    <row r="62" ht="14.25" customHeight="1">
      <c r="A62" s="39"/>
      <c r="B62" s="75"/>
      <c r="C62" s="39"/>
      <c r="D62" s="39"/>
      <c r="E62" s="65"/>
      <c r="F62" s="77"/>
      <c r="G62" s="67"/>
      <c r="H62" s="67"/>
      <c r="I62" s="70"/>
      <c r="J62" s="82"/>
      <c r="K62" s="70"/>
      <c r="L62" s="71"/>
      <c r="M62" s="71"/>
      <c r="N62" s="71"/>
      <c r="O62" s="71"/>
      <c r="P62" s="71"/>
      <c r="Q62" s="71"/>
      <c r="R62" s="71"/>
      <c r="S62" s="71"/>
      <c r="T62" s="71"/>
      <c r="U62" s="71"/>
      <c r="V62" s="71"/>
      <c r="W62" s="71"/>
      <c r="X62" s="14"/>
      <c r="Y62" s="14"/>
      <c r="Z62" s="14"/>
      <c r="AA62" s="14"/>
      <c r="AB62" s="14"/>
      <c r="AC62" s="14"/>
      <c r="AD62" s="14"/>
      <c r="AE62" s="14"/>
      <c r="AF62" s="14"/>
      <c r="AG62" s="14"/>
    </row>
    <row r="63" ht="14.25" customHeight="1">
      <c r="A63" s="56">
        <v>9.0</v>
      </c>
      <c r="B63" s="57" t="s">
        <v>156</v>
      </c>
      <c r="C63" s="56"/>
      <c r="D63" s="56"/>
      <c r="E63" s="60"/>
      <c r="F63" s="62"/>
      <c r="G63" s="62"/>
      <c r="H63" s="62"/>
      <c r="I63" s="70"/>
      <c r="J63" s="50"/>
      <c r="K63" s="70"/>
      <c r="L63" s="63"/>
      <c r="M63" s="63"/>
      <c r="N63" s="63"/>
      <c r="O63" s="63"/>
      <c r="P63" s="63"/>
      <c r="Q63" s="63"/>
      <c r="R63" s="63"/>
      <c r="S63" s="63"/>
      <c r="T63" s="63"/>
      <c r="U63" s="63"/>
      <c r="V63" s="63"/>
      <c r="W63" s="63"/>
      <c r="X63" s="14"/>
      <c r="Y63" s="14"/>
      <c r="Z63" s="14"/>
      <c r="AA63" s="14"/>
      <c r="AB63" s="14"/>
      <c r="AC63" s="14"/>
      <c r="AD63" s="14"/>
      <c r="AE63" s="14"/>
      <c r="AF63" s="14"/>
      <c r="AG63" s="14"/>
    </row>
    <row r="64" ht="12.75" customHeight="1">
      <c r="A64" s="39"/>
      <c r="B64" s="50" t="s">
        <v>157</v>
      </c>
      <c r="C64" s="39"/>
      <c r="D64" s="39"/>
      <c r="E64" s="65"/>
      <c r="F64" s="77"/>
      <c r="G64" s="67"/>
      <c r="H64" s="67"/>
      <c r="I64" s="70"/>
      <c r="J64" s="82"/>
      <c r="K64" s="70"/>
      <c r="L64" s="71"/>
      <c r="M64" s="71"/>
      <c r="N64" s="71"/>
      <c r="O64" s="71"/>
      <c r="P64" s="71"/>
      <c r="Q64" s="71"/>
      <c r="R64" s="71"/>
      <c r="S64" s="71"/>
      <c r="T64" s="71"/>
      <c r="U64" s="71"/>
      <c r="V64" s="71"/>
      <c r="W64" s="71"/>
      <c r="X64" s="14"/>
      <c r="Y64" s="14"/>
      <c r="Z64" s="14"/>
      <c r="AA64" s="14"/>
      <c r="AB64" s="14"/>
      <c r="AC64" s="14"/>
      <c r="AD64" s="14"/>
      <c r="AE64" s="14"/>
      <c r="AF64" s="14"/>
      <c r="AG64" s="14"/>
    </row>
    <row r="65" ht="12.75" customHeight="1">
      <c r="A65" s="39"/>
      <c r="B65" s="50" t="s">
        <v>158</v>
      </c>
      <c r="C65" s="39"/>
      <c r="D65" s="39"/>
      <c r="E65" s="65"/>
      <c r="F65" s="77"/>
      <c r="G65" s="67"/>
      <c r="H65" s="67"/>
      <c r="I65" s="70"/>
      <c r="J65" s="82"/>
      <c r="K65" s="70"/>
      <c r="L65" s="71"/>
      <c r="M65" s="71"/>
      <c r="N65" s="71"/>
      <c r="O65" s="71"/>
      <c r="P65" s="71"/>
      <c r="Q65" s="71"/>
      <c r="R65" s="71"/>
      <c r="S65" s="71"/>
      <c r="T65" s="71"/>
      <c r="U65" s="71"/>
      <c r="V65" s="71"/>
      <c r="W65" s="71"/>
      <c r="X65" s="14"/>
      <c r="Y65" s="14"/>
      <c r="Z65" s="14"/>
      <c r="AA65" s="14"/>
      <c r="AB65" s="14"/>
      <c r="AC65" s="14"/>
      <c r="AD65" s="14"/>
      <c r="AE65" s="14"/>
      <c r="AF65" s="14"/>
      <c r="AG65" s="14"/>
    </row>
    <row r="66" ht="12.75" customHeight="1">
      <c r="A66" s="39"/>
      <c r="B66" s="50" t="s">
        <v>159</v>
      </c>
      <c r="C66" s="39"/>
      <c r="D66" s="39"/>
      <c r="E66" s="65"/>
      <c r="F66" s="77"/>
      <c r="G66" s="67"/>
      <c r="H66" s="67"/>
      <c r="I66" s="70"/>
      <c r="J66" s="82"/>
      <c r="K66" s="70"/>
      <c r="L66" s="71"/>
      <c r="M66" s="71"/>
      <c r="N66" s="71"/>
      <c r="O66" s="71"/>
      <c r="P66" s="71"/>
      <c r="Q66" s="71"/>
      <c r="R66" s="71"/>
      <c r="S66" s="71"/>
      <c r="T66" s="71"/>
      <c r="U66" s="71"/>
      <c r="V66" s="71"/>
      <c r="W66" s="71"/>
      <c r="X66" s="14"/>
      <c r="Y66" s="14"/>
      <c r="Z66" s="14"/>
      <c r="AA66" s="14"/>
      <c r="AB66" s="14"/>
      <c r="AC66" s="14"/>
      <c r="AD66" s="14"/>
      <c r="AE66" s="14"/>
      <c r="AF66" s="14"/>
      <c r="AG66" s="14"/>
    </row>
    <row r="67" ht="14.25" customHeight="1">
      <c r="A67" s="39"/>
      <c r="B67" s="50" t="s">
        <v>160</v>
      </c>
      <c r="C67" s="39"/>
      <c r="D67" s="39"/>
      <c r="E67" s="65"/>
      <c r="F67" s="77"/>
      <c r="G67" s="67"/>
      <c r="H67" s="67"/>
      <c r="I67" s="70"/>
      <c r="J67" s="82"/>
      <c r="K67" s="70"/>
      <c r="L67" s="71"/>
      <c r="M67" s="71"/>
      <c r="N67" s="71"/>
      <c r="O67" s="71"/>
      <c r="P67" s="71"/>
      <c r="Q67" s="71"/>
      <c r="R67" s="71"/>
      <c r="S67" s="71"/>
      <c r="T67" s="71"/>
      <c r="U67" s="71"/>
      <c r="V67" s="71"/>
      <c r="W67" s="71"/>
      <c r="X67" s="14"/>
      <c r="Y67" s="14"/>
      <c r="Z67" s="14"/>
      <c r="AA67" s="14"/>
      <c r="AB67" s="14"/>
      <c r="AC67" s="14"/>
      <c r="AD67" s="14"/>
      <c r="AE67" s="14"/>
      <c r="AF67" s="14"/>
      <c r="AG67" s="14"/>
    </row>
    <row r="68" ht="14.25" customHeight="1">
      <c r="A68" s="39"/>
      <c r="B68" s="50"/>
      <c r="C68" s="39"/>
      <c r="D68" s="39"/>
      <c r="E68" s="65"/>
      <c r="F68" s="77"/>
      <c r="G68" s="67"/>
      <c r="H68" s="67"/>
      <c r="I68" s="70"/>
      <c r="J68" s="82"/>
      <c r="K68" s="70"/>
      <c r="L68" s="71"/>
      <c r="M68" s="71"/>
      <c r="N68" s="71"/>
      <c r="O68" s="71"/>
      <c r="P68" s="71"/>
      <c r="Q68" s="71"/>
      <c r="R68" s="71"/>
      <c r="S68" s="71"/>
      <c r="T68" s="71"/>
      <c r="U68" s="71"/>
      <c r="V68" s="71"/>
      <c r="W68" s="71"/>
      <c r="X68" s="14"/>
      <c r="Y68" s="14"/>
      <c r="Z68" s="14"/>
      <c r="AA68" s="14"/>
      <c r="AB68" s="14"/>
      <c r="AC68" s="14"/>
      <c r="AD68" s="14"/>
      <c r="AE68" s="14"/>
      <c r="AF68" s="14"/>
      <c r="AG68" s="14"/>
    </row>
    <row r="69" ht="14.25" customHeight="1">
      <c r="A69" s="39"/>
      <c r="B69" s="75"/>
      <c r="C69" s="39"/>
      <c r="D69" s="39"/>
      <c r="E69" s="65"/>
      <c r="F69" s="77"/>
      <c r="G69" s="67"/>
      <c r="H69" s="67"/>
      <c r="I69" s="70"/>
      <c r="J69" s="50"/>
      <c r="K69" s="70"/>
      <c r="L69" s="71"/>
      <c r="M69" s="71"/>
      <c r="N69" s="71"/>
      <c r="O69" s="71"/>
      <c r="P69" s="71"/>
      <c r="Q69" s="71"/>
      <c r="R69" s="71"/>
      <c r="S69" s="71"/>
      <c r="T69" s="71"/>
      <c r="U69" s="71"/>
      <c r="V69" s="71"/>
      <c r="W69" s="71"/>
      <c r="X69" s="14"/>
      <c r="Y69" s="14"/>
      <c r="Z69" s="14"/>
      <c r="AA69" s="14"/>
      <c r="AB69" s="14"/>
      <c r="AC69" s="14"/>
      <c r="AD69" s="14"/>
      <c r="AE69" s="14"/>
      <c r="AF69" s="14"/>
      <c r="AG69" s="14"/>
    </row>
    <row r="70" ht="14.25" customHeight="1">
      <c r="A70" s="56">
        <v>10.0</v>
      </c>
      <c r="B70" s="57" t="s">
        <v>161</v>
      </c>
      <c r="C70" s="56"/>
      <c r="D70" s="56"/>
      <c r="E70" s="60"/>
      <c r="F70" s="62"/>
      <c r="G70" s="62"/>
      <c r="H70" s="62"/>
      <c r="I70" s="70"/>
      <c r="J70" s="50"/>
      <c r="K70" s="70"/>
      <c r="L70" s="63"/>
      <c r="M70" s="63"/>
      <c r="N70" s="63"/>
      <c r="O70" s="63"/>
      <c r="P70" s="63"/>
      <c r="Q70" s="63"/>
      <c r="R70" s="63"/>
      <c r="S70" s="63"/>
      <c r="T70" s="63"/>
      <c r="U70" s="63"/>
      <c r="V70" s="63"/>
      <c r="W70" s="63"/>
      <c r="X70" s="14"/>
      <c r="Y70" s="14"/>
      <c r="Z70" s="14"/>
      <c r="AA70" s="14"/>
      <c r="AB70" s="14"/>
      <c r="AC70" s="14"/>
      <c r="AD70" s="14"/>
      <c r="AE70" s="14"/>
      <c r="AF70" s="14"/>
      <c r="AG70" s="14"/>
    </row>
    <row r="71" ht="12.75" customHeight="1">
      <c r="A71" s="39"/>
      <c r="B71" s="39" t="s">
        <v>162</v>
      </c>
      <c r="C71" s="39"/>
      <c r="D71" s="39"/>
      <c r="E71" s="65"/>
      <c r="F71" s="77"/>
      <c r="G71" s="67"/>
      <c r="H71" s="67"/>
      <c r="I71" s="70"/>
      <c r="J71" s="50"/>
      <c r="K71" s="70"/>
      <c r="L71" s="71"/>
      <c r="M71" s="71"/>
      <c r="N71" s="71"/>
      <c r="O71" s="71"/>
      <c r="P71" s="71"/>
      <c r="Q71" s="71"/>
      <c r="R71" s="71"/>
      <c r="S71" s="71"/>
      <c r="T71" s="71"/>
      <c r="U71" s="71"/>
      <c r="V71" s="71"/>
      <c r="W71" s="71"/>
      <c r="X71" s="14"/>
      <c r="Y71" s="14"/>
      <c r="Z71" s="14"/>
      <c r="AA71" s="14"/>
      <c r="AB71" s="14"/>
      <c r="AC71" s="14"/>
      <c r="AD71" s="14"/>
      <c r="AE71" s="14"/>
      <c r="AF71" s="14"/>
      <c r="AG71" s="14"/>
    </row>
    <row r="72" ht="14.25" customHeight="1">
      <c r="A72" s="39"/>
      <c r="B72" s="39" t="s">
        <v>163</v>
      </c>
      <c r="C72" s="39"/>
      <c r="D72" s="39"/>
      <c r="E72" s="65"/>
      <c r="F72" s="77"/>
      <c r="G72" s="67"/>
      <c r="H72" s="67"/>
      <c r="I72" s="70"/>
      <c r="J72" s="50"/>
      <c r="K72" s="70"/>
      <c r="L72" s="71"/>
      <c r="M72" s="71"/>
      <c r="N72" s="71"/>
      <c r="O72" s="71"/>
      <c r="P72" s="71"/>
      <c r="Q72" s="71"/>
      <c r="R72" s="71"/>
      <c r="S72" s="71"/>
      <c r="T72" s="71"/>
      <c r="U72" s="71"/>
      <c r="V72" s="71"/>
      <c r="W72" s="71"/>
      <c r="X72" s="14"/>
      <c r="Y72" s="14"/>
      <c r="Z72" s="14"/>
      <c r="AA72" s="14"/>
      <c r="AB72" s="14"/>
      <c r="AC72" s="14"/>
      <c r="AD72" s="14"/>
      <c r="AE72" s="14"/>
      <c r="AF72" s="14"/>
      <c r="AG72" s="14"/>
    </row>
    <row r="73" ht="12.75" customHeight="1">
      <c r="A73" s="39"/>
      <c r="B73" s="39" t="s">
        <v>164</v>
      </c>
      <c r="C73" s="39"/>
      <c r="D73" s="39"/>
      <c r="E73" s="65"/>
      <c r="F73" s="77"/>
      <c r="G73" s="67"/>
      <c r="H73" s="67"/>
      <c r="I73" s="70"/>
      <c r="J73" s="50"/>
      <c r="K73" s="70"/>
      <c r="L73" s="71"/>
      <c r="M73" s="71"/>
      <c r="N73" s="71"/>
      <c r="O73" s="71"/>
      <c r="P73" s="71"/>
      <c r="Q73" s="71"/>
      <c r="R73" s="71"/>
      <c r="S73" s="71"/>
      <c r="T73" s="71"/>
      <c r="U73" s="71"/>
      <c r="V73" s="71"/>
      <c r="W73" s="71"/>
      <c r="X73" s="14"/>
      <c r="Y73" s="14"/>
      <c r="Z73" s="14"/>
      <c r="AA73" s="14"/>
      <c r="AB73" s="14"/>
      <c r="AC73" s="14"/>
      <c r="AD73" s="14"/>
      <c r="AE73" s="14"/>
      <c r="AF73" s="14"/>
      <c r="AG73" s="14"/>
    </row>
    <row r="74" ht="14.25" customHeight="1">
      <c r="A74" s="39"/>
      <c r="B74" s="39"/>
      <c r="C74" s="39"/>
      <c r="D74" s="39"/>
      <c r="E74" s="65"/>
      <c r="F74" s="77"/>
      <c r="G74" s="67"/>
      <c r="H74" s="67"/>
      <c r="I74" s="70"/>
      <c r="J74" s="50"/>
      <c r="K74" s="70"/>
      <c r="L74" s="71"/>
      <c r="M74" s="71"/>
      <c r="N74" s="71"/>
      <c r="O74" s="71"/>
      <c r="P74" s="71"/>
      <c r="Q74" s="71"/>
      <c r="R74" s="71"/>
      <c r="S74" s="71"/>
      <c r="T74" s="71"/>
      <c r="U74" s="71"/>
      <c r="V74" s="71"/>
      <c r="W74" s="71"/>
      <c r="X74" s="14"/>
      <c r="Y74" s="14"/>
      <c r="Z74" s="14"/>
      <c r="AA74" s="14"/>
      <c r="AB74" s="14"/>
      <c r="AC74" s="14"/>
      <c r="AD74" s="14"/>
      <c r="AE74" s="14"/>
      <c r="AF74" s="14"/>
      <c r="AG74" s="14"/>
    </row>
    <row r="75" ht="14.25" customHeight="1">
      <c r="A75" s="39"/>
      <c r="B75" s="75"/>
      <c r="C75" s="39"/>
      <c r="D75" s="39"/>
      <c r="E75" s="65"/>
      <c r="F75" s="67"/>
      <c r="G75" s="67"/>
      <c r="H75" s="67"/>
      <c r="I75" s="70"/>
      <c r="J75" s="50"/>
      <c r="K75" s="70"/>
      <c r="L75" s="71"/>
      <c r="M75" s="71"/>
      <c r="N75" s="71"/>
      <c r="O75" s="71"/>
      <c r="P75" s="71"/>
      <c r="Q75" s="71"/>
      <c r="R75" s="71"/>
      <c r="S75" s="71"/>
      <c r="T75" s="71"/>
      <c r="U75" s="71"/>
      <c r="V75" s="71"/>
      <c r="W75" s="71"/>
      <c r="X75" s="14"/>
      <c r="Y75" s="14"/>
      <c r="Z75" s="14"/>
      <c r="AA75" s="14"/>
      <c r="AB75" s="14"/>
      <c r="AC75" s="14"/>
      <c r="AD75" s="14"/>
      <c r="AE75" s="14"/>
      <c r="AF75" s="14"/>
      <c r="AG75" s="14"/>
    </row>
    <row r="76" ht="14.25" customHeight="1">
      <c r="A76" s="88">
        <v>11.0</v>
      </c>
      <c r="B76" s="57" t="s">
        <v>165</v>
      </c>
      <c r="C76" s="56"/>
      <c r="D76" s="56"/>
      <c r="E76" s="60"/>
      <c r="F76" s="62"/>
      <c r="G76" s="62"/>
      <c r="H76" s="62"/>
      <c r="I76" s="70"/>
      <c r="J76" s="50"/>
      <c r="K76" s="70"/>
      <c r="L76" s="63"/>
      <c r="M76" s="63"/>
      <c r="N76" s="63"/>
      <c r="O76" s="63"/>
      <c r="P76" s="63"/>
      <c r="Q76" s="63"/>
      <c r="R76" s="63"/>
      <c r="S76" s="63"/>
      <c r="T76" s="63"/>
      <c r="U76" s="63"/>
      <c r="V76" s="63"/>
      <c r="W76" s="63"/>
      <c r="X76" s="14"/>
      <c r="Y76" s="14"/>
      <c r="Z76" s="14"/>
      <c r="AA76" s="14"/>
      <c r="AB76" s="14"/>
      <c r="AC76" s="14"/>
      <c r="AD76" s="14"/>
      <c r="AE76" s="14"/>
      <c r="AF76" s="14"/>
      <c r="AG76" s="14"/>
    </row>
    <row r="77" ht="14.25" customHeight="1">
      <c r="A77" s="39"/>
      <c r="B77" s="39" t="s">
        <v>166</v>
      </c>
      <c r="C77" s="39"/>
      <c r="D77" s="39"/>
      <c r="E77" s="89"/>
      <c r="F77" s="77"/>
      <c r="G77" s="67"/>
      <c r="H77" s="67"/>
      <c r="I77" s="90"/>
      <c r="J77" s="50"/>
      <c r="K77" s="90"/>
      <c r="L77" s="91"/>
      <c r="M77" s="91"/>
      <c r="N77" s="91"/>
      <c r="O77" s="91"/>
      <c r="P77" s="91"/>
      <c r="Q77" s="91"/>
      <c r="R77" s="91"/>
      <c r="S77" s="91"/>
      <c r="T77" s="91"/>
      <c r="U77" s="91"/>
      <c r="V77" s="91"/>
      <c r="W77" s="91"/>
      <c r="X77" s="14"/>
      <c r="Y77" s="14"/>
      <c r="Z77" s="14"/>
      <c r="AA77" s="14"/>
      <c r="AB77" s="14"/>
      <c r="AC77" s="14"/>
      <c r="AD77" s="14"/>
      <c r="AE77" s="14"/>
      <c r="AF77" s="14"/>
      <c r="AG77" s="14"/>
    </row>
    <row r="78" ht="14.25" customHeight="1">
      <c r="A78" s="39"/>
      <c r="B78" s="39" t="s">
        <v>172</v>
      </c>
      <c r="C78" s="39"/>
      <c r="D78" s="39"/>
      <c r="E78" s="89"/>
      <c r="F78" s="77"/>
      <c r="G78" s="67"/>
      <c r="H78" s="67"/>
      <c r="I78" s="90"/>
      <c r="J78" s="50"/>
      <c r="K78" s="90"/>
      <c r="L78" s="91"/>
      <c r="M78" s="91"/>
      <c r="N78" s="91"/>
      <c r="O78" s="91"/>
      <c r="P78" s="91"/>
      <c r="Q78" s="91"/>
      <c r="R78" s="91"/>
      <c r="S78" s="91"/>
      <c r="T78" s="91"/>
      <c r="U78" s="91"/>
      <c r="V78" s="91"/>
      <c r="W78" s="91"/>
      <c r="X78" s="14"/>
      <c r="Y78" s="14"/>
      <c r="Z78" s="14"/>
      <c r="AA78" s="14"/>
      <c r="AB78" s="14"/>
      <c r="AC78" s="14"/>
      <c r="AD78" s="14"/>
      <c r="AE78" s="14"/>
      <c r="AF78" s="14"/>
      <c r="AG78" s="14"/>
    </row>
    <row r="79" ht="14.25" customHeight="1">
      <c r="A79" s="69"/>
      <c r="B79" s="39" t="s">
        <v>173</v>
      </c>
      <c r="C79" s="39"/>
      <c r="D79" s="39"/>
      <c r="E79" s="89"/>
      <c r="F79" s="67"/>
      <c r="G79" s="67"/>
      <c r="H79" s="67"/>
      <c r="I79" s="92"/>
      <c r="J79" s="50"/>
      <c r="K79" s="92"/>
      <c r="L79" s="67"/>
      <c r="M79" s="67"/>
      <c r="N79" s="67"/>
      <c r="O79" s="67"/>
      <c r="P79" s="67"/>
      <c r="Q79" s="67"/>
      <c r="R79" s="67"/>
      <c r="S79" s="67"/>
      <c r="T79" s="67"/>
      <c r="U79" s="67"/>
      <c r="V79" s="67"/>
      <c r="W79" s="67"/>
      <c r="X79" s="14"/>
      <c r="Y79" s="14"/>
      <c r="Z79" s="14"/>
      <c r="AA79" s="14"/>
      <c r="AB79" s="14"/>
      <c r="AC79" s="14"/>
      <c r="AD79" s="14"/>
      <c r="AE79" s="14"/>
      <c r="AF79" s="14"/>
      <c r="AG79" s="14"/>
    </row>
    <row r="80" ht="14.25" customHeight="1">
      <c r="A80" s="69"/>
      <c r="B80" s="39"/>
      <c r="C80" s="39"/>
      <c r="D80" s="39"/>
      <c r="E80" s="65"/>
      <c r="F80" s="67"/>
      <c r="G80" s="67"/>
      <c r="H80" s="67"/>
      <c r="I80" s="92"/>
      <c r="J80" s="50"/>
      <c r="K80" s="92"/>
      <c r="L80" s="67"/>
      <c r="M80" s="67"/>
      <c r="N80" s="67"/>
      <c r="O80" s="67"/>
      <c r="P80" s="67"/>
      <c r="Q80" s="67"/>
      <c r="R80" s="67"/>
      <c r="S80" s="67"/>
      <c r="T80" s="67"/>
      <c r="U80" s="67"/>
      <c r="V80" s="67"/>
      <c r="W80" s="67"/>
      <c r="X80" s="14"/>
      <c r="Y80" s="14"/>
      <c r="Z80" s="14"/>
      <c r="AA80" s="14"/>
      <c r="AB80" s="14"/>
      <c r="AC80" s="14"/>
      <c r="AD80" s="14"/>
      <c r="AE80" s="14"/>
      <c r="AF80" s="14"/>
      <c r="AG80" s="14"/>
    </row>
    <row r="81" ht="14.25" customHeight="1">
      <c r="A81" s="88">
        <v>12.0</v>
      </c>
      <c r="B81" s="57" t="s">
        <v>174</v>
      </c>
      <c r="C81" s="56"/>
      <c r="D81" s="56"/>
      <c r="E81" s="60"/>
      <c r="F81" s="62"/>
      <c r="G81" s="62"/>
      <c r="H81" s="62"/>
      <c r="I81" s="70"/>
      <c r="J81" s="50"/>
      <c r="K81" s="70"/>
      <c r="L81" s="63"/>
      <c r="M81" s="63"/>
      <c r="N81" s="63"/>
      <c r="O81" s="63"/>
      <c r="P81" s="63"/>
      <c r="Q81" s="63"/>
      <c r="R81" s="63"/>
      <c r="S81" s="63"/>
      <c r="T81" s="63"/>
      <c r="U81" s="63"/>
      <c r="V81" s="63"/>
      <c r="W81" s="63"/>
      <c r="X81" s="14"/>
      <c r="Y81" s="14"/>
      <c r="Z81" s="14"/>
      <c r="AA81" s="14"/>
      <c r="AB81" s="14"/>
      <c r="AC81" s="14"/>
      <c r="AD81" s="14"/>
      <c r="AE81" s="14"/>
      <c r="AF81" s="14"/>
      <c r="AG81" s="14"/>
    </row>
    <row r="82" ht="14.25" customHeight="1">
      <c r="A82" s="69"/>
      <c r="B82" s="83" t="s">
        <v>175</v>
      </c>
      <c r="C82" s="39"/>
      <c r="D82" s="39"/>
      <c r="E82" s="65"/>
      <c r="F82" s="67"/>
      <c r="G82" s="67"/>
      <c r="H82" s="67"/>
      <c r="I82" s="92"/>
      <c r="J82" s="50"/>
      <c r="K82" s="92"/>
      <c r="L82" s="67"/>
      <c r="M82" s="67"/>
      <c r="N82" s="67"/>
      <c r="O82" s="67"/>
      <c r="P82" s="67"/>
      <c r="Q82" s="67"/>
      <c r="R82" s="67"/>
      <c r="S82" s="67"/>
      <c r="T82" s="67"/>
      <c r="U82" s="67"/>
      <c r="V82" s="67"/>
      <c r="W82" s="67"/>
      <c r="X82" s="14"/>
      <c r="Y82" s="14"/>
      <c r="Z82" s="14"/>
      <c r="AA82" s="14"/>
      <c r="AB82" s="14"/>
      <c r="AC82" s="14"/>
      <c r="AD82" s="14"/>
      <c r="AE82" s="14"/>
      <c r="AF82" s="14"/>
      <c r="AG82" s="14"/>
    </row>
    <row r="83" ht="14.25" customHeight="1">
      <c r="A83" s="69"/>
      <c r="B83" s="75"/>
      <c r="C83" s="39"/>
      <c r="D83" s="39"/>
      <c r="E83" s="65"/>
      <c r="F83" s="67"/>
      <c r="G83" s="67"/>
      <c r="H83" s="67"/>
      <c r="I83" s="92"/>
      <c r="J83" s="50"/>
      <c r="K83" s="92"/>
      <c r="L83" s="67"/>
      <c r="M83" s="67"/>
      <c r="N83" s="67"/>
      <c r="O83" s="67"/>
      <c r="P83" s="67"/>
      <c r="Q83" s="67"/>
      <c r="R83" s="67"/>
      <c r="S83" s="67"/>
      <c r="T83" s="67"/>
      <c r="U83" s="67"/>
      <c r="V83" s="67"/>
      <c r="W83" s="67"/>
      <c r="X83" s="14"/>
      <c r="Y83" s="14"/>
      <c r="Z83" s="14"/>
      <c r="AA83" s="14"/>
      <c r="AB83" s="14"/>
      <c r="AC83" s="14"/>
      <c r="AD83" s="14"/>
      <c r="AE83" s="14"/>
      <c r="AF83" s="14"/>
      <c r="AG83" s="14"/>
    </row>
    <row r="84" ht="14.25" customHeight="1">
      <c r="A84" s="88">
        <v>13.0</v>
      </c>
      <c r="B84" s="93" t="s">
        <v>176</v>
      </c>
      <c r="C84" s="56"/>
      <c r="D84" s="56"/>
      <c r="E84" s="60"/>
      <c r="F84" s="62"/>
      <c r="G84" s="62"/>
      <c r="H84" s="62"/>
      <c r="I84" s="70"/>
      <c r="J84" s="50"/>
      <c r="K84" s="70"/>
      <c r="L84" s="63"/>
      <c r="M84" s="63"/>
      <c r="N84" s="63"/>
      <c r="O84" s="63"/>
      <c r="P84" s="63"/>
      <c r="Q84" s="63"/>
      <c r="R84" s="63"/>
      <c r="S84" s="63"/>
      <c r="T84" s="63"/>
      <c r="U84" s="63"/>
      <c r="V84" s="63"/>
      <c r="W84" s="63"/>
      <c r="X84" s="14"/>
      <c r="Y84" s="14"/>
      <c r="Z84" s="14"/>
      <c r="AA84" s="14"/>
      <c r="AB84" s="14"/>
      <c r="AC84" s="14"/>
      <c r="AD84" s="14"/>
      <c r="AE84" s="14"/>
      <c r="AF84" s="14"/>
      <c r="AG84" s="14"/>
    </row>
    <row r="85" ht="14.25" customHeight="1">
      <c r="A85" s="39"/>
      <c r="B85" s="39" t="s">
        <v>177</v>
      </c>
      <c r="C85" s="39"/>
      <c r="D85" s="39"/>
      <c r="E85" s="89"/>
      <c r="F85" s="77"/>
      <c r="G85" s="67"/>
      <c r="H85" s="67"/>
      <c r="I85" s="90"/>
      <c r="J85" s="50"/>
      <c r="K85" s="90"/>
      <c r="L85" s="91"/>
      <c r="M85" s="91"/>
      <c r="N85" s="91"/>
      <c r="O85" s="91"/>
      <c r="P85" s="91"/>
      <c r="Q85" s="91"/>
      <c r="R85" s="91"/>
      <c r="S85" s="91"/>
      <c r="T85" s="91"/>
      <c r="U85" s="91"/>
      <c r="V85" s="91"/>
      <c r="W85" s="91"/>
      <c r="X85" s="14"/>
      <c r="Y85" s="14"/>
      <c r="Z85" s="14"/>
      <c r="AA85" s="14"/>
      <c r="AB85" s="14"/>
      <c r="AC85" s="14"/>
      <c r="AD85" s="14"/>
      <c r="AE85" s="14"/>
      <c r="AF85" s="14"/>
      <c r="AG85" s="14"/>
    </row>
    <row r="86" ht="14.25" customHeight="1">
      <c r="A86" s="39"/>
      <c r="B86" s="39" t="s">
        <v>178</v>
      </c>
      <c r="C86" s="39"/>
      <c r="D86" s="39"/>
      <c r="E86" s="89"/>
      <c r="F86" s="77"/>
      <c r="G86" s="67"/>
      <c r="H86" s="67"/>
      <c r="I86" s="90"/>
      <c r="J86" s="50"/>
      <c r="K86" s="90"/>
      <c r="L86" s="91"/>
      <c r="M86" s="91"/>
      <c r="N86" s="91"/>
      <c r="O86" s="91"/>
      <c r="P86" s="91"/>
      <c r="Q86" s="91"/>
      <c r="R86" s="91"/>
      <c r="S86" s="91"/>
      <c r="T86" s="91"/>
      <c r="U86" s="91"/>
      <c r="V86" s="91"/>
      <c r="W86" s="91"/>
      <c r="X86" s="14"/>
      <c r="Y86" s="14"/>
      <c r="Z86" s="14"/>
      <c r="AA86" s="14"/>
      <c r="AB86" s="14"/>
      <c r="AC86" s="14"/>
      <c r="AD86" s="14"/>
      <c r="AE86" s="14"/>
      <c r="AF86" s="14"/>
      <c r="AG86" s="14"/>
    </row>
    <row r="87" ht="14.25" customHeight="1">
      <c r="A87" s="69"/>
      <c r="B87" s="39" t="s">
        <v>179</v>
      </c>
      <c r="C87" s="39"/>
      <c r="D87" s="39"/>
      <c r="E87" s="89"/>
      <c r="F87" s="67"/>
      <c r="G87" s="67"/>
      <c r="H87" s="67"/>
      <c r="I87" s="92"/>
      <c r="J87" s="50"/>
      <c r="K87" s="92"/>
      <c r="L87" s="67"/>
      <c r="M87" s="67"/>
      <c r="N87" s="67"/>
      <c r="O87" s="67"/>
      <c r="P87" s="67"/>
      <c r="Q87" s="67"/>
      <c r="R87" s="67"/>
      <c r="S87" s="67"/>
      <c r="T87" s="67"/>
      <c r="U87" s="67"/>
      <c r="V87" s="67"/>
      <c r="W87" s="67"/>
      <c r="X87" s="14"/>
      <c r="Y87" s="14"/>
      <c r="Z87" s="14"/>
      <c r="AA87" s="14"/>
      <c r="AB87" s="14"/>
      <c r="AC87" s="14"/>
      <c r="AD87" s="14"/>
      <c r="AE87" s="14"/>
      <c r="AF87" s="14"/>
      <c r="AG87" s="14"/>
    </row>
    <row r="88" ht="12.75" customHeight="1">
      <c r="A88" s="39"/>
      <c r="B88" s="39" t="s">
        <v>180</v>
      </c>
      <c r="C88" s="39"/>
      <c r="D88" s="39"/>
      <c r="E88" s="89"/>
      <c r="F88" s="77"/>
      <c r="G88" s="67"/>
      <c r="H88" s="67"/>
      <c r="I88" s="90"/>
      <c r="J88" s="50"/>
      <c r="K88" s="90"/>
      <c r="L88" s="91"/>
      <c r="M88" s="91"/>
      <c r="N88" s="91"/>
      <c r="O88" s="91"/>
      <c r="P88" s="91"/>
      <c r="Q88" s="91"/>
      <c r="R88" s="91"/>
      <c r="S88" s="91"/>
      <c r="T88" s="91"/>
      <c r="U88" s="91"/>
      <c r="V88" s="91"/>
      <c r="W88" s="91"/>
      <c r="X88" s="14"/>
      <c r="Y88" s="14"/>
      <c r="Z88" s="14"/>
      <c r="AA88" s="14"/>
      <c r="AB88" s="14"/>
      <c r="AC88" s="14"/>
      <c r="AD88" s="14"/>
      <c r="AE88" s="14"/>
      <c r="AF88" s="14"/>
      <c r="AG88" s="14"/>
    </row>
    <row r="89" ht="12.75" customHeight="1">
      <c r="A89" s="39"/>
      <c r="B89" s="39" t="s">
        <v>181</v>
      </c>
      <c r="C89" s="39"/>
      <c r="D89" s="39"/>
      <c r="E89" s="89"/>
      <c r="F89" s="77"/>
      <c r="G89" s="67"/>
      <c r="H89" s="67"/>
      <c r="I89" s="90"/>
      <c r="J89" s="50"/>
      <c r="K89" s="90"/>
      <c r="L89" s="91"/>
      <c r="M89" s="91"/>
      <c r="N89" s="91"/>
      <c r="O89" s="91"/>
      <c r="P89" s="91"/>
      <c r="Q89" s="91"/>
      <c r="R89" s="91"/>
      <c r="S89" s="91"/>
      <c r="T89" s="91"/>
      <c r="U89" s="91"/>
      <c r="V89" s="91"/>
      <c r="W89" s="91"/>
      <c r="X89" s="14"/>
      <c r="Y89" s="14"/>
      <c r="Z89" s="14"/>
      <c r="AA89" s="14"/>
      <c r="AB89" s="14"/>
      <c r="AC89" s="14"/>
      <c r="AD89" s="14"/>
      <c r="AE89" s="14"/>
      <c r="AF89" s="14"/>
      <c r="AG89" s="14"/>
    </row>
    <row r="90" ht="12.75" customHeight="1">
      <c r="A90" s="69"/>
      <c r="B90" s="39"/>
      <c r="C90" s="39"/>
      <c r="D90" s="39"/>
      <c r="E90" s="89"/>
      <c r="F90" s="67"/>
      <c r="G90" s="67"/>
      <c r="H90" s="67"/>
      <c r="I90" s="92"/>
      <c r="J90" s="50"/>
      <c r="K90" s="92"/>
      <c r="L90" s="67"/>
      <c r="M90" s="67"/>
      <c r="N90" s="67"/>
      <c r="O90" s="67"/>
      <c r="P90" s="67"/>
      <c r="Q90" s="67"/>
      <c r="R90" s="67"/>
      <c r="S90" s="67"/>
      <c r="T90" s="67"/>
      <c r="U90" s="67"/>
      <c r="V90" s="67"/>
      <c r="W90" s="67"/>
      <c r="X90" s="14"/>
      <c r="Y90" s="14"/>
      <c r="Z90" s="14"/>
      <c r="AA90" s="14"/>
      <c r="AB90" s="14"/>
      <c r="AC90" s="14"/>
      <c r="AD90" s="14"/>
      <c r="AE90" s="14"/>
      <c r="AF90" s="14"/>
      <c r="AG90" s="14"/>
    </row>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
    <mergeCell ref="A1:H1"/>
    <mergeCell ref="A2:H2"/>
    <mergeCell ref="I2:W2"/>
  </mergeCells>
  <conditionalFormatting sqref="E5:E12">
    <cfRule type="cellIs" dxfId="0" priority="1" operator="equal">
      <formula>"Hold"</formula>
    </cfRule>
  </conditionalFormatting>
  <conditionalFormatting sqref="E14:E18 E20:E28 E30:E36">
    <cfRule type="cellIs" dxfId="0" priority="2" operator="equal">
      <formula>"Hold"</formula>
    </cfRule>
  </conditionalFormatting>
  <conditionalFormatting sqref="E38:E39 E41:E46 E48:E54 E56:E62 E64:E69">
    <cfRule type="cellIs" dxfId="0" priority="3" operator="equal">
      <formula>"Hold"</formula>
    </cfRule>
  </conditionalFormatting>
  <conditionalFormatting sqref="E71:E75">
    <cfRule type="cellIs" dxfId="0" priority="4" operator="equal">
      <formula>"Hold"</formula>
    </cfRule>
  </conditionalFormatting>
  <conditionalFormatting sqref="E80:E84">
    <cfRule type="cellIs" dxfId="0" priority="5" operator="equal">
      <formula>"Hold"</formula>
    </cfRule>
  </conditionalFormatting>
  <conditionalFormatting sqref="E4">
    <cfRule type="cellIs" dxfId="1" priority="6" operator="equal">
      <formula>"Y"</formula>
    </cfRule>
  </conditionalFormatting>
  <conditionalFormatting sqref="E13">
    <cfRule type="cellIs" dxfId="1" priority="7" operator="equal">
      <formula>"Y"</formula>
    </cfRule>
  </conditionalFormatting>
  <conditionalFormatting sqref="E37">
    <cfRule type="cellIs" dxfId="1" priority="8" operator="equal">
      <formula>"Y"</formula>
    </cfRule>
  </conditionalFormatting>
  <conditionalFormatting sqref="E70">
    <cfRule type="cellIs" dxfId="1" priority="9" operator="equal">
      <formula>"Y"</formula>
    </cfRule>
  </conditionalFormatting>
  <conditionalFormatting sqref="E76 E81 E84">
    <cfRule type="cellIs" dxfId="1" priority="10" operator="equal">
      <formula>"Y"</formula>
    </cfRule>
  </conditionalFormatting>
  <conditionalFormatting sqref="E4">
    <cfRule type="cellIs" dxfId="2" priority="11" operator="equal">
      <formula>"H"</formula>
    </cfRule>
  </conditionalFormatting>
  <conditionalFormatting sqref="E13">
    <cfRule type="cellIs" dxfId="2" priority="12" operator="equal">
      <formula>"H"</formula>
    </cfRule>
  </conditionalFormatting>
  <conditionalFormatting sqref="E37">
    <cfRule type="cellIs" dxfId="2" priority="13" operator="equal">
      <formula>"H"</formula>
    </cfRule>
  </conditionalFormatting>
  <conditionalFormatting sqref="E70">
    <cfRule type="cellIs" dxfId="2" priority="14" operator="equal">
      <formula>"H"</formula>
    </cfRule>
  </conditionalFormatting>
  <conditionalFormatting sqref="E76 E81 E84">
    <cfRule type="cellIs" dxfId="2" priority="15" operator="equal">
      <formula>"H"</formula>
    </cfRule>
  </conditionalFormatting>
  <conditionalFormatting sqref="E5:E12">
    <cfRule type="cellIs" dxfId="3" priority="16" operator="equal">
      <formula>"Complete"</formula>
    </cfRule>
  </conditionalFormatting>
  <conditionalFormatting sqref="E14:E18 E20:E28 E30:E36">
    <cfRule type="cellIs" dxfId="3" priority="17" operator="equal">
      <formula>"Complete"</formula>
    </cfRule>
  </conditionalFormatting>
  <conditionalFormatting sqref="E38:E39 E41:E46 E48:E54 E56:E62 E64:E69">
    <cfRule type="cellIs" dxfId="3" priority="18" operator="equal">
      <formula>"Complete"</formula>
    </cfRule>
  </conditionalFormatting>
  <conditionalFormatting sqref="E71:E75">
    <cfRule type="cellIs" dxfId="3" priority="19" operator="equal">
      <formula>"Complete"</formula>
    </cfRule>
  </conditionalFormatting>
  <conditionalFormatting sqref="E80:E84">
    <cfRule type="cellIs" dxfId="3" priority="20" operator="equal">
      <formula>"Complete"</formula>
    </cfRule>
  </conditionalFormatting>
  <conditionalFormatting sqref="E5:E12">
    <cfRule type="cellIs" dxfId="4" priority="21" operator="equal">
      <formula>"On Track"</formula>
    </cfRule>
  </conditionalFormatting>
  <conditionalFormatting sqref="E14:E18 E20:E28 E30:E36">
    <cfRule type="cellIs" dxfId="4" priority="22" operator="equal">
      <formula>"On Track"</formula>
    </cfRule>
  </conditionalFormatting>
  <conditionalFormatting sqref="E38:E39 E41:E46 E48:E54 E56:E62 E64:E69">
    <cfRule type="cellIs" dxfId="4" priority="23" operator="equal">
      <formula>"On Track"</formula>
    </cfRule>
  </conditionalFormatting>
  <conditionalFormatting sqref="E71:E75">
    <cfRule type="cellIs" dxfId="4" priority="24" operator="equal">
      <formula>"On Track"</formula>
    </cfRule>
  </conditionalFormatting>
  <conditionalFormatting sqref="E80:E84">
    <cfRule type="cellIs" dxfId="4" priority="25" operator="equal">
      <formula>"On Track"</formula>
    </cfRule>
  </conditionalFormatting>
  <conditionalFormatting sqref="E4">
    <cfRule type="cellIs" dxfId="3" priority="26" operator="equal">
      <formula>"B"</formula>
    </cfRule>
  </conditionalFormatting>
  <conditionalFormatting sqref="E13">
    <cfRule type="cellIs" dxfId="3" priority="27" operator="equal">
      <formula>"B"</formula>
    </cfRule>
  </conditionalFormatting>
  <conditionalFormatting sqref="E37">
    <cfRule type="cellIs" dxfId="3" priority="28" operator="equal">
      <formula>"B"</formula>
    </cfRule>
  </conditionalFormatting>
  <conditionalFormatting sqref="E70">
    <cfRule type="cellIs" dxfId="3" priority="29" operator="equal">
      <formula>"B"</formula>
    </cfRule>
  </conditionalFormatting>
  <conditionalFormatting sqref="E76 E81 E84">
    <cfRule type="cellIs" dxfId="3" priority="30" operator="equal">
      <formula>"B"</formula>
    </cfRule>
  </conditionalFormatting>
  <conditionalFormatting sqref="E4">
    <cfRule type="cellIs" dxfId="5" priority="31" operator="equal">
      <formula>"Y"</formula>
    </cfRule>
  </conditionalFormatting>
  <conditionalFormatting sqref="E13">
    <cfRule type="cellIs" dxfId="5" priority="32" operator="equal">
      <formula>"Y"</formula>
    </cfRule>
  </conditionalFormatting>
  <conditionalFormatting sqref="E37">
    <cfRule type="cellIs" dxfId="5" priority="33" operator="equal">
      <formula>"Y"</formula>
    </cfRule>
  </conditionalFormatting>
  <conditionalFormatting sqref="E70">
    <cfRule type="cellIs" dxfId="5" priority="34" operator="equal">
      <formula>"Y"</formula>
    </cfRule>
  </conditionalFormatting>
  <conditionalFormatting sqref="E76 E81 E84">
    <cfRule type="cellIs" dxfId="5" priority="35" operator="equal">
      <formula>"Y"</formula>
    </cfRule>
  </conditionalFormatting>
  <conditionalFormatting sqref="E5:E12">
    <cfRule type="cellIs" dxfId="6" priority="36" operator="equal">
      <formula>"Blocked"</formula>
    </cfRule>
  </conditionalFormatting>
  <conditionalFormatting sqref="E14:E18 E20:E28 E30:E36">
    <cfRule type="cellIs" dxfId="6" priority="37" operator="equal">
      <formula>"Blocked"</formula>
    </cfRule>
  </conditionalFormatting>
  <conditionalFormatting sqref="E38:E39 E41:E46 E48:E54 E56:E62 E64:E69">
    <cfRule type="cellIs" dxfId="6" priority="38" operator="equal">
      <formula>"Blocked"</formula>
    </cfRule>
  </conditionalFormatting>
  <conditionalFormatting sqref="E71:E75">
    <cfRule type="cellIs" dxfId="6" priority="39" operator="equal">
      <formula>"Blocked"</formula>
    </cfRule>
  </conditionalFormatting>
  <conditionalFormatting sqref="E80:E84">
    <cfRule type="cellIs" dxfId="6" priority="40" operator="equal">
      <formula>"Blocked"</formula>
    </cfRule>
  </conditionalFormatting>
  <conditionalFormatting sqref="E4">
    <cfRule type="cellIs" dxfId="2" priority="41" operator="equal">
      <formula>"H"</formula>
    </cfRule>
  </conditionalFormatting>
  <conditionalFormatting sqref="E13">
    <cfRule type="cellIs" dxfId="2" priority="42" operator="equal">
      <formula>"H"</formula>
    </cfRule>
  </conditionalFormatting>
  <conditionalFormatting sqref="E37">
    <cfRule type="cellIs" dxfId="2" priority="43" operator="equal">
      <formula>"H"</formula>
    </cfRule>
  </conditionalFormatting>
  <conditionalFormatting sqref="E70">
    <cfRule type="cellIs" dxfId="2" priority="44" operator="equal">
      <formula>"H"</formula>
    </cfRule>
  </conditionalFormatting>
  <conditionalFormatting sqref="E76 E81 E84">
    <cfRule type="cellIs" dxfId="2" priority="45" operator="equal">
      <formula>"H"</formula>
    </cfRule>
  </conditionalFormatting>
  <conditionalFormatting sqref="E5:E12">
    <cfRule type="cellIs" dxfId="1" priority="46" operator="equal">
      <formula>"At Risk"</formula>
    </cfRule>
  </conditionalFormatting>
  <conditionalFormatting sqref="E14:E18 E20:E28 E30:E36">
    <cfRule type="cellIs" dxfId="1" priority="47" operator="equal">
      <formula>"At Risk"</formula>
    </cfRule>
  </conditionalFormatting>
  <conditionalFormatting sqref="E38:E39 E41:E46 E48:E54 E56:E62 E64:E69">
    <cfRule type="cellIs" dxfId="1" priority="48" operator="equal">
      <formula>"At Risk"</formula>
    </cfRule>
  </conditionalFormatting>
  <conditionalFormatting sqref="E71:E75">
    <cfRule type="cellIs" dxfId="1" priority="49" operator="equal">
      <formula>"At Risk"</formula>
    </cfRule>
  </conditionalFormatting>
  <conditionalFormatting sqref="E80:E84">
    <cfRule type="cellIs" dxfId="1" priority="50" operator="equal">
      <formula>"At Risk"</formula>
    </cfRule>
  </conditionalFormatting>
  <conditionalFormatting sqref="E4">
    <cfRule type="cellIs" dxfId="3" priority="51" operator="equal">
      <formula>"B"</formula>
    </cfRule>
  </conditionalFormatting>
  <conditionalFormatting sqref="E13">
    <cfRule type="cellIs" dxfId="3" priority="52" operator="equal">
      <formula>"B"</formula>
    </cfRule>
  </conditionalFormatting>
  <conditionalFormatting sqref="E37">
    <cfRule type="cellIs" dxfId="3" priority="53" operator="equal">
      <formula>"B"</formula>
    </cfRule>
  </conditionalFormatting>
  <conditionalFormatting sqref="E70">
    <cfRule type="cellIs" dxfId="3" priority="54" operator="equal">
      <formula>"B"</formula>
    </cfRule>
  </conditionalFormatting>
  <conditionalFormatting sqref="E76 E81 E84">
    <cfRule type="cellIs" dxfId="3" priority="55" operator="equal">
      <formula>"B"</formula>
    </cfRule>
  </conditionalFormatting>
  <conditionalFormatting sqref="E4">
    <cfRule type="cellIs" dxfId="6" priority="56" operator="equal">
      <formula>"R"</formula>
    </cfRule>
  </conditionalFormatting>
  <conditionalFormatting sqref="E13">
    <cfRule type="cellIs" dxfId="6" priority="57" operator="equal">
      <formula>"R"</formula>
    </cfRule>
  </conditionalFormatting>
  <conditionalFormatting sqref="E37">
    <cfRule type="cellIs" dxfId="6" priority="58" operator="equal">
      <formula>"R"</formula>
    </cfRule>
  </conditionalFormatting>
  <conditionalFormatting sqref="E70">
    <cfRule type="cellIs" dxfId="6" priority="59" operator="equal">
      <formula>"R"</formula>
    </cfRule>
  </conditionalFormatting>
  <conditionalFormatting sqref="E76 E81 E84">
    <cfRule type="cellIs" dxfId="6" priority="60" operator="equal">
      <formula>"R"</formula>
    </cfRule>
  </conditionalFormatting>
  <conditionalFormatting sqref="E4">
    <cfRule type="cellIs" dxfId="7" priority="61" operator="equal">
      <formula>"G"</formula>
    </cfRule>
  </conditionalFormatting>
  <conditionalFormatting sqref="E13">
    <cfRule type="cellIs" dxfId="7" priority="62" operator="equal">
      <formula>"G"</formula>
    </cfRule>
  </conditionalFormatting>
  <conditionalFormatting sqref="E37">
    <cfRule type="cellIs" dxfId="7" priority="63" operator="equal">
      <formula>"G"</formula>
    </cfRule>
  </conditionalFormatting>
  <conditionalFormatting sqref="E70">
    <cfRule type="cellIs" dxfId="7" priority="64" operator="equal">
      <formula>"G"</formula>
    </cfRule>
  </conditionalFormatting>
  <conditionalFormatting sqref="E76 E81 E84">
    <cfRule type="cellIs" dxfId="7" priority="65" operator="equal">
      <formula>"G"</formula>
    </cfRule>
  </conditionalFormatting>
  <conditionalFormatting sqref="E4">
    <cfRule type="cellIs" dxfId="3" priority="66" operator="equal">
      <formula>"B"</formula>
    </cfRule>
  </conditionalFormatting>
  <conditionalFormatting sqref="E13">
    <cfRule type="cellIs" dxfId="3" priority="67" operator="equal">
      <formula>"B"</formula>
    </cfRule>
  </conditionalFormatting>
  <conditionalFormatting sqref="E37">
    <cfRule type="cellIs" dxfId="3" priority="68" operator="equal">
      <formula>"B"</formula>
    </cfRule>
  </conditionalFormatting>
  <conditionalFormatting sqref="E70">
    <cfRule type="cellIs" dxfId="3" priority="69" operator="equal">
      <formula>"B"</formula>
    </cfRule>
  </conditionalFormatting>
  <conditionalFormatting sqref="E76 E81 E84">
    <cfRule type="cellIs" dxfId="3" priority="70" operator="equal">
      <formula>"B"</formula>
    </cfRule>
  </conditionalFormatting>
  <conditionalFormatting sqref="E19">
    <cfRule type="cellIs" dxfId="1" priority="71" operator="equal">
      <formula>"Y"</formula>
    </cfRule>
  </conditionalFormatting>
  <conditionalFormatting sqref="E19">
    <cfRule type="cellIs" dxfId="2" priority="72" operator="equal">
      <formula>"H"</formula>
    </cfRule>
  </conditionalFormatting>
  <conditionalFormatting sqref="E19">
    <cfRule type="cellIs" dxfId="3" priority="73" operator="equal">
      <formula>"B"</formula>
    </cfRule>
  </conditionalFormatting>
  <conditionalFormatting sqref="E19">
    <cfRule type="cellIs" dxfId="5" priority="74" operator="equal">
      <formula>"Y"</formula>
    </cfRule>
  </conditionalFormatting>
  <conditionalFormatting sqref="E19">
    <cfRule type="cellIs" dxfId="2" priority="75" operator="equal">
      <formula>"H"</formula>
    </cfRule>
  </conditionalFormatting>
  <conditionalFormatting sqref="E19">
    <cfRule type="cellIs" dxfId="3" priority="76" operator="equal">
      <formula>"B"</formula>
    </cfRule>
  </conditionalFormatting>
  <conditionalFormatting sqref="E19">
    <cfRule type="cellIs" dxfId="6" priority="77" operator="equal">
      <formula>"R"</formula>
    </cfRule>
  </conditionalFormatting>
  <conditionalFormatting sqref="E19">
    <cfRule type="cellIs" dxfId="7" priority="78" operator="equal">
      <formula>"G"</formula>
    </cfRule>
  </conditionalFormatting>
  <conditionalFormatting sqref="E19">
    <cfRule type="cellIs" dxfId="3" priority="79" operator="equal">
      <formula>"B"</formula>
    </cfRule>
  </conditionalFormatting>
  <conditionalFormatting sqref="E28:E29">
    <cfRule type="cellIs" dxfId="1" priority="80" operator="equal">
      <formula>"Y"</formula>
    </cfRule>
  </conditionalFormatting>
  <conditionalFormatting sqref="E28:E29">
    <cfRule type="cellIs" dxfId="2" priority="81" operator="equal">
      <formula>"H"</formula>
    </cfRule>
  </conditionalFormatting>
  <conditionalFormatting sqref="E28:E29">
    <cfRule type="cellIs" dxfId="3" priority="82" operator="equal">
      <formula>"B"</formula>
    </cfRule>
  </conditionalFormatting>
  <conditionalFormatting sqref="E28:E29">
    <cfRule type="cellIs" dxfId="5" priority="83" operator="equal">
      <formula>"Y"</formula>
    </cfRule>
  </conditionalFormatting>
  <conditionalFormatting sqref="E28:E29">
    <cfRule type="cellIs" dxfId="2" priority="84" operator="equal">
      <formula>"H"</formula>
    </cfRule>
  </conditionalFormatting>
  <conditionalFormatting sqref="E28:E29">
    <cfRule type="cellIs" dxfId="3" priority="85" operator="equal">
      <formula>"B"</formula>
    </cfRule>
  </conditionalFormatting>
  <conditionalFormatting sqref="E28:E29">
    <cfRule type="cellIs" dxfId="6" priority="86" operator="equal">
      <formula>"R"</formula>
    </cfRule>
  </conditionalFormatting>
  <conditionalFormatting sqref="E28:E29">
    <cfRule type="cellIs" dxfId="7" priority="87" operator="equal">
      <formula>"G"</formula>
    </cfRule>
  </conditionalFormatting>
  <conditionalFormatting sqref="E28:E29">
    <cfRule type="cellIs" dxfId="3" priority="88" operator="equal">
      <formula>"B"</formula>
    </cfRule>
  </conditionalFormatting>
  <conditionalFormatting sqref="E40">
    <cfRule type="cellIs" dxfId="1" priority="89" operator="equal">
      <formula>"Y"</formula>
    </cfRule>
  </conditionalFormatting>
  <conditionalFormatting sqref="E40">
    <cfRule type="cellIs" dxfId="2" priority="90" operator="equal">
      <formula>"H"</formula>
    </cfRule>
  </conditionalFormatting>
  <conditionalFormatting sqref="E40">
    <cfRule type="cellIs" dxfId="3" priority="91" operator="equal">
      <formula>"B"</formula>
    </cfRule>
  </conditionalFormatting>
  <conditionalFormatting sqref="E40">
    <cfRule type="cellIs" dxfId="5" priority="92" operator="equal">
      <formula>"Y"</formula>
    </cfRule>
  </conditionalFormatting>
  <conditionalFormatting sqref="E40">
    <cfRule type="cellIs" dxfId="2" priority="93" operator="equal">
      <formula>"H"</formula>
    </cfRule>
  </conditionalFormatting>
  <conditionalFormatting sqref="E40">
    <cfRule type="cellIs" dxfId="3" priority="94" operator="equal">
      <formula>"B"</formula>
    </cfRule>
  </conditionalFormatting>
  <conditionalFormatting sqref="E40">
    <cfRule type="cellIs" dxfId="6" priority="95" operator="equal">
      <formula>"R"</formula>
    </cfRule>
  </conditionalFormatting>
  <conditionalFormatting sqref="E40">
    <cfRule type="cellIs" dxfId="7" priority="96" operator="equal">
      <formula>"G"</formula>
    </cfRule>
  </conditionalFormatting>
  <conditionalFormatting sqref="E40">
    <cfRule type="cellIs" dxfId="3" priority="97" operator="equal">
      <formula>"B"</formula>
    </cfRule>
  </conditionalFormatting>
  <conditionalFormatting sqref="E47">
    <cfRule type="cellIs" dxfId="1" priority="98" operator="equal">
      <formula>"Y"</formula>
    </cfRule>
  </conditionalFormatting>
  <conditionalFormatting sqref="E47">
    <cfRule type="cellIs" dxfId="2" priority="99" operator="equal">
      <formula>"H"</formula>
    </cfRule>
  </conditionalFormatting>
  <conditionalFormatting sqref="E47">
    <cfRule type="cellIs" dxfId="3" priority="100" operator="equal">
      <formula>"B"</formula>
    </cfRule>
  </conditionalFormatting>
  <conditionalFormatting sqref="E47">
    <cfRule type="cellIs" dxfId="5" priority="101" operator="equal">
      <formula>"Y"</formula>
    </cfRule>
  </conditionalFormatting>
  <conditionalFormatting sqref="E47">
    <cfRule type="cellIs" dxfId="2" priority="102" operator="equal">
      <formula>"H"</formula>
    </cfRule>
  </conditionalFormatting>
  <conditionalFormatting sqref="E47">
    <cfRule type="cellIs" dxfId="3" priority="103" operator="equal">
      <formula>"B"</formula>
    </cfRule>
  </conditionalFormatting>
  <conditionalFormatting sqref="E47">
    <cfRule type="cellIs" dxfId="6" priority="104" operator="equal">
      <formula>"R"</formula>
    </cfRule>
  </conditionalFormatting>
  <conditionalFormatting sqref="E47">
    <cfRule type="cellIs" dxfId="7" priority="105" operator="equal">
      <formula>"G"</formula>
    </cfRule>
  </conditionalFormatting>
  <conditionalFormatting sqref="E47">
    <cfRule type="cellIs" dxfId="3" priority="106" operator="equal">
      <formula>"B"</formula>
    </cfRule>
  </conditionalFormatting>
  <conditionalFormatting sqref="E55">
    <cfRule type="cellIs" dxfId="1" priority="107" operator="equal">
      <formula>"Y"</formula>
    </cfRule>
  </conditionalFormatting>
  <conditionalFormatting sqref="E55">
    <cfRule type="cellIs" dxfId="2" priority="108" operator="equal">
      <formula>"H"</formula>
    </cfRule>
  </conditionalFormatting>
  <conditionalFormatting sqref="E55">
    <cfRule type="cellIs" dxfId="3" priority="109" operator="equal">
      <formula>"B"</formula>
    </cfRule>
  </conditionalFormatting>
  <conditionalFormatting sqref="E55">
    <cfRule type="cellIs" dxfId="5" priority="110" operator="equal">
      <formula>"Y"</formula>
    </cfRule>
  </conditionalFormatting>
  <conditionalFormatting sqref="E55">
    <cfRule type="cellIs" dxfId="2" priority="111" operator="equal">
      <formula>"H"</formula>
    </cfRule>
  </conditionalFormatting>
  <conditionalFormatting sqref="E55">
    <cfRule type="cellIs" dxfId="3" priority="112" operator="equal">
      <formula>"B"</formula>
    </cfRule>
  </conditionalFormatting>
  <conditionalFormatting sqref="E55">
    <cfRule type="cellIs" dxfId="6" priority="113" operator="equal">
      <formula>"R"</formula>
    </cfRule>
  </conditionalFormatting>
  <conditionalFormatting sqref="E55">
    <cfRule type="cellIs" dxfId="7" priority="114" operator="equal">
      <formula>"G"</formula>
    </cfRule>
  </conditionalFormatting>
  <conditionalFormatting sqref="E55">
    <cfRule type="cellIs" dxfId="3" priority="115" operator="equal">
      <formula>"B"</formula>
    </cfRule>
  </conditionalFormatting>
  <conditionalFormatting sqref="E63">
    <cfRule type="cellIs" dxfId="1" priority="116" operator="equal">
      <formula>"Y"</formula>
    </cfRule>
  </conditionalFormatting>
  <conditionalFormatting sqref="E63">
    <cfRule type="cellIs" dxfId="2" priority="117" operator="equal">
      <formula>"H"</formula>
    </cfRule>
  </conditionalFormatting>
  <conditionalFormatting sqref="E63">
    <cfRule type="cellIs" dxfId="3" priority="118" operator="equal">
      <formula>"B"</formula>
    </cfRule>
  </conditionalFormatting>
  <conditionalFormatting sqref="E63">
    <cfRule type="cellIs" dxfId="5" priority="119" operator="equal">
      <formula>"Y"</formula>
    </cfRule>
  </conditionalFormatting>
  <conditionalFormatting sqref="E63">
    <cfRule type="cellIs" dxfId="2" priority="120" operator="equal">
      <formula>"H"</formula>
    </cfRule>
  </conditionalFormatting>
  <conditionalFormatting sqref="E63">
    <cfRule type="cellIs" dxfId="3" priority="121" operator="equal">
      <formula>"B"</formula>
    </cfRule>
  </conditionalFormatting>
  <conditionalFormatting sqref="E63">
    <cfRule type="cellIs" dxfId="6" priority="122" operator="equal">
      <formula>"R"</formula>
    </cfRule>
  </conditionalFormatting>
  <conditionalFormatting sqref="E63">
    <cfRule type="cellIs" dxfId="7" priority="123" operator="equal">
      <formula>"G"</formula>
    </cfRule>
  </conditionalFormatting>
  <conditionalFormatting sqref="E63">
    <cfRule type="cellIs" dxfId="3" priority="124" operator="equal">
      <formula>"B"</formula>
    </cfRule>
  </conditionalFormatting>
  <dataValidations>
    <dataValidation type="list" allowBlank="1" showErrorMessage="1" sqref="E5:E12 E14:E36 E38:E69 E71:E75 E80:E83">
      <formula1>"On Track,At Risk,Blocked,Complete,Hold"</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9.29"/>
    <col customWidth="1" min="2" max="2" width="11.0"/>
    <col customWidth="1" min="3" max="3" width="46.71"/>
    <col customWidth="1" min="4" max="4" width="22.0"/>
    <col customWidth="1" min="5" max="5" width="11.14"/>
    <col customWidth="1" min="6" max="6" width="13.14"/>
    <col customWidth="1" min="7" max="7" width="9.29"/>
    <col customWidth="1" min="8" max="8" width="85.14"/>
    <col customWidth="1" min="9" max="9" width="3.0"/>
  </cols>
  <sheetData>
    <row r="1" ht="35.25" customHeight="1">
      <c r="A1" s="45" t="s">
        <v>31</v>
      </c>
      <c r="B1" s="47"/>
      <c r="C1" s="47"/>
      <c r="D1" s="47"/>
      <c r="E1" s="47"/>
      <c r="F1" s="47"/>
      <c r="G1" s="47"/>
      <c r="H1" s="10"/>
      <c r="I1" s="50"/>
    </row>
    <row r="2">
      <c r="A2" s="52" t="s">
        <v>40</v>
      </c>
      <c r="B2" s="23"/>
      <c r="C2" s="23"/>
      <c r="D2" s="23"/>
      <c r="E2" s="23"/>
      <c r="F2" s="23"/>
      <c r="G2" s="23"/>
      <c r="H2" s="53"/>
      <c r="I2" s="50"/>
    </row>
    <row r="3">
      <c r="A3" s="55" t="s">
        <v>42</v>
      </c>
      <c r="B3" s="31"/>
      <c r="C3" s="31"/>
      <c r="D3" s="31"/>
      <c r="E3" s="31"/>
      <c r="F3" s="31"/>
      <c r="G3" s="31"/>
      <c r="H3" s="58"/>
      <c r="I3" s="50"/>
    </row>
    <row r="4" ht="30.0" customHeight="1">
      <c r="A4" s="59" t="s">
        <v>44</v>
      </c>
      <c r="B4" s="44" t="s">
        <v>35</v>
      </c>
      <c r="C4" s="59" t="s">
        <v>45</v>
      </c>
      <c r="D4" s="44" t="s">
        <v>46</v>
      </c>
      <c r="E4" s="61" t="s">
        <v>47</v>
      </c>
      <c r="F4" s="61" t="s">
        <v>48</v>
      </c>
      <c r="G4" s="61" t="s">
        <v>49</v>
      </c>
      <c r="H4" s="59" t="s">
        <v>50</v>
      </c>
      <c r="I4" s="50"/>
    </row>
    <row r="5" ht="20.25" customHeight="1">
      <c r="A5" s="94">
        <v>1.0</v>
      </c>
      <c r="B5" s="76" t="s">
        <v>61</v>
      </c>
      <c r="C5" s="96" t="s">
        <v>182</v>
      </c>
      <c r="D5" s="97" t="s">
        <v>25</v>
      </c>
      <c r="E5" s="79" t="s">
        <v>190</v>
      </c>
      <c r="F5" s="98" t="s">
        <v>191</v>
      </c>
      <c r="G5" s="98" t="s">
        <v>192</v>
      </c>
      <c r="H5" s="99"/>
      <c r="I5" s="50"/>
    </row>
    <row r="6" ht="20.25" customHeight="1">
      <c r="A6" s="94">
        <v>2.0</v>
      </c>
      <c r="B6" s="76" t="s">
        <v>61</v>
      </c>
      <c r="C6" s="100" t="s">
        <v>193</v>
      </c>
      <c r="D6" s="79" t="s">
        <v>194</v>
      </c>
      <c r="E6" s="79" t="s">
        <v>190</v>
      </c>
      <c r="F6" s="98" t="s">
        <v>191</v>
      </c>
      <c r="G6" s="98" t="s">
        <v>195</v>
      </c>
      <c r="H6" s="51" t="s">
        <v>140</v>
      </c>
      <c r="I6" s="50"/>
    </row>
    <row r="7" ht="20.25" customHeight="1">
      <c r="A7" s="94">
        <v>3.0</v>
      </c>
      <c r="B7" s="65"/>
      <c r="C7" s="79" t="s">
        <v>196</v>
      </c>
      <c r="D7" s="97" t="s">
        <v>32</v>
      </c>
      <c r="E7" s="79" t="s">
        <v>190</v>
      </c>
      <c r="F7" s="98" t="s">
        <v>197</v>
      </c>
      <c r="G7" s="101"/>
      <c r="H7" s="51" t="s">
        <v>198</v>
      </c>
      <c r="I7" s="50"/>
    </row>
    <row r="8" ht="20.25" customHeight="1">
      <c r="A8" s="94">
        <v>4.0</v>
      </c>
      <c r="B8" s="65"/>
      <c r="C8" s="79" t="s">
        <v>199</v>
      </c>
      <c r="D8" s="79" t="s">
        <v>67</v>
      </c>
      <c r="E8" s="79" t="s">
        <v>190</v>
      </c>
      <c r="F8" s="98" t="s">
        <v>197</v>
      </c>
      <c r="G8" s="101"/>
      <c r="H8" s="99"/>
      <c r="I8" s="50"/>
    </row>
    <row r="9" ht="20.25" customHeight="1">
      <c r="A9" s="94">
        <v>5.0</v>
      </c>
      <c r="B9" s="65"/>
      <c r="C9" s="96" t="s">
        <v>200</v>
      </c>
      <c r="D9" s="97" t="s">
        <v>201</v>
      </c>
      <c r="E9" s="79" t="s">
        <v>190</v>
      </c>
      <c r="F9" s="98" t="s">
        <v>191</v>
      </c>
      <c r="G9" s="101"/>
      <c r="H9" s="99"/>
      <c r="I9" s="50"/>
    </row>
    <row r="10" ht="20.25" customHeight="1">
      <c r="A10" s="94">
        <v>6.0</v>
      </c>
      <c r="B10" s="65"/>
      <c r="C10" s="96" t="s">
        <v>202</v>
      </c>
      <c r="D10" s="97" t="s">
        <v>203</v>
      </c>
      <c r="E10" s="79" t="s">
        <v>204</v>
      </c>
      <c r="F10" s="79" t="s">
        <v>204</v>
      </c>
      <c r="G10" s="101"/>
      <c r="H10" s="99"/>
      <c r="I10" s="50"/>
    </row>
    <row r="11" ht="20.25" customHeight="1">
      <c r="A11" s="94">
        <v>7.0</v>
      </c>
      <c r="B11" s="65"/>
      <c r="C11" s="96" t="s">
        <v>205</v>
      </c>
      <c r="D11" s="97" t="s">
        <v>201</v>
      </c>
      <c r="E11" s="79" t="s">
        <v>190</v>
      </c>
      <c r="F11" s="98" t="s">
        <v>206</v>
      </c>
      <c r="G11" s="101"/>
      <c r="H11" s="99"/>
      <c r="I11" s="50"/>
    </row>
    <row r="12" ht="20.25" customHeight="1">
      <c r="A12" s="94">
        <v>8.0</v>
      </c>
      <c r="B12" s="65"/>
      <c r="C12" s="96" t="s">
        <v>207</v>
      </c>
      <c r="D12" s="97" t="s">
        <v>32</v>
      </c>
      <c r="E12" s="102"/>
      <c r="F12" s="103">
        <v>43226.0</v>
      </c>
      <c r="G12" s="101"/>
      <c r="H12" s="99"/>
      <c r="I12" s="50"/>
    </row>
    <row r="13" ht="20.25" customHeight="1">
      <c r="A13" s="94">
        <v>9.0</v>
      </c>
      <c r="B13" s="65"/>
      <c r="D13" s="97"/>
      <c r="E13" s="103"/>
      <c r="F13" s="98"/>
      <c r="G13" s="101"/>
      <c r="H13" s="99"/>
      <c r="I13" s="50"/>
    </row>
    <row r="14" ht="20.25" customHeight="1">
      <c r="A14" s="94">
        <v>10.0</v>
      </c>
      <c r="B14" s="65"/>
      <c r="D14" s="96"/>
      <c r="E14" s="98"/>
      <c r="F14" s="98"/>
      <c r="G14" s="101"/>
      <c r="H14" s="99"/>
      <c r="I14" s="50"/>
    </row>
    <row r="15" ht="20.25" customHeight="1">
      <c r="A15" s="94">
        <v>11.0</v>
      </c>
      <c r="B15" s="65"/>
      <c r="C15" s="99"/>
      <c r="D15" s="99"/>
      <c r="E15" s="104"/>
      <c r="F15" s="104"/>
      <c r="G15" s="101"/>
      <c r="H15" s="99"/>
      <c r="I15" s="50"/>
    </row>
    <row r="16" ht="20.25" customHeight="1">
      <c r="A16" s="94">
        <v>12.0</v>
      </c>
      <c r="B16" s="65"/>
      <c r="C16" s="99"/>
      <c r="D16" s="99"/>
      <c r="E16" s="104"/>
      <c r="F16" s="104"/>
      <c r="G16" s="101"/>
      <c r="H16" s="99"/>
      <c r="I16" s="50"/>
    </row>
    <row r="17" ht="20.25" customHeight="1">
      <c r="A17" s="94">
        <v>13.0</v>
      </c>
      <c r="B17" s="65"/>
      <c r="C17" s="99"/>
      <c r="D17" s="99"/>
      <c r="E17" s="104"/>
      <c r="F17" s="104"/>
      <c r="G17" s="101"/>
      <c r="H17" s="99"/>
      <c r="I17" s="50"/>
    </row>
    <row r="18" ht="20.25" customHeight="1">
      <c r="A18" s="94">
        <v>14.0</v>
      </c>
      <c r="B18" s="65"/>
      <c r="C18" s="105"/>
      <c r="D18" s="99"/>
      <c r="E18" s="104"/>
      <c r="F18" s="104"/>
      <c r="G18" s="101"/>
      <c r="H18" s="99"/>
      <c r="I18" s="50"/>
    </row>
    <row r="19" ht="20.25" customHeight="1">
      <c r="A19" s="94"/>
      <c r="B19" s="65"/>
      <c r="C19" s="99"/>
      <c r="D19" s="99"/>
      <c r="E19" s="104"/>
      <c r="F19" s="104"/>
      <c r="G19" s="101"/>
      <c r="H19" s="99"/>
      <c r="I19" s="50"/>
    </row>
    <row r="20" ht="20.25" customHeight="1">
      <c r="A20" s="94"/>
      <c r="B20" s="65"/>
      <c r="C20" s="106"/>
      <c r="D20" s="99"/>
      <c r="E20" s="104"/>
      <c r="F20" s="104"/>
      <c r="G20" s="101"/>
      <c r="H20" s="99"/>
      <c r="I20" s="50"/>
    </row>
    <row r="21" ht="20.25" customHeight="1">
      <c r="A21" s="94"/>
      <c r="B21" s="65"/>
      <c r="C21" s="99"/>
      <c r="D21" s="99"/>
      <c r="E21" s="104"/>
      <c r="F21" s="104"/>
      <c r="G21" s="101"/>
      <c r="H21" s="99"/>
      <c r="I21" s="50"/>
    </row>
    <row r="22" ht="20.25" customHeight="1">
      <c r="A22" s="94"/>
      <c r="B22" s="65"/>
      <c r="C22" s="105"/>
      <c r="D22" s="99"/>
      <c r="E22" s="104"/>
      <c r="F22" s="104"/>
      <c r="G22" s="101"/>
      <c r="H22" s="99"/>
      <c r="I22" s="50"/>
    </row>
    <row r="23" ht="20.25" customHeight="1">
      <c r="A23" s="94"/>
      <c r="B23" s="65"/>
      <c r="C23" s="99"/>
      <c r="D23" s="99"/>
      <c r="E23" s="104"/>
      <c r="F23" s="104"/>
      <c r="G23" s="101"/>
      <c r="H23" s="99"/>
      <c r="I23" s="50"/>
    </row>
    <row r="24" ht="20.25" customHeight="1">
      <c r="A24" s="94"/>
      <c r="B24" s="65"/>
      <c r="C24" s="99"/>
      <c r="D24" s="99"/>
      <c r="E24" s="104"/>
      <c r="F24" s="104"/>
      <c r="G24" s="101"/>
      <c r="H24" s="99"/>
      <c r="I24" s="50"/>
    </row>
    <row r="25" ht="37.5" customHeight="1">
      <c r="A25" s="45" t="s">
        <v>208</v>
      </c>
      <c r="B25" s="47"/>
      <c r="C25" s="107"/>
      <c r="D25" s="108"/>
      <c r="E25" s="109"/>
      <c r="F25" s="109"/>
      <c r="G25" s="110"/>
      <c r="H25" s="111"/>
      <c r="I25" s="50"/>
    </row>
    <row r="26" ht="23.25" customHeight="1">
      <c r="A26" s="113" t="s">
        <v>44</v>
      </c>
      <c r="B26" s="115" t="s">
        <v>35</v>
      </c>
      <c r="C26" s="113" t="s">
        <v>45</v>
      </c>
      <c r="D26" s="115" t="s">
        <v>46</v>
      </c>
      <c r="E26" s="118" t="s">
        <v>47</v>
      </c>
      <c r="F26" s="118" t="s">
        <v>48</v>
      </c>
      <c r="G26" s="118" t="s">
        <v>49</v>
      </c>
      <c r="H26" s="59" t="s">
        <v>50</v>
      </c>
      <c r="I26" s="50"/>
    </row>
    <row r="27" ht="17.25" customHeight="1">
      <c r="A27" s="94"/>
      <c r="B27" s="65"/>
      <c r="C27" s="99"/>
      <c r="D27" s="99"/>
      <c r="E27" s="104"/>
      <c r="F27" s="104"/>
      <c r="G27" s="101"/>
      <c r="H27" s="99"/>
      <c r="I27" s="50"/>
    </row>
    <row r="28" ht="20.25" customHeight="1">
      <c r="A28" s="94"/>
      <c r="B28" s="65"/>
      <c r="C28" s="99"/>
      <c r="D28" s="99"/>
      <c r="E28" s="104"/>
      <c r="F28" s="104"/>
      <c r="G28" s="101"/>
      <c r="H28" s="99"/>
      <c r="I28" s="50"/>
    </row>
    <row r="29" ht="20.25" customHeight="1">
      <c r="A29" s="94"/>
      <c r="B29" s="65"/>
      <c r="C29" s="50"/>
      <c r="D29" s="99"/>
      <c r="E29" s="104"/>
      <c r="F29" s="104"/>
      <c r="G29" s="104"/>
      <c r="H29" s="50"/>
      <c r="I29" s="50"/>
    </row>
    <row r="30" ht="18.0" customHeight="1">
      <c r="A30" s="65"/>
      <c r="B30" s="65"/>
      <c r="C30" s="64"/>
      <c r="D30" s="50"/>
      <c r="E30" s="104"/>
      <c r="F30" s="120"/>
      <c r="G30" s="120"/>
      <c r="H30" s="69"/>
      <c r="I30" s="50"/>
    </row>
    <row r="31" ht="17.25" customHeight="1">
      <c r="A31" s="94"/>
      <c r="B31" s="65"/>
      <c r="C31" s="50"/>
      <c r="D31" s="50"/>
      <c r="E31" s="104"/>
      <c r="F31" s="104"/>
      <c r="G31" s="122"/>
      <c r="H31" s="50"/>
      <c r="I31" s="50"/>
    </row>
    <row r="32" ht="18.0" customHeight="1">
      <c r="A32" s="94"/>
      <c r="B32" s="65"/>
      <c r="C32" s="99"/>
      <c r="D32" s="99"/>
      <c r="E32" s="104"/>
      <c r="F32" s="104"/>
      <c r="G32" s="101"/>
      <c r="H32" s="99"/>
      <c r="I32" s="50"/>
    </row>
    <row r="33" ht="18.0" customHeight="1">
      <c r="A33" s="94"/>
      <c r="B33" s="65"/>
      <c r="C33" s="50"/>
      <c r="D33" s="124"/>
      <c r="E33" s="104"/>
      <c r="F33" s="104"/>
      <c r="G33" s="101"/>
      <c r="H33" s="99"/>
      <c r="I33" s="50"/>
    </row>
    <row r="34" ht="18.0" customHeight="1">
      <c r="A34" s="126"/>
      <c r="B34" s="65"/>
      <c r="C34" s="99"/>
      <c r="D34" s="99"/>
      <c r="E34" s="128"/>
      <c r="F34" s="104"/>
      <c r="G34" s="101"/>
      <c r="H34" s="99"/>
      <c r="I34" s="130"/>
    </row>
    <row r="35" ht="18.0" customHeight="1">
      <c r="A35" s="94"/>
      <c r="B35" s="65"/>
      <c r="C35" s="50"/>
      <c r="D35" s="124"/>
      <c r="E35" s="104"/>
      <c r="F35" s="104"/>
      <c r="G35" s="101"/>
      <c r="H35" s="99"/>
      <c r="I35" s="50"/>
    </row>
    <row r="36" ht="18.0" customHeight="1">
      <c r="A36" s="94"/>
      <c r="B36" s="65"/>
      <c r="C36" s="50"/>
      <c r="D36" s="124"/>
      <c r="E36" s="104"/>
      <c r="F36" s="104"/>
      <c r="G36" s="101"/>
      <c r="H36" s="99"/>
      <c r="I36" s="50"/>
    </row>
    <row r="37" ht="18.0" customHeight="1">
      <c r="A37" s="132"/>
      <c r="B37" s="65"/>
      <c r="C37" s="50"/>
      <c r="D37" s="124"/>
      <c r="E37" s="104"/>
      <c r="F37" s="104"/>
      <c r="G37" s="122"/>
      <c r="H37" s="50"/>
      <c r="I37" s="50"/>
    </row>
    <row r="38" ht="18.0" customHeight="1">
      <c r="A38" s="94"/>
      <c r="B38" s="65"/>
      <c r="C38" s="50"/>
      <c r="D38" s="124"/>
      <c r="E38" s="104"/>
      <c r="F38" s="104"/>
      <c r="G38" s="122"/>
      <c r="H38" s="50"/>
      <c r="I38" s="50"/>
    </row>
    <row r="39" ht="18.0" customHeight="1">
      <c r="A39" s="94"/>
      <c r="B39" s="65"/>
      <c r="C39" s="50"/>
      <c r="D39" s="124"/>
      <c r="E39" s="104"/>
      <c r="F39" s="104"/>
      <c r="G39" s="101"/>
      <c r="H39" s="99"/>
      <c r="I39" s="50"/>
    </row>
    <row r="40" ht="18.0" customHeight="1">
      <c r="A40" s="65"/>
      <c r="B40" s="65"/>
      <c r="C40" s="50"/>
      <c r="D40" s="122"/>
      <c r="E40" s="104"/>
      <c r="F40" s="134"/>
      <c r="G40" s="134"/>
      <c r="H40" s="50"/>
      <c r="I40" s="50"/>
    </row>
    <row r="41" ht="18.0" customHeight="1">
      <c r="A41" s="65"/>
      <c r="B41" s="65"/>
      <c r="C41" s="50"/>
      <c r="D41" s="122"/>
      <c r="E41" s="134"/>
      <c r="F41" s="134"/>
      <c r="G41" s="104"/>
      <c r="H41" s="50"/>
      <c r="I41" s="50"/>
    </row>
    <row r="42" ht="18.0" customHeight="1">
      <c r="A42" s="65"/>
      <c r="B42" s="65"/>
      <c r="C42" s="50"/>
      <c r="D42" s="122"/>
      <c r="E42" s="134"/>
      <c r="F42" s="134"/>
      <c r="G42" s="134"/>
      <c r="H42" s="50"/>
      <c r="I42" s="50"/>
    </row>
    <row r="43" ht="18.0" customHeight="1">
      <c r="A43" s="65"/>
      <c r="B43" s="65"/>
      <c r="C43" s="50"/>
      <c r="D43" s="122"/>
      <c r="E43" s="134"/>
      <c r="F43" s="134"/>
      <c r="G43" s="134"/>
      <c r="H43" s="50"/>
      <c r="I43" s="50"/>
    </row>
    <row r="44" ht="18.0" customHeight="1">
      <c r="A44" s="65"/>
      <c r="B44" s="65"/>
      <c r="C44" s="122"/>
      <c r="D44" s="122"/>
      <c r="E44" s="134"/>
      <c r="F44" s="104"/>
      <c r="G44" s="104"/>
      <c r="H44" s="122"/>
      <c r="I44" s="50"/>
    </row>
    <row r="45" ht="18.0" customHeight="1">
      <c r="A45" s="94"/>
      <c r="B45" s="65"/>
      <c r="C45" s="50"/>
      <c r="D45" s="39"/>
      <c r="E45" s="69"/>
      <c r="F45" s="69"/>
      <c r="G45" s="120"/>
      <c r="H45" s="50"/>
      <c r="I45" s="136"/>
    </row>
    <row r="46" ht="17.25" customHeight="1">
      <c r="A46" s="94"/>
      <c r="B46" s="65"/>
      <c r="C46" s="50"/>
      <c r="D46" s="50"/>
      <c r="E46" s="104"/>
      <c r="F46" s="104"/>
      <c r="G46" s="104"/>
      <c r="H46" s="50"/>
      <c r="I46" s="138"/>
    </row>
    <row r="47" ht="17.25" customHeight="1">
      <c r="A47" s="94"/>
      <c r="B47" s="65"/>
      <c r="C47" s="50"/>
      <c r="D47" s="50"/>
      <c r="E47" s="122"/>
      <c r="F47" s="122"/>
      <c r="G47" s="104"/>
      <c r="H47" s="50"/>
      <c r="I47" s="138"/>
    </row>
    <row r="48" ht="17.25" customHeight="1">
      <c r="A48" s="94"/>
      <c r="B48" s="65"/>
      <c r="C48" s="50"/>
      <c r="D48" s="50"/>
      <c r="E48" s="104"/>
      <c r="F48" s="104"/>
      <c r="G48" s="104"/>
      <c r="H48" s="50"/>
      <c r="I48" s="138"/>
    </row>
    <row r="49" ht="17.25" customHeight="1">
      <c r="A49" s="94"/>
      <c r="B49" s="65"/>
      <c r="C49" s="50"/>
      <c r="D49" s="50"/>
      <c r="E49" s="104"/>
      <c r="F49" s="104"/>
      <c r="G49" s="104"/>
      <c r="H49" s="50"/>
      <c r="I49" s="138"/>
    </row>
    <row r="50" ht="18.0" customHeight="1">
      <c r="A50" s="94"/>
      <c r="B50" s="65"/>
      <c r="C50" s="50"/>
      <c r="D50" s="50"/>
      <c r="E50" s="71"/>
      <c r="F50" s="71"/>
      <c r="G50" s="71"/>
      <c r="H50" s="50"/>
      <c r="I50" s="50"/>
    </row>
    <row r="51" ht="18.0" customHeight="1">
      <c r="A51" s="94"/>
      <c r="B51" s="65"/>
      <c r="C51" s="50"/>
      <c r="D51" s="39"/>
      <c r="E51" s="71"/>
      <c r="F51" s="71"/>
      <c r="G51" s="71"/>
      <c r="H51" s="50"/>
      <c r="I51" s="50"/>
    </row>
    <row r="52" ht="18.0" customHeight="1">
      <c r="A52" s="94"/>
      <c r="B52" s="65"/>
      <c r="C52" s="50"/>
      <c r="D52" s="39"/>
      <c r="E52" s="71"/>
      <c r="F52" s="71"/>
      <c r="G52" s="134"/>
      <c r="H52" s="50"/>
      <c r="I52" s="50"/>
    </row>
    <row r="53" ht="18.0" customHeight="1">
      <c r="A53" s="94"/>
      <c r="B53" s="65"/>
      <c r="C53" s="50"/>
      <c r="D53" s="39"/>
      <c r="E53" s="71"/>
      <c r="F53" s="71"/>
      <c r="G53" s="71"/>
      <c r="H53" s="50"/>
      <c r="I53" s="136"/>
    </row>
    <row r="54" ht="18.0" customHeight="1">
      <c r="A54" s="94"/>
      <c r="B54" s="65"/>
      <c r="C54" s="50"/>
      <c r="D54" s="39"/>
      <c r="E54" s="71"/>
      <c r="F54" s="71"/>
      <c r="G54" s="71"/>
      <c r="H54" s="50"/>
      <c r="I54" s="138"/>
    </row>
    <row r="55" ht="18.0" customHeight="1">
      <c r="A55" s="94"/>
      <c r="B55" s="65"/>
      <c r="C55" s="50"/>
      <c r="D55" s="39"/>
      <c r="E55" s="71"/>
      <c r="F55" s="71"/>
      <c r="G55" s="71"/>
      <c r="H55" s="50"/>
      <c r="I55" s="138"/>
    </row>
    <row r="56" ht="18.0" customHeight="1">
      <c r="A56" s="94"/>
      <c r="B56" s="65"/>
      <c r="C56" s="50"/>
      <c r="D56" s="39"/>
      <c r="E56" s="71"/>
      <c r="F56" s="71"/>
      <c r="G56" s="71"/>
      <c r="H56" s="50"/>
      <c r="I56" s="138"/>
    </row>
    <row r="57" ht="18.0" customHeight="1">
      <c r="A57" s="94"/>
      <c r="B57" s="65"/>
      <c r="C57" s="50"/>
      <c r="D57" s="39"/>
      <c r="E57" s="71"/>
      <c r="F57" s="71"/>
      <c r="G57" s="71"/>
      <c r="H57" s="50"/>
      <c r="I57" s="138"/>
    </row>
    <row r="58" ht="18.0" customHeight="1">
      <c r="A58" s="94"/>
      <c r="B58" s="65"/>
      <c r="C58" s="50"/>
      <c r="D58" s="39"/>
      <c r="E58" s="71"/>
      <c r="F58" s="71"/>
      <c r="G58" s="71"/>
      <c r="H58" s="50"/>
      <c r="I58" s="138"/>
    </row>
    <row r="59" ht="18.0" customHeight="1">
      <c r="A59" s="94"/>
      <c r="B59" s="65"/>
      <c r="C59" s="50"/>
      <c r="D59" s="39"/>
      <c r="E59" s="71"/>
      <c r="F59" s="71"/>
      <c r="G59" s="71"/>
      <c r="H59" s="50"/>
      <c r="I59" s="138"/>
    </row>
    <row r="60" ht="18.0" customHeight="1">
      <c r="A60" s="94"/>
      <c r="B60" s="65"/>
      <c r="C60" s="50"/>
      <c r="D60" s="39"/>
      <c r="E60" s="71"/>
      <c r="F60" s="71"/>
      <c r="G60" s="71"/>
      <c r="H60" s="50"/>
      <c r="I60" s="138"/>
    </row>
    <row r="61" ht="18.0" customHeight="1">
      <c r="A61" s="94"/>
      <c r="B61" s="65"/>
      <c r="C61" s="50"/>
      <c r="D61" s="39"/>
      <c r="E61" s="71"/>
      <c r="F61" s="71"/>
      <c r="G61" s="71"/>
      <c r="H61" s="50"/>
      <c r="I61" s="138"/>
    </row>
    <row r="62" ht="18.0" customHeight="1">
      <c r="A62" s="94"/>
      <c r="B62" s="65"/>
      <c r="C62" s="50"/>
      <c r="D62" s="39"/>
      <c r="E62" s="71"/>
      <c r="F62" s="71"/>
      <c r="G62" s="71"/>
      <c r="H62" s="50"/>
      <c r="I62" s="138"/>
    </row>
    <row r="63" ht="18.0" customHeight="1">
      <c r="A63" s="94"/>
      <c r="B63" s="65"/>
      <c r="C63" s="50"/>
      <c r="D63" s="39"/>
      <c r="E63" s="71"/>
      <c r="F63" s="71"/>
      <c r="G63" s="71"/>
      <c r="H63" s="50"/>
      <c r="I63" s="138"/>
    </row>
    <row r="64" ht="18.0" customHeight="1">
      <c r="A64" s="94"/>
      <c r="B64" s="65"/>
      <c r="C64" s="50"/>
      <c r="D64" s="39"/>
      <c r="E64" s="71"/>
      <c r="F64" s="71"/>
      <c r="G64" s="71"/>
      <c r="H64" s="50"/>
      <c r="I64" s="138"/>
    </row>
    <row r="65" ht="18.0" customHeight="1">
      <c r="A65" s="94"/>
      <c r="B65" s="65"/>
      <c r="C65" s="50"/>
      <c r="D65" s="39"/>
      <c r="E65" s="71"/>
      <c r="F65" s="71"/>
      <c r="G65" s="71"/>
      <c r="H65" s="50"/>
      <c r="I65" s="138"/>
    </row>
    <row r="66" ht="18.0" customHeight="1">
      <c r="A66" s="94"/>
      <c r="B66" s="65"/>
      <c r="C66" s="50"/>
      <c r="D66" s="39"/>
      <c r="E66" s="71"/>
      <c r="F66" s="71"/>
      <c r="G66" s="71"/>
      <c r="H66" s="50"/>
      <c r="I66" s="145"/>
    </row>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H1"/>
    <mergeCell ref="A2:H2"/>
    <mergeCell ref="A3:H3"/>
    <mergeCell ref="A25:C25"/>
  </mergeCells>
  <conditionalFormatting sqref="B5:B24 B27:B29 B31:B44 B46:B49">
    <cfRule type="cellIs" dxfId="0" priority="1" operator="equal">
      <formula>"Hold"</formula>
    </cfRule>
  </conditionalFormatting>
  <conditionalFormatting sqref="B29:B30 B32:B36 B40:B56">
    <cfRule type="cellIs" dxfId="0" priority="2" operator="equal">
      <formula>"Hold"</formula>
    </cfRule>
  </conditionalFormatting>
  <conditionalFormatting sqref="B5:B24 B27:B29 B31:B44 B46:B49">
    <cfRule type="cellIs" dxfId="3" priority="3" operator="equal">
      <formula>"Complete"</formula>
    </cfRule>
  </conditionalFormatting>
  <conditionalFormatting sqref="B29:B30 B32:B36 B40:B56">
    <cfRule type="cellIs" dxfId="3" priority="4" operator="equal">
      <formula>"Complete"</formula>
    </cfRule>
  </conditionalFormatting>
  <conditionalFormatting sqref="B5:B24 B27:B29 B31:B44 B46:B49">
    <cfRule type="cellIs" dxfId="4" priority="5" operator="equal">
      <formula>"On Track"</formula>
    </cfRule>
  </conditionalFormatting>
  <conditionalFormatting sqref="B29:B30 B32:B36 B40:B56">
    <cfRule type="cellIs" dxfId="4" priority="6" operator="equal">
      <formula>"On Track"</formula>
    </cfRule>
  </conditionalFormatting>
  <conditionalFormatting sqref="B5:B24 B27:B29 B31:B44 B46:B49">
    <cfRule type="cellIs" dxfId="6" priority="7" operator="equal">
      <formula>"Blocked"</formula>
    </cfRule>
  </conditionalFormatting>
  <conditionalFormatting sqref="B29:B30 B32:B36 B40:B56">
    <cfRule type="cellIs" dxfId="6" priority="8" operator="equal">
      <formula>"Blocked"</formula>
    </cfRule>
  </conditionalFormatting>
  <conditionalFormatting sqref="B5:B24 B27:B29 B31:B44 B46:B49">
    <cfRule type="cellIs" dxfId="1" priority="9" operator="equal">
      <formula>"At Risk"</formula>
    </cfRule>
  </conditionalFormatting>
  <conditionalFormatting sqref="B29:B30 B32:B36 B40:B56">
    <cfRule type="cellIs" dxfId="1" priority="10" operator="equal">
      <formula>"At Risk"</formula>
    </cfRule>
  </conditionalFormatting>
  <dataValidations>
    <dataValidation type="list" allowBlank="1" showErrorMessage="1" sqref="B5:B24 B27:B56">
      <formula1>"On Track,At Risk,Blocked,Complete,Hold"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71"/>
    <col customWidth="1" min="2" max="2" width="26.14"/>
    <col customWidth="1" min="3" max="3" width="25.57"/>
    <col customWidth="1" min="4" max="4" width="23.14"/>
    <col customWidth="1" min="5" max="5" width="10.71"/>
    <col customWidth="1" min="6" max="6" width="22.43"/>
    <col customWidth="1" min="7" max="26" width="10.71"/>
  </cols>
  <sheetData>
    <row r="1" ht="12.75" customHeight="1">
      <c r="A1" s="51" t="s">
        <v>62</v>
      </c>
      <c r="B1" s="51" t="s">
        <v>64</v>
      </c>
      <c r="D1" s="78" t="s">
        <v>65</v>
      </c>
      <c r="F1" s="78" t="s">
        <v>68</v>
      </c>
    </row>
    <row r="2" ht="12.75" customHeight="1">
      <c r="A2" s="51">
        <v>1.0</v>
      </c>
      <c r="B2" s="51" t="s">
        <v>69</v>
      </c>
      <c r="D2" s="79" t="s">
        <v>70</v>
      </c>
      <c r="F2" s="51" t="s">
        <v>71</v>
      </c>
    </row>
    <row r="3" ht="12.75" customHeight="1">
      <c r="A3" s="51">
        <v>2.0</v>
      </c>
      <c r="B3" s="51" t="s">
        <v>70</v>
      </c>
      <c r="D3" s="79" t="s">
        <v>72</v>
      </c>
      <c r="F3" s="51" t="s">
        <v>73</v>
      </c>
    </row>
    <row r="4" ht="12.75" customHeight="1">
      <c r="A4" s="51">
        <v>3.0</v>
      </c>
      <c r="B4" s="51" t="s">
        <v>72</v>
      </c>
      <c r="D4" s="79" t="s">
        <v>74</v>
      </c>
      <c r="F4" s="79" t="s">
        <v>75</v>
      </c>
    </row>
    <row r="5" ht="12.75" customHeight="1">
      <c r="A5" s="51">
        <v>4.0</v>
      </c>
      <c r="B5" s="51" t="s">
        <v>76</v>
      </c>
      <c r="D5" s="79" t="s">
        <v>76</v>
      </c>
      <c r="F5" s="51" t="s">
        <v>77</v>
      </c>
    </row>
    <row r="6" ht="12.75" customHeight="1">
      <c r="A6" s="51">
        <v>5.0</v>
      </c>
      <c r="B6" s="51" t="s">
        <v>71</v>
      </c>
      <c r="D6" s="79" t="s">
        <v>78</v>
      </c>
      <c r="F6" s="51" t="s">
        <v>79</v>
      </c>
    </row>
    <row r="7" ht="12.75" customHeight="1">
      <c r="A7" s="51">
        <v>6.0</v>
      </c>
      <c r="B7" s="51" t="s">
        <v>73</v>
      </c>
    </row>
    <row r="8" ht="12.75" customHeight="1">
      <c r="A8" s="51">
        <v>7.0</v>
      </c>
      <c r="B8" s="51" t="s">
        <v>80</v>
      </c>
    </row>
    <row r="9" ht="12.75" customHeight="1">
      <c r="A9" s="51">
        <v>8.0</v>
      </c>
      <c r="B9" s="51" t="s">
        <v>77</v>
      </c>
    </row>
    <row r="10" ht="12.75" customHeight="1">
      <c r="A10" s="51">
        <v>9.0</v>
      </c>
      <c r="B10" s="51" t="s">
        <v>75</v>
      </c>
    </row>
    <row r="11" ht="12.75" customHeight="1">
      <c r="A11" s="51">
        <v>10.0</v>
      </c>
      <c r="B11" s="51" t="s">
        <v>78</v>
      </c>
    </row>
    <row r="12" ht="12.75" customHeight="1">
      <c r="A12" s="51">
        <v>11.0</v>
      </c>
      <c r="B12" s="80" t="s">
        <v>81</v>
      </c>
    </row>
    <row r="13" ht="12.75" customHeight="1">
      <c r="A13" s="51">
        <v>12.0</v>
      </c>
      <c r="B13" s="80" t="s">
        <v>83</v>
      </c>
    </row>
    <row r="14" ht="12.75" customHeight="1">
      <c r="A14" s="51">
        <v>13.0</v>
      </c>
      <c r="B14" s="80" t="s">
        <v>84</v>
      </c>
    </row>
    <row r="15" ht="12.75" customHeight="1">
      <c r="A15" s="51">
        <v>14.0</v>
      </c>
      <c r="B15" s="80" t="s">
        <v>85</v>
      </c>
    </row>
    <row r="16" ht="12.75" customHeight="1">
      <c r="A16" s="51">
        <v>15.0</v>
      </c>
      <c r="B16" s="80" t="s">
        <v>86</v>
      </c>
    </row>
    <row r="17" ht="12.75" customHeight="1">
      <c r="A17" s="51"/>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0"/>
  <cols>
    <col customWidth="1" min="1" max="1" width="101.29"/>
    <col customWidth="1" min="2" max="2" width="115.43"/>
    <col customWidth="1" min="3" max="11" width="17.29"/>
  </cols>
  <sheetData>
    <row r="1" ht="19.5" customHeight="1">
      <c r="A1" s="84" t="s">
        <v>107</v>
      </c>
      <c r="B1" s="5"/>
      <c r="C1" s="85"/>
    </row>
    <row r="2" ht="19.5" customHeight="1">
      <c r="A2" s="86" t="s">
        <v>111</v>
      </c>
      <c r="B2" s="51" t="s">
        <v>113</v>
      </c>
    </row>
    <row r="3" ht="19.5" customHeight="1">
      <c r="A3" s="51" t="s">
        <v>114</v>
      </c>
      <c r="B3" s="51" t="s">
        <v>113</v>
      </c>
    </row>
    <row r="4" ht="19.5" customHeight="1">
      <c r="A4" s="51"/>
      <c r="B4" s="51"/>
    </row>
    <row r="5" ht="19.5" customHeight="1">
      <c r="A5" s="86"/>
      <c r="B5" s="51"/>
    </row>
    <row r="6" ht="19.5" customHeight="1">
      <c r="A6" s="87"/>
    </row>
    <row r="7" ht="19.5" customHeight="1">
      <c r="A7" s="84" t="s">
        <v>107</v>
      </c>
      <c r="B7" s="5"/>
      <c r="C7" s="85"/>
    </row>
    <row r="8" ht="19.5" customHeight="1">
      <c r="A8" s="51" t="s">
        <v>117</v>
      </c>
    </row>
    <row r="9" ht="19.5" customHeight="1">
      <c r="A9" s="86" t="s">
        <v>118</v>
      </c>
    </row>
    <row r="10" ht="19.5" customHeight="1">
      <c r="A10" s="51" t="s">
        <v>120</v>
      </c>
    </row>
    <row r="11" ht="19.5" customHeight="1">
      <c r="A11" s="86" t="s">
        <v>121</v>
      </c>
    </row>
    <row r="12" ht="19.5" customHeight="1">
      <c r="A12" s="86" t="s">
        <v>122</v>
      </c>
    </row>
    <row r="13" ht="19.5" customHeight="1">
      <c r="A13" s="86" t="s">
        <v>123</v>
      </c>
    </row>
    <row r="14" ht="19.5" customHeight="1">
      <c r="A14" s="86" t="s">
        <v>124</v>
      </c>
    </row>
    <row r="15" ht="19.5" customHeight="1">
      <c r="A15" s="87"/>
    </row>
    <row r="16" ht="19.5" customHeight="1">
      <c r="A16" s="84" t="s">
        <v>125</v>
      </c>
      <c r="B16" s="5"/>
      <c r="C16" s="85"/>
    </row>
    <row r="17" ht="19.5" customHeight="1">
      <c r="A17" s="86" t="s">
        <v>127</v>
      </c>
    </row>
    <row r="18" ht="19.5" customHeight="1">
      <c r="A18" s="86" t="s">
        <v>128</v>
      </c>
    </row>
    <row r="19" ht="19.5" customHeight="1">
      <c r="A19" s="51" t="s">
        <v>129</v>
      </c>
    </row>
    <row r="20" ht="19.5" customHeight="1">
      <c r="A20" s="87"/>
    </row>
    <row r="21" ht="19.5" customHeight="1">
      <c r="A21" s="84" t="s">
        <v>130</v>
      </c>
      <c r="B21" s="5"/>
      <c r="C21" s="85"/>
    </row>
    <row r="22" ht="19.5" customHeight="1">
      <c r="A22" s="86" t="s">
        <v>131</v>
      </c>
    </row>
    <row r="23" ht="19.5" customHeight="1">
      <c r="A23" s="86" t="s">
        <v>133</v>
      </c>
    </row>
    <row r="24" ht="19.5" customHeight="1">
      <c r="A24" s="51" t="s">
        <v>134</v>
      </c>
    </row>
    <row r="25" ht="19.5" customHeight="1">
      <c r="A25" s="86" t="s">
        <v>135</v>
      </c>
    </row>
    <row r="26" ht="19.5" customHeight="1">
      <c r="A26" s="51" t="s">
        <v>136</v>
      </c>
    </row>
    <row r="27" ht="19.5" customHeight="1">
      <c r="A27" s="87"/>
    </row>
    <row r="28" ht="19.5" customHeight="1">
      <c r="A28" s="87"/>
    </row>
    <row r="29" ht="19.5" customHeight="1">
      <c r="A29" s="84" t="s">
        <v>138</v>
      </c>
      <c r="B29" s="5"/>
      <c r="C29" s="85"/>
    </row>
    <row r="30" ht="19.5" customHeight="1">
      <c r="A30" s="51" t="s">
        <v>140</v>
      </c>
    </row>
    <row r="31" ht="19.5" customHeight="1">
      <c r="A31" s="51" t="s">
        <v>141</v>
      </c>
    </row>
    <row r="32" ht="19.5" customHeight="1">
      <c r="A32" s="51" t="s">
        <v>142</v>
      </c>
    </row>
    <row r="33" ht="19.5" customHeight="1"/>
    <row r="34" ht="19.5" customHeight="1">
      <c r="A34" s="84" t="s">
        <v>144</v>
      </c>
      <c r="B34" s="5"/>
    </row>
    <row r="35" ht="19.5" customHeight="1">
      <c r="A35" s="51" t="s">
        <v>145</v>
      </c>
    </row>
    <row r="36" ht="19.5" customHeight="1">
      <c r="A36" s="51" t="s">
        <v>147</v>
      </c>
    </row>
    <row r="37" ht="19.5" customHeight="1">
      <c r="A37" s="51" t="s">
        <v>148</v>
      </c>
    </row>
    <row r="38" ht="19.5" customHeight="1">
      <c r="A38" s="51" t="s">
        <v>149</v>
      </c>
    </row>
    <row r="39" ht="19.5" customHeight="1">
      <c r="A39" s="51" t="s">
        <v>150</v>
      </c>
    </row>
    <row r="40" ht="19.5" customHeight="1"/>
    <row r="41" ht="19.5" customHeight="1">
      <c r="A41" s="84" t="s">
        <v>151</v>
      </c>
      <c r="B41" s="5"/>
    </row>
    <row r="42" ht="19.5" customHeight="1">
      <c r="A42" s="51" t="s">
        <v>153</v>
      </c>
    </row>
    <row r="43" ht="19.5" customHeight="1">
      <c r="A43" s="51" t="s">
        <v>154</v>
      </c>
    </row>
    <row r="44" ht="19.5" customHeight="1">
      <c r="A44" s="51" t="s">
        <v>155</v>
      </c>
    </row>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sheetData>
  <mergeCells count="7">
    <mergeCell ref="A1:B1"/>
    <mergeCell ref="A7:B7"/>
    <mergeCell ref="A16:B16"/>
    <mergeCell ref="A21:B21"/>
    <mergeCell ref="A29:B29"/>
    <mergeCell ref="A34:B34"/>
    <mergeCell ref="A41:B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1" t="s">
        <v>7</v>
      </c>
      <c r="B1" s="51" t="s">
        <v>167</v>
      </c>
      <c r="C1" s="51" t="s">
        <v>168</v>
      </c>
    </row>
    <row r="2">
      <c r="A2" s="51" t="s">
        <v>169</v>
      </c>
      <c r="B2" s="51" t="s">
        <v>170</v>
      </c>
      <c r="C2" s="95" t="s">
        <v>171</v>
      </c>
    </row>
    <row r="3">
      <c r="A3" s="51" t="s">
        <v>183</v>
      </c>
      <c r="B3" s="51" t="s">
        <v>184</v>
      </c>
      <c r="C3" s="51" t="s">
        <v>185</v>
      </c>
    </row>
    <row r="4">
      <c r="A4" s="51" t="s">
        <v>186</v>
      </c>
      <c r="B4" s="51" t="s">
        <v>187</v>
      </c>
      <c r="C4" s="95" t="s">
        <v>171</v>
      </c>
    </row>
    <row r="5">
      <c r="A5" s="51" t="s">
        <v>188</v>
      </c>
      <c r="B5" s="51" t="s">
        <v>189</v>
      </c>
      <c r="C5" s="51" t="s">
        <v>185</v>
      </c>
    </row>
  </sheetData>
  <hyperlinks>
    <hyperlink r:id="rId1" ref="C2"/>
    <hyperlink r:id="rId2" ref="C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8.29"/>
    <col customWidth="1" min="2" max="2" width="10.0"/>
    <col customWidth="1" min="3" max="3" width="15.43"/>
    <col customWidth="1" min="4" max="4" width="31.29"/>
    <col customWidth="1" min="5" max="5" width="20.86"/>
    <col customWidth="1" min="6" max="6" width="15.29"/>
    <col customWidth="1" min="7" max="7" width="10.86"/>
    <col customWidth="1" min="8" max="8" width="13.86"/>
    <col customWidth="1" min="9" max="9" width="14.29"/>
    <col customWidth="1" min="10" max="10" width="27.29"/>
    <col customWidth="1" min="11" max="11" width="31.0"/>
    <col customWidth="1" min="12" max="12" width="14.86"/>
    <col customWidth="1" min="13" max="13" width="11.29"/>
    <col customWidth="1" min="14" max="14" width="13.86"/>
    <col customWidth="1" min="15" max="15" width="42.43"/>
  </cols>
  <sheetData>
    <row r="1" ht="35.25" customHeight="1">
      <c r="A1" s="112" t="s">
        <v>209</v>
      </c>
      <c r="B1" s="4"/>
      <c r="C1" s="4"/>
      <c r="D1" s="4"/>
      <c r="E1" s="6"/>
      <c r="F1" s="114"/>
      <c r="G1" s="116"/>
      <c r="H1" s="116"/>
      <c r="I1" s="116"/>
      <c r="J1" s="116"/>
      <c r="K1" s="117"/>
      <c r="L1" s="117"/>
      <c r="M1" s="117"/>
      <c r="N1" s="117"/>
      <c r="O1" s="119"/>
    </row>
    <row r="2" ht="15.75" customHeight="1">
      <c r="A2" s="121"/>
      <c r="B2" s="123"/>
      <c r="C2" s="123"/>
      <c r="D2" s="123"/>
      <c r="E2" s="123"/>
      <c r="F2" s="123"/>
      <c r="G2" s="123"/>
      <c r="H2" s="123"/>
      <c r="I2" s="125"/>
      <c r="J2" s="127" t="s">
        <v>210</v>
      </c>
      <c r="K2" s="6"/>
      <c r="L2" s="129" t="s">
        <v>211</v>
      </c>
      <c r="M2" s="4"/>
      <c r="N2" s="6"/>
      <c r="O2" s="125"/>
    </row>
    <row r="3" ht="71.25" customHeight="1">
      <c r="A3" s="131" t="s">
        <v>212</v>
      </c>
      <c r="B3" s="133" t="s">
        <v>213</v>
      </c>
      <c r="C3" s="44" t="s">
        <v>214</v>
      </c>
      <c r="D3" s="44" t="s">
        <v>215</v>
      </c>
      <c r="E3" s="44" t="s">
        <v>216</v>
      </c>
      <c r="F3" s="44" t="s">
        <v>217</v>
      </c>
      <c r="G3" s="135" t="s">
        <v>47</v>
      </c>
      <c r="H3" s="135" t="s">
        <v>218</v>
      </c>
      <c r="I3" s="135" t="s">
        <v>219</v>
      </c>
      <c r="J3" s="137" t="s">
        <v>220</v>
      </c>
      <c r="K3" s="137" t="s">
        <v>221</v>
      </c>
      <c r="L3" s="135" t="s">
        <v>222</v>
      </c>
      <c r="M3" s="44" t="s">
        <v>223</v>
      </c>
      <c r="N3" s="44" t="s">
        <v>224</v>
      </c>
      <c r="O3" s="44" t="s">
        <v>225</v>
      </c>
    </row>
    <row r="4" ht="12.0" customHeight="1">
      <c r="A4" s="139"/>
      <c r="B4" s="139"/>
      <c r="C4" s="140"/>
      <c r="D4" s="140"/>
      <c r="E4" s="139"/>
      <c r="F4" s="139"/>
      <c r="G4" s="141"/>
      <c r="H4" s="142"/>
      <c r="I4" s="142"/>
      <c r="J4" s="142"/>
      <c r="K4" s="139"/>
      <c r="L4" s="139"/>
      <c r="M4" s="139"/>
      <c r="N4" s="139"/>
      <c r="O4" s="139"/>
    </row>
    <row r="5" ht="12.0" customHeight="1">
      <c r="A5" s="124"/>
      <c r="B5" s="143"/>
      <c r="C5" s="144"/>
      <c r="D5" s="143"/>
      <c r="E5" s="143"/>
      <c r="F5" s="143"/>
      <c r="G5" s="146"/>
      <c r="H5" s="146"/>
      <c r="I5" s="146"/>
      <c r="J5" s="143"/>
      <c r="K5" s="143"/>
      <c r="L5" s="143"/>
      <c r="M5" s="143"/>
      <c r="N5" s="147">
        <f t="shared" ref="N5:N10" si="1">L5*M5</f>
        <v>0</v>
      </c>
      <c r="O5" s="143"/>
    </row>
    <row r="6" ht="12.0" customHeight="1">
      <c r="A6" s="124"/>
      <c r="B6" s="143"/>
      <c r="C6" s="144"/>
      <c r="D6" s="143"/>
      <c r="E6" s="143"/>
      <c r="F6" s="143"/>
      <c r="G6" s="146"/>
      <c r="H6" s="146"/>
      <c r="I6" s="146"/>
      <c r="J6" s="143"/>
      <c r="K6" s="143"/>
      <c r="L6" s="143"/>
      <c r="M6" s="143"/>
      <c r="N6" s="147">
        <f t="shared" si="1"/>
        <v>0</v>
      </c>
      <c r="O6" s="143"/>
    </row>
    <row r="7" ht="12.0" customHeight="1">
      <c r="A7" s="89"/>
      <c r="B7" s="89"/>
      <c r="C7" s="65"/>
      <c r="D7" s="39"/>
      <c r="E7" s="39"/>
      <c r="F7" s="39"/>
      <c r="G7" s="67"/>
      <c r="H7" s="67"/>
      <c r="I7" s="67"/>
      <c r="J7" s="39"/>
      <c r="K7" s="39"/>
      <c r="L7" s="39"/>
      <c r="M7" s="39"/>
      <c r="N7" s="39">
        <f t="shared" si="1"/>
        <v>0</v>
      </c>
      <c r="O7" s="39"/>
    </row>
    <row r="8" ht="12.0" customHeight="1">
      <c r="A8" s="124"/>
      <c r="B8" s="143"/>
      <c r="C8" s="144"/>
      <c r="D8" s="143"/>
      <c r="E8" s="143"/>
      <c r="F8" s="143"/>
      <c r="G8" s="146"/>
      <c r="H8" s="146"/>
      <c r="I8" s="146"/>
      <c r="J8" s="143"/>
      <c r="K8" s="143"/>
      <c r="L8" s="143"/>
      <c r="M8" s="143"/>
      <c r="N8" s="147">
        <f t="shared" si="1"/>
        <v>0</v>
      </c>
      <c r="O8" s="143"/>
    </row>
    <row r="9" ht="12.0" customHeight="1">
      <c r="A9" s="89"/>
      <c r="B9" s="89"/>
      <c r="C9" s="65"/>
      <c r="D9" s="39"/>
      <c r="E9" s="39"/>
      <c r="F9" s="39"/>
      <c r="G9" s="67"/>
      <c r="H9" s="67"/>
      <c r="I9" s="67"/>
      <c r="J9" s="39"/>
      <c r="K9" s="39"/>
      <c r="L9" s="39"/>
      <c r="M9" s="39"/>
      <c r="N9" s="39">
        <f t="shared" si="1"/>
        <v>0</v>
      </c>
      <c r="O9" s="39"/>
    </row>
    <row r="10" ht="12.0" customHeight="1">
      <c r="A10" s="89"/>
      <c r="B10" s="89"/>
      <c r="C10" s="65"/>
      <c r="D10" s="39"/>
      <c r="E10" s="39"/>
      <c r="F10" s="39"/>
      <c r="G10" s="67"/>
      <c r="H10" s="67"/>
      <c r="I10" s="67"/>
      <c r="J10" s="39"/>
      <c r="K10" s="39"/>
      <c r="L10" s="39"/>
      <c r="M10" s="39"/>
      <c r="N10" s="39">
        <f t="shared" si="1"/>
        <v>0</v>
      </c>
      <c r="O10" s="39"/>
    </row>
    <row r="11" ht="21.0" customHeight="1">
      <c r="A11" s="148" t="s">
        <v>226</v>
      </c>
      <c r="B11" s="47"/>
      <c r="C11" s="47"/>
      <c r="D11" s="47"/>
      <c r="E11" s="107"/>
      <c r="F11" s="108"/>
      <c r="G11" s="149"/>
      <c r="H11" s="149"/>
      <c r="I11" s="149"/>
      <c r="J11" s="150"/>
      <c r="K11" s="47"/>
      <c r="L11" s="47"/>
      <c r="M11" s="47"/>
      <c r="N11" s="47"/>
      <c r="O11" s="10"/>
    </row>
    <row r="12" ht="12.0" customHeight="1">
      <c r="A12" s="151"/>
      <c r="B12" s="151"/>
      <c r="C12" s="152"/>
      <c r="D12" s="151"/>
      <c r="E12" s="151"/>
      <c r="F12" s="151"/>
      <c r="G12" s="153"/>
      <c r="H12" s="153"/>
      <c r="I12" s="154"/>
      <c r="J12" s="151"/>
      <c r="K12" s="151"/>
      <c r="L12" s="151"/>
      <c r="M12" s="151"/>
      <c r="N12" s="151"/>
      <c r="O12" s="151"/>
    </row>
    <row r="13">
      <c r="A13" s="156"/>
      <c r="B13" s="160"/>
      <c r="C13" s="152"/>
      <c r="D13" s="160"/>
      <c r="E13" s="160"/>
      <c r="F13" s="160"/>
      <c r="G13" s="153"/>
      <c r="H13" s="153"/>
      <c r="I13" s="163"/>
      <c r="J13" s="160"/>
      <c r="K13" s="160"/>
      <c r="L13" s="160"/>
      <c r="M13" s="160"/>
      <c r="N13" s="165"/>
      <c r="O13" s="160"/>
    </row>
    <row r="14" ht="12.0" customHeight="1">
      <c r="A14" s="89"/>
      <c r="B14" s="89"/>
      <c r="C14" s="65"/>
      <c r="D14" s="39"/>
      <c r="E14" s="39"/>
      <c r="F14" s="39"/>
      <c r="G14" s="67"/>
      <c r="H14" s="67"/>
      <c r="I14" s="67"/>
      <c r="J14" s="39"/>
      <c r="K14" s="39"/>
      <c r="L14" s="39"/>
      <c r="M14" s="39"/>
      <c r="N14" s="39">
        <f t="shared" ref="N14:N19" si="2">L14*M14</f>
        <v>0</v>
      </c>
      <c r="O14" s="39"/>
    </row>
    <row r="15" ht="12.0" customHeight="1">
      <c r="A15" s="89"/>
      <c r="B15" s="89"/>
      <c r="C15" s="65"/>
      <c r="D15" s="39"/>
      <c r="E15" s="39"/>
      <c r="F15" s="39"/>
      <c r="G15" s="67"/>
      <c r="H15" s="67"/>
      <c r="I15" s="67"/>
      <c r="J15" s="39"/>
      <c r="K15" s="39"/>
      <c r="L15" s="39"/>
      <c r="M15" s="39"/>
      <c r="N15" s="39">
        <f t="shared" si="2"/>
        <v>0</v>
      </c>
      <c r="O15" s="39"/>
    </row>
    <row r="16" ht="12.0" customHeight="1">
      <c r="A16" s="89"/>
      <c r="B16" s="89"/>
      <c r="C16" s="65"/>
      <c r="D16" s="39"/>
      <c r="E16" s="39"/>
      <c r="F16" s="39"/>
      <c r="G16" s="67"/>
      <c r="H16" s="67"/>
      <c r="I16" s="67"/>
      <c r="J16" s="39"/>
      <c r="K16" s="39"/>
      <c r="L16" s="39"/>
      <c r="M16" s="39"/>
      <c r="N16" s="39">
        <f t="shared" si="2"/>
        <v>0</v>
      </c>
      <c r="O16" s="39"/>
    </row>
    <row r="17" ht="12.0" customHeight="1">
      <c r="A17" s="89"/>
      <c r="B17" s="89"/>
      <c r="C17" s="65"/>
      <c r="D17" s="39"/>
      <c r="E17" s="39"/>
      <c r="F17" s="39"/>
      <c r="G17" s="67"/>
      <c r="H17" s="67"/>
      <c r="I17" s="67"/>
      <c r="J17" s="39"/>
      <c r="K17" s="39"/>
      <c r="L17" s="39"/>
      <c r="M17" s="39"/>
      <c r="N17" s="39">
        <f t="shared" si="2"/>
        <v>0</v>
      </c>
      <c r="O17" s="39"/>
    </row>
    <row r="18" ht="12.0" customHeight="1">
      <c r="A18" s="89"/>
      <c r="B18" s="89"/>
      <c r="C18" s="65"/>
      <c r="D18" s="39"/>
      <c r="E18" s="39"/>
      <c r="F18" s="39"/>
      <c r="G18" s="67"/>
      <c r="H18" s="67"/>
      <c r="I18" s="67"/>
      <c r="J18" s="39"/>
      <c r="K18" s="39"/>
      <c r="L18" s="39"/>
      <c r="M18" s="39"/>
      <c r="N18" s="39">
        <f t="shared" si="2"/>
        <v>0</v>
      </c>
      <c r="O18" s="39"/>
    </row>
    <row r="19" ht="12.0" customHeight="1">
      <c r="A19" s="89"/>
      <c r="B19" s="89"/>
      <c r="C19" s="65"/>
      <c r="D19" s="39"/>
      <c r="E19" s="39"/>
      <c r="F19" s="39"/>
      <c r="G19" s="67"/>
      <c r="H19" s="67"/>
      <c r="I19" s="67"/>
      <c r="J19" s="39"/>
      <c r="K19" s="39"/>
      <c r="L19" s="39"/>
      <c r="M19" s="39"/>
      <c r="N19" s="39">
        <f t="shared" si="2"/>
        <v>0</v>
      </c>
      <c r="O19" s="39"/>
    </row>
    <row r="20" ht="12.0" customHeight="1">
      <c r="A20" s="173"/>
      <c r="B20" s="173"/>
      <c r="C20" s="173"/>
      <c r="D20" s="173"/>
      <c r="E20" s="173"/>
      <c r="F20" s="173"/>
      <c r="G20" s="173"/>
      <c r="H20" s="173"/>
      <c r="I20" s="173"/>
      <c r="J20" s="173"/>
      <c r="K20" s="173"/>
      <c r="L20" s="173"/>
      <c r="M20" s="173"/>
      <c r="N20" s="173"/>
      <c r="O20" s="173"/>
    </row>
    <row r="21" ht="12.0" customHeight="1">
      <c r="A21" s="14"/>
      <c r="B21" s="14"/>
      <c r="C21" s="14"/>
      <c r="D21" s="14"/>
      <c r="E21" s="14"/>
      <c r="F21" s="14"/>
      <c r="G21" s="14"/>
      <c r="H21" s="14"/>
      <c r="I21" s="14"/>
      <c r="J21" s="14"/>
      <c r="K21" s="14"/>
      <c r="L21" s="14"/>
      <c r="M21" s="14"/>
      <c r="N21" s="14"/>
      <c r="O21" s="14"/>
    </row>
    <row r="22" ht="12.0" customHeight="1">
      <c r="A22" s="14"/>
      <c r="B22" s="14"/>
      <c r="C22" s="14"/>
      <c r="D22" s="14"/>
      <c r="E22" s="14"/>
      <c r="F22" s="14"/>
      <c r="G22" s="14"/>
      <c r="H22" s="14"/>
      <c r="I22" s="14"/>
      <c r="J22" s="14"/>
      <c r="K22" s="14"/>
      <c r="L22" s="14"/>
      <c r="M22" s="14"/>
      <c r="N22" s="14"/>
      <c r="O22" s="14"/>
    </row>
    <row r="23" ht="12.0" customHeight="1">
      <c r="A23" s="14"/>
      <c r="B23" s="14"/>
      <c r="C23" s="14"/>
      <c r="D23" s="14"/>
      <c r="E23" s="14"/>
      <c r="F23" s="14"/>
      <c r="G23" s="14"/>
      <c r="H23" s="14"/>
      <c r="I23" s="14"/>
      <c r="J23" s="14"/>
      <c r="K23" s="14"/>
      <c r="L23" s="14"/>
      <c r="M23" s="14"/>
      <c r="N23" s="14"/>
      <c r="O23" s="14"/>
    </row>
    <row r="24" ht="12.0" customHeight="1">
      <c r="A24" s="37"/>
      <c r="C24" s="37"/>
      <c r="D24" s="37"/>
      <c r="E24" s="37"/>
      <c r="F24" s="37"/>
      <c r="G24" s="37"/>
      <c r="H24" s="37"/>
      <c r="I24" s="37"/>
      <c r="J24" s="37"/>
      <c r="K24" s="37"/>
      <c r="L24" s="37"/>
      <c r="M24" s="37"/>
      <c r="N24" s="37"/>
      <c r="O24" s="37"/>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1:E1"/>
    <mergeCell ref="J2:K2"/>
    <mergeCell ref="L2:N2"/>
    <mergeCell ref="A11:E11"/>
    <mergeCell ref="J11:O11"/>
  </mergeCells>
  <conditionalFormatting sqref="N4">
    <cfRule type="cellIs" dxfId="8" priority="1" operator="lessThan">
      <formula>2</formula>
    </cfRule>
  </conditionalFormatting>
  <conditionalFormatting sqref="N1:N3 N12">
    <cfRule type="cellIs" dxfId="8" priority="2" operator="lessThan">
      <formula>1</formula>
    </cfRule>
  </conditionalFormatting>
  <conditionalFormatting sqref="N5:N19">
    <cfRule type="cellIs" dxfId="8" priority="3" operator="lessThan">
      <formula>1</formula>
    </cfRule>
  </conditionalFormatting>
  <conditionalFormatting sqref="C4:C10 C12:C13">
    <cfRule type="cellIs" dxfId="4" priority="4" operator="equal">
      <formula>"G"</formula>
    </cfRule>
  </conditionalFormatting>
  <conditionalFormatting sqref="C12:C19">
    <cfRule type="cellIs" dxfId="4" priority="5" operator="equal">
      <formula>"G"</formula>
    </cfRule>
  </conditionalFormatting>
  <conditionalFormatting sqref="C1:C3">
    <cfRule type="containsText" dxfId="8" priority="6" operator="containsText" text="On Track">
      <formula>NOT(ISERROR(SEARCH(("On Track"),(C1))))</formula>
    </cfRule>
  </conditionalFormatting>
  <conditionalFormatting sqref="C11">
    <cfRule type="containsText" dxfId="8" priority="7" operator="containsText" text="On Track">
      <formula>NOT(ISERROR(SEARCH(("On Track"),(C11))))</formula>
    </cfRule>
  </conditionalFormatting>
  <conditionalFormatting sqref="N1:N19">
    <cfRule type="cellIs" dxfId="9" priority="8" operator="between">
      <formula>2</formula>
      <formula>3</formula>
    </cfRule>
  </conditionalFormatting>
  <conditionalFormatting sqref="C4:C10 C12:C13">
    <cfRule type="cellIs" dxfId="6" priority="9" operator="equal">
      <formula>"R"</formula>
    </cfRule>
  </conditionalFormatting>
  <conditionalFormatting sqref="C12:C19">
    <cfRule type="cellIs" dxfId="6" priority="10" operator="equal">
      <formula>"R"</formula>
    </cfRule>
  </conditionalFormatting>
  <conditionalFormatting sqref="C1:C3">
    <cfRule type="containsText" dxfId="9" priority="11" operator="containsText" text="At Risk">
      <formula>NOT(ISERROR(SEARCH(("At Risk"),(C1))))</formula>
    </cfRule>
  </conditionalFormatting>
  <conditionalFormatting sqref="C11">
    <cfRule type="containsText" dxfId="9" priority="12" operator="containsText" text="At Risk">
      <formula>NOT(ISERROR(SEARCH(("At Risk"),(C11))))</formula>
    </cfRule>
  </conditionalFormatting>
  <conditionalFormatting sqref="N1:N3 N12">
    <cfRule type="cellIs" dxfId="10" priority="13" operator="greaterThan">
      <formula>4</formula>
    </cfRule>
  </conditionalFormatting>
  <conditionalFormatting sqref="N5:N19">
    <cfRule type="cellIs" dxfId="10" priority="14" operator="greaterThan">
      <formula>4</formula>
    </cfRule>
  </conditionalFormatting>
  <conditionalFormatting sqref="N4">
    <cfRule type="cellIs" dxfId="10" priority="15" operator="greaterThan">
      <formula>3</formula>
    </cfRule>
  </conditionalFormatting>
  <conditionalFormatting sqref="C1:C3">
    <cfRule type="containsText" dxfId="10" priority="16" operator="containsText" text="Blocked">
      <formula>NOT(ISERROR(SEARCH(("Blocked"),(C1))))</formula>
    </cfRule>
  </conditionalFormatting>
  <conditionalFormatting sqref="C11">
    <cfRule type="containsText" dxfId="10" priority="17" operator="containsText" text="Blocked">
      <formula>NOT(ISERROR(SEARCH(("Blocked"),(C11))))</formula>
    </cfRule>
  </conditionalFormatting>
  <conditionalFormatting sqref="C4:C10 C12:C13">
    <cfRule type="cellIs" dxfId="1" priority="18" operator="equal">
      <formula>"Y"</formula>
    </cfRule>
  </conditionalFormatting>
  <conditionalFormatting sqref="C12:C19">
    <cfRule type="cellIs" dxfId="1" priority="19" operator="equal">
      <formula>"Y"</formula>
    </cfRule>
  </conditionalFormatting>
  <conditionalFormatting sqref="C4:C10 C12:C13">
    <cfRule type="cellIs" dxfId="3" priority="20" operator="equal">
      <formula>"B"</formula>
    </cfRule>
  </conditionalFormatting>
  <conditionalFormatting sqref="C12:C19">
    <cfRule type="cellIs" dxfId="3" priority="21" operator="equal">
      <formula>"B"</formula>
    </cfRule>
  </conditionalFormatting>
  <conditionalFormatting sqref="C1:C3">
    <cfRule type="containsText" dxfId="11" priority="22" operator="containsText" text="Complete">
      <formula>NOT(ISERROR(SEARCH(("Complete"),(C1))))</formula>
    </cfRule>
  </conditionalFormatting>
  <conditionalFormatting sqref="C11">
    <cfRule type="containsText" dxfId="11" priority="23" operator="containsText" text="Complete">
      <formula>NOT(ISERROR(SEARCH(("Complete"),(C11))))</formula>
    </cfRule>
  </conditionalFormatting>
  <dataValidations>
    <dataValidation type="list" allowBlank="1" sqref="B4:B9 B12:B13">
      <formula1>"Risk,Issue"</formula1>
    </dataValidation>
  </dataValidations>
  <drawing r:id="rId2"/>
  <legacyDrawing r:id="rId3"/>
</worksheet>
</file>